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EstaPasta_de_trabalho" hidePivotFieldList="1" defaultThemeVersion="124226"/>
  <mc:AlternateContent xmlns:mc="http://schemas.openxmlformats.org/markup-compatibility/2006">
    <mc:Choice Requires="x15">
      <x15ac:absPath xmlns:x15ac="http://schemas.microsoft.com/office/spreadsheetml/2010/11/ac" url="C:\Users\Tiago Aderbal\Desktop\indic_python\"/>
    </mc:Choice>
  </mc:AlternateContent>
  <xr:revisionPtr revIDLastSave="0" documentId="13_ncr:1_{EEA27B1E-2DAB-4734-A808-47052A129F72}" xr6:coauthVersionLast="47" xr6:coauthVersionMax="47" xr10:uidLastSave="{00000000-0000-0000-0000-000000000000}"/>
  <bookViews>
    <workbookView xWindow="-108" yWindow="-108" windowWidth="23256" windowHeight="12456" tabRatio="541" xr2:uid="{00000000-000D-0000-FFFF-FFFF00000000}"/>
  </bookViews>
  <sheets>
    <sheet name="WP 2022" sheetId="27" r:id="rId1"/>
    <sheet name="Imobilizado" sheetId="89" state="hidden" r:id="rId2"/>
    <sheet name="check" sheetId="83" state="hidden" r:id="rId3"/>
    <sheet name="Fl.ajuste" sheetId="78" state="hidden" r:id="rId4"/>
    <sheet name="observações" sheetId="76" state="hidden" r:id="rId5"/>
    <sheet name="Procedimentos" sheetId="70" state="hidden" r:id="rId6"/>
    <sheet name="Estrutura dos Controles" sheetId="71" state="hidden" r:id="rId7"/>
    <sheet name="Pontos de Controles" sheetId="72" state="hidden" r:id="rId8"/>
    <sheet name="conteúdos" sheetId="77" state="hidden" r:id="rId9"/>
  </sheets>
  <externalReferences>
    <externalReference r:id="rId10"/>
  </externalReferences>
  <definedNames>
    <definedName name="_xlnm._FilterDatabase" localSheetId="1" hidden="1">Imobilizado!$A$1:$Q$988</definedName>
    <definedName name="_xlnm._FilterDatabase" localSheetId="0" hidden="1">'WP 2022'!$A$5:$J$904</definedName>
    <definedName name="_xlnm.Print_Area" localSheetId="0">'WP 2022'!$A$1:$J$904</definedName>
    <definedName name="Excel_BuiltIn_Print_Area_2" localSheetId="2">#REF!</definedName>
    <definedName name="Excel_BuiltIn_Print_Area_2">#REF!</definedName>
    <definedName name="Excel_BuiltIn_Print_Titles_2" localSheetId="2">#REF!</definedName>
    <definedName name="Excel_BuiltIn_Print_Titles_2">#REF!</definedName>
    <definedName name="RESULTADO">[1]RODOCAP!$A$103:$M$152</definedName>
    <definedName name="SEMESTRE">[1]RODOCAP!$A$1:$M$102</definedName>
    <definedName name="SEMESTRE2">[1]RODOCAP!$A$1:$A$102,[1]RODOCAP!$R$5:$R$102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56" i="27" l="1"/>
  <c r="J1055" i="27"/>
  <c r="J1054" i="27"/>
  <c r="J1053" i="27"/>
  <c r="J1052" i="27"/>
  <c r="J1051" i="27"/>
  <c r="J1050" i="27"/>
  <c r="J1049" i="27"/>
  <c r="J1048" i="27"/>
  <c r="J1047" i="27"/>
  <c r="J1046" i="27"/>
  <c r="J1045" i="27"/>
  <c r="J1044" i="27"/>
  <c r="J1043" i="27"/>
  <c r="J1042" i="27"/>
  <c r="J1041" i="27"/>
  <c r="J1040" i="27"/>
  <c r="J1039" i="27"/>
  <c r="J1038" i="27"/>
  <c r="J1037" i="27"/>
  <c r="J1036" i="27"/>
  <c r="J1035" i="27"/>
  <c r="J1034" i="27"/>
  <c r="J1033" i="27"/>
  <c r="J1032" i="27"/>
  <c r="J1031" i="27"/>
  <c r="J1030" i="27"/>
  <c r="J1029" i="27"/>
  <c r="J1028" i="27"/>
  <c r="J1027" i="27"/>
  <c r="J1026" i="27"/>
  <c r="J1025" i="27"/>
  <c r="J1024" i="27"/>
  <c r="J1023" i="27"/>
  <c r="J1022" i="27"/>
  <c r="J1021" i="27"/>
  <c r="J1020" i="27"/>
  <c r="J1019" i="27"/>
  <c r="J1018" i="27"/>
  <c r="J1017" i="27"/>
  <c r="J1016" i="27"/>
  <c r="J1015" i="27"/>
  <c r="J1014" i="27"/>
  <c r="J1013" i="27"/>
  <c r="J1012" i="27"/>
  <c r="J1011" i="27"/>
  <c r="J1010" i="27"/>
  <c r="J1009" i="27"/>
  <c r="J1008" i="27"/>
  <c r="J1007" i="27"/>
  <c r="J1006" i="27"/>
  <c r="J1005" i="27"/>
  <c r="J1004" i="27"/>
  <c r="J1003" i="27"/>
  <c r="J1002" i="27"/>
  <c r="J1001" i="27"/>
  <c r="J1000" i="27"/>
  <c r="J999" i="27"/>
  <c r="J998" i="27"/>
  <c r="J997" i="27"/>
  <c r="J996" i="27"/>
  <c r="J995" i="27"/>
  <c r="J994" i="27"/>
  <c r="J993" i="27"/>
  <c r="J992" i="27"/>
  <c r="J991" i="27"/>
  <c r="J990" i="27"/>
  <c r="J989" i="27"/>
  <c r="J988" i="27"/>
  <c r="J987" i="27"/>
  <c r="J986" i="27"/>
  <c r="J985" i="27"/>
  <c r="J984" i="27"/>
  <c r="J983" i="27"/>
  <c r="J982" i="27"/>
  <c r="J981" i="27"/>
  <c r="J980" i="27"/>
  <c r="J979" i="27"/>
  <c r="J978" i="27"/>
  <c r="J977" i="27"/>
  <c r="J976" i="27"/>
  <c r="J975" i="27"/>
  <c r="J974" i="27"/>
  <c r="J973" i="27"/>
  <c r="J972" i="27"/>
  <c r="J971" i="27"/>
  <c r="J970" i="27"/>
  <c r="J969" i="27"/>
  <c r="J968" i="27"/>
  <c r="J967" i="27"/>
  <c r="J966" i="27"/>
  <c r="J965" i="27"/>
  <c r="J964" i="27"/>
  <c r="J963" i="27"/>
  <c r="J962" i="27"/>
  <c r="J961" i="27"/>
  <c r="J960" i="27"/>
  <c r="J959" i="27"/>
  <c r="J958" i="27"/>
  <c r="J957" i="27"/>
  <c r="J956" i="27"/>
  <c r="J955" i="27"/>
  <c r="J954" i="27"/>
  <c r="J953" i="27"/>
  <c r="J952" i="27"/>
  <c r="J951" i="27"/>
  <c r="J950" i="27"/>
  <c r="J949" i="27"/>
  <c r="J948" i="27"/>
  <c r="J947" i="27"/>
  <c r="J946" i="27"/>
  <c r="J945" i="27"/>
  <c r="J944" i="27"/>
  <c r="J943" i="27"/>
  <c r="J942" i="27"/>
  <c r="J941" i="27"/>
  <c r="J940" i="27"/>
  <c r="J939" i="27"/>
  <c r="J938" i="27"/>
  <c r="J937" i="27"/>
  <c r="J936" i="27"/>
  <c r="J935" i="27"/>
  <c r="J934" i="27"/>
  <c r="J933" i="27"/>
  <c r="J932" i="27"/>
  <c r="J931" i="27"/>
  <c r="J930" i="27"/>
  <c r="J929" i="27"/>
  <c r="J928" i="27"/>
  <c r="J927" i="27"/>
  <c r="J926" i="27"/>
  <c r="J925" i="27"/>
  <c r="J924" i="27"/>
  <c r="J923" i="27"/>
  <c r="J922" i="27"/>
  <c r="J921" i="27"/>
  <c r="J920" i="27"/>
  <c r="J919" i="27"/>
  <c r="J918" i="27"/>
  <c r="J917" i="27"/>
  <c r="J916" i="27"/>
  <c r="J915" i="27"/>
  <c r="J914" i="27"/>
  <c r="J913" i="27"/>
  <c r="J912" i="27"/>
  <c r="J911" i="27"/>
  <c r="J910" i="27"/>
  <c r="J909" i="27"/>
  <c r="J908" i="27"/>
  <c r="J907" i="27"/>
  <c r="J906" i="27"/>
  <c r="J905" i="27"/>
  <c r="J904" i="27"/>
  <c r="J903" i="27"/>
  <c r="J902" i="27"/>
  <c r="J901" i="27"/>
  <c r="J900" i="27"/>
  <c r="J899" i="27"/>
  <c r="J898" i="27"/>
  <c r="J897" i="27"/>
  <c r="J896" i="27"/>
  <c r="J895" i="27"/>
  <c r="J894" i="27"/>
  <c r="J893" i="27"/>
  <c r="J892" i="27"/>
  <c r="J891" i="27"/>
  <c r="J890" i="27"/>
  <c r="J889" i="27"/>
  <c r="J888" i="27"/>
  <c r="J887" i="27"/>
  <c r="J886" i="27"/>
  <c r="J885" i="27"/>
  <c r="J884" i="27"/>
  <c r="J883" i="27"/>
  <c r="J882" i="27"/>
  <c r="J881" i="27"/>
  <c r="J880" i="27"/>
  <c r="J879" i="27"/>
  <c r="J878" i="27"/>
  <c r="J877" i="27"/>
  <c r="J876" i="27"/>
  <c r="J875" i="27"/>
  <c r="J874" i="27"/>
  <c r="J873" i="27"/>
  <c r="J872" i="27"/>
  <c r="J871" i="27"/>
  <c r="J870" i="27"/>
  <c r="J869" i="27"/>
  <c r="J868" i="27"/>
  <c r="J867" i="27"/>
  <c r="J866" i="27"/>
  <c r="J865" i="27"/>
  <c r="J864" i="27"/>
  <c r="J863" i="27"/>
  <c r="J862" i="27"/>
  <c r="J861" i="27"/>
  <c r="J860" i="27"/>
  <c r="J859" i="27"/>
  <c r="J858" i="27"/>
  <c r="J857" i="27"/>
  <c r="J856" i="27"/>
  <c r="J855" i="27"/>
  <c r="J854" i="27"/>
  <c r="J853" i="27"/>
  <c r="J852" i="27"/>
  <c r="J851" i="27"/>
  <c r="J850" i="27"/>
  <c r="J849" i="27"/>
  <c r="J848" i="27"/>
  <c r="J847" i="27"/>
  <c r="J846" i="27"/>
  <c r="J845" i="27"/>
  <c r="J844" i="27"/>
  <c r="J843" i="27"/>
  <c r="J842" i="27"/>
  <c r="J841" i="27"/>
  <c r="J840" i="27"/>
  <c r="J839" i="27"/>
  <c r="J838" i="27"/>
  <c r="J837" i="27"/>
  <c r="J836" i="27"/>
  <c r="J835" i="27"/>
  <c r="J834" i="27"/>
  <c r="J833" i="27"/>
  <c r="J832" i="27"/>
  <c r="J831" i="27"/>
  <c r="J830" i="27"/>
  <c r="J829" i="27"/>
  <c r="J828" i="27"/>
  <c r="J827" i="27"/>
  <c r="J826" i="27"/>
  <c r="J825" i="27"/>
  <c r="J824" i="27"/>
  <c r="J823" i="27"/>
  <c r="J822" i="27"/>
  <c r="J821" i="27"/>
  <c r="J820" i="27"/>
  <c r="J819" i="27"/>
  <c r="J818" i="27"/>
  <c r="J817" i="27"/>
  <c r="J816" i="27"/>
  <c r="J815" i="27"/>
  <c r="J814" i="27"/>
  <c r="J813" i="27"/>
  <c r="J812" i="27"/>
  <c r="J811" i="27"/>
  <c r="J810" i="27"/>
  <c r="J809" i="27"/>
  <c r="J808" i="27"/>
  <c r="J807" i="27"/>
  <c r="J806" i="27"/>
  <c r="J805" i="27"/>
  <c r="J804" i="27"/>
  <c r="J803" i="27"/>
  <c r="J802" i="27"/>
  <c r="J801" i="27"/>
  <c r="J800" i="27"/>
  <c r="J799" i="27"/>
  <c r="J798" i="27"/>
  <c r="J797" i="27"/>
  <c r="J796" i="27"/>
  <c r="J795" i="27"/>
  <c r="J794" i="27"/>
  <c r="J793" i="27"/>
  <c r="J792" i="27"/>
  <c r="J791" i="27"/>
  <c r="J790" i="27"/>
  <c r="J789" i="27"/>
  <c r="J788" i="27"/>
  <c r="J787" i="27"/>
  <c r="J786" i="27"/>
  <c r="J785" i="27"/>
  <c r="J784" i="27"/>
  <c r="J783" i="27"/>
  <c r="J782" i="27"/>
  <c r="J781" i="27"/>
  <c r="J780" i="27"/>
  <c r="J779" i="27"/>
  <c r="J778" i="27"/>
  <c r="J777" i="27"/>
  <c r="J776" i="27"/>
  <c r="J775" i="27"/>
  <c r="J774" i="27"/>
  <c r="J773" i="27"/>
  <c r="J772" i="27"/>
  <c r="J771" i="27"/>
  <c r="J770" i="27"/>
  <c r="J769" i="27"/>
  <c r="J768" i="27"/>
  <c r="J767" i="27"/>
  <c r="J766" i="27"/>
  <c r="J765" i="27"/>
  <c r="J764" i="27"/>
  <c r="J763" i="27"/>
  <c r="J762" i="27"/>
  <c r="J761" i="27"/>
  <c r="J760" i="27"/>
  <c r="J759" i="27"/>
  <c r="J758" i="27"/>
  <c r="J757" i="27"/>
  <c r="J756" i="27"/>
  <c r="J755" i="27"/>
  <c r="J754" i="27"/>
  <c r="J753" i="27"/>
  <c r="J752" i="27"/>
  <c r="J751" i="27"/>
  <c r="J750" i="27"/>
  <c r="J749" i="27"/>
  <c r="J748" i="27"/>
  <c r="J747" i="27"/>
  <c r="J746" i="27"/>
  <c r="J745" i="27"/>
  <c r="J744" i="27"/>
  <c r="J743" i="27"/>
  <c r="J742" i="27"/>
  <c r="J741" i="27"/>
  <c r="J740" i="27"/>
  <c r="J739" i="27"/>
  <c r="J738" i="27"/>
  <c r="J737" i="27"/>
  <c r="J736" i="27"/>
  <c r="J735" i="27"/>
  <c r="J734" i="27"/>
  <c r="J733" i="27"/>
  <c r="J732" i="27"/>
  <c r="J731" i="27"/>
  <c r="J730" i="27"/>
  <c r="J729" i="27"/>
  <c r="J728" i="27"/>
  <c r="J727" i="27"/>
  <c r="J726" i="27"/>
  <c r="J725" i="27"/>
  <c r="J724" i="27"/>
  <c r="J723" i="27"/>
  <c r="J722" i="27"/>
  <c r="J721" i="27"/>
  <c r="J720" i="27"/>
  <c r="J719" i="27"/>
  <c r="J718" i="27"/>
  <c r="J717" i="27"/>
  <c r="J716" i="27"/>
  <c r="J715" i="27"/>
  <c r="J714" i="27"/>
  <c r="J713" i="27"/>
  <c r="J712" i="27"/>
  <c r="J711" i="27"/>
  <c r="J710" i="27"/>
  <c r="J709" i="27"/>
  <c r="J708" i="27"/>
  <c r="J707" i="27"/>
  <c r="J706" i="27"/>
  <c r="J705" i="27"/>
  <c r="J704" i="27"/>
  <c r="J703" i="27"/>
  <c r="J702" i="27"/>
  <c r="J701" i="27"/>
  <c r="J700" i="27"/>
  <c r="J699" i="27"/>
  <c r="J698" i="27"/>
  <c r="J697" i="27"/>
  <c r="J696" i="27"/>
  <c r="J695" i="27"/>
  <c r="J694" i="27"/>
  <c r="J693" i="27"/>
  <c r="J692" i="27"/>
  <c r="J691" i="27"/>
  <c r="J690" i="27"/>
  <c r="J689" i="27"/>
  <c r="J688" i="27"/>
  <c r="J687" i="27"/>
  <c r="J686" i="27"/>
  <c r="J685" i="27"/>
  <c r="J684" i="27"/>
  <c r="J683" i="27"/>
  <c r="J682" i="27"/>
  <c r="J681" i="27"/>
  <c r="J680" i="27"/>
  <c r="J679" i="27"/>
  <c r="J678" i="27"/>
  <c r="J677" i="27"/>
  <c r="J676" i="27"/>
  <c r="J675" i="27"/>
  <c r="J674" i="27"/>
  <c r="J673" i="27"/>
  <c r="J672" i="27"/>
  <c r="J671" i="27"/>
  <c r="J670" i="27"/>
  <c r="J669" i="27"/>
  <c r="J668" i="27"/>
  <c r="J667" i="27"/>
  <c r="J666" i="27"/>
  <c r="J665" i="27"/>
  <c r="J664" i="27"/>
  <c r="J663" i="27"/>
  <c r="J662" i="27"/>
  <c r="J661" i="27"/>
  <c r="J660" i="27"/>
  <c r="J659" i="27"/>
  <c r="J658" i="27"/>
  <c r="J657" i="27"/>
  <c r="J656" i="27"/>
  <c r="J655" i="27"/>
  <c r="J654" i="27"/>
  <c r="J653" i="27"/>
  <c r="J652" i="27"/>
  <c r="J651" i="27"/>
  <c r="J650" i="27"/>
  <c r="J649" i="27"/>
  <c r="J648" i="27"/>
  <c r="J647" i="27"/>
  <c r="J646" i="27"/>
  <c r="J645" i="27"/>
  <c r="J644" i="27"/>
  <c r="J643" i="27"/>
  <c r="J642" i="27"/>
  <c r="J641" i="27"/>
  <c r="J640" i="27"/>
  <c r="J639" i="27"/>
  <c r="J638" i="27"/>
  <c r="J637" i="27"/>
  <c r="J636" i="27"/>
  <c r="J635" i="27"/>
  <c r="J634" i="27"/>
  <c r="J633" i="27"/>
  <c r="J632" i="27"/>
  <c r="J631" i="27"/>
  <c r="J630" i="27"/>
  <c r="J629" i="27"/>
  <c r="J628" i="27"/>
  <c r="J627" i="27"/>
  <c r="J626" i="27"/>
  <c r="J625" i="27"/>
  <c r="J624" i="27"/>
  <c r="J623" i="27"/>
  <c r="J622" i="27"/>
  <c r="J621" i="27"/>
  <c r="J620" i="27"/>
  <c r="J619" i="27"/>
  <c r="J618" i="27"/>
  <c r="J617" i="27"/>
  <c r="J616" i="27"/>
  <c r="J615" i="27"/>
  <c r="J614" i="27"/>
  <c r="J613" i="27"/>
  <c r="J612" i="27"/>
  <c r="J611" i="27"/>
  <c r="J610" i="27"/>
  <c r="J609" i="27"/>
  <c r="J608" i="27"/>
  <c r="J607" i="27"/>
  <c r="J606" i="27"/>
  <c r="J605" i="27"/>
  <c r="J604" i="27"/>
  <c r="J603" i="27"/>
  <c r="J602" i="27"/>
  <c r="J601" i="27"/>
  <c r="J600" i="27"/>
  <c r="J599" i="27"/>
  <c r="J598" i="27"/>
  <c r="J597" i="27"/>
  <c r="J596" i="27"/>
  <c r="J595" i="27"/>
  <c r="J594" i="27"/>
  <c r="J593" i="27"/>
  <c r="J592" i="27"/>
  <c r="J591" i="27"/>
  <c r="J590" i="27"/>
  <c r="J589" i="27"/>
  <c r="J588" i="27"/>
  <c r="J587" i="27"/>
  <c r="J586" i="27"/>
  <c r="J585" i="27"/>
  <c r="J584" i="27"/>
  <c r="J583" i="27"/>
  <c r="J582" i="27"/>
  <c r="J581" i="27"/>
  <c r="J580" i="27"/>
  <c r="J579" i="27"/>
  <c r="J578" i="27"/>
  <c r="J577" i="27"/>
  <c r="J576" i="27"/>
  <c r="J575" i="27"/>
  <c r="J574" i="27"/>
  <c r="J573" i="27"/>
  <c r="J572" i="27"/>
  <c r="J571" i="27"/>
  <c r="J570" i="27"/>
  <c r="J569" i="27"/>
  <c r="J568" i="27"/>
  <c r="J567" i="27"/>
  <c r="J566" i="27"/>
  <c r="J565" i="27"/>
  <c r="J564" i="27"/>
  <c r="J563" i="27"/>
  <c r="J562" i="27"/>
  <c r="J561" i="27"/>
  <c r="J560" i="27"/>
  <c r="J559" i="27"/>
  <c r="J558" i="27"/>
  <c r="J557" i="27"/>
  <c r="J556" i="27"/>
  <c r="J555" i="27"/>
  <c r="J554" i="27"/>
  <c r="J553" i="27"/>
  <c r="J552" i="27"/>
  <c r="J551" i="27"/>
  <c r="J550" i="27"/>
  <c r="J549" i="27"/>
  <c r="J548" i="27"/>
  <c r="J547" i="27"/>
  <c r="J546" i="27"/>
  <c r="J545" i="27"/>
  <c r="J544" i="27"/>
  <c r="J543" i="27"/>
  <c r="J542" i="27"/>
  <c r="J541" i="27"/>
  <c r="J540" i="27"/>
  <c r="J539" i="27"/>
  <c r="J538" i="27"/>
  <c r="J537" i="27"/>
  <c r="J536" i="27"/>
  <c r="J535" i="27"/>
  <c r="J534" i="27"/>
  <c r="J533" i="27"/>
  <c r="J532" i="27"/>
  <c r="J531" i="27"/>
  <c r="J530" i="27"/>
  <c r="J529" i="27"/>
  <c r="J528" i="27"/>
  <c r="J527" i="27"/>
  <c r="J526" i="27"/>
  <c r="J525" i="27"/>
  <c r="J524" i="27"/>
  <c r="J523" i="27"/>
  <c r="J522" i="27"/>
  <c r="J521" i="27"/>
  <c r="J520" i="27"/>
  <c r="J519" i="27"/>
  <c r="J518" i="27"/>
  <c r="J517" i="27"/>
  <c r="J516" i="27"/>
  <c r="J515" i="27"/>
  <c r="J514" i="27"/>
  <c r="J513" i="27"/>
  <c r="J512" i="27"/>
  <c r="J511" i="27"/>
  <c r="J510" i="27"/>
  <c r="J509" i="27"/>
  <c r="J508" i="27"/>
  <c r="J507" i="27"/>
  <c r="J506" i="27"/>
  <c r="J505" i="27"/>
  <c r="J504" i="27"/>
  <c r="J503" i="27"/>
  <c r="J502" i="27"/>
  <c r="J501" i="27"/>
  <c r="J500" i="27"/>
  <c r="J499" i="27"/>
  <c r="J498" i="27"/>
  <c r="J497" i="27"/>
  <c r="J496" i="27"/>
  <c r="J495" i="27"/>
  <c r="J494" i="27"/>
  <c r="J493" i="27"/>
  <c r="J492" i="27"/>
  <c r="J491" i="27"/>
  <c r="J490" i="27"/>
  <c r="J489" i="27"/>
  <c r="J488" i="27"/>
  <c r="J487" i="27"/>
  <c r="J486" i="27"/>
  <c r="J485" i="27"/>
  <c r="J484" i="27"/>
  <c r="J483" i="27"/>
  <c r="J482" i="27"/>
  <c r="J481" i="27"/>
  <c r="J480" i="27"/>
  <c r="J479" i="27"/>
  <c r="J478" i="27"/>
  <c r="J477" i="27"/>
  <c r="J476" i="27"/>
  <c r="J475" i="27"/>
  <c r="J474" i="27"/>
  <c r="J473" i="27"/>
  <c r="J472" i="27"/>
  <c r="J471" i="27"/>
  <c r="J470" i="27"/>
  <c r="J469" i="27"/>
  <c r="J468" i="27"/>
  <c r="J467" i="27"/>
  <c r="J466" i="27"/>
  <c r="J465" i="27"/>
  <c r="J464" i="27"/>
  <c r="J463" i="27"/>
  <c r="J462" i="27"/>
  <c r="J461" i="27"/>
  <c r="J460" i="27"/>
  <c r="J459" i="27"/>
  <c r="J458" i="27"/>
  <c r="J457" i="27"/>
  <c r="J456" i="27"/>
  <c r="J455" i="27"/>
  <c r="J454" i="27"/>
  <c r="J453" i="27"/>
  <c r="J452" i="27"/>
  <c r="J451" i="27"/>
  <c r="J450" i="27"/>
  <c r="J449" i="27"/>
  <c r="J448" i="27"/>
  <c r="J447" i="27"/>
  <c r="J446" i="27"/>
  <c r="J445" i="27"/>
  <c r="J444" i="27"/>
  <c r="J443" i="27"/>
  <c r="J442" i="27"/>
  <c r="J441" i="27"/>
  <c r="J440" i="27"/>
  <c r="J439" i="27"/>
  <c r="J438" i="27"/>
  <c r="J437" i="27"/>
  <c r="J436" i="27"/>
  <c r="J435" i="27"/>
  <c r="J434" i="27"/>
  <c r="J433" i="27"/>
  <c r="J432" i="27"/>
  <c r="J431" i="27"/>
  <c r="J430" i="27"/>
  <c r="J429" i="27"/>
  <c r="J428" i="27"/>
  <c r="J427" i="27"/>
  <c r="J426" i="27"/>
  <c r="J425" i="27"/>
  <c r="J424" i="27"/>
  <c r="J423" i="27"/>
  <c r="J422" i="27"/>
  <c r="J421" i="27"/>
  <c r="J420" i="27"/>
  <c r="J419" i="27"/>
  <c r="J418" i="27"/>
  <c r="J417" i="27"/>
  <c r="J416" i="27"/>
  <c r="J415" i="27"/>
  <c r="J414" i="27"/>
  <c r="J413" i="27"/>
  <c r="J412" i="27"/>
  <c r="J411" i="27"/>
  <c r="J410" i="27"/>
  <c r="J409" i="27"/>
  <c r="J408" i="27"/>
  <c r="J407" i="27"/>
  <c r="J406" i="27"/>
  <c r="J405" i="27"/>
  <c r="J404" i="27"/>
  <c r="J403" i="27"/>
  <c r="J402" i="27"/>
  <c r="J401" i="27"/>
  <c r="J400" i="27"/>
  <c r="J399" i="27"/>
  <c r="J398" i="27"/>
  <c r="J397" i="27"/>
  <c r="J396" i="27"/>
  <c r="J395" i="27"/>
  <c r="J394" i="27"/>
  <c r="J393" i="27"/>
  <c r="J392" i="27"/>
  <c r="J391" i="27"/>
  <c r="J390" i="27"/>
  <c r="J389" i="27"/>
  <c r="J388" i="27"/>
  <c r="J387" i="27"/>
  <c r="J386" i="27"/>
  <c r="J385" i="27"/>
  <c r="J384" i="27"/>
  <c r="J383" i="27"/>
  <c r="J382" i="27"/>
  <c r="J381" i="27"/>
  <c r="J380" i="27"/>
  <c r="J379" i="27"/>
  <c r="J378" i="27"/>
  <c r="J377" i="27"/>
  <c r="J376" i="27"/>
  <c r="J375" i="27"/>
  <c r="J374" i="27"/>
  <c r="J373" i="27"/>
  <c r="J372" i="27"/>
  <c r="J371" i="27"/>
  <c r="J370" i="27"/>
  <c r="J369" i="27"/>
  <c r="J368" i="27"/>
  <c r="J367" i="27"/>
  <c r="J366" i="27"/>
  <c r="J365" i="27"/>
  <c r="J364" i="27"/>
  <c r="J363" i="27"/>
  <c r="J362" i="27"/>
  <c r="J361" i="27"/>
  <c r="J360" i="27"/>
  <c r="J359" i="27"/>
  <c r="J358" i="27"/>
  <c r="J357" i="27"/>
  <c r="J356" i="27"/>
  <c r="J355" i="27"/>
  <c r="J354" i="27"/>
  <c r="J353" i="27"/>
  <c r="J352" i="27"/>
  <c r="J351" i="27"/>
  <c r="J350" i="27"/>
  <c r="J349" i="27"/>
  <c r="J348" i="27"/>
  <c r="J347" i="27"/>
  <c r="J346" i="27"/>
  <c r="J345" i="27"/>
  <c r="J344" i="27"/>
  <c r="J343" i="27"/>
  <c r="J342" i="27"/>
  <c r="J341" i="27"/>
  <c r="J340" i="27"/>
  <c r="J339" i="27"/>
  <c r="J338" i="27"/>
  <c r="J337" i="27"/>
  <c r="J336" i="27"/>
  <c r="J335" i="27"/>
  <c r="J334" i="27"/>
  <c r="J333" i="27"/>
  <c r="J332" i="27"/>
  <c r="J331" i="27"/>
  <c r="J330" i="27"/>
  <c r="J329" i="27"/>
  <c r="J328" i="27"/>
  <c r="J327" i="27"/>
  <c r="J326" i="27"/>
  <c r="J325" i="27"/>
  <c r="J324" i="27"/>
  <c r="J323" i="27"/>
  <c r="J322" i="27"/>
  <c r="J321" i="27"/>
  <c r="J320" i="27"/>
  <c r="J319" i="27"/>
  <c r="J318" i="27"/>
  <c r="J317" i="27"/>
  <c r="J316" i="27"/>
  <c r="J315" i="27"/>
  <c r="J314" i="27"/>
  <c r="J313" i="27"/>
  <c r="J312" i="27"/>
  <c r="J311" i="27"/>
  <c r="J310" i="27"/>
  <c r="J309" i="27"/>
  <c r="J308" i="27"/>
  <c r="J307" i="27"/>
  <c r="J306" i="27"/>
  <c r="J305" i="27"/>
  <c r="J304" i="27"/>
  <c r="J303" i="27"/>
  <c r="J302" i="27"/>
  <c r="J301" i="27"/>
  <c r="J300" i="27"/>
  <c r="J299" i="27"/>
  <c r="J298" i="27"/>
  <c r="J297" i="27"/>
  <c r="J296" i="27"/>
  <c r="J295" i="27"/>
  <c r="J294" i="27"/>
  <c r="J293" i="27"/>
  <c r="J292" i="27"/>
  <c r="J291" i="27"/>
  <c r="J290" i="27"/>
  <c r="J289" i="27"/>
  <c r="J288" i="27"/>
  <c r="J287" i="27"/>
  <c r="J286" i="27"/>
  <c r="J285" i="27"/>
  <c r="J284" i="27"/>
  <c r="J283" i="27"/>
  <c r="J282" i="27"/>
  <c r="J281" i="27"/>
  <c r="J280" i="27"/>
  <c r="J279" i="27"/>
  <c r="J278" i="27"/>
  <c r="J277" i="27"/>
  <c r="J276" i="27"/>
  <c r="J275" i="27"/>
  <c r="J274" i="27"/>
  <c r="J273" i="27"/>
  <c r="J272" i="27"/>
  <c r="J271" i="27"/>
  <c r="J270" i="27"/>
  <c r="J269" i="27"/>
  <c r="J268" i="27"/>
  <c r="J267" i="27"/>
  <c r="J266" i="27"/>
  <c r="J265" i="27"/>
  <c r="J264" i="27"/>
  <c r="J263" i="27"/>
  <c r="J262" i="27"/>
  <c r="J261" i="27"/>
  <c r="J260" i="27"/>
  <c r="J259" i="27"/>
  <c r="J258" i="27"/>
  <c r="J257" i="27"/>
  <c r="J256" i="27"/>
  <c r="J255" i="27"/>
  <c r="J254" i="27"/>
  <c r="J253" i="27"/>
  <c r="J252" i="27"/>
  <c r="J251" i="27"/>
  <c r="J250" i="27"/>
  <c r="J249" i="27"/>
  <c r="J248" i="27"/>
  <c r="J247" i="27"/>
  <c r="J246" i="27"/>
  <c r="J245" i="27"/>
  <c r="J244" i="27"/>
  <c r="J243" i="27"/>
  <c r="J242" i="27"/>
  <c r="J241" i="27"/>
  <c r="J240" i="27"/>
  <c r="J239" i="27"/>
  <c r="J238" i="27"/>
  <c r="J237" i="27"/>
  <c r="J236" i="27"/>
  <c r="J235" i="27"/>
  <c r="J234" i="27"/>
  <c r="J233" i="27"/>
  <c r="J232" i="27"/>
  <c r="J231" i="27"/>
  <c r="J230" i="27"/>
  <c r="J229" i="27"/>
  <c r="J228" i="27"/>
  <c r="J227" i="27"/>
  <c r="J226" i="27"/>
  <c r="J225" i="27"/>
  <c r="J224" i="27"/>
  <c r="J223" i="27"/>
  <c r="J222" i="27"/>
  <c r="J221" i="27"/>
  <c r="J220" i="27"/>
  <c r="J219" i="27"/>
  <c r="J218" i="27"/>
  <c r="J217" i="27"/>
  <c r="J216" i="27"/>
  <c r="J215" i="27"/>
  <c r="J214" i="27"/>
  <c r="J213" i="27"/>
  <c r="J212" i="27"/>
  <c r="J211" i="27"/>
  <c r="J210" i="27"/>
  <c r="J209" i="27"/>
  <c r="J208" i="27"/>
  <c r="J207" i="27"/>
  <c r="J206" i="27"/>
  <c r="J205" i="27"/>
  <c r="J204" i="27"/>
  <c r="J203" i="27"/>
  <c r="J202" i="27"/>
  <c r="J201" i="27"/>
  <c r="J200" i="27"/>
  <c r="J199" i="27"/>
  <c r="J198" i="27"/>
  <c r="J197" i="27"/>
  <c r="J196" i="27"/>
  <c r="J195" i="27"/>
  <c r="J194" i="27"/>
  <c r="J193" i="27"/>
  <c r="J192" i="27"/>
  <c r="J191" i="27"/>
  <c r="J190" i="27"/>
  <c r="J189" i="27"/>
  <c r="J188" i="27"/>
  <c r="J187" i="27"/>
  <c r="J186" i="27"/>
  <c r="J185" i="27"/>
  <c r="J184" i="27"/>
  <c r="J183" i="27"/>
  <c r="J182" i="27"/>
  <c r="J181" i="27"/>
  <c r="J180" i="27"/>
  <c r="J179" i="27"/>
  <c r="J178" i="27"/>
  <c r="J177" i="27"/>
  <c r="J176" i="27"/>
  <c r="J175" i="27"/>
  <c r="J174" i="27"/>
  <c r="J173" i="27"/>
  <c r="J172" i="27"/>
  <c r="J171" i="27"/>
  <c r="J170" i="27"/>
  <c r="J169" i="27"/>
  <c r="J168" i="27"/>
  <c r="J167" i="27"/>
  <c r="J166" i="27"/>
  <c r="J165" i="27"/>
  <c r="J164" i="27"/>
  <c r="J163" i="27"/>
  <c r="J162" i="27"/>
  <c r="J161" i="27"/>
  <c r="J160" i="27"/>
  <c r="J159" i="27"/>
  <c r="J158" i="27"/>
  <c r="J157" i="27"/>
  <c r="J156" i="27"/>
  <c r="J155" i="27"/>
  <c r="J154" i="27"/>
  <c r="J153" i="27"/>
  <c r="J152" i="27"/>
  <c r="J151" i="27"/>
  <c r="J150" i="27"/>
  <c r="J149" i="27"/>
  <c r="J148" i="27"/>
  <c r="J147" i="27"/>
  <c r="J146" i="27"/>
  <c r="J145" i="27"/>
  <c r="J144" i="27"/>
  <c r="J143" i="27"/>
  <c r="J142" i="27"/>
  <c r="J141" i="27"/>
  <c r="J140" i="27"/>
  <c r="J139" i="27"/>
  <c r="J138" i="27"/>
  <c r="J137" i="27"/>
  <c r="J136" i="27"/>
  <c r="J135" i="27"/>
  <c r="J134" i="27"/>
  <c r="J133" i="27"/>
  <c r="J132" i="27"/>
  <c r="J131" i="27"/>
  <c r="J130" i="27"/>
  <c r="J129" i="27"/>
  <c r="J128" i="27"/>
  <c r="J127" i="27"/>
  <c r="J126" i="27"/>
  <c r="J125" i="27"/>
  <c r="J124" i="27"/>
  <c r="J123" i="27"/>
  <c r="J122" i="27"/>
  <c r="J121" i="27"/>
  <c r="J120" i="27"/>
  <c r="J119" i="27"/>
  <c r="J118" i="27"/>
  <c r="J117" i="27"/>
  <c r="J116" i="27"/>
  <c r="J115" i="27"/>
  <c r="J114" i="27"/>
  <c r="J113" i="27"/>
  <c r="J112" i="27"/>
  <c r="J111" i="27"/>
  <c r="J110" i="27"/>
  <c r="J109" i="27"/>
  <c r="J108" i="27"/>
  <c r="J107" i="27"/>
  <c r="J106" i="27"/>
  <c r="J105" i="27"/>
  <c r="J104" i="27"/>
  <c r="J103" i="27"/>
  <c r="J102" i="27"/>
  <c r="J101" i="27"/>
  <c r="J100" i="27"/>
  <c r="J99" i="27"/>
  <c r="J98" i="27"/>
  <c r="J97" i="27"/>
  <c r="J96" i="27"/>
  <c r="J95" i="27"/>
  <c r="J94" i="27"/>
  <c r="J93" i="27"/>
  <c r="J92" i="27"/>
  <c r="J91" i="27"/>
  <c r="J90" i="27"/>
  <c r="J89" i="27"/>
  <c r="J88" i="27"/>
  <c r="J87" i="27"/>
  <c r="J86" i="27"/>
  <c r="J85" i="27"/>
  <c r="J84" i="27"/>
  <c r="J83" i="27"/>
  <c r="J82" i="27"/>
  <c r="J81" i="27"/>
  <c r="J80" i="27"/>
  <c r="J79" i="27"/>
  <c r="J78" i="27"/>
  <c r="J77" i="27"/>
  <c r="J76" i="27"/>
  <c r="J75" i="27"/>
  <c r="J74" i="27"/>
  <c r="J73" i="27"/>
  <c r="J72" i="27"/>
  <c r="J71" i="27"/>
  <c r="J70" i="27"/>
  <c r="J69" i="27"/>
  <c r="J68" i="27"/>
  <c r="J67" i="27"/>
  <c r="J66" i="27"/>
  <c r="J65" i="27"/>
  <c r="J64" i="27"/>
  <c r="J63" i="27"/>
  <c r="J62" i="27"/>
  <c r="J61" i="27"/>
  <c r="J60" i="27"/>
  <c r="J59" i="27"/>
  <c r="J58" i="27"/>
  <c r="J57" i="27"/>
  <c r="J56" i="27"/>
  <c r="J55" i="27"/>
  <c r="J54" i="27"/>
  <c r="J53" i="27"/>
  <c r="J52" i="27"/>
  <c r="J51" i="27"/>
  <c r="J50" i="27"/>
  <c r="J49" i="27"/>
  <c r="J48" i="27"/>
  <c r="J47" i="27"/>
  <c r="J46" i="27"/>
  <c r="J45" i="27"/>
  <c r="J44" i="27"/>
  <c r="J43" i="27"/>
  <c r="J42" i="27"/>
  <c r="J41" i="27"/>
  <c r="J40" i="27"/>
  <c r="J39" i="27"/>
  <c r="J38" i="27"/>
  <c r="J37" i="27"/>
  <c r="J36" i="27"/>
  <c r="J35" i="27"/>
  <c r="J34" i="27"/>
  <c r="J33" i="27"/>
  <c r="J32" i="27"/>
  <c r="J31" i="27"/>
  <c r="J30" i="27"/>
  <c r="J29" i="27"/>
  <c r="J28" i="27"/>
  <c r="J27" i="27"/>
  <c r="J26" i="27"/>
  <c r="J25" i="27"/>
  <c r="J24" i="27"/>
  <c r="J23" i="27"/>
  <c r="J22" i="27"/>
  <c r="J21" i="27"/>
  <c r="J20" i="27"/>
  <c r="J19" i="27"/>
  <c r="J18" i="27"/>
  <c r="J17" i="27"/>
  <c r="J16" i="27"/>
  <c r="J15" i="27"/>
  <c r="J14" i="27"/>
  <c r="J13" i="27"/>
  <c r="J12" i="27"/>
  <c r="J11" i="27"/>
  <c r="J9" i="27"/>
  <c r="J8" i="27"/>
  <c r="J7" i="27"/>
  <c r="J6" i="27"/>
  <c r="J10" i="27"/>
  <c r="I1056" i="27"/>
  <c r="I1055" i="27"/>
  <c r="I1054" i="27"/>
  <c r="I1053" i="27"/>
  <c r="I1052" i="27"/>
  <c r="I1051" i="27"/>
  <c r="I1050" i="27"/>
  <c r="I1049" i="27"/>
  <c r="I1048" i="27"/>
  <c r="I1047" i="27"/>
  <c r="I1046" i="27"/>
  <c r="I1045" i="27"/>
  <c r="I1044" i="27"/>
  <c r="I1043" i="27"/>
  <c r="I1042" i="27"/>
  <c r="I1041" i="27"/>
  <c r="I1040" i="27"/>
  <c r="I1039" i="27"/>
  <c r="I1038" i="27"/>
  <c r="I1037" i="27"/>
  <c r="I1036" i="27"/>
  <c r="I1035" i="27"/>
  <c r="I1034" i="27"/>
  <c r="I1033" i="27"/>
  <c r="I1032" i="27"/>
  <c r="I1031" i="27"/>
  <c r="I1030" i="27"/>
  <c r="I1029" i="27"/>
  <c r="I1028" i="27"/>
  <c r="I1027" i="27"/>
  <c r="I1026" i="27"/>
  <c r="I1025" i="27"/>
  <c r="I1024" i="27"/>
  <c r="I1023" i="27"/>
  <c r="I1022" i="27"/>
  <c r="I1021" i="27"/>
  <c r="I1020" i="27"/>
  <c r="I1019" i="27"/>
  <c r="I1018" i="27"/>
  <c r="I1017" i="27"/>
  <c r="I1016" i="27"/>
  <c r="I1015" i="27"/>
  <c r="I1014" i="27"/>
  <c r="I1013" i="27"/>
  <c r="I1012" i="27"/>
  <c r="I1011" i="27"/>
  <c r="I1010" i="27"/>
  <c r="I1009" i="27"/>
  <c r="I1008" i="27"/>
  <c r="I1007" i="27"/>
  <c r="I1006" i="27"/>
  <c r="I1005" i="27"/>
  <c r="I1004" i="27"/>
  <c r="I1003" i="27"/>
  <c r="I1002" i="27"/>
  <c r="I1001" i="27"/>
  <c r="I1000" i="27"/>
  <c r="I999" i="27"/>
  <c r="I998" i="27"/>
  <c r="I997" i="27"/>
  <c r="I996" i="27"/>
  <c r="I995" i="27"/>
  <c r="I994" i="27"/>
  <c r="I993" i="27"/>
  <c r="I992" i="27"/>
  <c r="I991" i="27"/>
  <c r="I990" i="27"/>
  <c r="I989" i="27"/>
  <c r="I988" i="27"/>
  <c r="I987" i="27"/>
  <c r="I986" i="27"/>
  <c r="I985" i="27"/>
  <c r="I984" i="27"/>
  <c r="I983" i="27"/>
  <c r="I982" i="27"/>
  <c r="I981" i="27"/>
  <c r="I980" i="27"/>
  <c r="I979" i="27"/>
  <c r="I978" i="27"/>
  <c r="I977" i="27"/>
  <c r="I976" i="27"/>
  <c r="I975" i="27"/>
  <c r="I974" i="27"/>
  <c r="I973" i="27"/>
  <c r="I972" i="27"/>
  <c r="I971" i="27"/>
  <c r="I970" i="27"/>
  <c r="I969" i="27"/>
  <c r="I968" i="27"/>
  <c r="I967" i="27"/>
  <c r="I966" i="27"/>
  <c r="I965" i="27"/>
  <c r="I964" i="27"/>
  <c r="I963" i="27"/>
  <c r="I962" i="27"/>
  <c r="I961" i="27"/>
  <c r="I960" i="27"/>
  <c r="I959" i="27"/>
  <c r="I958" i="27"/>
  <c r="I957" i="27"/>
  <c r="I956" i="27"/>
  <c r="I955" i="27"/>
  <c r="I954" i="27"/>
  <c r="I953" i="27"/>
  <c r="I952" i="27"/>
  <c r="I951" i="27"/>
  <c r="I950" i="27"/>
  <c r="I949" i="27"/>
  <c r="I948" i="27"/>
  <c r="I947" i="27"/>
  <c r="I946" i="27"/>
  <c r="I945" i="27"/>
  <c r="I944" i="27"/>
  <c r="I943" i="27"/>
  <c r="I942" i="27"/>
  <c r="I941" i="27"/>
  <c r="I940" i="27"/>
  <c r="I939" i="27"/>
  <c r="I938" i="27"/>
  <c r="I937" i="27"/>
  <c r="I936" i="27"/>
  <c r="I935" i="27"/>
  <c r="I934" i="27"/>
  <c r="I933" i="27"/>
  <c r="I932" i="27"/>
  <c r="I931" i="27"/>
  <c r="I930" i="27"/>
  <c r="I929" i="27"/>
  <c r="I928" i="27"/>
  <c r="I927" i="27"/>
  <c r="I926" i="27"/>
  <c r="I925" i="27"/>
  <c r="I924" i="27"/>
  <c r="I923" i="27"/>
  <c r="I922" i="27"/>
  <c r="I921" i="27"/>
  <c r="I920" i="27"/>
  <c r="I919" i="27"/>
  <c r="I918" i="27"/>
  <c r="I917" i="27"/>
  <c r="I916" i="27"/>
  <c r="I915" i="27"/>
  <c r="I914" i="27"/>
  <c r="I913" i="27"/>
  <c r="I912" i="27"/>
  <c r="I911" i="27"/>
  <c r="I910" i="27"/>
  <c r="I909" i="27"/>
  <c r="I908" i="27"/>
  <c r="I907" i="27"/>
  <c r="I906" i="27"/>
  <c r="I905" i="27"/>
  <c r="I904" i="27"/>
  <c r="I903" i="27"/>
  <c r="I902" i="27"/>
  <c r="I901" i="27"/>
  <c r="I900" i="27"/>
  <c r="I899" i="27"/>
  <c r="I898" i="27"/>
  <c r="I897" i="27"/>
  <c r="I896" i="27"/>
  <c r="I895" i="27"/>
  <c r="I894" i="27"/>
  <c r="I893" i="27"/>
  <c r="I892" i="27"/>
  <c r="I891" i="27"/>
  <c r="I890" i="27"/>
  <c r="I889" i="27"/>
  <c r="I888" i="27"/>
  <c r="I887" i="27"/>
  <c r="I886" i="27"/>
  <c r="I885" i="27"/>
  <c r="I884" i="27"/>
  <c r="I883" i="27"/>
  <c r="I882" i="27"/>
  <c r="I881" i="27"/>
  <c r="I880" i="27"/>
  <c r="I879" i="27"/>
  <c r="I878" i="27"/>
  <c r="I877" i="27"/>
  <c r="I876" i="27"/>
  <c r="I875" i="27"/>
  <c r="I874" i="27"/>
  <c r="I873" i="27"/>
  <c r="I872" i="27"/>
  <c r="I871" i="27"/>
  <c r="I870" i="27"/>
  <c r="I869" i="27"/>
  <c r="I868" i="27"/>
  <c r="I867" i="27"/>
  <c r="I866" i="27"/>
  <c r="I865" i="27"/>
  <c r="I864" i="27"/>
  <c r="I863" i="27"/>
  <c r="I862" i="27"/>
  <c r="I861" i="27"/>
  <c r="I860" i="27"/>
  <c r="I859" i="27"/>
  <c r="I858" i="27"/>
  <c r="I857" i="27"/>
  <c r="I856" i="27"/>
  <c r="I855" i="27"/>
  <c r="I854" i="27"/>
  <c r="I853" i="27"/>
  <c r="I852" i="27"/>
  <c r="I851" i="27"/>
  <c r="I850" i="27"/>
  <c r="I849" i="27"/>
  <c r="I848" i="27"/>
  <c r="I847" i="27"/>
  <c r="I846" i="27"/>
  <c r="I845" i="27"/>
  <c r="I844" i="27"/>
  <c r="I843" i="27"/>
  <c r="I842" i="27"/>
  <c r="I841" i="27"/>
  <c r="I840" i="27"/>
  <c r="I839" i="27"/>
  <c r="I838" i="27"/>
  <c r="I837" i="27"/>
  <c r="I836" i="27"/>
  <c r="I835" i="27"/>
  <c r="I834" i="27"/>
  <c r="I833" i="27"/>
  <c r="I832" i="27"/>
  <c r="I831" i="27"/>
  <c r="I830" i="27"/>
  <c r="I829" i="27"/>
  <c r="I828" i="27"/>
  <c r="I827" i="27"/>
  <c r="I826" i="27"/>
  <c r="I825" i="27"/>
  <c r="I824" i="27"/>
  <c r="I823" i="27"/>
  <c r="I822" i="27"/>
  <c r="I821" i="27"/>
  <c r="I820" i="27"/>
  <c r="I819" i="27"/>
  <c r="I818" i="27"/>
  <c r="I817" i="27"/>
  <c r="I816" i="27"/>
  <c r="I815" i="27"/>
  <c r="I814" i="27"/>
  <c r="I813" i="27"/>
  <c r="I812" i="27"/>
  <c r="I811" i="27"/>
  <c r="I810" i="27"/>
  <c r="I809" i="27"/>
  <c r="I808" i="27"/>
  <c r="I807" i="27"/>
  <c r="I806" i="27"/>
  <c r="I805" i="27"/>
  <c r="I804" i="27"/>
  <c r="I803" i="27"/>
  <c r="I802" i="27"/>
  <c r="I801" i="27"/>
  <c r="I800" i="27"/>
  <c r="I799" i="27"/>
  <c r="I798" i="27"/>
  <c r="I797" i="27"/>
  <c r="I796" i="27"/>
  <c r="I795" i="27"/>
  <c r="I794" i="27"/>
  <c r="I793" i="27"/>
  <c r="I792" i="27"/>
  <c r="I791" i="27"/>
  <c r="I790" i="27"/>
  <c r="I789" i="27"/>
  <c r="I788" i="27"/>
  <c r="I787" i="27"/>
  <c r="I786" i="27"/>
  <c r="I785" i="27"/>
  <c r="I784" i="27"/>
  <c r="I783" i="27"/>
  <c r="I782" i="27"/>
  <c r="I781" i="27"/>
  <c r="I780" i="27"/>
  <c r="I779" i="27"/>
  <c r="I778" i="27"/>
  <c r="I777" i="27"/>
  <c r="I776" i="27"/>
  <c r="I775" i="27"/>
  <c r="I774" i="27"/>
  <c r="I773" i="27"/>
  <c r="I772" i="27"/>
  <c r="I771" i="27"/>
  <c r="I770" i="27"/>
  <c r="I769" i="27"/>
  <c r="I768" i="27"/>
  <c r="I767" i="27"/>
  <c r="I766" i="27"/>
  <c r="I765" i="27"/>
  <c r="I764" i="27"/>
  <c r="I763" i="27"/>
  <c r="I762" i="27"/>
  <c r="I761" i="27"/>
  <c r="I760" i="27"/>
  <c r="I759" i="27"/>
  <c r="I758" i="27"/>
  <c r="I757" i="27"/>
  <c r="I756" i="27"/>
  <c r="I755" i="27"/>
  <c r="I754" i="27"/>
  <c r="I753" i="27"/>
  <c r="I752" i="27"/>
  <c r="I751" i="27"/>
  <c r="I750" i="27"/>
  <c r="I749" i="27"/>
  <c r="I748" i="27"/>
  <c r="I747" i="27"/>
  <c r="I746" i="27"/>
  <c r="I745" i="27"/>
  <c r="I744" i="27"/>
  <c r="I743" i="27"/>
  <c r="I742" i="27"/>
  <c r="I741" i="27"/>
  <c r="I740" i="27"/>
  <c r="I739" i="27"/>
  <c r="I738" i="27"/>
  <c r="I737" i="27"/>
  <c r="I736" i="27"/>
  <c r="I735" i="27"/>
  <c r="I734" i="27"/>
  <c r="I733" i="27"/>
  <c r="I732" i="27"/>
  <c r="I731" i="27"/>
  <c r="I730" i="27"/>
  <c r="I729" i="27"/>
  <c r="I728" i="27"/>
  <c r="I727" i="27"/>
  <c r="I726" i="27"/>
  <c r="I725" i="27"/>
  <c r="I724" i="27"/>
  <c r="I723" i="27"/>
  <c r="I722" i="27"/>
  <c r="I721" i="27"/>
  <c r="I720" i="27"/>
  <c r="I719" i="27"/>
  <c r="I718" i="27"/>
  <c r="I717" i="27"/>
  <c r="I716" i="27"/>
  <c r="I715" i="27"/>
  <c r="I714" i="27"/>
  <c r="I713" i="27"/>
  <c r="I712" i="27"/>
  <c r="I711" i="27"/>
  <c r="I710" i="27"/>
  <c r="I709" i="27"/>
  <c r="I708" i="27"/>
  <c r="I707" i="27"/>
  <c r="I706" i="27"/>
  <c r="I705" i="27"/>
  <c r="I704" i="27"/>
  <c r="I703" i="27"/>
  <c r="I702" i="27"/>
  <c r="I701" i="27"/>
  <c r="I700" i="27"/>
  <c r="I699" i="27"/>
  <c r="I698" i="27"/>
  <c r="I697" i="27"/>
  <c r="I696" i="27"/>
  <c r="I695" i="27"/>
  <c r="I694" i="27"/>
  <c r="I693" i="27"/>
  <c r="I692" i="27"/>
  <c r="I691" i="27"/>
  <c r="I690" i="27"/>
  <c r="I689" i="27"/>
  <c r="I688" i="27"/>
  <c r="I687" i="27"/>
  <c r="I686" i="27"/>
  <c r="I685" i="27"/>
  <c r="I684" i="27"/>
  <c r="I683" i="27"/>
  <c r="I682" i="27"/>
  <c r="I681" i="27"/>
  <c r="I680" i="27"/>
  <c r="I679" i="27"/>
  <c r="I678" i="27"/>
  <c r="I677" i="27"/>
  <c r="I676" i="27"/>
  <c r="I675" i="27"/>
  <c r="I674" i="27"/>
  <c r="I673" i="27"/>
  <c r="I672" i="27"/>
  <c r="I671" i="27"/>
  <c r="I670" i="27"/>
  <c r="I669" i="27"/>
  <c r="I668" i="27"/>
  <c r="I667" i="27"/>
  <c r="I666" i="27"/>
  <c r="I665" i="27"/>
  <c r="I664" i="27"/>
  <c r="I663" i="27"/>
  <c r="I662" i="27"/>
  <c r="I661" i="27"/>
  <c r="I660" i="27"/>
  <c r="I659" i="27"/>
  <c r="I658" i="27"/>
  <c r="I657" i="27"/>
  <c r="I656" i="27"/>
  <c r="I655" i="27"/>
  <c r="I654" i="27"/>
  <c r="I653" i="27"/>
  <c r="I652" i="27"/>
  <c r="I651" i="27"/>
  <c r="I650" i="27"/>
  <c r="I649" i="27"/>
  <c r="I648" i="27"/>
  <c r="I647" i="27"/>
  <c r="I646" i="27"/>
  <c r="I645" i="27"/>
  <c r="I644" i="27"/>
  <c r="I643" i="27"/>
  <c r="I642" i="27"/>
  <c r="I641" i="27"/>
  <c r="I640" i="27"/>
  <c r="I639" i="27"/>
  <c r="I638" i="27"/>
  <c r="I637" i="27"/>
  <c r="I636" i="27"/>
  <c r="I635" i="27"/>
  <c r="I634" i="27"/>
  <c r="I633" i="27"/>
  <c r="I632" i="27"/>
  <c r="I631" i="27"/>
  <c r="I630" i="27"/>
  <c r="I629" i="27"/>
  <c r="I628" i="27"/>
  <c r="I627" i="27"/>
  <c r="I626" i="27"/>
  <c r="I625" i="27"/>
  <c r="I624" i="27"/>
  <c r="I623" i="27"/>
  <c r="I622" i="27"/>
  <c r="I621" i="27"/>
  <c r="I620" i="27"/>
  <c r="I619" i="27"/>
  <c r="I618" i="27"/>
  <c r="I617" i="27"/>
  <c r="I616" i="27"/>
  <c r="I615" i="27"/>
  <c r="I614" i="27"/>
  <c r="I613" i="27"/>
  <c r="I612" i="27"/>
  <c r="I611" i="27"/>
  <c r="I610" i="27"/>
  <c r="I609" i="27"/>
  <c r="I608" i="27"/>
  <c r="I607" i="27"/>
  <c r="I606" i="27"/>
  <c r="I605" i="27"/>
  <c r="I604" i="27"/>
  <c r="I603" i="27"/>
  <c r="I602" i="27"/>
  <c r="I601" i="27"/>
  <c r="I600" i="27"/>
  <c r="I599" i="27"/>
  <c r="I598" i="27"/>
  <c r="I597" i="27"/>
  <c r="I596" i="27"/>
  <c r="I595" i="27"/>
  <c r="I594" i="27"/>
  <c r="I593" i="27"/>
  <c r="I592" i="27"/>
  <c r="I591" i="27"/>
  <c r="I590" i="27"/>
  <c r="I589" i="27"/>
  <c r="I588" i="27"/>
  <c r="I587" i="27"/>
  <c r="I586" i="27"/>
  <c r="I585" i="27"/>
  <c r="I584" i="27"/>
  <c r="I583" i="27"/>
  <c r="I582" i="27"/>
  <c r="I581" i="27"/>
  <c r="I580" i="27"/>
  <c r="I579" i="27"/>
  <c r="I578" i="27"/>
  <c r="I577" i="27"/>
  <c r="I576" i="27"/>
  <c r="I575" i="27"/>
  <c r="I574" i="27"/>
  <c r="I573" i="27"/>
  <c r="I572" i="27"/>
  <c r="I571" i="27"/>
  <c r="I570" i="27"/>
  <c r="I569" i="27"/>
  <c r="I568" i="27"/>
  <c r="I567" i="27"/>
  <c r="I566" i="27"/>
  <c r="I565" i="27"/>
  <c r="I564" i="27"/>
  <c r="I563" i="27"/>
  <c r="I562" i="27"/>
  <c r="I561" i="27"/>
  <c r="I560" i="27"/>
  <c r="I559" i="27"/>
  <c r="I558" i="27"/>
  <c r="I557" i="27"/>
  <c r="I556" i="27"/>
  <c r="I555" i="27"/>
  <c r="I554" i="27"/>
  <c r="I553" i="27"/>
  <c r="I552" i="27"/>
  <c r="I551" i="27"/>
  <c r="I550" i="27"/>
  <c r="I549" i="27"/>
  <c r="I548" i="27"/>
  <c r="I547" i="27"/>
  <c r="I546" i="27"/>
  <c r="I545" i="27"/>
  <c r="I544" i="27"/>
  <c r="I543" i="27"/>
  <c r="I542" i="27"/>
  <c r="I541" i="27"/>
  <c r="I540" i="27"/>
  <c r="I539" i="27"/>
  <c r="I538" i="27"/>
  <c r="I537" i="27"/>
  <c r="I536" i="27"/>
  <c r="I535" i="27"/>
  <c r="I534" i="27"/>
  <c r="I533" i="27"/>
  <c r="I532" i="27"/>
  <c r="I531" i="27"/>
  <c r="I530" i="27"/>
  <c r="I529" i="27"/>
  <c r="I528" i="27"/>
  <c r="I527" i="27"/>
  <c r="I526" i="27"/>
  <c r="I525" i="27"/>
  <c r="I524" i="27"/>
  <c r="I523" i="27"/>
  <c r="I522" i="27"/>
  <c r="I521" i="27"/>
  <c r="I520" i="27"/>
  <c r="I519" i="27"/>
  <c r="I518" i="27"/>
  <c r="I517" i="27"/>
  <c r="I516" i="27"/>
  <c r="I515" i="27"/>
  <c r="I514" i="27"/>
  <c r="I513" i="27"/>
  <c r="I512" i="27"/>
  <c r="I511" i="27"/>
  <c r="I510" i="27"/>
  <c r="I509" i="27"/>
  <c r="I508" i="27"/>
  <c r="I507" i="27"/>
  <c r="I506" i="27"/>
  <c r="I505" i="27"/>
  <c r="I504" i="27"/>
  <c r="I503" i="27"/>
  <c r="I502" i="27"/>
  <c r="I501" i="27"/>
  <c r="I500" i="27"/>
  <c r="I499" i="27"/>
  <c r="I498" i="27"/>
  <c r="I497" i="27"/>
  <c r="I496" i="27"/>
  <c r="I495" i="27"/>
  <c r="I494" i="27"/>
  <c r="I493" i="27"/>
  <c r="I492" i="27"/>
  <c r="I491" i="27"/>
  <c r="I490" i="27"/>
  <c r="I489" i="27"/>
  <c r="I488" i="27"/>
  <c r="I487" i="27"/>
  <c r="I486" i="27"/>
  <c r="I485" i="27"/>
  <c r="I484" i="27"/>
  <c r="I483" i="27"/>
  <c r="I482" i="27"/>
  <c r="I481" i="27"/>
  <c r="I480" i="27"/>
  <c r="I479" i="27"/>
  <c r="I478" i="27"/>
  <c r="I477" i="27"/>
  <c r="I476" i="27"/>
  <c r="I475" i="27"/>
  <c r="I474" i="27"/>
  <c r="I473" i="27"/>
  <c r="I472" i="27"/>
  <c r="I471" i="27"/>
  <c r="I470" i="27"/>
  <c r="I469" i="27"/>
  <c r="I468" i="27"/>
  <c r="I467" i="27"/>
  <c r="I466" i="27"/>
  <c r="I465" i="27"/>
  <c r="I464" i="27"/>
  <c r="I463" i="27"/>
  <c r="I462" i="27"/>
  <c r="I461" i="27"/>
  <c r="I460" i="27"/>
  <c r="I459" i="27"/>
  <c r="I458" i="27"/>
  <c r="I457" i="27"/>
  <c r="I456" i="27"/>
  <c r="I455" i="27"/>
  <c r="I454" i="27"/>
  <c r="I453" i="27"/>
  <c r="I452" i="27"/>
  <c r="I451" i="27"/>
  <c r="I450" i="27"/>
  <c r="I449" i="27"/>
  <c r="I448" i="27"/>
  <c r="I447" i="27"/>
  <c r="I446" i="27"/>
  <c r="I445" i="27"/>
  <c r="I444" i="27"/>
  <c r="I443" i="27"/>
  <c r="I442" i="27"/>
  <c r="I441" i="27"/>
  <c r="I440" i="27"/>
  <c r="I439" i="27"/>
  <c r="I438" i="27"/>
  <c r="I437" i="27"/>
  <c r="I436" i="27"/>
  <c r="I435" i="27"/>
  <c r="I434" i="27"/>
  <c r="I433" i="27"/>
  <c r="I432" i="27"/>
  <c r="I431" i="27"/>
  <c r="I430" i="27"/>
  <c r="I429" i="27"/>
  <c r="I428" i="27"/>
  <c r="I427" i="27"/>
  <c r="I426" i="27"/>
  <c r="I425" i="27"/>
  <c r="I424" i="27"/>
  <c r="I423" i="27"/>
  <c r="I422" i="27"/>
  <c r="I421" i="27"/>
  <c r="I420" i="27"/>
  <c r="I419" i="27"/>
  <c r="I418" i="27"/>
  <c r="I417" i="27"/>
  <c r="I416" i="27"/>
  <c r="I415" i="27"/>
  <c r="I414" i="27"/>
  <c r="I413" i="27"/>
  <c r="I412" i="27"/>
  <c r="I411" i="27"/>
  <c r="I410" i="27"/>
  <c r="I409" i="27"/>
  <c r="I408" i="27"/>
  <c r="I407" i="27"/>
  <c r="I406" i="27"/>
  <c r="I405" i="27"/>
  <c r="I404" i="27"/>
  <c r="I403" i="27"/>
  <c r="I402" i="27"/>
  <c r="I401" i="27"/>
  <c r="I400" i="27"/>
  <c r="I399" i="27"/>
  <c r="I398" i="27"/>
  <c r="I397" i="27"/>
  <c r="I396" i="27"/>
  <c r="I395" i="27"/>
  <c r="I394" i="27"/>
  <c r="I393" i="27"/>
  <c r="I392" i="27"/>
  <c r="I391" i="27"/>
  <c r="I390" i="27"/>
  <c r="I389" i="27"/>
  <c r="I388" i="27"/>
  <c r="I387" i="27"/>
  <c r="I386" i="27"/>
  <c r="I385" i="27"/>
  <c r="I384" i="27"/>
  <c r="I383" i="27"/>
  <c r="I382" i="27"/>
  <c r="I381" i="27"/>
  <c r="I380" i="27"/>
  <c r="I379" i="27"/>
  <c r="I378" i="27"/>
  <c r="I377" i="27"/>
  <c r="I376" i="27"/>
  <c r="I375" i="27"/>
  <c r="I374" i="27"/>
  <c r="I373" i="27"/>
  <c r="I372" i="27"/>
  <c r="I371" i="27"/>
  <c r="I370" i="27"/>
  <c r="I369" i="27"/>
  <c r="I368" i="27"/>
  <c r="I367" i="27"/>
  <c r="I366" i="27"/>
  <c r="I365" i="27"/>
  <c r="I364" i="27"/>
  <c r="I363" i="27"/>
  <c r="I362" i="27"/>
  <c r="I361" i="27"/>
  <c r="I360" i="27"/>
  <c r="I359" i="27"/>
  <c r="I358" i="27"/>
  <c r="I357" i="27"/>
  <c r="I356" i="27"/>
  <c r="I355" i="27"/>
  <c r="I354" i="27"/>
  <c r="I353" i="27"/>
  <c r="I352" i="27"/>
  <c r="I351" i="27"/>
  <c r="I350" i="27"/>
  <c r="I349" i="27"/>
  <c r="I348" i="27"/>
  <c r="I347" i="27"/>
  <c r="I346" i="27"/>
  <c r="I345" i="27"/>
  <c r="I344" i="27"/>
  <c r="I343" i="27"/>
  <c r="I342" i="27"/>
  <c r="I341" i="27"/>
  <c r="I340" i="27"/>
  <c r="I339" i="27"/>
  <c r="I338" i="27"/>
  <c r="I337" i="27"/>
  <c r="I336" i="27"/>
  <c r="I335" i="27"/>
  <c r="I334" i="27"/>
  <c r="I333" i="27"/>
  <c r="I332" i="27"/>
  <c r="I331" i="27"/>
  <c r="I330" i="27"/>
  <c r="I329" i="27"/>
  <c r="I328" i="27"/>
  <c r="I327" i="27"/>
  <c r="I326" i="27"/>
  <c r="I325" i="27"/>
  <c r="I324" i="27"/>
  <c r="I323" i="27"/>
  <c r="I322" i="27"/>
  <c r="I321" i="27"/>
  <c r="I320" i="27"/>
  <c r="I319" i="27"/>
  <c r="I318" i="27"/>
  <c r="I317" i="27"/>
  <c r="I316" i="27"/>
  <c r="I315" i="27"/>
  <c r="I314" i="27"/>
  <c r="I313" i="27"/>
  <c r="I312" i="27"/>
  <c r="I311" i="27"/>
  <c r="I310" i="27"/>
  <c r="I309" i="27"/>
  <c r="I308" i="27"/>
  <c r="I307" i="27"/>
  <c r="I306" i="27"/>
  <c r="I305" i="27"/>
  <c r="I304" i="27"/>
  <c r="I303" i="27"/>
  <c r="I302" i="27"/>
  <c r="I301" i="27"/>
  <c r="I300" i="27"/>
  <c r="I299" i="27"/>
  <c r="I298" i="27"/>
  <c r="I297" i="27"/>
  <c r="I296" i="27"/>
  <c r="I295" i="27"/>
  <c r="I294" i="27"/>
  <c r="I293" i="27"/>
  <c r="I292" i="27"/>
  <c r="I291" i="27"/>
  <c r="I290" i="27"/>
  <c r="I289" i="27"/>
  <c r="I288" i="27"/>
  <c r="I287" i="27"/>
  <c r="I286" i="27"/>
  <c r="I285" i="27"/>
  <c r="I284" i="27"/>
  <c r="I283" i="27"/>
  <c r="I282" i="27"/>
  <c r="I281" i="27"/>
  <c r="I280" i="27"/>
  <c r="I279" i="27"/>
  <c r="I278" i="27"/>
  <c r="I277" i="27"/>
  <c r="I276" i="27"/>
  <c r="I275" i="27"/>
  <c r="I274" i="27"/>
  <c r="I273" i="27"/>
  <c r="I272" i="27"/>
  <c r="I271" i="27"/>
  <c r="I270" i="27"/>
  <c r="I269" i="27"/>
  <c r="I268" i="27"/>
  <c r="I267" i="27"/>
  <c r="I266" i="27"/>
  <c r="I265" i="27"/>
  <c r="I264" i="27"/>
  <c r="I263" i="27"/>
  <c r="I262" i="27"/>
  <c r="I261" i="27"/>
  <c r="I260" i="27"/>
  <c r="I259" i="27"/>
  <c r="I258" i="27"/>
  <c r="I257" i="27"/>
  <c r="I256" i="27"/>
  <c r="I255" i="27"/>
  <c r="I254" i="27"/>
  <c r="I253" i="27"/>
  <c r="I252" i="27"/>
  <c r="I251" i="27"/>
  <c r="I250" i="27"/>
  <c r="I249" i="27"/>
  <c r="I248" i="27"/>
  <c r="I247" i="27"/>
  <c r="I246" i="27"/>
  <c r="I245" i="27"/>
  <c r="I244" i="27"/>
  <c r="I243" i="27"/>
  <c r="I242" i="27"/>
  <c r="I241" i="27"/>
  <c r="I240" i="27"/>
  <c r="I239" i="27"/>
  <c r="I238" i="27"/>
  <c r="I237" i="27"/>
  <c r="I236" i="27"/>
  <c r="I235" i="27"/>
  <c r="I234" i="27"/>
  <c r="I233" i="27"/>
  <c r="I232" i="27"/>
  <c r="I231" i="27"/>
  <c r="I230" i="27"/>
  <c r="I229" i="27"/>
  <c r="I228" i="27"/>
  <c r="I227" i="27"/>
  <c r="I226" i="27"/>
  <c r="I225" i="27"/>
  <c r="I224" i="27"/>
  <c r="I223" i="27"/>
  <c r="I222" i="27"/>
  <c r="I221" i="27"/>
  <c r="I220" i="27"/>
  <c r="I219" i="27"/>
  <c r="I218" i="27"/>
  <c r="I217" i="27"/>
  <c r="I216" i="27"/>
  <c r="I215" i="27"/>
  <c r="I214" i="27"/>
  <c r="I213" i="27"/>
  <c r="I212" i="27"/>
  <c r="I211" i="27"/>
  <c r="I210" i="27"/>
  <c r="I209" i="27"/>
  <c r="I208" i="27"/>
  <c r="I207" i="27"/>
  <c r="I206" i="27"/>
  <c r="I205" i="27"/>
  <c r="I204" i="27"/>
  <c r="I203" i="27"/>
  <c r="I202" i="27"/>
  <c r="I201" i="27"/>
  <c r="I200" i="27"/>
  <c r="I199" i="27"/>
  <c r="I198" i="27"/>
  <c r="I197" i="27"/>
  <c r="I196" i="27"/>
  <c r="I195" i="27"/>
  <c r="I194" i="27"/>
  <c r="I193" i="27"/>
  <c r="I192" i="27"/>
  <c r="I191" i="27"/>
  <c r="I190" i="27"/>
  <c r="I189" i="27"/>
  <c r="I188" i="27"/>
  <c r="I187" i="27"/>
  <c r="I186" i="27"/>
  <c r="I185" i="27"/>
  <c r="I184" i="27"/>
  <c r="I183" i="27"/>
  <c r="I182" i="27"/>
  <c r="I181" i="27"/>
  <c r="I180" i="27"/>
  <c r="I179" i="27"/>
  <c r="I178" i="27"/>
  <c r="I177" i="27"/>
  <c r="I176" i="27"/>
  <c r="I175" i="27"/>
  <c r="I174" i="27"/>
  <c r="I173" i="27"/>
  <c r="I172" i="27"/>
  <c r="I171" i="27"/>
  <c r="I170" i="27"/>
  <c r="I169" i="27"/>
  <c r="I168" i="27"/>
  <c r="I167" i="27"/>
  <c r="I166" i="27"/>
  <c r="I165" i="27"/>
  <c r="I164" i="27"/>
  <c r="I163" i="27"/>
  <c r="I162" i="27"/>
  <c r="I161" i="27"/>
  <c r="I160" i="27"/>
  <c r="I159" i="27"/>
  <c r="I158" i="27"/>
  <c r="I157" i="27"/>
  <c r="I156" i="27"/>
  <c r="I155" i="27"/>
  <c r="I154" i="27"/>
  <c r="I153" i="27"/>
  <c r="I152" i="27"/>
  <c r="I151" i="27"/>
  <c r="I150" i="27"/>
  <c r="I149" i="27"/>
  <c r="I148" i="27"/>
  <c r="I147" i="27"/>
  <c r="I146" i="27"/>
  <c r="I145" i="27"/>
  <c r="I144" i="27"/>
  <c r="I143" i="27"/>
  <c r="I142" i="27"/>
  <c r="I141" i="27"/>
  <c r="I140" i="27"/>
  <c r="I139" i="27"/>
  <c r="I138" i="27"/>
  <c r="I137" i="27"/>
  <c r="I136" i="27"/>
  <c r="I135" i="27"/>
  <c r="I134" i="27"/>
  <c r="I133" i="27"/>
  <c r="I132" i="27"/>
  <c r="I131" i="27"/>
  <c r="I130" i="27"/>
  <c r="I129" i="27"/>
  <c r="I128" i="27"/>
  <c r="I127" i="27"/>
  <c r="I126" i="27"/>
  <c r="I125" i="27"/>
  <c r="I124" i="27"/>
  <c r="I123" i="27"/>
  <c r="I122" i="27"/>
  <c r="I121" i="27"/>
  <c r="I120" i="27"/>
  <c r="I119" i="27"/>
  <c r="I118" i="27"/>
  <c r="I117" i="27"/>
  <c r="I116" i="27"/>
  <c r="I115" i="27"/>
  <c r="I114" i="27"/>
  <c r="I113" i="27"/>
  <c r="I112" i="27"/>
  <c r="I111" i="27"/>
  <c r="I110" i="27"/>
  <c r="I109" i="27"/>
  <c r="I108" i="27"/>
  <c r="I107" i="27"/>
  <c r="I106" i="27"/>
  <c r="I105" i="27"/>
  <c r="I104" i="27"/>
  <c r="I103" i="27"/>
  <c r="I102" i="27"/>
  <c r="I101" i="27"/>
  <c r="I100" i="27"/>
  <c r="I99" i="27"/>
  <c r="I98" i="27"/>
  <c r="I97" i="27"/>
  <c r="I96" i="27"/>
  <c r="I95" i="27"/>
  <c r="I94" i="27"/>
  <c r="I93" i="27"/>
  <c r="I92" i="27"/>
  <c r="I91" i="27"/>
  <c r="I90" i="27"/>
  <c r="I89" i="27"/>
  <c r="I88" i="27"/>
  <c r="I87" i="27"/>
  <c r="I86" i="27"/>
  <c r="I85" i="27"/>
  <c r="I84" i="27"/>
  <c r="I83" i="27"/>
  <c r="I82" i="27"/>
  <c r="I81" i="27"/>
  <c r="I80" i="27"/>
  <c r="I79" i="27"/>
  <c r="I78" i="27"/>
  <c r="I77" i="27"/>
  <c r="I76" i="27"/>
  <c r="I75" i="27"/>
  <c r="I74" i="27"/>
  <c r="I73" i="27"/>
  <c r="I72" i="27"/>
  <c r="I71" i="27"/>
  <c r="I70" i="27"/>
  <c r="I69" i="27"/>
  <c r="I68" i="27"/>
  <c r="I67" i="27"/>
  <c r="I66" i="27"/>
  <c r="I65" i="27"/>
  <c r="I64" i="27"/>
  <c r="I63" i="27"/>
  <c r="I62" i="27"/>
  <c r="I61" i="27"/>
  <c r="I60" i="27"/>
  <c r="I59" i="27"/>
  <c r="I58" i="27"/>
  <c r="I57" i="27"/>
  <c r="I56" i="27"/>
  <c r="I55" i="27"/>
  <c r="I54" i="27"/>
  <c r="I53" i="27"/>
  <c r="I52" i="27"/>
  <c r="I51" i="27"/>
  <c r="I50" i="27"/>
  <c r="I49" i="27"/>
  <c r="I48" i="27"/>
  <c r="I47" i="27"/>
  <c r="I46" i="27"/>
  <c r="I45" i="27"/>
  <c r="I44" i="27"/>
  <c r="I43" i="27"/>
  <c r="I42" i="27"/>
  <c r="I41" i="27"/>
  <c r="I40" i="27"/>
  <c r="I39" i="27"/>
  <c r="I38" i="27"/>
  <c r="I37" i="27"/>
  <c r="I36" i="27"/>
  <c r="I35" i="27"/>
  <c r="I34" i="27"/>
  <c r="I33" i="27"/>
  <c r="I32" i="27"/>
  <c r="I31" i="27"/>
  <c r="I30" i="27"/>
  <c r="I29" i="27"/>
  <c r="I28" i="27"/>
  <c r="I27" i="27"/>
  <c r="I26" i="27"/>
  <c r="I25" i="27"/>
  <c r="I24" i="27"/>
  <c r="I23" i="27"/>
  <c r="I22" i="27"/>
  <c r="I21" i="27"/>
  <c r="I20" i="27"/>
  <c r="I19" i="27"/>
  <c r="I18" i="27"/>
  <c r="I17" i="27"/>
  <c r="I16" i="27"/>
  <c r="I15" i="27"/>
  <c r="I14" i="27"/>
  <c r="I13" i="27"/>
  <c r="I12" i="27"/>
  <c r="I11" i="27"/>
  <c r="I10" i="27"/>
  <c r="I9" i="27"/>
  <c r="I8" i="27"/>
  <c r="I7" i="27"/>
  <c r="I6" i="27"/>
  <c r="G1056" i="27"/>
  <c r="G1055" i="27"/>
  <c r="G1054" i="27"/>
  <c r="G1053" i="27"/>
  <c r="G1052" i="27"/>
  <c r="G1051" i="27"/>
  <c r="G1050" i="27"/>
  <c r="G1049" i="27"/>
  <c r="G1048" i="27"/>
  <c r="G1047" i="27"/>
  <c r="G1046" i="27"/>
  <c r="G1045" i="27"/>
  <c r="G1044" i="27"/>
  <c r="G1043" i="27"/>
  <c r="G1042" i="27"/>
  <c r="G1041" i="27"/>
  <c r="G1040" i="27"/>
  <c r="G1039" i="27"/>
  <c r="G1038" i="27"/>
  <c r="G1037" i="27"/>
  <c r="G1036" i="27"/>
  <c r="G1035" i="27"/>
  <c r="G1034" i="27"/>
  <c r="G1033" i="27"/>
  <c r="G1032" i="27"/>
  <c r="G1031" i="27"/>
  <c r="G1030" i="27"/>
  <c r="G1029" i="27"/>
  <c r="G1028" i="27"/>
  <c r="G1027" i="27"/>
  <c r="G1026" i="27"/>
  <c r="G1025" i="27"/>
  <c r="G1024" i="27"/>
  <c r="G1023" i="27"/>
  <c r="G1022" i="27"/>
  <c r="G1021" i="27"/>
  <c r="G1020" i="27"/>
  <c r="G1019" i="27"/>
  <c r="G1018" i="27"/>
  <c r="G1017" i="27"/>
  <c r="G1016" i="27"/>
  <c r="G1015" i="27"/>
  <c r="G1014" i="27"/>
  <c r="G1013" i="27"/>
  <c r="G1012" i="27"/>
  <c r="G1011" i="27"/>
  <c r="G1010" i="27"/>
  <c r="G1009" i="27"/>
  <c r="G1008" i="27"/>
  <c r="G1007" i="27"/>
  <c r="G1006" i="27"/>
  <c r="G1005" i="27"/>
  <c r="G1004" i="27"/>
  <c r="G1003" i="27"/>
  <c r="G1002" i="27"/>
  <c r="G1001" i="27"/>
  <c r="G1000" i="27"/>
  <c r="G999" i="27"/>
  <c r="G998" i="27"/>
  <c r="G997" i="27"/>
  <c r="G996" i="27"/>
  <c r="G995" i="27"/>
  <c r="G994" i="27"/>
  <c r="G993" i="27"/>
  <c r="G992" i="27"/>
  <c r="G991" i="27"/>
  <c r="G990" i="27"/>
  <c r="G989" i="27"/>
  <c r="G988" i="27"/>
  <c r="G987" i="27"/>
  <c r="G986" i="27"/>
  <c r="G985" i="27"/>
  <c r="G984" i="27"/>
  <c r="G983" i="27"/>
  <c r="G982" i="27"/>
  <c r="G981" i="27"/>
  <c r="G980" i="27"/>
  <c r="G979" i="27"/>
  <c r="G978" i="27"/>
  <c r="G977" i="27"/>
  <c r="G976" i="27"/>
  <c r="G975" i="27"/>
  <c r="G974" i="27"/>
  <c r="G973" i="27"/>
  <c r="G972" i="27"/>
  <c r="G971" i="27"/>
  <c r="G970" i="27"/>
  <c r="G969" i="27"/>
  <c r="G968" i="27"/>
  <c r="G967" i="27"/>
  <c r="G966" i="27"/>
  <c r="G965" i="27"/>
  <c r="G964" i="27"/>
  <c r="G963" i="27"/>
  <c r="G962" i="27"/>
  <c r="G961" i="27"/>
  <c r="G960" i="27"/>
  <c r="G959" i="27"/>
  <c r="G958" i="27"/>
  <c r="G957" i="27"/>
  <c r="G956" i="27"/>
  <c r="G955" i="27"/>
  <c r="G954" i="27"/>
  <c r="G953" i="27"/>
  <c r="G952" i="27"/>
  <c r="G951" i="27"/>
  <c r="G950" i="27"/>
  <c r="G949" i="27"/>
  <c r="G948" i="27"/>
  <c r="G947" i="27"/>
  <c r="G946" i="27"/>
  <c r="G945" i="27"/>
  <c r="G944" i="27"/>
  <c r="G943" i="27"/>
  <c r="G942" i="27"/>
  <c r="G941" i="27"/>
  <c r="G940" i="27"/>
  <c r="G939" i="27"/>
  <c r="G938" i="27"/>
  <c r="G937" i="27"/>
  <c r="G936" i="27"/>
  <c r="G935" i="27"/>
  <c r="G934" i="27"/>
  <c r="G933" i="27"/>
  <c r="G932" i="27"/>
  <c r="G931" i="27"/>
  <c r="G930" i="27"/>
  <c r="G929" i="27"/>
  <c r="G928" i="27"/>
  <c r="G927" i="27"/>
  <c r="G926" i="27"/>
  <c r="G925" i="27"/>
  <c r="G924" i="27"/>
  <c r="G923" i="27"/>
  <c r="G922" i="27"/>
  <c r="G921" i="27"/>
  <c r="G920" i="27"/>
  <c r="G919" i="27"/>
  <c r="G918" i="27"/>
  <c r="G917" i="27"/>
  <c r="G916" i="27"/>
  <c r="G915" i="27"/>
  <c r="G914" i="27"/>
  <c r="G913" i="27"/>
  <c r="G912" i="27"/>
  <c r="G911" i="27"/>
  <c r="G910" i="27"/>
  <c r="G909" i="27"/>
  <c r="G908" i="27"/>
  <c r="G907" i="27"/>
  <c r="G906" i="27"/>
  <c r="G905" i="27"/>
  <c r="G904" i="27"/>
  <c r="G903" i="27"/>
  <c r="G902" i="27"/>
  <c r="G901" i="27"/>
  <c r="G900" i="27"/>
  <c r="G899" i="27"/>
  <c r="G898" i="27"/>
  <c r="G897" i="27"/>
  <c r="G896" i="27"/>
  <c r="G895" i="27"/>
  <c r="G894" i="27"/>
  <c r="G893" i="27"/>
  <c r="G892" i="27"/>
  <c r="G891" i="27"/>
  <c r="G890" i="27"/>
  <c r="G889" i="27"/>
  <c r="G888" i="27"/>
  <c r="G887" i="27"/>
  <c r="G886" i="27"/>
  <c r="G885" i="27"/>
  <c r="G884" i="27"/>
  <c r="G883" i="27"/>
  <c r="G882" i="27"/>
  <c r="G881" i="27"/>
  <c r="G880" i="27"/>
  <c r="G879" i="27"/>
  <c r="G878" i="27"/>
  <c r="G877" i="27"/>
  <c r="G876" i="27"/>
  <c r="G875" i="27"/>
  <c r="G874" i="27"/>
  <c r="G873" i="27"/>
  <c r="G872" i="27"/>
  <c r="G871" i="27"/>
  <c r="G870" i="27"/>
  <c r="G869" i="27"/>
  <c r="G868" i="27"/>
  <c r="G867" i="27"/>
  <c r="G866" i="27"/>
  <c r="G865" i="27"/>
  <c r="G864" i="27"/>
  <c r="G863" i="27"/>
  <c r="G862" i="27"/>
  <c r="G861" i="27"/>
  <c r="G860" i="27"/>
  <c r="G859" i="27"/>
  <c r="G858" i="27"/>
  <c r="G857" i="27"/>
  <c r="G856" i="27"/>
  <c r="G855" i="27"/>
  <c r="G854" i="27"/>
  <c r="G853" i="27"/>
  <c r="G852" i="27"/>
  <c r="G851" i="27"/>
  <c r="G850" i="27"/>
  <c r="G849" i="27"/>
  <c r="G848" i="27"/>
  <c r="G847" i="27"/>
  <c r="G846" i="27"/>
  <c r="G845" i="27"/>
  <c r="G844" i="27"/>
  <c r="G843" i="27"/>
  <c r="G842" i="27"/>
  <c r="G841" i="27"/>
  <c r="G840" i="27"/>
  <c r="G839" i="27"/>
  <c r="G838" i="27"/>
  <c r="G837" i="27"/>
  <c r="G836" i="27"/>
  <c r="G835" i="27"/>
  <c r="G834" i="27"/>
  <c r="G833" i="27"/>
  <c r="G832" i="27"/>
  <c r="G831" i="27"/>
  <c r="G830" i="27"/>
  <c r="G829" i="27"/>
  <c r="G828" i="27"/>
  <c r="G827" i="27"/>
  <c r="G826" i="27"/>
  <c r="G825" i="27"/>
  <c r="G824" i="27"/>
  <c r="G823" i="27"/>
  <c r="G822" i="27"/>
  <c r="G821" i="27"/>
  <c r="G820" i="27"/>
  <c r="G819" i="27"/>
  <c r="G818" i="27"/>
  <c r="G817" i="27"/>
  <c r="G816" i="27"/>
  <c r="G815" i="27"/>
  <c r="G814" i="27"/>
  <c r="G813" i="27"/>
  <c r="G812" i="27"/>
  <c r="G811" i="27"/>
  <c r="G810" i="27"/>
  <c r="G809" i="27"/>
  <c r="G808" i="27"/>
  <c r="G807" i="27"/>
  <c r="G806" i="27"/>
  <c r="G805" i="27"/>
  <c r="G804" i="27"/>
  <c r="G803" i="27"/>
  <c r="G802" i="27"/>
  <c r="G801" i="27"/>
  <c r="G800" i="27"/>
  <c r="G799" i="27"/>
  <c r="G798" i="27"/>
  <c r="G797" i="27"/>
  <c r="G796" i="27"/>
  <c r="G795" i="27"/>
  <c r="G794" i="27"/>
  <c r="G793" i="27"/>
  <c r="G792" i="27"/>
  <c r="G791" i="27"/>
  <c r="G790" i="27"/>
  <c r="G789" i="27"/>
  <c r="G788" i="27"/>
  <c r="G787" i="27"/>
  <c r="G786" i="27"/>
  <c r="G785" i="27"/>
  <c r="G784" i="27"/>
  <c r="G783" i="27"/>
  <c r="G782" i="27"/>
  <c r="G781" i="27"/>
  <c r="G780" i="27"/>
  <c r="G779" i="27"/>
  <c r="G778" i="27"/>
  <c r="G777" i="27"/>
  <c r="G776" i="27"/>
  <c r="G775" i="27"/>
  <c r="G774" i="27"/>
  <c r="G773" i="27"/>
  <c r="G772" i="27"/>
  <c r="G771" i="27"/>
  <c r="G770" i="27"/>
  <c r="G769" i="27"/>
  <c r="G768" i="27"/>
  <c r="G767" i="27"/>
  <c r="G766" i="27"/>
  <c r="G765" i="27"/>
  <c r="G764" i="27"/>
  <c r="G763" i="27"/>
  <c r="G762" i="27"/>
  <c r="G761" i="27"/>
  <c r="G760" i="27"/>
  <c r="G759" i="27"/>
  <c r="G758" i="27"/>
  <c r="G757" i="27"/>
  <c r="G756" i="27"/>
  <c r="G755" i="27"/>
  <c r="G754" i="27"/>
  <c r="G753" i="27"/>
  <c r="G752" i="27"/>
  <c r="G751" i="27"/>
  <c r="G750" i="27"/>
  <c r="G749" i="27"/>
  <c r="G748" i="27"/>
  <c r="G747" i="27"/>
  <c r="G746" i="27"/>
  <c r="G745" i="27"/>
  <c r="G744" i="27"/>
  <c r="G743" i="27"/>
  <c r="G742" i="27"/>
  <c r="G741" i="27"/>
  <c r="G740" i="27"/>
  <c r="G739" i="27"/>
  <c r="G738" i="27"/>
  <c r="G737" i="27"/>
  <c r="G736" i="27"/>
  <c r="G735" i="27"/>
  <c r="G734" i="27"/>
  <c r="G733" i="27"/>
  <c r="G732" i="27"/>
  <c r="G731" i="27"/>
  <c r="G730" i="27"/>
  <c r="G729" i="27"/>
  <c r="G728" i="27"/>
  <c r="G727" i="27"/>
  <c r="G726" i="27"/>
  <c r="G725" i="27"/>
  <c r="G724" i="27"/>
  <c r="G723" i="27"/>
  <c r="G722" i="27"/>
  <c r="G721" i="27"/>
  <c r="G720" i="27"/>
  <c r="G719" i="27"/>
  <c r="G718" i="27"/>
  <c r="G717" i="27"/>
  <c r="G716" i="27"/>
  <c r="G715" i="27"/>
  <c r="G714" i="27"/>
  <c r="G713" i="27"/>
  <c r="G712" i="27"/>
  <c r="G711" i="27"/>
  <c r="G710" i="27"/>
  <c r="G709" i="27"/>
  <c r="G708" i="27"/>
  <c r="G707" i="27"/>
  <c r="G706" i="27"/>
  <c r="G705" i="27"/>
  <c r="G704" i="27"/>
  <c r="G703" i="27"/>
  <c r="G702" i="27"/>
  <c r="G701" i="27"/>
  <c r="G700" i="27"/>
  <c r="G699" i="27"/>
  <c r="G698" i="27"/>
  <c r="G697" i="27"/>
  <c r="G696" i="27"/>
  <c r="G695" i="27"/>
  <c r="G694" i="27"/>
  <c r="G693" i="27"/>
  <c r="G692" i="27"/>
  <c r="G691" i="27"/>
  <c r="G690" i="27"/>
  <c r="G689" i="27"/>
  <c r="G688" i="27"/>
  <c r="G687" i="27"/>
  <c r="G686" i="27"/>
  <c r="G685" i="27"/>
  <c r="G684" i="27"/>
  <c r="G683" i="27"/>
  <c r="G682" i="27"/>
  <c r="G681" i="27"/>
  <c r="G680" i="27"/>
  <c r="G679" i="27"/>
  <c r="G678" i="27"/>
  <c r="G677" i="27"/>
  <c r="G676" i="27"/>
  <c r="G675" i="27"/>
  <c r="G674" i="27"/>
  <c r="G673" i="27"/>
  <c r="G672" i="27"/>
  <c r="G671" i="27"/>
  <c r="G670" i="27"/>
  <c r="G669" i="27"/>
  <c r="G668" i="27"/>
  <c r="G667" i="27"/>
  <c r="G666" i="27"/>
  <c r="G665" i="27"/>
  <c r="G664" i="27"/>
  <c r="G663" i="27"/>
  <c r="G662" i="27"/>
  <c r="G661" i="27"/>
  <c r="G660" i="27"/>
  <c r="G659" i="27"/>
  <c r="G658" i="27"/>
  <c r="G657" i="27"/>
  <c r="G656" i="27"/>
  <c r="G655" i="27"/>
  <c r="G654" i="27"/>
  <c r="G653" i="27"/>
  <c r="G652" i="27"/>
  <c r="G651" i="27"/>
  <c r="G650" i="27"/>
  <c r="G649" i="27"/>
  <c r="G648" i="27"/>
  <c r="G647" i="27"/>
  <c r="G646" i="27"/>
  <c r="G645" i="27"/>
  <c r="G644" i="27"/>
  <c r="G643" i="27"/>
  <c r="G642" i="27"/>
  <c r="G641" i="27"/>
  <c r="G640" i="27"/>
  <c r="G639" i="27"/>
  <c r="G638" i="27"/>
  <c r="G637" i="27"/>
  <c r="G636" i="27"/>
  <c r="G635" i="27"/>
  <c r="G634" i="27"/>
  <c r="G633" i="27"/>
  <c r="G632" i="27"/>
  <c r="G631" i="27"/>
  <c r="G630" i="27"/>
  <c r="G629" i="27"/>
  <c r="G628" i="27"/>
  <c r="G627" i="27"/>
  <c r="G626" i="27"/>
  <c r="G625" i="27"/>
  <c r="G624" i="27"/>
  <c r="G623" i="27"/>
  <c r="G622" i="27"/>
  <c r="G621" i="27"/>
  <c r="G620" i="27"/>
  <c r="G619" i="27"/>
  <c r="G618" i="27"/>
  <c r="G617" i="27"/>
  <c r="G616" i="27"/>
  <c r="G615" i="27"/>
  <c r="G614" i="27"/>
  <c r="G613" i="27"/>
  <c r="G612" i="27"/>
  <c r="G611" i="27"/>
  <c r="G610" i="27"/>
  <c r="G609" i="27"/>
  <c r="G608" i="27"/>
  <c r="G607" i="27"/>
  <c r="G606" i="27"/>
  <c r="G605" i="27"/>
  <c r="G604" i="27"/>
  <c r="G603" i="27"/>
  <c r="G602" i="27"/>
  <c r="G601" i="27"/>
  <c r="G600" i="27"/>
  <c r="G599" i="27"/>
  <c r="G598" i="27"/>
  <c r="G597" i="27"/>
  <c r="G596" i="27"/>
  <c r="G595" i="27"/>
  <c r="G594" i="27"/>
  <c r="G593" i="27"/>
  <c r="G592" i="27"/>
  <c r="G591" i="27"/>
  <c r="G590" i="27"/>
  <c r="G589" i="27"/>
  <c r="G588" i="27"/>
  <c r="G587" i="27"/>
  <c r="G586" i="27"/>
  <c r="G585" i="27"/>
  <c r="G584" i="27"/>
  <c r="G583" i="27"/>
  <c r="G582" i="27"/>
  <c r="G581" i="27"/>
  <c r="G580" i="27"/>
  <c r="G579" i="27"/>
  <c r="G578" i="27"/>
  <c r="G577" i="27"/>
  <c r="G576" i="27"/>
  <c r="G575" i="27"/>
  <c r="G574" i="27"/>
  <c r="G573" i="27"/>
  <c r="G572" i="27"/>
  <c r="G571" i="27"/>
  <c r="G570" i="27"/>
  <c r="G569" i="27"/>
  <c r="G568" i="27"/>
  <c r="G567" i="27"/>
  <c r="G566" i="27"/>
  <c r="G565" i="27"/>
  <c r="G564" i="27"/>
  <c r="G563" i="27"/>
  <c r="G562" i="27"/>
  <c r="G561" i="27"/>
  <c r="G560" i="27"/>
  <c r="G559" i="27"/>
  <c r="G558" i="27"/>
  <c r="G557" i="27"/>
  <c r="G556" i="27"/>
  <c r="G555" i="27"/>
  <c r="G554" i="27"/>
  <c r="G553" i="27"/>
  <c r="G552" i="27"/>
  <c r="G551" i="27"/>
  <c r="G550" i="27"/>
  <c r="G549" i="27"/>
  <c r="G548" i="27"/>
  <c r="G547" i="27"/>
  <c r="G546" i="27"/>
  <c r="G545" i="27"/>
  <c r="G544" i="27"/>
  <c r="G543" i="27"/>
  <c r="G542" i="27"/>
  <c r="G541" i="27"/>
  <c r="G540" i="27"/>
  <c r="G539" i="27"/>
  <c r="G538" i="27"/>
  <c r="G537" i="27"/>
  <c r="G536" i="27"/>
  <c r="G535" i="27"/>
  <c r="G534" i="27"/>
  <c r="G533" i="27"/>
  <c r="G532" i="27"/>
  <c r="G531" i="27"/>
  <c r="G530" i="27"/>
  <c r="G529" i="27"/>
  <c r="G528" i="27"/>
  <c r="G527" i="27"/>
  <c r="G526" i="27"/>
  <c r="G525" i="27"/>
  <c r="G524" i="27"/>
  <c r="G523" i="27"/>
  <c r="G522" i="27"/>
  <c r="G521" i="27"/>
  <c r="G520" i="27"/>
  <c r="G519" i="27"/>
  <c r="G518" i="27"/>
  <c r="G517" i="27"/>
  <c r="G516" i="27"/>
  <c r="G515" i="27"/>
  <c r="G514" i="27"/>
  <c r="G513" i="27"/>
  <c r="G512" i="27"/>
  <c r="G511" i="27"/>
  <c r="G510" i="27"/>
  <c r="G509" i="27"/>
  <c r="G508" i="27"/>
  <c r="G507" i="27"/>
  <c r="G506" i="27"/>
  <c r="G505" i="27"/>
  <c r="G504" i="27"/>
  <c r="G503" i="27"/>
  <c r="G502" i="27"/>
  <c r="G501" i="27"/>
  <c r="G500" i="27"/>
  <c r="G499" i="27"/>
  <c r="G498" i="27"/>
  <c r="G497" i="27"/>
  <c r="G496" i="27"/>
  <c r="G495" i="27"/>
  <c r="G494" i="27"/>
  <c r="G493" i="27"/>
  <c r="G492" i="27"/>
  <c r="G491" i="27"/>
  <c r="G490" i="27"/>
  <c r="G489" i="27"/>
  <c r="G488" i="27"/>
  <c r="G487" i="27"/>
  <c r="G486" i="27"/>
  <c r="G485" i="27"/>
  <c r="G484" i="27"/>
  <c r="G483" i="27"/>
  <c r="G482" i="27"/>
  <c r="G481" i="27"/>
  <c r="G480" i="27"/>
  <c r="G479" i="27"/>
  <c r="G478" i="27"/>
  <c r="G477" i="27"/>
  <c r="G476" i="27"/>
  <c r="G475" i="27"/>
  <c r="G474" i="27"/>
  <c r="G473" i="27"/>
  <c r="G472" i="27"/>
  <c r="G471" i="27"/>
  <c r="G470" i="27"/>
  <c r="G469" i="27"/>
  <c r="G468" i="27"/>
  <c r="G467" i="27"/>
  <c r="G466" i="27"/>
  <c r="G465" i="27"/>
  <c r="G464" i="27"/>
  <c r="G463" i="27"/>
  <c r="G462" i="27"/>
  <c r="G461" i="27"/>
  <c r="G460" i="27"/>
  <c r="G459" i="27"/>
  <c r="G458" i="27"/>
  <c r="G457" i="27"/>
  <c r="G456" i="27"/>
  <c r="G455" i="27"/>
  <c r="G454" i="27"/>
  <c r="G453" i="27"/>
  <c r="G452" i="27"/>
  <c r="G451" i="27"/>
  <c r="G450" i="27"/>
  <c r="G449" i="27"/>
  <c r="G448" i="27"/>
  <c r="G447" i="27"/>
  <c r="G446" i="27"/>
  <c r="G445" i="27"/>
  <c r="G444" i="27"/>
  <c r="G443" i="27"/>
  <c r="G442" i="27"/>
  <c r="G441" i="27"/>
  <c r="G440" i="27"/>
  <c r="G439" i="27"/>
  <c r="G438" i="27"/>
  <c r="G437" i="27"/>
  <c r="G436" i="27"/>
  <c r="G435" i="27"/>
  <c r="G434" i="27"/>
  <c r="G433" i="27"/>
  <c r="G432" i="27"/>
  <c r="G431" i="27"/>
  <c r="G430" i="27"/>
  <c r="G429" i="27"/>
  <c r="G428" i="27"/>
  <c r="G427" i="27"/>
  <c r="G426" i="27"/>
  <c r="G425" i="27"/>
  <c r="G424" i="27"/>
  <c r="G423" i="27"/>
  <c r="G422" i="27"/>
  <c r="G421" i="27"/>
  <c r="G420" i="27"/>
  <c r="G419" i="27"/>
  <c r="G418" i="27"/>
  <c r="G417" i="27"/>
  <c r="G416" i="27"/>
  <c r="G415" i="27"/>
  <c r="G414" i="27"/>
  <c r="G413" i="27"/>
  <c r="G412" i="27"/>
  <c r="G411" i="27"/>
  <c r="G410" i="27"/>
  <c r="G409" i="27"/>
  <c r="G408" i="27"/>
  <c r="G407" i="27"/>
  <c r="G406" i="27"/>
  <c r="G405" i="27"/>
  <c r="G404" i="27"/>
  <c r="G403" i="27"/>
  <c r="G402" i="27"/>
  <c r="G401" i="27"/>
  <c r="G400" i="27"/>
  <c r="G399" i="27"/>
  <c r="G398" i="27"/>
  <c r="G397" i="27"/>
  <c r="G396" i="27"/>
  <c r="G395" i="27"/>
  <c r="G394" i="27"/>
  <c r="G393" i="27"/>
  <c r="G392" i="27"/>
  <c r="G391" i="27"/>
  <c r="G390" i="27"/>
  <c r="G389" i="27"/>
  <c r="G388" i="27"/>
  <c r="G387" i="27"/>
  <c r="G386" i="27"/>
  <c r="G385" i="27"/>
  <c r="G384" i="27"/>
  <c r="G383" i="27"/>
  <c r="G382" i="27"/>
  <c r="G381" i="27"/>
  <c r="G380" i="27"/>
  <c r="G379" i="27"/>
  <c r="G378" i="27"/>
  <c r="G377" i="27"/>
  <c r="G376" i="27"/>
  <c r="G375" i="27"/>
  <c r="G374" i="27"/>
  <c r="G373" i="27"/>
  <c r="G372" i="27"/>
  <c r="G371" i="27"/>
  <c r="G370" i="27"/>
  <c r="G369" i="27"/>
  <c r="G368" i="27"/>
  <c r="G367" i="27"/>
  <c r="G366" i="27"/>
  <c r="G365" i="27"/>
  <c r="G364" i="27"/>
  <c r="G363" i="27"/>
  <c r="G362" i="27"/>
  <c r="G361" i="27"/>
  <c r="G360" i="27"/>
  <c r="G359" i="27"/>
  <c r="G358" i="27"/>
  <c r="G357" i="27"/>
  <c r="G356" i="27"/>
  <c r="G355" i="27"/>
  <c r="G354" i="27"/>
  <c r="G353" i="27"/>
  <c r="G352" i="27"/>
  <c r="G351" i="27"/>
  <c r="G350" i="27"/>
  <c r="G349" i="27"/>
  <c r="G348" i="27"/>
  <c r="G347" i="27"/>
  <c r="G346" i="27"/>
  <c r="G345" i="27"/>
  <c r="G344" i="27"/>
  <c r="G343" i="27"/>
  <c r="G342" i="27"/>
  <c r="G341" i="27"/>
  <c r="G340" i="27"/>
  <c r="G339" i="27"/>
  <c r="G338" i="27"/>
  <c r="G337" i="27"/>
  <c r="G336" i="27"/>
  <c r="G335" i="27"/>
  <c r="G334" i="27"/>
  <c r="G333" i="27"/>
  <c r="G332" i="27"/>
  <c r="G331" i="27"/>
  <c r="G330" i="27"/>
  <c r="G329" i="27"/>
  <c r="G328" i="27"/>
  <c r="G327" i="27"/>
  <c r="G326" i="27"/>
  <c r="G325" i="27"/>
  <c r="G324" i="27"/>
  <c r="G323" i="27"/>
  <c r="G322" i="27"/>
  <c r="G321" i="27"/>
  <c r="G320" i="27"/>
  <c r="G319" i="27"/>
  <c r="G318" i="27"/>
  <c r="G317" i="27"/>
  <c r="G316" i="27"/>
  <c r="G315" i="27"/>
  <c r="G314" i="27"/>
  <c r="G313" i="27"/>
  <c r="G312" i="27"/>
  <c r="G311" i="27"/>
  <c r="G310" i="27"/>
  <c r="G309" i="27"/>
  <c r="G308" i="27"/>
  <c r="G307" i="27"/>
  <c r="G306" i="27"/>
  <c r="G305" i="27"/>
  <c r="G304" i="27"/>
  <c r="G303" i="27"/>
  <c r="G302" i="27"/>
  <c r="G301" i="27"/>
  <c r="G300" i="27"/>
  <c r="G299" i="27"/>
  <c r="G298" i="27"/>
  <c r="G297" i="27"/>
  <c r="G296" i="27"/>
  <c r="G295" i="27"/>
  <c r="G294" i="27"/>
  <c r="G293" i="27"/>
  <c r="G292" i="27"/>
  <c r="G291" i="27"/>
  <c r="G290" i="27"/>
  <c r="G289" i="27"/>
  <c r="G288" i="27"/>
  <c r="G287" i="27"/>
  <c r="G286" i="27"/>
  <c r="G285" i="27"/>
  <c r="G284" i="27"/>
  <c r="G283" i="27"/>
  <c r="G282" i="27"/>
  <c r="G281" i="27"/>
  <c r="G280" i="27"/>
  <c r="G279" i="27"/>
  <c r="G278" i="27"/>
  <c r="G277" i="27"/>
  <c r="G276" i="27"/>
  <c r="G275" i="27"/>
  <c r="G274" i="27"/>
  <c r="G273" i="27"/>
  <c r="G272" i="27"/>
  <c r="G271" i="27"/>
  <c r="G270" i="27"/>
  <c r="G269" i="27"/>
  <c r="G268" i="27"/>
  <c r="G267" i="27"/>
  <c r="G266" i="27"/>
  <c r="G265" i="27"/>
  <c r="G264" i="27"/>
  <c r="G263" i="27"/>
  <c r="G262" i="27"/>
  <c r="G261" i="27"/>
  <c r="G260" i="27"/>
  <c r="G259" i="27"/>
  <c r="G258" i="27"/>
  <c r="G257" i="27"/>
  <c r="G256" i="27"/>
  <c r="G255" i="27"/>
  <c r="G254" i="27"/>
  <c r="G253" i="27"/>
  <c r="G252" i="27"/>
  <c r="G251" i="27"/>
  <c r="G250" i="27"/>
  <c r="G249" i="27"/>
  <c r="G248" i="27"/>
  <c r="G247" i="27"/>
  <c r="G246" i="27"/>
  <c r="G245" i="27"/>
  <c r="G244" i="27"/>
  <c r="G243" i="27"/>
  <c r="G242" i="27"/>
  <c r="G241" i="27"/>
  <c r="G240" i="27"/>
  <c r="G239" i="27"/>
  <c r="G238" i="27"/>
  <c r="G237" i="27"/>
  <c r="G236" i="27"/>
  <c r="G235" i="27"/>
  <c r="G234" i="27"/>
  <c r="G233" i="27"/>
  <c r="G232" i="27"/>
  <c r="G231" i="27"/>
  <c r="G230" i="27"/>
  <c r="G229" i="27"/>
  <c r="G228" i="27"/>
  <c r="G227" i="27"/>
  <c r="G226" i="27"/>
  <c r="G225" i="27"/>
  <c r="G224" i="27"/>
  <c r="G223" i="27"/>
  <c r="G222" i="27"/>
  <c r="G221" i="27"/>
  <c r="G220" i="27"/>
  <c r="G219" i="27"/>
  <c r="G218" i="27"/>
  <c r="G217" i="27"/>
  <c r="G216" i="27"/>
  <c r="G215" i="27"/>
  <c r="G214" i="27"/>
  <c r="G213" i="27"/>
  <c r="G212" i="27"/>
  <c r="G211" i="27"/>
  <c r="G210" i="27"/>
  <c r="G209" i="27"/>
  <c r="G208" i="27"/>
  <c r="G207" i="27"/>
  <c r="G206" i="27"/>
  <c r="G205" i="27"/>
  <c r="G204" i="27"/>
  <c r="G203" i="27"/>
  <c r="G202" i="27"/>
  <c r="G201" i="27"/>
  <c r="G200" i="27"/>
  <c r="G199" i="27"/>
  <c r="G198" i="27"/>
  <c r="G197" i="27"/>
  <c r="G196" i="27"/>
  <c r="G195" i="27"/>
  <c r="G194" i="27"/>
  <c r="G193" i="27"/>
  <c r="G192" i="27"/>
  <c r="G191" i="27"/>
  <c r="G190" i="27"/>
  <c r="G189" i="27"/>
  <c r="G188" i="27"/>
  <c r="G187" i="27"/>
  <c r="G186" i="27"/>
  <c r="G185" i="27"/>
  <c r="G184" i="27"/>
  <c r="G183" i="27"/>
  <c r="G182" i="27"/>
  <c r="G181" i="27"/>
  <c r="G180" i="27"/>
  <c r="G179" i="27"/>
  <c r="G178" i="27"/>
  <c r="G177" i="27"/>
  <c r="G176" i="27"/>
  <c r="G175" i="27"/>
  <c r="G174" i="27"/>
  <c r="G173" i="27"/>
  <c r="G172" i="27"/>
  <c r="G171" i="27"/>
  <c r="G170" i="27"/>
  <c r="G169" i="27"/>
  <c r="G168" i="27"/>
  <c r="G167" i="27"/>
  <c r="G166" i="27"/>
  <c r="G165" i="27"/>
  <c r="G164" i="27"/>
  <c r="G163" i="27"/>
  <c r="G162" i="27"/>
  <c r="G161" i="27"/>
  <c r="G160" i="27"/>
  <c r="G159" i="27"/>
  <c r="G158" i="27"/>
  <c r="G157" i="27"/>
  <c r="G156" i="27"/>
  <c r="G155" i="27"/>
  <c r="G154" i="27"/>
  <c r="G153" i="27"/>
  <c r="G152" i="27"/>
  <c r="G151" i="27"/>
  <c r="G150" i="27"/>
  <c r="G149" i="27"/>
  <c r="G148" i="27"/>
  <c r="G147" i="27"/>
  <c r="G146" i="27"/>
  <c r="G145" i="27"/>
  <c r="G144" i="27"/>
  <c r="G143" i="27"/>
  <c r="G142" i="27"/>
  <c r="G141" i="27"/>
  <c r="G140" i="27"/>
  <c r="G139" i="27"/>
  <c r="G138" i="27"/>
  <c r="G137" i="27"/>
  <c r="G136" i="27"/>
  <c r="G135" i="27"/>
  <c r="G134" i="27"/>
  <c r="G133" i="27"/>
  <c r="G132" i="27"/>
  <c r="G131" i="27"/>
  <c r="G130" i="27"/>
  <c r="G129" i="27"/>
  <c r="G128" i="27"/>
  <c r="G127" i="27"/>
  <c r="G126" i="27"/>
  <c r="G125" i="27"/>
  <c r="G124" i="27"/>
  <c r="G123" i="27"/>
  <c r="G122" i="27"/>
  <c r="G121" i="27"/>
  <c r="G120" i="27"/>
  <c r="G119" i="27"/>
  <c r="G118" i="27"/>
  <c r="G117" i="27"/>
  <c r="G116" i="27"/>
  <c r="G115" i="27"/>
  <c r="G114" i="27"/>
  <c r="G113" i="27"/>
  <c r="G112" i="27"/>
  <c r="G111" i="27"/>
  <c r="G110" i="27"/>
  <c r="G109" i="27"/>
  <c r="G108" i="27"/>
  <c r="G107" i="27"/>
  <c r="G106" i="27"/>
  <c r="G105" i="27"/>
  <c r="G104" i="27"/>
  <c r="G103" i="27"/>
  <c r="G102" i="27"/>
  <c r="G101" i="27"/>
  <c r="G100" i="27"/>
  <c r="G99" i="27"/>
  <c r="G98" i="27"/>
  <c r="G97" i="27"/>
  <c r="G96" i="27"/>
  <c r="G95" i="27"/>
  <c r="G94" i="27"/>
  <c r="G93" i="27"/>
  <c r="G92" i="27"/>
  <c r="G91" i="27"/>
  <c r="G90" i="27"/>
  <c r="G89" i="27"/>
  <c r="G88" i="27"/>
  <c r="G87" i="27"/>
  <c r="G86" i="27"/>
  <c r="G85" i="27"/>
  <c r="G84" i="27"/>
  <c r="G83" i="27"/>
  <c r="G82" i="27"/>
  <c r="G81" i="27"/>
  <c r="G80" i="27"/>
  <c r="G79" i="27"/>
  <c r="G78" i="27"/>
  <c r="G77" i="27"/>
  <c r="G76" i="27"/>
  <c r="G75" i="27"/>
  <c r="G74" i="27"/>
  <c r="G73" i="27"/>
  <c r="G72" i="27"/>
  <c r="G71" i="27"/>
  <c r="G70" i="27"/>
  <c r="G69" i="27"/>
  <c r="G68" i="27"/>
  <c r="G67" i="27"/>
  <c r="G66" i="27"/>
  <c r="G65" i="27"/>
  <c r="G64" i="27"/>
  <c r="G63" i="27"/>
  <c r="G62" i="27"/>
  <c r="G61" i="27"/>
  <c r="G60" i="27"/>
  <c r="G59" i="27"/>
  <c r="G58" i="27"/>
  <c r="G57" i="27"/>
  <c r="G56" i="27"/>
  <c r="G55" i="27"/>
  <c r="G54" i="27"/>
  <c r="G53" i="27"/>
  <c r="G52" i="27"/>
  <c r="G51" i="27"/>
  <c r="G50" i="27"/>
  <c r="G49" i="27"/>
  <c r="G48" i="27"/>
  <c r="G47" i="27"/>
  <c r="G46" i="27"/>
  <c r="G45" i="27"/>
  <c r="G44" i="27"/>
  <c r="G43" i="27"/>
  <c r="G42" i="27"/>
  <c r="G41" i="27"/>
  <c r="G40" i="27"/>
  <c r="G39" i="27"/>
  <c r="G38" i="27"/>
  <c r="G37" i="27"/>
  <c r="G36" i="27"/>
  <c r="G35" i="27"/>
  <c r="G34" i="27"/>
  <c r="G33" i="27"/>
  <c r="G32" i="27"/>
  <c r="G31" i="27"/>
  <c r="G30" i="27"/>
  <c r="G29" i="27"/>
  <c r="G28" i="27"/>
  <c r="G27" i="27"/>
  <c r="G26" i="27"/>
  <c r="G25" i="27"/>
  <c r="G24" i="27"/>
  <c r="G23" i="27"/>
  <c r="G22" i="27"/>
  <c r="G21" i="27"/>
  <c r="G20" i="27"/>
  <c r="G19" i="27"/>
  <c r="G18" i="27"/>
  <c r="G17" i="27"/>
  <c r="G16" i="27"/>
  <c r="G15" i="27"/>
  <c r="G14" i="27"/>
  <c r="G13" i="27"/>
  <c r="G12" i="27"/>
  <c r="G11" i="27"/>
  <c r="G10" i="27"/>
  <c r="G9" i="27"/>
  <c r="G8" i="27"/>
  <c r="G7" i="27"/>
  <c r="G6" i="27"/>
  <c r="P976" i="89" l="1"/>
  <c r="Q976" i="89" s="1"/>
  <c r="P975" i="89"/>
  <c r="Q975" i="89" s="1"/>
  <c r="P974" i="89"/>
  <c r="Q974" i="89" s="1"/>
  <c r="P973" i="89"/>
  <c r="Q973" i="89" s="1"/>
  <c r="P972" i="89"/>
  <c r="Q972" i="89" s="1"/>
  <c r="P971" i="89"/>
  <c r="Q971" i="89" s="1"/>
  <c r="P970" i="89"/>
  <c r="Q970" i="89" s="1"/>
  <c r="P969" i="89"/>
  <c r="Q969" i="89" s="1"/>
  <c r="P968" i="89"/>
  <c r="Q968" i="89" s="1"/>
  <c r="P967" i="89"/>
  <c r="Q967" i="89" s="1"/>
  <c r="P966" i="89"/>
  <c r="Q966" i="89" s="1"/>
  <c r="P965" i="89"/>
  <c r="Q965" i="89" s="1"/>
  <c r="P964" i="89"/>
  <c r="Q964" i="89" s="1"/>
  <c r="P963" i="89"/>
  <c r="Q963" i="89" s="1"/>
  <c r="P962" i="89"/>
  <c r="Q962" i="89" s="1"/>
  <c r="P961" i="89"/>
  <c r="Q961" i="89" s="1"/>
  <c r="P960" i="89"/>
  <c r="Q960" i="89" s="1"/>
  <c r="P959" i="89"/>
  <c r="Q959" i="89" s="1"/>
  <c r="P958" i="89"/>
  <c r="Q958" i="89" s="1"/>
  <c r="P957" i="89"/>
  <c r="Q957" i="89" s="1"/>
  <c r="P956" i="89"/>
  <c r="Q956" i="89" s="1"/>
  <c r="P955" i="89"/>
  <c r="Q955" i="89" s="1"/>
  <c r="P954" i="89"/>
  <c r="Q954" i="89" s="1"/>
  <c r="P953" i="89"/>
  <c r="Q953" i="89" s="1"/>
  <c r="P952" i="89"/>
  <c r="Q952" i="89" s="1"/>
  <c r="P951" i="89"/>
  <c r="Q951" i="89" s="1"/>
  <c r="P950" i="89"/>
  <c r="Q950" i="89" s="1"/>
  <c r="P949" i="89"/>
  <c r="Q949" i="89" s="1"/>
  <c r="P948" i="89"/>
  <c r="Q948" i="89" s="1"/>
  <c r="P947" i="89"/>
  <c r="Q947" i="89" s="1"/>
  <c r="P946" i="89"/>
  <c r="Q946" i="89" s="1"/>
  <c r="P893" i="89"/>
  <c r="Q893" i="89" s="1"/>
  <c r="P892" i="89"/>
  <c r="Q892" i="89" s="1"/>
  <c r="P891" i="89"/>
  <c r="Q891" i="89" s="1"/>
  <c r="P890" i="89"/>
  <c r="Q890" i="89" s="1"/>
  <c r="P889" i="89"/>
  <c r="Q889" i="89" s="1"/>
  <c r="P888" i="89"/>
  <c r="Q888" i="89" s="1"/>
  <c r="P887" i="89"/>
  <c r="Q887" i="89" s="1"/>
  <c r="P886" i="89"/>
  <c r="Q886" i="89" s="1"/>
  <c r="P885" i="89"/>
  <c r="Q885" i="89" s="1"/>
  <c r="P884" i="89"/>
  <c r="Q884" i="89" s="1"/>
  <c r="P883" i="89"/>
  <c r="Q883" i="89" s="1"/>
  <c r="P882" i="89"/>
  <c r="Q882" i="89" s="1"/>
  <c r="P881" i="89"/>
  <c r="Q881" i="89" s="1"/>
  <c r="P880" i="89"/>
  <c r="Q880" i="89" s="1"/>
  <c r="P879" i="89"/>
  <c r="Q879" i="89" s="1"/>
  <c r="P878" i="89"/>
  <c r="Q878" i="89" s="1"/>
  <c r="P877" i="89"/>
  <c r="Q877" i="89" s="1"/>
  <c r="P876" i="89"/>
  <c r="Q876" i="89" s="1"/>
  <c r="P875" i="89"/>
  <c r="Q875" i="89" s="1"/>
  <c r="P874" i="89"/>
  <c r="Q874" i="89" s="1"/>
  <c r="P873" i="89"/>
  <c r="Q873" i="89" s="1"/>
  <c r="P872" i="89"/>
  <c r="Q872" i="89" s="1"/>
  <c r="P871" i="89"/>
  <c r="Q871" i="89" s="1"/>
  <c r="P870" i="89"/>
  <c r="Q870" i="89" s="1"/>
  <c r="P869" i="89"/>
  <c r="Q869" i="89" s="1"/>
  <c r="P868" i="89"/>
  <c r="Q868" i="89" s="1"/>
  <c r="P867" i="89"/>
  <c r="Q867" i="89" s="1"/>
  <c r="P866" i="89"/>
  <c r="Q866" i="89" s="1"/>
  <c r="P865" i="89"/>
  <c r="Q865" i="89" s="1"/>
  <c r="P864" i="89"/>
  <c r="Q864" i="89" s="1"/>
  <c r="P863" i="89"/>
  <c r="Q863" i="89" s="1"/>
  <c r="P810" i="89"/>
  <c r="Q810" i="89" s="1"/>
  <c r="P809" i="89"/>
  <c r="Q809" i="89" s="1"/>
  <c r="P808" i="89"/>
  <c r="Q808" i="89" s="1"/>
  <c r="P807" i="89"/>
  <c r="Q807" i="89" s="1"/>
  <c r="P806" i="89"/>
  <c r="Q806" i="89" s="1"/>
  <c r="P805" i="89"/>
  <c r="Q805" i="89" s="1"/>
  <c r="P804" i="89"/>
  <c r="Q804" i="89" s="1"/>
  <c r="P803" i="89"/>
  <c r="Q803" i="89" s="1"/>
  <c r="P802" i="89"/>
  <c r="Q802" i="89" s="1"/>
  <c r="P801" i="89"/>
  <c r="Q801" i="89" s="1"/>
  <c r="P800" i="89"/>
  <c r="Q800" i="89" s="1"/>
  <c r="P799" i="89"/>
  <c r="Q799" i="89" s="1"/>
  <c r="P798" i="89"/>
  <c r="Q798" i="89" s="1"/>
  <c r="P797" i="89"/>
  <c r="Q797" i="89" s="1"/>
  <c r="P796" i="89"/>
  <c r="Q796" i="89" s="1"/>
  <c r="P795" i="89"/>
  <c r="Q795" i="89" s="1"/>
  <c r="P794" i="89"/>
  <c r="Q794" i="89" s="1"/>
  <c r="P793" i="89"/>
  <c r="Q793" i="89" s="1"/>
  <c r="P792" i="89"/>
  <c r="Q792" i="89" s="1"/>
  <c r="P791" i="89"/>
  <c r="Q791" i="89" s="1"/>
  <c r="P790" i="89"/>
  <c r="Q790" i="89" s="1"/>
  <c r="P789" i="89"/>
  <c r="Q789" i="89" s="1"/>
  <c r="P788" i="89"/>
  <c r="Q788" i="89" s="1"/>
  <c r="P787" i="89"/>
  <c r="Q787" i="89" s="1"/>
  <c r="P786" i="89"/>
  <c r="Q786" i="89" s="1"/>
  <c r="P784" i="89"/>
  <c r="Q784" i="89" s="1"/>
  <c r="P783" i="89"/>
  <c r="Q783" i="89" s="1"/>
  <c r="P782" i="89"/>
  <c r="Q782" i="89" s="1"/>
  <c r="P781" i="89"/>
  <c r="Q781" i="89" s="1"/>
  <c r="P780" i="89"/>
  <c r="Q780" i="89" s="1"/>
  <c r="P728" i="89"/>
  <c r="Q728" i="89" s="1"/>
  <c r="P727" i="89"/>
  <c r="Q727" i="89" s="1"/>
  <c r="P726" i="89"/>
  <c r="Q726" i="89" s="1"/>
  <c r="P725" i="89"/>
  <c r="Q725" i="89" s="1"/>
  <c r="P724" i="89"/>
  <c r="Q724" i="89" s="1"/>
  <c r="P723" i="89"/>
  <c r="Q723" i="89" s="1"/>
  <c r="P722" i="89"/>
  <c r="Q722" i="89" s="1"/>
  <c r="P721" i="89"/>
  <c r="Q721" i="89" s="1"/>
  <c r="P720" i="89"/>
  <c r="Q720" i="89" s="1"/>
  <c r="P719" i="89"/>
  <c r="Q719" i="89" s="1"/>
  <c r="P718" i="89"/>
  <c r="Q718" i="89" s="1"/>
  <c r="P717" i="89"/>
  <c r="Q717" i="89" s="1"/>
  <c r="P716" i="89"/>
  <c r="Q716" i="89" s="1"/>
  <c r="P715" i="89"/>
  <c r="Q715" i="89" s="1"/>
  <c r="P714" i="89"/>
  <c r="Q714" i="89" s="1"/>
  <c r="P713" i="89"/>
  <c r="Q713" i="89" s="1"/>
  <c r="P712" i="89"/>
  <c r="Q712" i="89" s="1"/>
  <c r="P711" i="89"/>
  <c r="Q711" i="89" s="1"/>
  <c r="P710" i="89"/>
  <c r="Q710" i="89" s="1"/>
  <c r="P709" i="89"/>
  <c r="Q709" i="89" s="1"/>
  <c r="P708" i="89"/>
  <c r="Q708" i="89" s="1"/>
  <c r="P707" i="89"/>
  <c r="Q707" i="89" s="1"/>
  <c r="P706" i="89"/>
  <c r="Q706" i="89" s="1"/>
  <c r="P705" i="89"/>
  <c r="Q705" i="89" s="1"/>
  <c r="P704" i="89"/>
  <c r="Q704" i="89" s="1"/>
  <c r="P703" i="89"/>
  <c r="Q703" i="89" s="1"/>
  <c r="P702" i="89"/>
  <c r="Q702" i="89" s="1"/>
  <c r="P701" i="89"/>
  <c r="Q701" i="89" s="1"/>
  <c r="P700" i="89"/>
  <c r="Q700" i="89" s="1"/>
  <c r="P699" i="89"/>
  <c r="Q699" i="89" s="1"/>
  <c r="P698" i="89"/>
  <c r="Q698" i="89" s="1"/>
  <c r="P646" i="89"/>
  <c r="Q646" i="89" s="1"/>
  <c r="P645" i="89"/>
  <c r="Q645" i="89" s="1"/>
  <c r="P644" i="89"/>
  <c r="Q644" i="89" s="1"/>
  <c r="P643" i="89"/>
  <c r="Q643" i="89" s="1"/>
  <c r="P642" i="89"/>
  <c r="Q642" i="89" s="1"/>
  <c r="P641" i="89"/>
  <c r="Q641" i="89" s="1"/>
  <c r="P640" i="89"/>
  <c r="Q640" i="89" s="1"/>
  <c r="P639" i="89"/>
  <c r="Q639" i="89" s="1"/>
  <c r="P638" i="89"/>
  <c r="Q638" i="89" s="1"/>
  <c r="P637" i="89"/>
  <c r="Q637" i="89" s="1"/>
  <c r="P636" i="89"/>
  <c r="Q636" i="89" s="1"/>
  <c r="P635" i="89"/>
  <c r="Q635" i="89" s="1"/>
  <c r="P634" i="89"/>
  <c r="Q634" i="89" s="1"/>
  <c r="P633" i="89"/>
  <c r="Q633" i="89" s="1"/>
  <c r="P632" i="89"/>
  <c r="Q632" i="89" s="1"/>
  <c r="P631" i="89"/>
  <c r="Q631" i="89" s="1"/>
  <c r="P630" i="89"/>
  <c r="Q630" i="89" s="1"/>
  <c r="P629" i="89"/>
  <c r="Q629" i="89" s="1"/>
  <c r="P628" i="89"/>
  <c r="Q628" i="89" s="1"/>
  <c r="P627" i="89"/>
  <c r="Q627" i="89" s="1"/>
  <c r="P626" i="89"/>
  <c r="Q626" i="89" s="1"/>
  <c r="P625" i="89"/>
  <c r="Q625" i="89" s="1"/>
  <c r="P624" i="89"/>
  <c r="Q624" i="89" s="1"/>
  <c r="P623" i="89"/>
  <c r="Q623" i="89" s="1"/>
  <c r="P622" i="89"/>
  <c r="Q622" i="89" s="1"/>
  <c r="P621" i="89"/>
  <c r="Q621" i="89" s="1"/>
  <c r="P620" i="89"/>
  <c r="Q620" i="89" s="1"/>
  <c r="P619" i="89"/>
  <c r="Q619" i="89" s="1"/>
  <c r="P618" i="89"/>
  <c r="Q618" i="89" s="1"/>
  <c r="P617" i="89"/>
  <c r="Q617" i="89" s="1"/>
  <c r="P616" i="89"/>
  <c r="Q616" i="89" s="1"/>
  <c r="P564" i="89"/>
  <c r="Q564" i="89" s="1"/>
  <c r="P563" i="89"/>
  <c r="Q563" i="89" s="1"/>
  <c r="P562" i="89"/>
  <c r="Q562" i="89" s="1"/>
  <c r="P561" i="89"/>
  <c r="Q561" i="89" s="1"/>
  <c r="P560" i="89"/>
  <c r="Q560" i="89" s="1"/>
  <c r="P559" i="89"/>
  <c r="Q559" i="89" s="1"/>
  <c r="P558" i="89"/>
  <c r="Q558" i="89" s="1"/>
  <c r="P557" i="89"/>
  <c r="Q557" i="89" s="1"/>
  <c r="P556" i="89"/>
  <c r="Q556" i="89" s="1"/>
  <c r="P555" i="89"/>
  <c r="Q555" i="89" s="1"/>
  <c r="P554" i="89"/>
  <c r="Q554" i="89" s="1"/>
  <c r="P553" i="89"/>
  <c r="Q553" i="89" s="1"/>
  <c r="P552" i="89"/>
  <c r="Q552" i="89" s="1"/>
  <c r="P551" i="89"/>
  <c r="Q551" i="89" s="1"/>
  <c r="P550" i="89"/>
  <c r="Q550" i="89" s="1"/>
  <c r="P549" i="89"/>
  <c r="Q549" i="89" s="1"/>
  <c r="P548" i="89"/>
  <c r="Q548" i="89" s="1"/>
  <c r="P547" i="89"/>
  <c r="Q547" i="89" s="1"/>
  <c r="P546" i="89"/>
  <c r="Q546" i="89" s="1"/>
  <c r="P545" i="89"/>
  <c r="Q545" i="89" s="1"/>
  <c r="P544" i="89"/>
  <c r="Q544" i="89" s="1"/>
  <c r="P543" i="89"/>
  <c r="Q543" i="89" s="1"/>
  <c r="P542" i="89"/>
  <c r="Q542" i="89" s="1"/>
  <c r="P541" i="89"/>
  <c r="Q541" i="89" s="1"/>
  <c r="P540" i="89"/>
  <c r="Q540" i="89" s="1"/>
  <c r="P539" i="89"/>
  <c r="Q539" i="89" s="1"/>
  <c r="P538" i="89"/>
  <c r="Q538" i="89" s="1"/>
  <c r="P537" i="89"/>
  <c r="Q537" i="89" s="1"/>
  <c r="P536" i="89"/>
  <c r="Q536" i="89" s="1"/>
  <c r="P535" i="89"/>
  <c r="Q535" i="89" s="1"/>
  <c r="P534" i="89"/>
  <c r="Q534" i="89" s="1"/>
  <c r="P482" i="89"/>
  <c r="Q482" i="89" s="1"/>
  <c r="P481" i="89"/>
  <c r="Q481" i="89" s="1"/>
  <c r="P480" i="89"/>
  <c r="Q480" i="89" s="1"/>
  <c r="P479" i="89"/>
  <c r="Q479" i="89" s="1"/>
  <c r="P478" i="89"/>
  <c r="Q478" i="89" s="1"/>
  <c r="P477" i="89"/>
  <c r="Q477" i="89" s="1"/>
  <c r="P476" i="89"/>
  <c r="Q476" i="89" s="1"/>
  <c r="P475" i="89"/>
  <c r="Q475" i="89" s="1"/>
  <c r="P474" i="89"/>
  <c r="Q474" i="89" s="1"/>
  <c r="P473" i="89"/>
  <c r="Q473" i="89" s="1"/>
  <c r="P472" i="89"/>
  <c r="Q472" i="89" s="1"/>
  <c r="P471" i="89"/>
  <c r="Q471" i="89" s="1"/>
  <c r="P470" i="89"/>
  <c r="Q470" i="89" s="1"/>
  <c r="P469" i="89"/>
  <c r="Q469" i="89" s="1"/>
  <c r="P468" i="89"/>
  <c r="Q468" i="89" s="1"/>
  <c r="P467" i="89"/>
  <c r="Q467" i="89" s="1"/>
  <c r="P466" i="89"/>
  <c r="Q466" i="89" s="1"/>
  <c r="P465" i="89"/>
  <c r="Q465" i="89" s="1"/>
  <c r="P464" i="89"/>
  <c r="Q464" i="89" s="1"/>
  <c r="P463" i="89"/>
  <c r="Q463" i="89" s="1"/>
  <c r="P462" i="89"/>
  <c r="Q462" i="89" s="1"/>
  <c r="P461" i="89"/>
  <c r="Q461" i="89" s="1"/>
  <c r="P460" i="89"/>
  <c r="Q460" i="89" s="1"/>
  <c r="P459" i="89"/>
  <c r="Q459" i="89" s="1"/>
  <c r="P458" i="89"/>
  <c r="Q458" i="89" s="1"/>
  <c r="P457" i="89"/>
  <c r="Q457" i="89" s="1"/>
  <c r="P456" i="89"/>
  <c r="Q456" i="89" s="1"/>
  <c r="P455" i="89"/>
  <c r="Q455" i="89" s="1"/>
  <c r="P454" i="89"/>
  <c r="Q454" i="89" s="1"/>
  <c r="P453" i="89"/>
  <c r="Q453" i="89" s="1"/>
  <c r="P452" i="89"/>
  <c r="Q452" i="89" s="1"/>
  <c r="P400" i="89"/>
  <c r="Q400" i="89" s="1"/>
  <c r="P399" i="89"/>
  <c r="Q399" i="89" s="1"/>
  <c r="P398" i="89"/>
  <c r="Q398" i="89" s="1"/>
  <c r="P397" i="89"/>
  <c r="Q397" i="89" s="1"/>
  <c r="P396" i="89"/>
  <c r="Q396" i="89" s="1"/>
  <c r="P395" i="89"/>
  <c r="Q395" i="89" s="1"/>
  <c r="P394" i="89"/>
  <c r="Q394" i="89" s="1"/>
  <c r="P393" i="89"/>
  <c r="Q393" i="89" s="1"/>
  <c r="P392" i="89"/>
  <c r="Q392" i="89" s="1"/>
  <c r="P391" i="89"/>
  <c r="Q391" i="89" s="1"/>
  <c r="P390" i="89"/>
  <c r="Q390" i="89" s="1"/>
  <c r="P389" i="89"/>
  <c r="Q389" i="89" s="1"/>
  <c r="P388" i="89"/>
  <c r="Q388" i="89" s="1"/>
  <c r="P387" i="89"/>
  <c r="Q387" i="89" s="1"/>
  <c r="P386" i="89"/>
  <c r="Q386" i="89" s="1"/>
  <c r="P385" i="89"/>
  <c r="Q385" i="89" s="1"/>
  <c r="P384" i="89"/>
  <c r="Q384" i="89" s="1"/>
  <c r="P383" i="89"/>
  <c r="Q383" i="89" s="1"/>
  <c r="P382" i="89"/>
  <c r="Q382" i="89" s="1"/>
  <c r="P381" i="89"/>
  <c r="Q381" i="89" s="1"/>
  <c r="P380" i="89"/>
  <c r="Q380" i="89" s="1"/>
  <c r="P379" i="89"/>
  <c r="Q379" i="89" s="1"/>
  <c r="P378" i="89"/>
  <c r="Q378" i="89" s="1"/>
  <c r="P377" i="89"/>
  <c r="Q377" i="89" s="1"/>
  <c r="P376" i="89"/>
  <c r="Q376" i="89" s="1"/>
  <c r="P375" i="89"/>
  <c r="Q375" i="89" s="1"/>
  <c r="P374" i="89"/>
  <c r="Q374" i="89" s="1"/>
  <c r="P373" i="89"/>
  <c r="Q373" i="89" s="1"/>
  <c r="P372" i="89"/>
  <c r="Q372" i="89" s="1"/>
  <c r="P371" i="89"/>
  <c r="Q371" i="89" s="1"/>
  <c r="P370" i="89"/>
  <c r="Q370" i="89" s="1"/>
  <c r="P318" i="89"/>
  <c r="Q318" i="89" s="1"/>
  <c r="P317" i="89"/>
  <c r="Q317" i="89" s="1"/>
  <c r="P316" i="89"/>
  <c r="Q316" i="89" s="1"/>
  <c r="P315" i="89"/>
  <c r="Q315" i="89" s="1"/>
  <c r="P314" i="89"/>
  <c r="Q314" i="89" s="1"/>
  <c r="P313" i="89"/>
  <c r="Q313" i="89" s="1"/>
  <c r="P312" i="89"/>
  <c r="Q312" i="89" s="1"/>
  <c r="P311" i="89"/>
  <c r="Q311" i="89" s="1"/>
  <c r="P310" i="89"/>
  <c r="Q310" i="89" s="1"/>
  <c r="P309" i="89"/>
  <c r="Q309" i="89" s="1"/>
  <c r="P308" i="89"/>
  <c r="Q308" i="89" s="1"/>
  <c r="P307" i="89"/>
  <c r="Q307" i="89" s="1"/>
  <c r="P306" i="89"/>
  <c r="Q306" i="89" s="1"/>
  <c r="P305" i="89"/>
  <c r="Q305" i="89" s="1"/>
  <c r="P304" i="89"/>
  <c r="Q304" i="89" s="1"/>
  <c r="P303" i="89"/>
  <c r="Q303" i="89" s="1"/>
  <c r="P302" i="89"/>
  <c r="Q302" i="89" s="1"/>
  <c r="P301" i="89"/>
  <c r="Q301" i="89" s="1"/>
  <c r="P300" i="89"/>
  <c r="Q300" i="89" s="1"/>
  <c r="P299" i="89"/>
  <c r="Q299" i="89" s="1"/>
  <c r="P298" i="89"/>
  <c r="Q298" i="89" s="1"/>
  <c r="P297" i="89"/>
  <c r="Q297" i="89" s="1"/>
  <c r="P296" i="89"/>
  <c r="Q296" i="89" s="1"/>
  <c r="P295" i="89"/>
  <c r="Q295" i="89" s="1"/>
  <c r="P294" i="89"/>
  <c r="Q294" i="89" s="1"/>
  <c r="P293" i="89"/>
  <c r="Q293" i="89" s="1"/>
  <c r="P292" i="89"/>
  <c r="Q292" i="89" s="1"/>
  <c r="P291" i="89"/>
  <c r="Q291" i="89" s="1"/>
  <c r="P290" i="89"/>
  <c r="Q290" i="89" s="1"/>
  <c r="P289" i="89"/>
  <c r="Q289" i="89" s="1"/>
  <c r="P288" i="89"/>
  <c r="Q288" i="89" s="1"/>
  <c r="P237" i="89"/>
  <c r="Q237" i="89" s="1"/>
  <c r="P236" i="89"/>
  <c r="Q236" i="89" s="1"/>
  <c r="P235" i="89"/>
  <c r="Q235" i="89" s="1"/>
  <c r="P234" i="89"/>
  <c r="Q234" i="89" s="1"/>
  <c r="P233" i="89"/>
  <c r="Q233" i="89" s="1"/>
  <c r="P232" i="89"/>
  <c r="Q232" i="89" s="1"/>
  <c r="P231" i="89"/>
  <c r="Q231" i="89" s="1"/>
  <c r="P230" i="89"/>
  <c r="Q230" i="89" s="1"/>
  <c r="P229" i="89"/>
  <c r="Q229" i="89" s="1"/>
  <c r="P228" i="89"/>
  <c r="Q228" i="89" s="1"/>
  <c r="P227" i="89"/>
  <c r="Q227" i="89" s="1"/>
  <c r="P226" i="89"/>
  <c r="Q226" i="89" s="1"/>
  <c r="P225" i="89"/>
  <c r="Q225" i="89" s="1"/>
  <c r="P224" i="89"/>
  <c r="Q224" i="89" s="1"/>
  <c r="P223" i="89"/>
  <c r="Q223" i="89" s="1"/>
  <c r="P222" i="89"/>
  <c r="Q222" i="89" s="1"/>
  <c r="P221" i="89"/>
  <c r="Q221" i="89" s="1"/>
  <c r="P220" i="89"/>
  <c r="Q220" i="89" s="1"/>
  <c r="P219" i="89"/>
  <c r="Q219" i="89" s="1"/>
  <c r="P218" i="89"/>
  <c r="Q218" i="89" s="1"/>
  <c r="P217" i="89"/>
  <c r="Q217" i="89" s="1"/>
  <c r="P216" i="89"/>
  <c r="Q216" i="89" s="1"/>
  <c r="P215" i="89"/>
  <c r="Q215" i="89" s="1"/>
  <c r="P214" i="89"/>
  <c r="Q214" i="89" s="1"/>
  <c r="P213" i="89"/>
  <c r="Q213" i="89" s="1"/>
  <c r="P212" i="89"/>
  <c r="Q212" i="89" s="1"/>
  <c r="P211" i="89"/>
  <c r="Q211" i="89" s="1"/>
  <c r="P210" i="89"/>
  <c r="Q210" i="89" s="1"/>
  <c r="P209" i="89"/>
  <c r="Q209" i="89" s="1"/>
  <c r="P208" i="89"/>
  <c r="Q208" i="89" s="1"/>
  <c r="P207" i="89"/>
  <c r="Q207" i="89" s="1"/>
  <c r="P157" i="89"/>
  <c r="Q157" i="89" s="1"/>
  <c r="P156" i="89"/>
  <c r="Q156" i="89" s="1"/>
  <c r="P155" i="89"/>
  <c r="Q155" i="89" s="1"/>
  <c r="P154" i="89"/>
  <c r="Q154" i="89" s="1"/>
  <c r="P153" i="89"/>
  <c r="Q153" i="89" s="1"/>
  <c r="P152" i="89"/>
  <c r="Q152" i="89" s="1"/>
  <c r="P151" i="89"/>
  <c r="Q151" i="89" s="1"/>
  <c r="P150" i="89"/>
  <c r="Q150" i="89" s="1"/>
  <c r="P149" i="89"/>
  <c r="Q149" i="89" s="1"/>
  <c r="P148" i="89"/>
  <c r="Q148" i="89" s="1"/>
  <c r="P147" i="89"/>
  <c r="Q147" i="89" s="1"/>
  <c r="P146" i="89"/>
  <c r="Q146" i="89" s="1"/>
  <c r="P145" i="89"/>
  <c r="Q145" i="89" s="1"/>
  <c r="P144" i="89"/>
  <c r="Q144" i="89" s="1"/>
  <c r="P143" i="89"/>
  <c r="Q143" i="89" s="1"/>
  <c r="P142" i="89"/>
  <c r="Q142" i="89" s="1"/>
  <c r="P141" i="89"/>
  <c r="Q141" i="89" s="1"/>
  <c r="P140" i="89"/>
  <c r="Q140" i="89" s="1"/>
  <c r="P139" i="89"/>
  <c r="Q139" i="89" s="1"/>
  <c r="P138" i="89"/>
  <c r="Q138" i="89" s="1"/>
  <c r="P137" i="89"/>
  <c r="Q137" i="89" s="1"/>
  <c r="P136" i="89"/>
  <c r="Q136" i="89" s="1"/>
  <c r="P135" i="89"/>
  <c r="Q135" i="89" s="1"/>
  <c r="P134" i="89"/>
  <c r="Q134" i="89" s="1"/>
  <c r="P133" i="89"/>
  <c r="Q133" i="89" s="1"/>
  <c r="P132" i="89"/>
  <c r="Q132" i="89" s="1"/>
  <c r="P131" i="89"/>
  <c r="Q131" i="89" s="1"/>
  <c r="P130" i="89"/>
  <c r="Q130" i="89" s="1"/>
  <c r="P129" i="89"/>
  <c r="Q129" i="89" s="1"/>
  <c r="P128" i="89"/>
  <c r="Q128" i="89" s="1"/>
  <c r="P127" i="89"/>
  <c r="Q127" i="89" s="1"/>
  <c r="P79" i="89"/>
  <c r="Q79" i="89" s="1"/>
  <c r="P78" i="89"/>
  <c r="Q78" i="89" s="1"/>
  <c r="P77" i="89"/>
  <c r="Q77" i="89" s="1"/>
  <c r="P76" i="89"/>
  <c r="Q76" i="89" s="1"/>
  <c r="P75" i="89"/>
  <c r="Q75" i="89" s="1"/>
  <c r="P74" i="89"/>
  <c r="Q74" i="89" s="1"/>
  <c r="P73" i="89"/>
  <c r="Q73" i="89" s="1"/>
  <c r="P72" i="89"/>
  <c r="Q72" i="89" s="1"/>
  <c r="P71" i="89"/>
  <c r="Q71" i="89" s="1"/>
  <c r="P70" i="89"/>
  <c r="Q70" i="89" s="1"/>
  <c r="P69" i="89"/>
  <c r="Q69" i="89" s="1"/>
  <c r="P68" i="89"/>
  <c r="Q68" i="89" s="1"/>
  <c r="P67" i="89"/>
  <c r="Q67" i="89" s="1"/>
  <c r="P66" i="89"/>
  <c r="Q66" i="89" s="1"/>
  <c r="P65" i="89"/>
  <c r="Q65" i="89" s="1"/>
  <c r="P64" i="89"/>
  <c r="Q64" i="89" s="1"/>
  <c r="P63" i="89"/>
  <c r="Q63" i="89" s="1"/>
  <c r="P62" i="89"/>
  <c r="Q62" i="89" s="1"/>
  <c r="P61" i="89"/>
  <c r="Q61" i="89" s="1"/>
  <c r="P60" i="89"/>
  <c r="Q60" i="89" s="1"/>
  <c r="P59" i="89"/>
  <c r="Q59" i="89" s="1"/>
  <c r="P58" i="89"/>
  <c r="Q58" i="89" s="1"/>
  <c r="P57" i="89"/>
  <c r="Q57" i="89" s="1"/>
  <c r="P56" i="89"/>
  <c r="Q56" i="89" s="1"/>
  <c r="P55" i="89"/>
  <c r="Q55" i="89" s="1"/>
  <c r="P54" i="89"/>
  <c r="Q54" i="89" s="1"/>
  <c r="P53" i="89"/>
  <c r="Q53" i="89" s="1"/>
  <c r="P52" i="89"/>
  <c r="Q52" i="89" s="1"/>
  <c r="P51" i="89"/>
  <c r="Q51" i="89" s="1"/>
  <c r="P50" i="89"/>
  <c r="Q50" i="89" s="1"/>
  <c r="P49" i="89"/>
  <c r="Q49" i="89" s="1"/>
  <c r="P785" i="89"/>
  <c r="Q785" i="89" s="1"/>
  <c r="P926" i="89"/>
  <c r="Q926" i="89" s="1"/>
  <c r="P925" i="89"/>
  <c r="Q925" i="89" s="1"/>
  <c r="P924" i="89"/>
  <c r="Q924" i="89" s="1"/>
  <c r="P923" i="89"/>
  <c r="Q923" i="89" s="1"/>
  <c r="P922" i="89"/>
  <c r="Q922" i="89" s="1"/>
  <c r="P921" i="89"/>
  <c r="Q921" i="89" s="1"/>
  <c r="P920" i="89"/>
  <c r="Q920" i="89" s="1"/>
  <c r="P919" i="89"/>
  <c r="Q919" i="89" s="1"/>
  <c r="P918" i="89"/>
  <c r="Q918" i="89" s="1"/>
  <c r="P917" i="89"/>
  <c r="Q917" i="89" s="1"/>
  <c r="P916" i="89"/>
  <c r="Q916" i="89" s="1"/>
  <c r="P915" i="89"/>
  <c r="Q915" i="89" s="1"/>
  <c r="P914" i="89"/>
  <c r="Q914" i="89" s="1"/>
  <c r="P913" i="89"/>
  <c r="Q913" i="89" s="1"/>
  <c r="P912" i="89"/>
  <c r="Q912" i="89" s="1"/>
  <c r="P911" i="89"/>
  <c r="Q911" i="89" s="1"/>
  <c r="P910" i="89"/>
  <c r="Q910" i="89" s="1"/>
  <c r="P909" i="89"/>
  <c r="Q909" i="89" s="1"/>
  <c r="P908" i="89"/>
  <c r="Q908" i="89" s="1"/>
  <c r="P907" i="89"/>
  <c r="Q907" i="89" s="1"/>
  <c r="P906" i="89"/>
  <c r="Q906" i="89" s="1"/>
  <c r="P905" i="89"/>
  <c r="Q905" i="89" s="1"/>
  <c r="P904" i="89"/>
  <c r="Q904" i="89" s="1"/>
  <c r="P903" i="89"/>
  <c r="Q903" i="89" s="1"/>
  <c r="P902" i="89"/>
  <c r="Q902" i="89" s="1"/>
  <c r="P901" i="89"/>
  <c r="Q901" i="89" s="1"/>
  <c r="P900" i="89"/>
  <c r="Q900" i="89" s="1"/>
  <c r="P899" i="89"/>
  <c r="Q899" i="89" s="1"/>
  <c r="P898" i="89"/>
  <c r="Q898" i="89" s="1"/>
  <c r="P897" i="89"/>
  <c r="Q897" i="89" s="1"/>
  <c r="P896" i="89"/>
  <c r="Q896" i="89" s="1"/>
  <c r="P895" i="89"/>
  <c r="Q895" i="89" s="1"/>
  <c r="P894" i="89"/>
  <c r="Q894" i="89" s="1"/>
  <c r="P843" i="89"/>
  <c r="Q843" i="89" s="1"/>
  <c r="P842" i="89"/>
  <c r="Q842" i="89" s="1"/>
  <c r="P841" i="89"/>
  <c r="Q841" i="89" s="1"/>
  <c r="P840" i="89"/>
  <c r="Q840" i="89" s="1"/>
  <c r="P839" i="89"/>
  <c r="Q839" i="89" s="1"/>
  <c r="P838" i="89"/>
  <c r="Q838" i="89" s="1"/>
  <c r="P837" i="89"/>
  <c r="Q837" i="89" s="1"/>
  <c r="P836" i="89"/>
  <c r="Q836" i="89" s="1"/>
  <c r="P835" i="89"/>
  <c r="Q835" i="89" s="1"/>
  <c r="P834" i="89"/>
  <c r="Q834" i="89" s="1"/>
  <c r="P833" i="89"/>
  <c r="Q833" i="89" s="1"/>
  <c r="P832" i="89"/>
  <c r="Q832" i="89" s="1"/>
  <c r="P831" i="89"/>
  <c r="Q831" i="89" s="1"/>
  <c r="P830" i="89"/>
  <c r="Q830" i="89" s="1"/>
  <c r="P829" i="89"/>
  <c r="Q829" i="89" s="1"/>
  <c r="P828" i="89"/>
  <c r="Q828" i="89" s="1"/>
  <c r="P827" i="89"/>
  <c r="Q827" i="89" s="1"/>
  <c r="P826" i="89"/>
  <c r="Q826" i="89" s="1"/>
  <c r="P825" i="89"/>
  <c r="Q825" i="89" s="1"/>
  <c r="P824" i="89"/>
  <c r="Q824" i="89" s="1"/>
  <c r="P823" i="89"/>
  <c r="Q823" i="89" s="1"/>
  <c r="P822" i="89"/>
  <c r="Q822" i="89" s="1"/>
  <c r="P821" i="89"/>
  <c r="Q821" i="89" s="1"/>
  <c r="P820" i="89"/>
  <c r="Q820" i="89" s="1"/>
  <c r="P819" i="89"/>
  <c r="Q819" i="89" s="1"/>
  <c r="P818" i="89"/>
  <c r="Q818" i="89" s="1"/>
  <c r="P817" i="89"/>
  <c r="Q817" i="89" s="1"/>
  <c r="P816" i="89"/>
  <c r="Q816" i="89" s="1"/>
  <c r="P815" i="89"/>
  <c r="Q815" i="89" s="1"/>
  <c r="P814" i="89"/>
  <c r="Q814" i="89" s="1"/>
  <c r="P813" i="89"/>
  <c r="Q813" i="89" s="1"/>
  <c r="P812" i="89"/>
  <c r="Q812" i="89" s="1"/>
  <c r="P811" i="89"/>
  <c r="Q811" i="89" s="1"/>
  <c r="P760" i="89"/>
  <c r="Q760" i="89" s="1"/>
  <c r="P759" i="89"/>
  <c r="Q759" i="89" s="1"/>
  <c r="P758" i="89"/>
  <c r="Q758" i="89" s="1"/>
  <c r="P757" i="89"/>
  <c r="Q757" i="89" s="1"/>
  <c r="P756" i="89"/>
  <c r="Q756" i="89" s="1"/>
  <c r="P755" i="89"/>
  <c r="Q755" i="89" s="1"/>
  <c r="P754" i="89"/>
  <c r="Q754" i="89" s="1"/>
  <c r="P753" i="89"/>
  <c r="Q753" i="89" s="1"/>
  <c r="P752" i="89"/>
  <c r="Q752" i="89" s="1"/>
  <c r="P751" i="89"/>
  <c r="Q751" i="89" s="1"/>
  <c r="P750" i="89"/>
  <c r="Q750" i="89" s="1"/>
  <c r="P749" i="89"/>
  <c r="Q749" i="89" s="1"/>
  <c r="P748" i="89"/>
  <c r="Q748" i="89" s="1"/>
  <c r="P747" i="89"/>
  <c r="Q747" i="89" s="1"/>
  <c r="P746" i="89"/>
  <c r="Q746" i="89" s="1"/>
  <c r="P745" i="89"/>
  <c r="Q745" i="89" s="1"/>
  <c r="P744" i="89"/>
  <c r="Q744" i="89" s="1"/>
  <c r="P743" i="89"/>
  <c r="Q743" i="89" s="1"/>
  <c r="P742" i="89"/>
  <c r="Q742" i="89" s="1"/>
  <c r="P741" i="89"/>
  <c r="Q741" i="89" s="1"/>
  <c r="P740" i="89"/>
  <c r="Q740" i="89" s="1"/>
  <c r="P739" i="89"/>
  <c r="Q739" i="89" s="1"/>
  <c r="P738" i="89"/>
  <c r="Q738" i="89" s="1"/>
  <c r="P737" i="89"/>
  <c r="Q737" i="89" s="1"/>
  <c r="P736" i="89"/>
  <c r="Q736" i="89" s="1"/>
  <c r="P735" i="89"/>
  <c r="Q735" i="89" s="1"/>
  <c r="P734" i="89"/>
  <c r="Q734" i="89" s="1"/>
  <c r="P733" i="89"/>
  <c r="Q733" i="89" s="1"/>
  <c r="P732" i="89"/>
  <c r="Q732" i="89" s="1"/>
  <c r="P731" i="89"/>
  <c r="Q731" i="89" s="1"/>
  <c r="P730" i="89"/>
  <c r="Q730" i="89" s="1"/>
  <c r="P729" i="89"/>
  <c r="Q729" i="89" s="1"/>
  <c r="P678" i="89"/>
  <c r="Q678" i="89" s="1"/>
  <c r="P677" i="89"/>
  <c r="Q677" i="89" s="1"/>
  <c r="P676" i="89"/>
  <c r="Q676" i="89" s="1"/>
  <c r="P675" i="89"/>
  <c r="Q675" i="89" s="1"/>
  <c r="P674" i="89"/>
  <c r="Q674" i="89" s="1"/>
  <c r="P673" i="89"/>
  <c r="Q673" i="89" s="1"/>
  <c r="P672" i="89"/>
  <c r="Q672" i="89" s="1"/>
  <c r="P671" i="89"/>
  <c r="Q671" i="89" s="1"/>
  <c r="P670" i="89"/>
  <c r="Q670" i="89" s="1"/>
  <c r="P669" i="89"/>
  <c r="Q669" i="89" s="1"/>
  <c r="P668" i="89"/>
  <c r="Q668" i="89" s="1"/>
  <c r="P667" i="89"/>
  <c r="Q667" i="89" s="1"/>
  <c r="P666" i="89"/>
  <c r="Q666" i="89" s="1"/>
  <c r="P665" i="89"/>
  <c r="Q665" i="89" s="1"/>
  <c r="P664" i="89"/>
  <c r="Q664" i="89" s="1"/>
  <c r="P663" i="89"/>
  <c r="Q663" i="89" s="1"/>
  <c r="P662" i="89"/>
  <c r="Q662" i="89" s="1"/>
  <c r="P661" i="89"/>
  <c r="Q661" i="89" s="1"/>
  <c r="P660" i="89"/>
  <c r="Q660" i="89" s="1"/>
  <c r="P659" i="89"/>
  <c r="Q659" i="89" s="1"/>
  <c r="P658" i="89"/>
  <c r="Q658" i="89" s="1"/>
  <c r="P657" i="89"/>
  <c r="Q657" i="89" s="1"/>
  <c r="P656" i="89"/>
  <c r="Q656" i="89" s="1"/>
  <c r="P655" i="89"/>
  <c r="Q655" i="89" s="1"/>
  <c r="P654" i="89"/>
  <c r="Q654" i="89" s="1"/>
  <c r="P653" i="89"/>
  <c r="Q653" i="89" s="1"/>
  <c r="P652" i="89"/>
  <c r="Q652" i="89" s="1"/>
  <c r="P651" i="89"/>
  <c r="Q651" i="89" s="1"/>
  <c r="P650" i="89"/>
  <c r="Q650" i="89" s="1"/>
  <c r="P649" i="89"/>
  <c r="Q649" i="89" s="1"/>
  <c r="P648" i="89"/>
  <c r="Q648" i="89" s="1"/>
  <c r="P647" i="89"/>
  <c r="Q647" i="89" s="1"/>
  <c r="P596" i="89"/>
  <c r="Q596" i="89" s="1"/>
  <c r="P595" i="89"/>
  <c r="Q595" i="89" s="1"/>
  <c r="P594" i="89"/>
  <c r="Q594" i="89" s="1"/>
  <c r="P593" i="89"/>
  <c r="Q593" i="89" s="1"/>
  <c r="P592" i="89"/>
  <c r="Q592" i="89" s="1"/>
  <c r="P591" i="89"/>
  <c r="Q591" i="89" s="1"/>
  <c r="P590" i="89"/>
  <c r="Q590" i="89" s="1"/>
  <c r="P589" i="89"/>
  <c r="Q589" i="89" s="1"/>
  <c r="P588" i="89"/>
  <c r="Q588" i="89" s="1"/>
  <c r="P587" i="89"/>
  <c r="Q587" i="89" s="1"/>
  <c r="P586" i="89"/>
  <c r="Q586" i="89" s="1"/>
  <c r="P585" i="89"/>
  <c r="Q585" i="89" s="1"/>
  <c r="P584" i="89"/>
  <c r="Q584" i="89" s="1"/>
  <c r="P583" i="89"/>
  <c r="Q583" i="89" s="1"/>
  <c r="P582" i="89"/>
  <c r="Q582" i="89" s="1"/>
  <c r="P581" i="89"/>
  <c r="Q581" i="89" s="1"/>
  <c r="P580" i="89"/>
  <c r="Q580" i="89" s="1"/>
  <c r="P579" i="89"/>
  <c r="Q579" i="89" s="1"/>
  <c r="P578" i="89"/>
  <c r="Q578" i="89" s="1"/>
  <c r="P577" i="89"/>
  <c r="Q577" i="89" s="1"/>
  <c r="P576" i="89"/>
  <c r="Q576" i="89" s="1"/>
  <c r="P575" i="89"/>
  <c r="Q575" i="89" s="1"/>
  <c r="P574" i="89"/>
  <c r="Q574" i="89" s="1"/>
  <c r="P573" i="89"/>
  <c r="Q573" i="89" s="1"/>
  <c r="P572" i="89"/>
  <c r="Q572" i="89" s="1"/>
  <c r="P571" i="89"/>
  <c r="Q571" i="89" s="1"/>
  <c r="P570" i="89"/>
  <c r="Q570" i="89" s="1"/>
  <c r="P569" i="89"/>
  <c r="Q569" i="89" s="1"/>
  <c r="P568" i="89"/>
  <c r="Q568" i="89" s="1"/>
  <c r="P567" i="89"/>
  <c r="Q567" i="89" s="1"/>
  <c r="P566" i="89"/>
  <c r="Q566" i="89" s="1"/>
  <c r="P565" i="89"/>
  <c r="Q565" i="89" s="1"/>
  <c r="P514" i="89"/>
  <c r="Q514" i="89" s="1"/>
  <c r="P513" i="89"/>
  <c r="Q513" i="89" s="1"/>
  <c r="P512" i="89"/>
  <c r="Q512" i="89" s="1"/>
  <c r="P511" i="89"/>
  <c r="Q511" i="89" s="1"/>
  <c r="P510" i="89"/>
  <c r="Q510" i="89" s="1"/>
  <c r="P509" i="89"/>
  <c r="Q509" i="89" s="1"/>
  <c r="P508" i="89"/>
  <c r="Q508" i="89" s="1"/>
  <c r="P507" i="89"/>
  <c r="Q507" i="89" s="1"/>
  <c r="P506" i="89"/>
  <c r="Q506" i="89" s="1"/>
  <c r="P505" i="89"/>
  <c r="Q505" i="89" s="1"/>
  <c r="P504" i="89"/>
  <c r="Q504" i="89" s="1"/>
  <c r="P503" i="89"/>
  <c r="Q503" i="89" s="1"/>
  <c r="P502" i="89"/>
  <c r="Q502" i="89" s="1"/>
  <c r="P501" i="89"/>
  <c r="Q501" i="89" s="1"/>
  <c r="P500" i="89"/>
  <c r="Q500" i="89" s="1"/>
  <c r="P499" i="89"/>
  <c r="Q499" i="89" s="1"/>
  <c r="P498" i="89"/>
  <c r="Q498" i="89" s="1"/>
  <c r="P497" i="89"/>
  <c r="Q497" i="89" s="1"/>
  <c r="P496" i="89"/>
  <c r="Q496" i="89" s="1"/>
  <c r="P495" i="89"/>
  <c r="Q495" i="89" s="1"/>
  <c r="P494" i="89"/>
  <c r="Q494" i="89" s="1"/>
  <c r="P493" i="89"/>
  <c r="Q493" i="89" s="1"/>
  <c r="P492" i="89"/>
  <c r="Q492" i="89" s="1"/>
  <c r="P491" i="89"/>
  <c r="Q491" i="89" s="1"/>
  <c r="P490" i="89"/>
  <c r="Q490" i="89" s="1"/>
  <c r="P489" i="89"/>
  <c r="Q489" i="89" s="1"/>
  <c r="P488" i="89"/>
  <c r="Q488" i="89" s="1"/>
  <c r="P487" i="89"/>
  <c r="Q487" i="89" s="1"/>
  <c r="P486" i="89"/>
  <c r="Q486" i="89" s="1"/>
  <c r="P485" i="89"/>
  <c r="Q485" i="89" s="1"/>
  <c r="P484" i="89"/>
  <c r="Q484" i="89" s="1"/>
  <c r="P483" i="89"/>
  <c r="Q483" i="89" s="1"/>
  <c r="P432" i="89"/>
  <c r="Q432" i="89" s="1"/>
  <c r="P431" i="89"/>
  <c r="Q431" i="89" s="1"/>
  <c r="P430" i="89"/>
  <c r="Q430" i="89" s="1"/>
  <c r="P429" i="89"/>
  <c r="Q429" i="89" s="1"/>
  <c r="P428" i="89"/>
  <c r="Q428" i="89" s="1"/>
  <c r="P427" i="89"/>
  <c r="Q427" i="89" s="1"/>
  <c r="P426" i="89"/>
  <c r="Q426" i="89" s="1"/>
  <c r="P425" i="89"/>
  <c r="Q425" i="89" s="1"/>
  <c r="P424" i="89"/>
  <c r="Q424" i="89" s="1"/>
  <c r="P423" i="89"/>
  <c r="Q423" i="89" s="1"/>
  <c r="P422" i="89"/>
  <c r="Q422" i="89" s="1"/>
  <c r="P421" i="89"/>
  <c r="Q421" i="89" s="1"/>
  <c r="P420" i="89"/>
  <c r="Q420" i="89" s="1"/>
  <c r="P419" i="89"/>
  <c r="Q419" i="89" s="1"/>
  <c r="P418" i="89"/>
  <c r="Q418" i="89" s="1"/>
  <c r="P417" i="89"/>
  <c r="Q417" i="89" s="1"/>
  <c r="P416" i="89"/>
  <c r="Q416" i="89" s="1"/>
  <c r="P415" i="89"/>
  <c r="Q415" i="89" s="1"/>
  <c r="P414" i="89"/>
  <c r="Q414" i="89" s="1"/>
  <c r="P413" i="89"/>
  <c r="Q413" i="89" s="1"/>
  <c r="P412" i="89"/>
  <c r="Q412" i="89" s="1"/>
  <c r="P411" i="89"/>
  <c r="Q411" i="89" s="1"/>
  <c r="P410" i="89"/>
  <c r="Q410" i="89" s="1"/>
  <c r="P409" i="89"/>
  <c r="Q409" i="89" s="1"/>
  <c r="P408" i="89"/>
  <c r="Q408" i="89" s="1"/>
  <c r="P407" i="89"/>
  <c r="Q407" i="89" s="1"/>
  <c r="P406" i="89"/>
  <c r="Q406" i="89" s="1"/>
  <c r="P405" i="89"/>
  <c r="Q405" i="89" s="1"/>
  <c r="P404" i="89"/>
  <c r="Q404" i="89" s="1"/>
  <c r="P403" i="89"/>
  <c r="Q403" i="89" s="1"/>
  <c r="P402" i="89"/>
  <c r="Q402" i="89" s="1"/>
  <c r="P401" i="89"/>
  <c r="Q401" i="89" s="1"/>
  <c r="P350" i="89"/>
  <c r="Q350" i="89" s="1"/>
  <c r="P349" i="89"/>
  <c r="Q349" i="89" s="1"/>
  <c r="P348" i="89"/>
  <c r="Q348" i="89" s="1"/>
  <c r="P347" i="89"/>
  <c r="Q347" i="89" s="1"/>
  <c r="P346" i="89"/>
  <c r="Q346" i="89" s="1"/>
  <c r="P345" i="89"/>
  <c r="Q345" i="89" s="1"/>
  <c r="P344" i="89"/>
  <c r="Q344" i="89" s="1"/>
  <c r="P343" i="89"/>
  <c r="Q343" i="89" s="1"/>
  <c r="P342" i="89"/>
  <c r="Q342" i="89" s="1"/>
  <c r="P341" i="89"/>
  <c r="Q341" i="89" s="1"/>
  <c r="P340" i="89"/>
  <c r="Q340" i="89" s="1"/>
  <c r="P339" i="89"/>
  <c r="Q339" i="89" s="1"/>
  <c r="P338" i="89"/>
  <c r="Q338" i="89" s="1"/>
  <c r="P337" i="89"/>
  <c r="Q337" i="89" s="1"/>
  <c r="P336" i="89"/>
  <c r="Q336" i="89" s="1"/>
  <c r="P335" i="89"/>
  <c r="Q335" i="89" s="1"/>
  <c r="P334" i="89"/>
  <c r="Q334" i="89" s="1"/>
  <c r="P333" i="89"/>
  <c r="Q333" i="89" s="1"/>
  <c r="P332" i="89"/>
  <c r="Q332" i="89" s="1"/>
  <c r="P331" i="89"/>
  <c r="Q331" i="89" s="1"/>
  <c r="P330" i="89"/>
  <c r="Q330" i="89" s="1"/>
  <c r="P329" i="89"/>
  <c r="Q329" i="89" s="1"/>
  <c r="P328" i="89"/>
  <c r="Q328" i="89" s="1"/>
  <c r="P327" i="89"/>
  <c r="Q327" i="89" s="1"/>
  <c r="P326" i="89"/>
  <c r="Q326" i="89" s="1"/>
  <c r="P325" i="89"/>
  <c r="Q325" i="89" s="1"/>
  <c r="P324" i="89"/>
  <c r="Q324" i="89" s="1"/>
  <c r="P323" i="89"/>
  <c r="Q323" i="89" s="1"/>
  <c r="P322" i="89"/>
  <c r="Q322" i="89" s="1"/>
  <c r="P321" i="89"/>
  <c r="Q321" i="89" s="1"/>
  <c r="P320" i="89"/>
  <c r="Q320" i="89" s="1"/>
  <c r="P319" i="89"/>
  <c r="Q319" i="89" s="1"/>
  <c r="P269" i="89"/>
  <c r="Q269" i="89" s="1"/>
  <c r="P268" i="89"/>
  <c r="Q268" i="89" s="1"/>
  <c r="P267" i="89"/>
  <c r="Q267" i="89" s="1"/>
  <c r="P266" i="89"/>
  <c r="Q266" i="89" s="1"/>
  <c r="P265" i="89"/>
  <c r="Q265" i="89" s="1"/>
  <c r="P264" i="89"/>
  <c r="Q264" i="89" s="1"/>
  <c r="P263" i="89"/>
  <c r="Q263" i="89" s="1"/>
  <c r="P262" i="89"/>
  <c r="Q262" i="89" s="1"/>
  <c r="P261" i="89"/>
  <c r="Q261" i="89" s="1"/>
  <c r="P260" i="89"/>
  <c r="Q260" i="89" s="1"/>
  <c r="P259" i="89"/>
  <c r="Q259" i="89" s="1"/>
  <c r="P258" i="89"/>
  <c r="Q258" i="89" s="1"/>
  <c r="P257" i="89"/>
  <c r="Q257" i="89" s="1"/>
  <c r="P256" i="89"/>
  <c r="Q256" i="89" s="1"/>
  <c r="P255" i="89"/>
  <c r="Q255" i="89" s="1"/>
  <c r="P254" i="89"/>
  <c r="Q254" i="89" s="1"/>
  <c r="P253" i="89"/>
  <c r="Q253" i="89" s="1"/>
  <c r="P252" i="89"/>
  <c r="Q252" i="89" s="1"/>
  <c r="P251" i="89"/>
  <c r="Q251" i="89" s="1"/>
  <c r="P250" i="89"/>
  <c r="Q250" i="89" s="1"/>
  <c r="P249" i="89"/>
  <c r="Q249" i="89" s="1"/>
  <c r="P248" i="89"/>
  <c r="Q248" i="89" s="1"/>
  <c r="P247" i="89"/>
  <c r="Q247" i="89" s="1"/>
  <c r="P246" i="89"/>
  <c r="Q246" i="89" s="1"/>
  <c r="P245" i="89"/>
  <c r="Q245" i="89" s="1"/>
  <c r="P244" i="89"/>
  <c r="Q244" i="89" s="1"/>
  <c r="P243" i="89"/>
  <c r="Q243" i="89" s="1"/>
  <c r="P242" i="89"/>
  <c r="Q242" i="89" s="1"/>
  <c r="P241" i="89"/>
  <c r="Q241" i="89" s="1"/>
  <c r="P240" i="89"/>
  <c r="Q240" i="89" s="1"/>
  <c r="P239" i="89"/>
  <c r="Q239" i="89" s="1"/>
  <c r="P238" i="89"/>
  <c r="Q238" i="89" s="1"/>
  <c r="P189" i="89"/>
  <c r="Q189" i="89" s="1"/>
  <c r="P188" i="89"/>
  <c r="Q188" i="89" s="1"/>
  <c r="P187" i="89"/>
  <c r="Q187" i="89" s="1"/>
  <c r="P186" i="89"/>
  <c r="Q186" i="89" s="1"/>
  <c r="P185" i="89"/>
  <c r="Q185" i="89" s="1"/>
  <c r="P184" i="89"/>
  <c r="Q184" i="89" s="1"/>
  <c r="P183" i="89"/>
  <c r="Q183" i="89" s="1"/>
  <c r="P182" i="89"/>
  <c r="Q182" i="89" s="1"/>
  <c r="P181" i="89"/>
  <c r="Q181" i="89" s="1"/>
  <c r="P180" i="89"/>
  <c r="Q180" i="89" s="1"/>
  <c r="P179" i="89"/>
  <c r="Q179" i="89" s="1"/>
  <c r="P178" i="89"/>
  <c r="Q178" i="89" s="1"/>
  <c r="P177" i="89"/>
  <c r="Q177" i="89" s="1"/>
  <c r="P176" i="89"/>
  <c r="Q176" i="89" s="1"/>
  <c r="P175" i="89"/>
  <c r="Q175" i="89" s="1"/>
  <c r="P174" i="89"/>
  <c r="Q174" i="89" s="1"/>
  <c r="P173" i="89"/>
  <c r="Q173" i="89" s="1"/>
  <c r="P172" i="89"/>
  <c r="Q172" i="89" s="1"/>
  <c r="P171" i="89"/>
  <c r="Q171" i="89" s="1"/>
  <c r="P170" i="89"/>
  <c r="Q170" i="89" s="1"/>
  <c r="P169" i="89"/>
  <c r="Q169" i="89" s="1"/>
  <c r="P168" i="89"/>
  <c r="Q168" i="89" s="1"/>
  <c r="P167" i="89"/>
  <c r="Q167" i="89" s="1"/>
  <c r="P166" i="89"/>
  <c r="Q166" i="89" s="1"/>
  <c r="P165" i="89"/>
  <c r="Q165" i="89" s="1"/>
  <c r="P164" i="89"/>
  <c r="Q164" i="89" s="1"/>
  <c r="P163" i="89"/>
  <c r="Q163" i="89" s="1"/>
  <c r="P162" i="89"/>
  <c r="Q162" i="89" s="1"/>
  <c r="P161" i="89"/>
  <c r="Q161" i="89" s="1"/>
  <c r="P160" i="89"/>
  <c r="Q160" i="89" s="1"/>
  <c r="P159" i="89"/>
  <c r="Q159" i="89" s="1"/>
  <c r="P158" i="89"/>
  <c r="Q158" i="89" s="1"/>
  <c r="P111" i="89"/>
  <c r="Q111" i="89" s="1"/>
  <c r="P110" i="89"/>
  <c r="Q110" i="89" s="1"/>
  <c r="P109" i="89"/>
  <c r="Q109" i="89" s="1"/>
  <c r="P108" i="89"/>
  <c r="Q108" i="89" s="1"/>
  <c r="P107" i="89"/>
  <c r="Q107" i="89" s="1"/>
  <c r="P106" i="89"/>
  <c r="Q106" i="89" s="1"/>
  <c r="P105" i="89"/>
  <c r="Q105" i="89" s="1"/>
  <c r="P104" i="89"/>
  <c r="Q104" i="89" s="1"/>
  <c r="P103" i="89"/>
  <c r="Q103" i="89" s="1"/>
  <c r="P102" i="89"/>
  <c r="Q102" i="89" s="1"/>
  <c r="P101" i="89"/>
  <c r="Q101" i="89" s="1"/>
  <c r="P100" i="89"/>
  <c r="Q100" i="89" s="1"/>
  <c r="P99" i="89"/>
  <c r="Q99" i="89" s="1"/>
  <c r="P98" i="89"/>
  <c r="Q98" i="89" s="1"/>
  <c r="P97" i="89"/>
  <c r="Q97" i="89" s="1"/>
  <c r="P96" i="89"/>
  <c r="Q96" i="89" s="1"/>
  <c r="P95" i="89"/>
  <c r="Q95" i="89" s="1"/>
  <c r="P94" i="89"/>
  <c r="Q94" i="89" s="1"/>
  <c r="P93" i="89"/>
  <c r="Q93" i="89" s="1"/>
  <c r="P92" i="89"/>
  <c r="Q92" i="89" s="1"/>
  <c r="P91" i="89"/>
  <c r="Q91" i="89" s="1"/>
  <c r="P90" i="89"/>
  <c r="Q90" i="89" s="1"/>
  <c r="P89" i="89"/>
  <c r="Q89" i="89" s="1"/>
  <c r="P88" i="89"/>
  <c r="Q88" i="89" s="1"/>
  <c r="P87" i="89"/>
  <c r="Q87" i="89" s="1"/>
  <c r="P86" i="89"/>
  <c r="Q86" i="89" s="1"/>
  <c r="P85" i="89"/>
  <c r="Q85" i="89" s="1"/>
  <c r="P84" i="89"/>
  <c r="Q84" i="89" s="1"/>
  <c r="P83" i="89"/>
  <c r="Q83" i="89" s="1"/>
  <c r="P82" i="89"/>
  <c r="Q82" i="89" s="1"/>
  <c r="P81" i="89"/>
  <c r="Q81" i="89" s="1"/>
  <c r="P80" i="89"/>
  <c r="Q80" i="89" s="1"/>
  <c r="P33" i="89"/>
  <c r="Q33" i="89" s="1"/>
  <c r="P32" i="89"/>
  <c r="Q32" i="89" s="1"/>
  <c r="P31" i="89"/>
  <c r="Q31" i="89" s="1"/>
  <c r="P30" i="89"/>
  <c r="Q30" i="89" s="1"/>
  <c r="P29" i="89"/>
  <c r="Q29" i="89" s="1"/>
  <c r="P28" i="89"/>
  <c r="Q28" i="89" s="1"/>
  <c r="P27" i="89"/>
  <c r="Q27" i="89" s="1"/>
  <c r="P26" i="89"/>
  <c r="Q26" i="89" s="1"/>
  <c r="P25" i="89"/>
  <c r="Q25" i="89" s="1"/>
  <c r="P24" i="89"/>
  <c r="Q24" i="89" s="1"/>
  <c r="P23" i="89"/>
  <c r="Q23" i="89" s="1"/>
  <c r="P22" i="89"/>
  <c r="Q22" i="89" s="1"/>
  <c r="P21" i="89"/>
  <c r="Q21" i="89" s="1"/>
  <c r="P20" i="89"/>
  <c r="Q20" i="89" s="1"/>
  <c r="P19" i="89"/>
  <c r="Q19" i="89" s="1"/>
  <c r="P18" i="89"/>
  <c r="Q18" i="89" s="1"/>
  <c r="P17" i="89"/>
  <c r="Q17" i="89" s="1"/>
  <c r="P16" i="89"/>
  <c r="Q16" i="89" s="1"/>
  <c r="P15" i="89"/>
  <c r="Q15" i="89" s="1"/>
  <c r="P14" i="89"/>
  <c r="Q14" i="89" s="1"/>
  <c r="P13" i="89"/>
  <c r="Q13" i="89" s="1"/>
  <c r="P12" i="89"/>
  <c r="Q12" i="89" s="1"/>
  <c r="P11" i="89"/>
  <c r="Q11" i="89" s="1"/>
  <c r="P10" i="89"/>
  <c r="Q10" i="89" s="1"/>
  <c r="P9" i="89"/>
  <c r="Q9" i="89" s="1"/>
  <c r="P7" i="89"/>
  <c r="Q7" i="89" s="1"/>
  <c r="P6" i="89"/>
  <c r="Q6" i="89" s="1"/>
  <c r="P5" i="89"/>
  <c r="Q5" i="89" s="1"/>
  <c r="P4" i="89"/>
  <c r="Q4" i="89" s="1"/>
  <c r="P3" i="89"/>
  <c r="Q3" i="89" s="1"/>
  <c r="P2" i="89"/>
  <c r="Q2" i="89" s="1"/>
  <c r="P8" i="89"/>
  <c r="Q8" i="89" s="1"/>
  <c r="E12" i="83" l="1"/>
  <c r="B18" i="83" l="1"/>
  <c r="D15" i="83" l="1"/>
  <c r="B15" i="83"/>
  <c r="B16" i="83" l="1"/>
  <c r="E15" i="83"/>
  <c r="D17" i="83"/>
  <c r="D16" i="83"/>
  <c r="E16" i="83" l="1"/>
  <c r="D18" i="83" l="1"/>
  <c r="E18" i="83" s="1"/>
  <c r="B14" i="83" l="1"/>
  <c r="B17" i="83"/>
  <c r="D14" i="83" l="1"/>
  <c r="E14" i="83" s="1"/>
  <c r="F656" i="76" l="1"/>
  <c r="E656" i="76"/>
  <c r="D656" i="76"/>
  <c r="C656" i="76"/>
  <c r="B656" i="76"/>
  <c r="F655" i="76"/>
  <c r="E655" i="76"/>
  <c r="D655" i="76"/>
  <c r="C655" i="76"/>
  <c r="B655" i="76"/>
  <c r="F654" i="76"/>
  <c r="E654" i="76"/>
  <c r="D654" i="76"/>
  <c r="C654" i="76"/>
  <c r="B654" i="76"/>
  <c r="F653" i="76"/>
  <c r="E653" i="76"/>
  <c r="D653" i="76"/>
  <c r="C653" i="76"/>
  <c r="B653" i="76"/>
  <c r="F652" i="76"/>
  <c r="E652" i="76"/>
  <c r="D652" i="76"/>
  <c r="C652" i="76"/>
  <c r="B652" i="76"/>
  <c r="F651" i="76"/>
  <c r="E651" i="76"/>
  <c r="D651" i="76"/>
  <c r="C651" i="76"/>
  <c r="B651" i="76"/>
  <c r="F650" i="76"/>
  <c r="E650" i="76"/>
  <c r="D650" i="76"/>
  <c r="C650" i="76"/>
  <c r="B650" i="76"/>
  <c r="F649" i="76"/>
  <c r="E649" i="76"/>
  <c r="D649" i="76"/>
  <c r="C649" i="76"/>
  <c r="B649" i="76"/>
  <c r="F648" i="76"/>
  <c r="E648" i="76"/>
  <c r="D648" i="76"/>
  <c r="C648" i="76"/>
  <c r="B648" i="76"/>
  <c r="F647" i="76"/>
  <c r="E647" i="76"/>
  <c r="D647" i="76"/>
  <c r="C647" i="76"/>
  <c r="B647" i="76"/>
  <c r="F646" i="76"/>
  <c r="E646" i="76"/>
  <c r="D646" i="76"/>
  <c r="C646" i="76"/>
  <c r="B646" i="76"/>
  <c r="F645" i="76"/>
  <c r="E645" i="76"/>
  <c r="D645" i="76"/>
  <c r="C645" i="76"/>
  <c r="B645" i="76"/>
  <c r="F644" i="76"/>
  <c r="E644" i="76"/>
  <c r="D644" i="76"/>
  <c r="C644" i="76"/>
  <c r="B644" i="76"/>
  <c r="F643" i="76"/>
  <c r="E643" i="76"/>
  <c r="D643" i="76"/>
  <c r="C643" i="76"/>
  <c r="B643" i="76"/>
  <c r="F642" i="76"/>
  <c r="E642" i="76"/>
  <c r="D642" i="76"/>
  <c r="C642" i="76"/>
  <c r="B642" i="76"/>
  <c r="F641" i="76"/>
  <c r="E641" i="76"/>
  <c r="D641" i="76"/>
  <c r="C641" i="76"/>
  <c r="B641" i="76"/>
  <c r="F640" i="76"/>
  <c r="E640" i="76"/>
  <c r="D640" i="76"/>
  <c r="C640" i="76"/>
  <c r="B640" i="76"/>
  <c r="F639" i="76"/>
  <c r="E639" i="76"/>
  <c r="D639" i="76"/>
  <c r="C639" i="76"/>
  <c r="B639" i="76"/>
  <c r="F638" i="76"/>
  <c r="E638" i="76"/>
  <c r="D638" i="76"/>
  <c r="C638" i="76"/>
  <c r="B638" i="76"/>
  <c r="F637" i="76"/>
  <c r="E637" i="76"/>
  <c r="D637" i="76"/>
  <c r="C637" i="76"/>
  <c r="B637" i="76"/>
  <c r="F636" i="76"/>
  <c r="E636" i="76"/>
  <c r="D636" i="76"/>
  <c r="C636" i="76"/>
  <c r="B636" i="76"/>
  <c r="F635" i="76"/>
  <c r="E635" i="76"/>
  <c r="D635" i="76"/>
  <c r="C635" i="76"/>
  <c r="B635" i="76"/>
  <c r="F634" i="76"/>
  <c r="E634" i="76"/>
  <c r="D634" i="76"/>
  <c r="C634" i="76"/>
  <c r="B634" i="76"/>
  <c r="F633" i="76"/>
  <c r="E633" i="76"/>
  <c r="D633" i="76"/>
  <c r="C633" i="76"/>
  <c r="B633" i="76"/>
  <c r="F632" i="76"/>
  <c r="E632" i="76"/>
  <c r="D632" i="76"/>
  <c r="C632" i="76"/>
  <c r="B632" i="76"/>
  <c r="F631" i="76"/>
  <c r="E631" i="76"/>
  <c r="D631" i="76"/>
  <c r="C631" i="76"/>
  <c r="B631" i="76"/>
  <c r="F630" i="76"/>
  <c r="E630" i="76"/>
  <c r="D630" i="76"/>
  <c r="C630" i="76"/>
  <c r="B630" i="76"/>
  <c r="F629" i="76"/>
  <c r="E629" i="76"/>
  <c r="D629" i="76"/>
  <c r="C629" i="76"/>
  <c r="B629" i="76"/>
  <c r="F628" i="76"/>
  <c r="E628" i="76"/>
  <c r="D628" i="76"/>
  <c r="C628" i="76"/>
  <c r="B628" i="76"/>
  <c r="F627" i="76"/>
  <c r="E627" i="76"/>
  <c r="D627" i="76"/>
  <c r="C627" i="76"/>
  <c r="B627" i="76"/>
  <c r="F626" i="76"/>
  <c r="E626" i="76"/>
  <c r="D626" i="76"/>
  <c r="C626" i="76"/>
  <c r="B626" i="76"/>
  <c r="F625" i="76"/>
  <c r="E625" i="76"/>
  <c r="D625" i="76"/>
  <c r="C625" i="76"/>
  <c r="B625" i="76"/>
  <c r="F624" i="76"/>
  <c r="E624" i="76"/>
  <c r="D624" i="76"/>
  <c r="C624" i="76"/>
  <c r="B624" i="76"/>
  <c r="F623" i="76"/>
  <c r="E623" i="76"/>
  <c r="D623" i="76"/>
  <c r="C623" i="76"/>
  <c r="B623" i="76"/>
  <c r="F622" i="76"/>
  <c r="E622" i="76"/>
  <c r="D622" i="76"/>
  <c r="C622" i="76"/>
  <c r="B622" i="76"/>
  <c r="F621" i="76"/>
  <c r="E621" i="76"/>
  <c r="D621" i="76"/>
  <c r="C621" i="76"/>
  <c r="B621" i="76"/>
  <c r="F620" i="76"/>
  <c r="E620" i="76"/>
  <c r="D620" i="76"/>
  <c r="C620" i="76"/>
  <c r="B620" i="76"/>
  <c r="F619" i="76"/>
  <c r="E619" i="76"/>
  <c r="D619" i="76"/>
  <c r="C619" i="76"/>
  <c r="B619" i="76"/>
  <c r="F618" i="76"/>
  <c r="E618" i="76"/>
  <c r="D618" i="76"/>
  <c r="C618" i="76"/>
  <c r="B618" i="76"/>
  <c r="F617" i="76"/>
  <c r="E617" i="76"/>
  <c r="D617" i="76"/>
  <c r="C617" i="76"/>
  <c r="B617" i="76"/>
  <c r="F616" i="76"/>
  <c r="E616" i="76"/>
  <c r="D616" i="76"/>
  <c r="C616" i="76"/>
  <c r="B616" i="76"/>
  <c r="F615" i="76"/>
  <c r="E615" i="76"/>
  <c r="D615" i="76"/>
  <c r="C615" i="76"/>
  <c r="B615" i="76"/>
  <c r="F614" i="76"/>
  <c r="E614" i="76"/>
  <c r="D614" i="76"/>
  <c r="C614" i="76"/>
  <c r="B614" i="76"/>
  <c r="F613" i="76"/>
  <c r="E613" i="76"/>
  <c r="D613" i="76"/>
  <c r="C613" i="76"/>
  <c r="B613" i="76"/>
  <c r="F612" i="76"/>
  <c r="E612" i="76"/>
  <c r="D612" i="76"/>
  <c r="C612" i="76"/>
  <c r="B612" i="76"/>
  <c r="F611" i="76"/>
  <c r="E611" i="76"/>
  <c r="D611" i="76"/>
  <c r="C611" i="76"/>
  <c r="B611" i="76"/>
  <c r="F610" i="76"/>
  <c r="E610" i="76"/>
  <c r="D610" i="76"/>
  <c r="C610" i="76"/>
  <c r="B610" i="76"/>
  <c r="F609" i="76"/>
  <c r="E609" i="76"/>
  <c r="D609" i="76"/>
  <c r="C609" i="76"/>
  <c r="B609" i="76"/>
  <c r="F608" i="76"/>
  <c r="E608" i="76"/>
  <c r="D608" i="76"/>
  <c r="C608" i="76"/>
  <c r="B608" i="76"/>
  <c r="F607" i="76"/>
  <c r="E607" i="76"/>
  <c r="D607" i="76"/>
  <c r="C607" i="76"/>
  <c r="B607" i="76"/>
  <c r="F606" i="76"/>
  <c r="E606" i="76"/>
  <c r="D606" i="76"/>
  <c r="C606" i="76"/>
  <c r="B606" i="76"/>
  <c r="F605" i="76"/>
  <c r="E605" i="76"/>
  <c r="D605" i="76"/>
  <c r="C605" i="76"/>
  <c r="B605" i="76"/>
  <c r="F604" i="76"/>
  <c r="E604" i="76"/>
  <c r="D604" i="76"/>
  <c r="C604" i="76"/>
  <c r="B604" i="76"/>
  <c r="F603" i="76"/>
  <c r="E603" i="76"/>
  <c r="D603" i="76"/>
  <c r="C603" i="76"/>
  <c r="B603" i="76"/>
  <c r="F602" i="76"/>
  <c r="E602" i="76"/>
  <c r="D602" i="76"/>
  <c r="C602" i="76"/>
  <c r="B602" i="76"/>
  <c r="F601" i="76"/>
  <c r="E601" i="76"/>
  <c r="D601" i="76"/>
  <c r="C601" i="76"/>
  <c r="B601" i="76"/>
  <c r="F600" i="76"/>
  <c r="E600" i="76"/>
  <c r="D600" i="76"/>
  <c r="C600" i="76"/>
  <c r="B600" i="76"/>
  <c r="F599" i="76"/>
  <c r="E599" i="76"/>
  <c r="D599" i="76"/>
  <c r="C599" i="76"/>
  <c r="B599" i="76"/>
  <c r="F598" i="76"/>
  <c r="E598" i="76"/>
  <c r="D598" i="76"/>
  <c r="C598" i="76"/>
  <c r="B598" i="76"/>
  <c r="F597" i="76"/>
  <c r="E597" i="76"/>
  <c r="D597" i="76"/>
  <c r="C597" i="76"/>
  <c r="B597" i="76"/>
  <c r="F596" i="76"/>
  <c r="E596" i="76"/>
  <c r="D596" i="76"/>
  <c r="C596" i="76"/>
  <c r="B596" i="76"/>
  <c r="F595" i="76"/>
  <c r="E595" i="76"/>
  <c r="D595" i="76"/>
  <c r="C595" i="76"/>
  <c r="B595" i="76"/>
  <c r="F594" i="76"/>
  <c r="E594" i="76"/>
  <c r="D594" i="76"/>
  <c r="C594" i="76"/>
  <c r="B594" i="76"/>
  <c r="F593" i="76"/>
  <c r="E593" i="76"/>
  <c r="D593" i="76"/>
  <c r="C593" i="76"/>
  <c r="B593" i="76"/>
  <c r="F592" i="76"/>
  <c r="E592" i="76"/>
  <c r="D592" i="76"/>
  <c r="C592" i="76"/>
  <c r="B592" i="76"/>
  <c r="F591" i="76"/>
  <c r="E591" i="76"/>
  <c r="D591" i="76"/>
  <c r="C591" i="76"/>
  <c r="B591" i="76"/>
  <c r="F590" i="76"/>
  <c r="E590" i="76"/>
  <c r="D590" i="76"/>
  <c r="C590" i="76"/>
  <c r="B590" i="76"/>
  <c r="F589" i="76"/>
  <c r="E589" i="76"/>
  <c r="D589" i="76"/>
  <c r="C589" i="76"/>
  <c r="B589" i="76"/>
  <c r="F588" i="76"/>
  <c r="E588" i="76"/>
  <c r="D588" i="76"/>
  <c r="C588" i="76"/>
  <c r="B588" i="76"/>
  <c r="F587" i="76"/>
  <c r="E587" i="76"/>
  <c r="D587" i="76"/>
  <c r="C587" i="76"/>
  <c r="B587" i="76"/>
  <c r="F586" i="76"/>
  <c r="E586" i="76"/>
  <c r="D586" i="76"/>
  <c r="C586" i="76"/>
  <c r="B586" i="76"/>
  <c r="F585" i="76"/>
  <c r="E585" i="76"/>
  <c r="D585" i="76"/>
  <c r="C585" i="76"/>
  <c r="B585" i="76"/>
  <c r="F584" i="76"/>
  <c r="E584" i="76"/>
  <c r="D584" i="76"/>
  <c r="C584" i="76"/>
  <c r="B584" i="76"/>
  <c r="F583" i="76"/>
  <c r="E583" i="76"/>
  <c r="D583" i="76"/>
  <c r="C583" i="76"/>
  <c r="B583" i="76"/>
  <c r="F582" i="76"/>
  <c r="E582" i="76"/>
  <c r="D582" i="76"/>
  <c r="C582" i="76"/>
  <c r="B582" i="76"/>
  <c r="F581" i="76"/>
  <c r="E581" i="76"/>
  <c r="D581" i="76"/>
  <c r="C581" i="76"/>
  <c r="B581" i="76"/>
  <c r="F580" i="76"/>
  <c r="E580" i="76"/>
  <c r="D580" i="76"/>
  <c r="C580" i="76"/>
  <c r="B580" i="76"/>
  <c r="F579" i="76"/>
  <c r="E579" i="76"/>
  <c r="D579" i="76"/>
  <c r="C579" i="76"/>
  <c r="B579" i="76"/>
  <c r="F578" i="76"/>
  <c r="E578" i="76"/>
  <c r="D578" i="76"/>
  <c r="C578" i="76"/>
  <c r="B578" i="76"/>
  <c r="F577" i="76"/>
  <c r="E577" i="76"/>
  <c r="D577" i="76"/>
  <c r="C577" i="76"/>
  <c r="B577" i="76"/>
  <c r="F576" i="76"/>
  <c r="E576" i="76"/>
  <c r="D576" i="76"/>
  <c r="C576" i="76"/>
  <c r="B576" i="76"/>
  <c r="F575" i="76"/>
  <c r="E575" i="76"/>
  <c r="D575" i="76"/>
  <c r="C575" i="76"/>
  <c r="B575" i="76"/>
  <c r="F574" i="76"/>
  <c r="E574" i="76"/>
  <c r="D574" i="76"/>
  <c r="C574" i="76"/>
  <c r="B574" i="76"/>
  <c r="F573" i="76"/>
  <c r="E573" i="76"/>
  <c r="D573" i="76"/>
  <c r="C573" i="76"/>
  <c r="B573" i="76"/>
  <c r="F572" i="76"/>
  <c r="E572" i="76"/>
  <c r="D572" i="76"/>
  <c r="C572" i="76"/>
  <c r="B572" i="76"/>
  <c r="F571" i="76"/>
  <c r="E571" i="76"/>
  <c r="D571" i="76"/>
  <c r="C571" i="76"/>
  <c r="B571" i="76"/>
  <c r="F570" i="76"/>
  <c r="E570" i="76"/>
  <c r="D570" i="76"/>
  <c r="C570" i="76"/>
  <c r="B570" i="76"/>
  <c r="F569" i="76"/>
  <c r="E569" i="76"/>
  <c r="D569" i="76"/>
  <c r="C569" i="76"/>
  <c r="B569" i="76"/>
  <c r="F568" i="76"/>
  <c r="E568" i="76"/>
  <c r="D568" i="76"/>
  <c r="C568" i="76"/>
  <c r="B568" i="76"/>
  <c r="F567" i="76"/>
  <c r="E567" i="76"/>
  <c r="D567" i="76"/>
  <c r="C567" i="76"/>
  <c r="B567" i="76"/>
  <c r="F566" i="76"/>
  <c r="E566" i="76"/>
  <c r="D566" i="76"/>
  <c r="C566" i="76"/>
  <c r="B566" i="76"/>
  <c r="F565" i="76"/>
  <c r="E565" i="76"/>
  <c r="D565" i="76"/>
  <c r="C565" i="76"/>
  <c r="B565" i="76"/>
  <c r="F564" i="76"/>
  <c r="E564" i="76"/>
  <c r="D564" i="76"/>
  <c r="C564" i="76"/>
  <c r="B564" i="76"/>
  <c r="F563" i="76"/>
  <c r="E563" i="76"/>
  <c r="D563" i="76"/>
  <c r="C563" i="76"/>
  <c r="B563" i="76"/>
  <c r="F562" i="76"/>
  <c r="E562" i="76"/>
  <c r="D562" i="76"/>
  <c r="C562" i="76"/>
  <c r="B562" i="76"/>
  <c r="F561" i="76"/>
  <c r="E561" i="76"/>
  <c r="D561" i="76"/>
  <c r="C561" i="76"/>
  <c r="B561" i="76"/>
  <c r="F560" i="76"/>
  <c r="E560" i="76"/>
  <c r="D560" i="76"/>
  <c r="C560" i="76"/>
  <c r="B560" i="76"/>
  <c r="F559" i="76"/>
  <c r="E559" i="76"/>
  <c r="D559" i="76"/>
  <c r="C559" i="76"/>
  <c r="B559" i="76"/>
  <c r="F558" i="76"/>
  <c r="E558" i="76"/>
  <c r="D558" i="76"/>
  <c r="C558" i="76"/>
  <c r="B558" i="76"/>
  <c r="F557" i="76"/>
  <c r="E557" i="76"/>
  <c r="D557" i="76"/>
  <c r="C557" i="76"/>
  <c r="B557" i="76"/>
  <c r="F556" i="76"/>
  <c r="E556" i="76"/>
  <c r="D556" i="76"/>
  <c r="C556" i="76"/>
  <c r="B556" i="76"/>
  <c r="F555" i="76"/>
  <c r="E555" i="76"/>
  <c r="D555" i="76"/>
  <c r="C555" i="76"/>
  <c r="B555" i="76"/>
  <c r="F554" i="76"/>
  <c r="E554" i="76"/>
  <c r="D554" i="76"/>
  <c r="C554" i="76"/>
  <c r="B554" i="76"/>
  <c r="F553" i="76"/>
  <c r="E553" i="76"/>
  <c r="D553" i="76"/>
  <c r="C553" i="76"/>
  <c r="B553" i="76"/>
  <c r="F552" i="76"/>
  <c r="E552" i="76"/>
  <c r="D552" i="76"/>
  <c r="C552" i="76"/>
  <c r="B552" i="76"/>
  <c r="F551" i="76"/>
  <c r="E551" i="76"/>
  <c r="D551" i="76"/>
  <c r="C551" i="76"/>
  <c r="B551" i="76"/>
  <c r="F550" i="76"/>
  <c r="E550" i="76"/>
  <c r="D550" i="76"/>
  <c r="C550" i="76"/>
  <c r="B550" i="76"/>
  <c r="F549" i="76"/>
  <c r="E549" i="76"/>
  <c r="D549" i="76"/>
  <c r="C549" i="76"/>
  <c r="B549" i="76"/>
  <c r="F548" i="76"/>
  <c r="E548" i="76"/>
  <c r="D548" i="76"/>
  <c r="C548" i="76"/>
  <c r="B548" i="76"/>
  <c r="F547" i="76"/>
  <c r="E547" i="76"/>
  <c r="D547" i="76"/>
  <c r="C547" i="76"/>
  <c r="B547" i="76"/>
  <c r="F546" i="76"/>
  <c r="E546" i="76"/>
  <c r="D546" i="76"/>
  <c r="C546" i="76"/>
  <c r="B546" i="76"/>
  <c r="F545" i="76"/>
  <c r="E545" i="76"/>
  <c r="D545" i="76"/>
  <c r="C545" i="76"/>
  <c r="B545" i="76"/>
  <c r="F544" i="76"/>
  <c r="E544" i="76"/>
  <c r="D544" i="76"/>
  <c r="C544" i="76"/>
  <c r="B544" i="76"/>
  <c r="F543" i="76"/>
  <c r="E543" i="76"/>
  <c r="D543" i="76"/>
  <c r="C543" i="76"/>
  <c r="B543" i="76"/>
  <c r="F542" i="76"/>
  <c r="E542" i="76"/>
  <c r="D542" i="76"/>
  <c r="C542" i="76"/>
  <c r="B542" i="76"/>
  <c r="F541" i="76"/>
  <c r="E541" i="76"/>
  <c r="D541" i="76"/>
  <c r="C541" i="76"/>
  <c r="B541" i="76"/>
  <c r="F540" i="76"/>
  <c r="E540" i="76"/>
  <c r="D540" i="76"/>
  <c r="C540" i="76"/>
  <c r="B540" i="76"/>
  <c r="F539" i="76"/>
  <c r="E539" i="76"/>
  <c r="D539" i="76"/>
  <c r="C539" i="76"/>
  <c r="B539" i="76"/>
  <c r="F538" i="76"/>
  <c r="E538" i="76"/>
  <c r="D538" i="76"/>
  <c r="C538" i="76"/>
  <c r="B538" i="76"/>
  <c r="F537" i="76"/>
  <c r="E537" i="76"/>
  <c r="D537" i="76"/>
  <c r="C537" i="76"/>
  <c r="B537" i="76"/>
  <c r="F536" i="76"/>
  <c r="E536" i="76"/>
  <c r="D536" i="76"/>
  <c r="C536" i="76"/>
  <c r="B536" i="76"/>
  <c r="F535" i="76"/>
  <c r="E535" i="76"/>
  <c r="D535" i="76"/>
  <c r="C535" i="76"/>
  <c r="B535" i="76"/>
  <c r="F534" i="76"/>
  <c r="E534" i="76"/>
  <c r="D534" i="76"/>
  <c r="C534" i="76"/>
  <c r="B534" i="76"/>
  <c r="F533" i="76"/>
  <c r="E533" i="76"/>
  <c r="D533" i="76"/>
  <c r="C533" i="76"/>
  <c r="B533" i="76"/>
  <c r="F532" i="76"/>
  <c r="E532" i="76"/>
  <c r="D532" i="76"/>
  <c r="C532" i="76"/>
  <c r="B532" i="76"/>
  <c r="F531" i="76"/>
  <c r="E531" i="76"/>
  <c r="D531" i="76"/>
  <c r="C531" i="76"/>
  <c r="B531" i="76"/>
  <c r="F530" i="76"/>
  <c r="E530" i="76"/>
  <c r="D530" i="76"/>
  <c r="C530" i="76"/>
  <c r="B530" i="76"/>
  <c r="F529" i="76"/>
  <c r="E529" i="76"/>
  <c r="D529" i="76"/>
  <c r="C529" i="76"/>
  <c r="B529" i="76"/>
  <c r="F528" i="76"/>
  <c r="E528" i="76"/>
  <c r="D528" i="76"/>
  <c r="C528" i="76"/>
  <c r="B528" i="76"/>
  <c r="F527" i="76"/>
  <c r="E527" i="76"/>
  <c r="D527" i="76"/>
  <c r="C527" i="76"/>
  <c r="B527" i="76"/>
  <c r="F526" i="76"/>
  <c r="E526" i="76"/>
  <c r="D526" i="76"/>
  <c r="C526" i="76"/>
  <c r="B526" i="76"/>
  <c r="F525" i="76"/>
  <c r="E525" i="76"/>
  <c r="D525" i="76"/>
  <c r="C525" i="76"/>
  <c r="B525" i="76"/>
  <c r="F524" i="76"/>
  <c r="E524" i="76"/>
  <c r="D524" i="76"/>
  <c r="C524" i="76"/>
  <c r="B524" i="76"/>
  <c r="F523" i="76"/>
  <c r="E523" i="76"/>
  <c r="D523" i="76"/>
  <c r="C523" i="76"/>
  <c r="B523" i="76"/>
  <c r="F522" i="76"/>
  <c r="E522" i="76"/>
  <c r="D522" i="76"/>
  <c r="C522" i="76"/>
  <c r="B522" i="76"/>
  <c r="F521" i="76"/>
  <c r="E521" i="76"/>
  <c r="D521" i="76"/>
  <c r="C521" i="76"/>
  <c r="B521" i="76"/>
  <c r="F520" i="76"/>
  <c r="E520" i="76"/>
  <c r="D520" i="76"/>
  <c r="C520" i="76"/>
  <c r="B520" i="76"/>
  <c r="F519" i="76"/>
  <c r="E519" i="76"/>
  <c r="D519" i="76"/>
  <c r="C519" i="76"/>
  <c r="B519" i="76"/>
  <c r="F518" i="76"/>
  <c r="E518" i="76"/>
  <c r="D518" i="76"/>
  <c r="C518" i="76"/>
  <c r="B518" i="76"/>
  <c r="F517" i="76"/>
  <c r="E517" i="76"/>
  <c r="D517" i="76"/>
  <c r="C517" i="76"/>
  <c r="B517" i="76"/>
  <c r="F516" i="76"/>
  <c r="E516" i="76"/>
  <c r="D516" i="76"/>
  <c r="C516" i="76"/>
  <c r="B516" i="76"/>
  <c r="F515" i="76"/>
  <c r="E515" i="76"/>
  <c r="D515" i="76"/>
  <c r="C515" i="76"/>
  <c r="B515" i="76"/>
  <c r="F514" i="76"/>
  <c r="E514" i="76"/>
  <c r="D514" i="76"/>
  <c r="C514" i="76"/>
  <c r="B514" i="76"/>
  <c r="F513" i="76"/>
  <c r="E513" i="76"/>
  <c r="D513" i="76"/>
  <c r="C513" i="76"/>
  <c r="B513" i="76"/>
  <c r="F512" i="76"/>
  <c r="E512" i="76"/>
  <c r="D512" i="76"/>
  <c r="C512" i="76"/>
  <c r="B512" i="76"/>
  <c r="F511" i="76"/>
  <c r="E511" i="76"/>
  <c r="D511" i="76"/>
  <c r="C511" i="76"/>
  <c r="B511" i="76"/>
  <c r="F510" i="76"/>
  <c r="E510" i="76"/>
  <c r="D510" i="76"/>
  <c r="C510" i="76"/>
  <c r="B510" i="76"/>
  <c r="F509" i="76"/>
  <c r="E509" i="76"/>
  <c r="D509" i="76"/>
  <c r="C509" i="76"/>
  <c r="B509" i="76"/>
  <c r="F508" i="76"/>
  <c r="E508" i="76"/>
  <c r="D508" i="76"/>
  <c r="C508" i="76"/>
  <c r="B508" i="76"/>
  <c r="F507" i="76"/>
  <c r="E507" i="76"/>
  <c r="D507" i="76"/>
  <c r="C507" i="76"/>
  <c r="B507" i="76"/>
  <c r="F506" i="76"/>
  <c r="E506" i="76"/>
  <c r="D506" i="76"/>
  <c r="C506" i="76"/>
  <c r="B506" i="76"/>
  <c r="F505" i="76"/>
  <c r="E505" i="76"/>
  <c r="D505" i="76"/>
  <c r="C505" i="76"/>
  <c r="B505" i="76"/>
  <c r="F504" i="76"/>
  <c r="E504" i="76"/>
  <c r="D504" i="76"/>
  <c r="C504" i="76"/>
  <c r="B504" i="76"/>
  <c r="F503" i="76"/>
  <c r="E503" i="76"/>
  <c r="D503" i="76"/>
  <c r="C503" i="76"/>
  <c r="B503" i="76"/>
  <c r="F502" i="76"/>
  <c r="E502" i="76"/>
  <c r="D502" i="76"/>
  <c r="C502" i="76"/>
  <c r="B502" i="76"/>
  <c r="F501" i="76"/>
  <c r="E501" i="76"/>
  <c r="D501" i="76"/>
  <c r="C501" i="76"/>
  <c r="B501" i="76"/>
  <c r="F500" i="76"/>
  <c r="E500" i="76"/>
  <c r="D500" i="76"/>
  <c r="C500" i="76"/>
  <c r="B500" i="76"/>
  <c r="F499" i="76"/>
  <c r="E499" i="76"/>
  <c r="D499" i="76"/>
  <c r="C499" i="76"/>
  <c r="B499" i="76"/>
  <c r="F498" i="76"/>
  <c r="E498" i="76"/>
  <c r="D498" i="76"/>
  <c r="C498" i="76"/>
  <c r="B498" i="76"/>
  <c r="F497" i="76"/>
  <c r="E497" i="76"/>
  <c r="D497" i="76"/>
  <c r="C497" i="76"/>
  <c r="B497" i="76"/>
  <c r="F496" i="76"/>
  <c r="E496" i="76"/>
  <c r="D496" i="76"/>
  <c r="C496" i="76"/>
  <c r="B496" i="76"/>
  <c r="F495" i="76"/>
  <c r="E495" i="76"/>
  <c r="D495" i="76"/>
  <c r="C495" i="76"/>
  <c r="B495" i="76"/>
  <c r="F494" i="76"/>
  <c r="E494" i="76"/>
  <c r="D494" i="76"/>
  <c r="C494" i="76"/>
  <c r="B494" i="76"/>
  <c r="F493" i="76"/>
  <c r="E493" i="76"/>
  <c r="D493" i="76"/>
  <c r="C493" i="76"/>
  <c r="B493" i="76"/>
  <c r="F492" i="76"/>
  <c r="E492" i="76"/>
  <c r="D492" i="76"/>
  <c r="C492" i="76"/>
  <c r="B492" i="76"/>
  <c r="F491" i="76"/>
  <c r="E491" i="76"/>
  <c r="D491" i="76"/>
  <c r="C491" i="76"/>
  <c r="B491" i="76"/>
  <c r="F490" i="76"/>
  <c r="E490" i="76"/>
  <c r="D490" i="76"/>
  <c r="C490" i="76"/>
  <c r="B490" i="76"/>
  <c r="F489" i="76"/>
  <c r="E489" i="76"/>
  <c r="D489" i="76"/>
  <c r="C489" i="76"/>
  <c r="B489" i="76"/>
  <c r="F488" i="76"/>
  <c r="E488" i="76"/>
  <c r="D488" i="76"/>
  <c r="C488" i="76"/>
  <c r="B488" i="76"/>
  <c r="F487" i="76"/>
  <c r="E487" i="76"/>
  <c r="D487" i="76"/>
  <c r="C487" i="76"/>
  <c r="B487" i="76"/>
  <c r="F486" i="76"/>
  <c r="E486" i="76"/>
  <c r="D486" i="76"/>
  <c r="C486" i="76"/>
  <c r="B486" i="76"/>
  <c r="F485" i="76"/>
  <c r="E485" i="76"/>
  <c r="D485" i="76"/>
  <c r="C485" i="76"/>
  <c r="B485" i="76"/>
  <c r="F484" i="76"/>
  <c r="E484" i="76"/>
  <c r="D484" i="76"/>
  <c r="C484" i="76"/>
  <c r="B484" i="76"/>
  <c r="F483" i="76"/>
  <c r="E483" i="76"/>
  <c r="D483" i="76"/>
  <c r="C483" i="76"/>
  <c r="B483" i="76"/>
  <c r="F482" i="76"/>
  <c r="E482" i="76"/>
  <c r="D482" i="76"/>
  <c r="C482" i="76"/>
  <c r="B482" i="76"/>
  <c r="F481" i="76"/>
  <c r="E481" i="76"/>
  <c r="D481" i="76"/>
  <c r="C481" i="76"/>
  <c r="B481" i="76"/>
  <c r="F480" i="76"/>
  <c r="E480" i="76"/>
  <c r="D480" i="76"/>
  <c r="C480" i="76"/>
  <c r="B480" i="76"/>
  <c r="F479" i="76"/>
  <c r="E479" i="76"/>
  <c r="D479" i="76"/>
  <c r="C479" i="76"/>
  <c r="B479" i="76"/>
  <c r="F478" i="76"/>
  <c r="E478" i="76"/>
  <c r="D478" i="76"/>
  <c r="C478" i="76"/>
  <c r="B478" i="76"/>
  <c r="F477" i="76"/>
  <c r="E477" i="76"/>
  <c r="D477" i="76"/>
  <c r="C477" i="76"/>
  <c r="B477" i="76"/>
  <c r="F476" i="76"/>
  <c r="E476" i="76"/>
  <c r="D476" i="76"/>
  <c r="C476" i="76"/>
  <c r="B476" i="76"/>
  <c r="F475" i="76"/>
  <c r="E475" i="76"/>
  <c r="D475" i="76"/>
  <c r="C475" i="76"/>
  <c r="B475" i="76"/>
  <c r="F474" i="76"/>
  <c r="E474" i="76"/>
  <c r="D474" i="76"/>
  <c r="C474" i="76"/>
  <c r="B474" i="76"/>
  <c r="F473" i="76"/>
  <c r="E473" i="76"/>
  <c r="D473" i="76"/>
  <c r="C473" i="76"/>
  <c r="B473" i="76"/>
  <c r="F472" i="76"/>
  <c r="E472" i="76"/>
  <c r="D472" i="76"/>
  <c r="C472" i="76"/>
  <c r="B472" i="76"/>
  <c r="F471" i="76"/>
  <c r="E471" i="76"/>
  <c r="D471" i="76"/>
  <c r="C471" i="76"/>
  <c r="B471" i="76"/>
  <c r="F470" i="76"/>
  <c r="E470" i="76"/>
  <c r="D470" i="76"/>
  <c r="C470" i="76"/>
  <c r="B470" i="76"/>
  <c r="F469" i="76"/>
  <c r="E469" i="76"/>
  <c r="D469" i="76"/>
  <c r="C469" i="76"/>
  <c r="B469" i="76"/>
  <c r="F468" i="76"/>
  <c r="E468" i="76"/>
  <c r="D468" i="76"/>
  <c r="C468" i="76"/>
  <c r="B468" i="76"/>
  <c r="F467" i="76"/>
  <c r="E467" i="76"/>
  <c r="D467" i="76"/>
  <c r="C467" i="76"/>
  <c r="B467" i="76"/>
  <c r="F466" i="76"/>
  <c r="E466" i="76"/>
  <c r="D466" i="76"/>
  <c r="C466" i="76"/>
  <c r="B466" i="76"/>
  <c r="F465" i="76"/>
  <c r="E465" i="76"/>
  <c r="D465" i="76"/>
  <c r="C465" i="76"/>
  <c r="B465" i="76"/>
  <c r="F464" i="76"/>
  <c r="E464" i="76"/>
  <c r="D464" i="76"/>
  <c r="C464" i="76"/>
  <c r="B464" i="76"/>
  <c r="F463" i="76"/>
  <c r="E463" i="76"/>
  <c r="D463" i="76"/>
  <c r="C463" i="76"/>
  <c r="B463" i="76"/>
  <c r="F462" i="76"/>
  <c r="E462" i="76"/>
  <c r="D462" i="76"/>
  <c r="C462" i="76"/>
  <c r="B462" i="76"/>
  <c r="F461" i="76"/>
  <c r="E461" i="76"/>
  <c r="D461" i="76"/>
  <c r="C461" i="76"/>
  <c r="B461" i="76"/>
  <c r="F460" i="76"/>
  <c r="E460" i="76"/>
  <c r="D460" i="76"/>
  <c r="C460" i="76"/>
  <c r="B460" i="76"/>
  <c r="F459" i="76"/>
  <c r="E459" i="76"/>
  <c r="D459" i="76"/>
  <c r="C459" i="76"/>
  <c r="B459" i="76"/>
  <c r="F458" i="76"/>
  <c r="E458" i="76"/>
  <c r="D458" i="76"/>
  <c r="C458" i="76"/>
  <c r="B458" i="76"/>
  <c r="F457" i="76"/>
  <c r="E457" i="76"/>
  <c r="D457" i="76"/>
  <c r="C457" i="76"/>
  <c r="B457" i="76"/>
  <c r="F456" i="76"/>
  <c r="E456" i="76"/>
  <c r="D456" i="76"/>
  <c r="C456" i="76"/>
  <c r="B456" i="76"/>
  <c r="F455" i="76"/>
  <c r="E455" i="76"/>
  <c r="D455" i="76"/>
  <c r="C455" i="76"/>
  <c r="B455" i="76"/>
  <c r="F454" i="76"/>
  <c r="E454" i="76"/>
  <c r="D454" i="76"/>
  <c r="C454" i="76"/>
  <c r="B454" i="76"/>
  <c r="F453" i="76"/>
  <c r="E453" i="76"/>
  <c r="D453" i="76"/>
  <c r="C453" i="76"/>
  <c r="B453" i="76"/>
  <c r="F452" i="76"/>
  <c r="E452" i="76"/>
  <c r="D452" i="76"/>
  <c r="C452" i="76"/>
  <c r="B452" i="76"/>
  <c r="F451" i="76"/>
  <c r="E451" i="76"/>
  <c r="D451" i="76"/>
  <c r="C451" i="76"/>
  <c r="B451" i="76"/>
  <c r="F450" i="76"/>
  <c r="E450" i="76"/>
  <c r="D450" i="76"/>
  <c r="C450" i="76"/>
  <c r="B450" i="76"/>
  <c r="F449" i="76"/>
  <c r="E449" i="76"/>
  <c r="D449" i="76"/>
  <c r="C449" i="76"/>
  <c r="B449" i="76"/>
  <c r="F448" i="76"/>
  <c r="E448" i="76"/>
  <c r="D448" i="76"/>
  <c r="C448" i="76"/>
  <c r="B448" i="76"/>
  <c r="F447" i="76"/>
  <c r="E447" i="76"/>
  <c r="D447" i="76"/>
  <c r="C447" i="76"/>
  <c r="B447" i="76"/>
  <c r="F446" i="76"/>
  <c r="E446" i="76"/>
  <c r="D446" i="76"/>
  <c r="C446" i="76"/>
  <c r="B446" i="76"/>
  <c r="F445" i="76"/>
  <c r="E445" i="76"/>
  <c r="D445" i="76"/>
  <c r="C445" i="76"/>
  <c r="B445" i="76"/>
  <c r="F444" i="76"/>
  <c r="E444" i="76"/>
  <c r="D444" i="76"/>
  <c r="C444" i="76"/>
  <c r="B444" i="76"/>
  <c r="F443" i="76"/>
  <c r="E443" i="76"/>
  <c r="D443" i="76"/>
  <c r="C443" i="76"/>
  <c r="B443" i="76"/>
  <c r="F442" i="76"/>
  <c r="E442" i="76"/>
  <c r="D442" i="76"/>
  <c r="C442" i="76"/>
  <c r="B442" i="76"/>
  <c r="F441" i="76"/>
  <c r="E441" i="76"/>
  <c r="D441" i="76"/>
  <c r="C441" i="76"/>
  <c r="B441" i="76"/>
  <c r="F440" i="76"/>
  <c r="E440" i="76"/>
  <c r="D440" i="76"/>
  <c r="C440" i="76"/>
  <c r="B440" i="76"/>
  <c r="F439" i="76"/>
  <c r="E439" i="76"/>
  <c r="D439" i="76"/>
  <c r="C439" i="76"/>
  <c r="B439" i="76"/>
  <c r="F438" i="76"/>
  <c r="E438" i="76"/>
  <c r="D438" i="76"/>
  <c r="C438" i="76"/>
  <c r="B438" i="76"/>
  <c r="F437" i="76"/>
  <c r="E437" i="76"/>
  <c r="D437" i="76"/>
  <c r="C437" i="76"/>
  <c r="B437" i="76"/>
  <c r="F436" i="76"/>
  <c r="E436" i="76"/>
  <c r="D436" i="76"/>
  <c r="C436" i="76"/>
  <c r="B436" i="76"/>
  <c r="F435" i="76"/>
  <c r="E435" i="76"/>
  <c r="D435" i="76"/>
  <c r="C435" i="76"/>
  <c r="B435" i="76"/>
  <c r="F434" i="76"/>
  <c r="E434" i="76"/>
  <c r="D434" i="76"/>
  <c r="C434" i="76"/>
  <c r="B434" i="76"/>
  <c r="F433" i="76"/>
  <c r="E433" i="76"/>
  <c r="D433" i="76"/>
  <c r="C433" i="76"/>
  <c r="B433" i="76"/>
  <c r="F432" i="76"/>
  <c r="E432" i="76"/>
  <c r="D432" i="76"/>
  <c r="C432" i="76"/>
  <c r="B432" i="76"/>
  <c r="F431" i="76"/>
  <c r="E431" i="76"/>
  <c r="D431" i="76"/>
  <c r="C431" i="76"/>
  <c r="B431" i="76"/>
  <c r="F430" i="76"/>
  <c r="E430" i="76"/>
  <c r="D430" i="76"/>
  <c r="C430" i="76"/>
  <c r="B430" i="76"/>
  <c r="F429" i="76"/>
  <c r="E429" i="76"/>
  <c r="D429" i="76"/>
  <c r="C429" i="76"/>
  <c r="B429" i="76"/>
  <c r="F428" i="76"/>
  <c r="E428" i="76"/>
  <c r="D428" i="76"/>
  <c r="C428" i="76"/>
  <c r="B428" i="76"/>
  <c r="F427" i="76"/>
  <c r="E427" i="76"/>
  <c r="D427" i="76"/>
  <c r="C427" i="76"/>
  <c r="B427" i="76"/>
  <c r="F426" i="76"/>
  <c r="E426" i="76"/>
  <c r="D426" i="76"/>
  <c r="C426" i="76"/>
  <c r="B426" i="76"/>
  <c r="F425" i="76"/>
  <c r="E425" i="76"/>
  <c r="D425" i="76"/>
  <c r="C425" i="76"/>
  <c r="B425" i="76"/>
  <c r="F424" i="76"/>
  <c r="E424" i="76"/>
  <c r="D424" i="76"/>
  <c r="C424" i="76"/>
  <c r="B424" i="76"/>
  <c r="F423" i="76"/>
  <c r="E423" i="76"/>
  <c r="D423" i="76"/>
  <c r="C423" i="76"/>
  <c r="B423" i="76"/>
  <c r="F422" i="76"/>
  <c r="E422" i="76"/>
  <c r="D422" i="76"/>
  <c r="C422" i="76"/>
  <c r="B422" i="76"/>
  <c r="F421" i="76"/>
  <c r="E421" i="76"/>
  <c r="D421" i="76"/>
  <c r="C421" i="76"/>
  <c r="B421" i="76"/>
  <c r="F420" i="76"/>
  <c r="E420" i="76"/>
  <c r="D420" i="76"/>
  <c r="C420" i="76"/>
  <c r="B420" i="76"/>
  <c r="F419" i="76"/>
  <c r="E419" i="76"/>
  <c r="D419" i="76"/>
  <c r="C419" i="76"/>
  <c r="B419" i="76"/>
  <c r="F418" i="76"/>
  <c r="E418" i="76"/>
  <c r="D418" i="76"/>
  <c r="C418" i="76"/>
  <c r="B418" i="76"/>
  <c r="F417" i="76"/>
  <c r="E417" i="76"/>
  <c r="D417" i="76"/>
  <c r="C417" i="76"/>
  <c r="B417" i="76"/>
  <c r="F416" i="76"/>
  <c r="E416" i="76"/>
  <c r="D416" i="76"/>
  <c r="C416" i="76"/>
  <c r="B416" i="76"/>
  <c r="F415" i="76"/>
  <c r="E415" i="76"/>
  <c r="D415" i="76"/>
  <c r="C415" i="76"/>
  <c r="B415" i="76"/>
  <c r="F414" i="76"/>
  <c r="E414" i="76"/>
  <c r="D414" i="76"/>
  <c r="C414" i="76"/>
  <c r="B414" i="76"/>
  <c r="F413" i="76"/>
  <c r="E413" i="76"/>
  <c r="D413" i="76"/>
  <c r="C413" i="76"/>
  <c r="B413" i="76"/>
  <c r="F412" i="76"/>
  <c r="E412" i="76"/>
  <c r="D412" i="76"/>
  <c r="C412" i="76"/>
  <c r="B412" i="76"/>
  <c r="F411" i="76"/>
  <c r="E411" i="76"/>
  <c r="D411" i="76"/>
  <c r="C411" i="76"/>
  <c r="B411" i="76"/>
  <c r="F410" i="76"/>
  <c r="E410" i="76"/>
  <c r="D410" i="76"/>
  <c r="C410" i="76"/>
  <c r="B410" i="76"/>
  <c r="F409" i="76"/>
  <c r="E409" i="76"/>
  <c r="D409" i="76"/>
  <c r="C409" i="76"/>
  <c r="B409" i="76"/>
  <c r="F408" i="76"/>
  <c r="E408" i="76"/>
  <c r="D408" i="76"/>
  <c r="C408" i="76"/>
  <c r="B408" i="76"/>
  <c r="F407" i="76"/>
  <c r="E407" i="76"/>
  <c r="D407" i="76"/>
  <c r="C407" i="76"/>
  <c r="B407" i="76"/>
  <c r="F406" i="76"/>
  <c r="E406" i="76"/>
  <c r="D406" i="76"/>
  <c r="C406" i="76"/>
  <c r="B406" i="76"/>
  <c r="F405" i="76"/>
  <c r="E405" i="76"/>
  <c r="D405" i="76"/>
  <c r="C405" i="76"/>
  <c r="B405" i="76"/>
  <c r="F404" i="76"/>
  <c r="E404" i="76"/>
  <c r="D404" i="76"/>
  <c r="C404" i="76"/>
  <c r="B404" i="76"/>
  <c r="F403" i="76"/>
  <c r="E403" i="76"/>
  <c r="D403" i="76"/>
  <c r="C403" i="76"/>
  <c r="B403" i="76"/>
  <c r="F402" i="76"/>
  <c r="E402" i="76"/>
  <c r="D402" i="76"/>
  <c r="C402" i="76"/>
  <c r="B402" i="76"/>
  <c r="F401" i="76"/>
  <c r="E401" i="76"/>
  <c r="D401" i="76"/>
  <c r="C401" i="76"/>
  <c r="B401" i="76"/>
  <c r="F400" i="76"/>
  <c r="E400" i="76"/>
  <c r="D400" i="76"/>
  <c r="C400" i="76"/>
  <c r="B400" i="76"/>
  <c r="F399" i="76"/>
  <c r="E399" i="76"/>
  <c r="D399" i="76"/>
  <c r="C399" i="76"/>
  <c r="B399" i="76"/>
  <c r="F398" i="76"/>
  <c r="E398" i="76"/>
  <c r="D398" i="76"/>
  <c r="C398" i="76"/>
  <c r="B398" i="76"/>
  <c r="F397" i="76"/>
  <c r="E397" i="76"/>
  <c r="D397" i="76"/>
  <c r="C397" i="76"/>
  <c r="B397" i="76"/>
  <c r="F396" i="76"/>
  <c r="E396" i="76"/>
  <c r="D396" i="76"/>
  <c r="C396" i="76"/>
  <c r="B396" i="76"/>
  <c r="F395" i="76"/>
  <c r="E395" i="76"/>
  <c r="D395" i="76"/>
  <c r="C395" i="76"/>
  <c r="B395" i="76"/>
  <c r="F394" i="76"/>
  <c r="E394" i="76"/>
  <c r="D394" i="76"/>
  <c r="C394" i="76"/>
  <c r="B394" i="76"/>
  <c r="F393" i="76"/>
  <c r="E393" i="76"/>
  <c r="D393" i="76"/>
  <c r="C393" i="76"/>
  <c r="B393" i="76"/>
  <c r="F392" i="76"/>
  <c r="E392" i="76"/>
  <c r="D392" i="76"/>
  <c r="C392" i="76"/>
  <c r="B392" i="76"/>
  <c r="F391" i="76"/>
  <c r="E391" i="76"/>
  <c r="D391" i="76"/>
  <c r="C391" i="76"/>
  <c r="B391" i="76"/>
  <c r="F390" i="76"/>
  <c r="E390" i="76"/>
  <c r="D390" i="76"/>
  <c r="C390" i="76"/>
  <c r="B390" i="76"/>
  <c r="F389" i="76"/>
  <c r="E389" i="76"/>
  <c r="D389" i="76"/>
  <c r="C389" i="76"/>
  <c r="B389" i="76"/>
  <c r="F388" i="76"/>
  <c r="E388" i="76"/>
  <c r="D388" i="76"/>
  <c r="C388" i="76"/>
  <c r="B388" i="76"/>
  <c r="F387" i="76"/>
  <c r="E387" i="76"/>
  <c r="D387" i="76"/>
  <c r="C387" i="76"/>
  <c r="B387" i="76"/>
  <c r="F386" i="76"/>
  <c r="E386" i="76"/>
  <c r="D386" i="76"/>
  <c r="C386" i="76"/>
  <c r="B386" i="76"/>
  <c r="F385" i="76"/>
  <c r="E385" i="76"/>
  <c r="D385" i="76"/>
  <c r="C385" i="76"/>
  <c r="B385" i="76"/>
  <c r="F384" i="76"/>
  <c r="E384" i="76"/>
  <c r="D384" i="76"/>
  <c r="C384" i="76"/>
  <c r="B384" i="76"/>
  <c r="F383" i="76"/>
  <c r="E383" i="76"/>
  <c r="D383" i="76"/>
  <c r="C383" i="76"/>
  <c r="B383" i="76"/>
  <c r="F382" i="76"/>
  <c r="E382" i="76"/>
  <c r="D382" i="76"/>
  <c r="C382" i="76"/>
  <c r="B382" i="76"/>
  <c r="F381" i="76"/>
  <c r="E381" i="76"/>
  <c r="D381" i="76"/>
  <c r="C381" i="76"/>
  <c r="B381" i="76"/>
  <c r="F380" i="76"/>
  <c r="E380" i="76"/>
  <c r="D380" i="76"/>
  <c r="C380" i="76"/>
  <c r="B380" i="76"/>
  <c r="F379" i="76"/>
  <c r="E379" i="76"/>
  <c r="D379" i="76"/>
  <c r="C379" i="76"/>
  <c r="B379" i="76"/>
  <c r="F378" i="76"/>
  <c r="E378" i="76"/>
  <c r="D378" i="76"/>
  <c r="C378" i="76"/>
  <c r="B378" i="76"/>
  <c r="F377" i="76"/>
  <c r="E377" i="76"/>
  <c r="D377" i="76"/>
  <c r="C377" i="76"/>
  <c r="B377" i="76"/>
  <c r="F376" i="76"/>
  <c r="E376" i="76"/>
  <c r="D376" i="76"/>
  <c r="C376" i="76"/>
  <c r="B376" i="76"/>
  <c r="F375" i="76"/>
  <c r="E375" i="76"/>
  <c r="D375" i="76"/>
  <c r="C375" i="76"/>
  <c r="B375" i="76"/>
  <c r="F374" i="76"/>
  <c r="E374" i="76"/>
  <c r="D374" i="76"/>
  <c r="C374" i="76"/>
  <c r="B374" i="76"/>
  <c r="F373" i="76"/>
  <c r="E373" i="76"/>
  <c r="D373" i="76"/>
  <c r="C373" i="76"/>
  <c r="B373" i="76"/>
  <c r="F372" i="76"/>
  <c r="E372" i="76"/>
  <c r="D372" i="76"/>
  <c r="C372" i="76"/>
  <c r="B372" i="76"/>
  <c r="F371" i="76"/>
  <c r="E371" i="76"/>
  <c r="D371" i="76"/>
  <c r="C371" i="76"/>
  <c r="B371" i="76"/>
  <c r="F370" i="76"/>
  <c r="E370" i="76"/>
  <c r="D370" i="76"/>
  <c r="C370" i="76"/>
  <c r="B370" i="76"/>
  <c r="F369" i="76"/>
  <c r="E369" i="76"/>
  <c r="D369" i="76"/>
  <c r="C369" i="76"/>
  <c r="B369" i="76"/>
  <c r="F368" i="76"/>
  <c r="E368" i="76"/>
  <c r="D368" i="76"/>
  <c r="C368" i="76"/>
  <c r="B368" i="76"/>
  <c r="F367" i="76"/>
  <c r="E367" i="76"/>
  <c r="D367" i="76"/>
  <c r="C367" i="76"/>
  <c r="B367" i="76"/>
  <c r="F366" i="76"/>
  <c r="E366" i="76"/>
  <c r="D366" i="76"/>
  <c r="C366" i="76"/>
  <c r="B366" i="76"/>
  <c r="F365" i="76"/>
  <c r="E365" i="76"/>
  <c r="D365" i="76"/>
  <c r="C365" i="76"/>
  <c r="B365" i="76"/>
  <c r="F364" i="76"/>
  <c r="E364" i="76"/>
  <c r="D364" i="76"/>
  <c r="C364" i="76"/>
  <c r="B364" i="76"/>
  <c r="F363" i="76"/>
  <c r="E363" i="76"/>
  <c r="D363" i="76"/>
  <c r="C363" i="76"/>
  <c r="B363" i="76"/>
  <c r="F362" i="76"/>
  <c r="E362" i="76"/>
  <c r="D362" i="76"/>
  <c r="C362" i="76"/>
  <c r="B362" i="76"/>
  <c r="F361" i="76"/>
  <c r="E361" i="76"/>
  <c r="D361" i="76"/>
  <c r="C361" i="76"/>
  <c r="B361" i="76"/>
  <c r="F360" i="76"/>
  <c r="E360" i="76"/>
  <c r="D360" i="76"/>
  <c r="C360" i="76"/>
  <c r="B360" i="76"/>
  <c r="F359" i="76"/>
  <c r="E359" i="76"/>
  <c r="D359" i="76"/>
  <c r="C359" i="76"/>
  <c r="B359" i="76"/>
  <c r="F358" i="76"/>
  <c r="E358" i="76"/>
  <c r="D358" i="76"/>
  <c r="C358" i="76"/>
  <c r="B358" i="76"/>
  <c r="F357" i="76"/>
  <c r="E357" i="76"/>
  <c r="D357" i="76"/>
  <c r="C357" i="76"/>
  <c r="B357" i="76"/>
  <c r="F356" i="76"/>
  <c r="E356" i="76"/>
  <c r="D356" i="76"/>
  <c r="C356" i="76"/>
  <c r="B356" i="76"/>
  <c r="F355" i="76"/>
  <c r="E355" i="76"/>
  <c r="D355" i="76"/>
  <c r="C355" i="76"/>
  <c r="B355" i="76"/>
  <c r="F354" i="76"/>
  <c r="E354" i="76"/>
  <c r="D354" i="76"/>
  <c r="C354" i="76"/>
  <c r="B354" i="76"/>
  <c r="F353" i="76"/>
  <c r="E353" i="76"/>
  <c r="D353" i="76"/>
  <c r="C353" i="76"/>
  <c r="B353" i="76"/>
  <c r="F352" i="76"/>
  <c r="E352" i="76"/>
  <c r="D352" i="76"/>
  <c r="C352" i="76"/>
  <c r="B352" i="76"/>
  <c r="F351" i="76"/>
  <c r="E351" i="76"/>
  <c r="D351" i="76"/>
  <c r="C351" i="76"/>
  <c r="B351" i="76"/>
  <c r="F350" i="76"/>
  <c r="E350" i="76"/>
  <c r="D350" i="76"/>
  <c r="C350" i="76"/>
  <c r="B350" i="76"/>
  <c r="F349" i="76"/>
  <c r="E349" i="76"/>
  <c r="D349" i="76"/>
  <c r="C349" i="76"/>
  <c r="B349" i="76"/>
  <c r="F348" i="76"/>
  <c r="E348" i="76"/>
  <c r="D348" i="76"/>
  <c r="C348" i="76"/>
  <c r="B348" i="76"/>
  <c r="F347" i="76"/>
  <c r="E347" i="76"/>
  <c r="D347" i="76"/>
  <c r="C347" i="76"/>
  <c r="B347" i="76"/>
  <c r="F346" i="76"/>
  <c r="E346" i="76"/>
  <c r="D346" i="76"/>
  <c r="C346" i="76"/>
  <c r="B346" i="76"/>
  <c r="F345" i="76"/>
  <c r="E345" i="76"/>
  <c r="D345" i="76"/>
  <c r="C345" i="76"/>
  <c r="B345" i="76"/>
  <c r="F344" i="76"/>
  <c r="E344" i="76"/>
  <c r="D344" i="76"/>
  <c r="C344" i="76"/>
  <c r="B344" i="76"/>
  <c r="F343" i="76"/>
  <c r="E343" i="76"/>
  <c r="D343" i="76"/>
  <c r="C343" i="76"/>
  <c r="B343" i="76"/>
  <c r="F342" i="76"/>
  <c r="E342" i="76"/>
  <c r="D342" i="76"/>
  <c r="C342" i="76"/>
  <c r="B342" i="76"/>
  <c r="F341" i="76"/>
  <c r="E341" i="76"/>
  <c r="D341" i="76"/>
  <c r="C341" i="76"/>
  <c r="B341" i="76"/>
  <c r="F340" i="76"/>
  <c r="E340" i="76"/>
  <c r="D340" i="76"/>
  <c r="C340" i="76"/>
  <c r="B340" i="76"/>
  <c r="A656" i="76"/>
  <c r="A655" i="76"/>
  <c r="A654" i="76"/>
  <c r="A653" i="76"/>
  <c r="A652" i="76"/>
  <c r="A651" i="76"/>
  <c r="A650" i="76"/>
  <c r="A649" i="76"/>
  <c r="A648" i="76"/>
  <c r="A647" i="76"/>
  <c r="A646" i="76"/>
  <c r="A645" i="76"/>
  <c r="A644" i="76"/>
  <c r="A643" i="76"/>
  <c r="A642" i="76"/>
  <c r="A641" i="76"/>
  <c r="A640" i="76"/>
  <c r="A639" i="76"/>
  <c r="A638" i="76"/>
  <c r="A637" i="76"/>
  <c r="A636" i="76"/>
  <c r="A635" i="76"/>
  <c r="A634" i="76"/>
  <c r="A633" i="76"/>
  <c r="A632" i="76"/>
  <c r="A631" i="76"/>
  <c r="A630" i="76"/>
  <c r="A629" i="76"/>
  <c r="A628" i="76"/>
  <c r="A627" i="76"/>
  <c r="A626" i="76"/>
  <c r="A625" i="76"/>
  <c r="A624" i="76"/>
  <c r="A623" i="76"/>
  <c r="A622" i="76"/>
  <c r="A621" i="76"/>
  <c r="A620" i="76"/>
  <c r="A619" i="76"/>
  <c r="A618" i="76"/>
  <c r="A617" i="76"/>
  <c r="A616" i="76"/>
  <c r="A615" i="76"/>
  <c r="A614" i="76"/>
  <c r="A613" i="76"/>
  <c r="A612" i="76"/>
  <c r="A611" i="76"/>
  <c r="A610" i="76"/>
  <c r="A609" i="76"/>
  <c r="A608" i="76"/>
  <c r="A607" i="76"/>
  <c r="A606" i="76"/>
  <c r="A605" i="76"/>
  <c r="A604" i="76"/>
  <c r="A603" i="76"/>
  <c r="A602" i="76"/>
  <c r="A601" i="76"/>
  <c r="A600" i="76"/>
  <c r="A599" i="76"/>
  <c r="A598" i="76"/>
  <c r="A597" i="76"/>
  <c r="A596" i="76"/>
  <c r="A595" i="76"/>
  <c r="A594" i="76"/>
  <c r="A593" i="76"/>
  <c r="A592" i="76"/>
  <c r="A591" i="76"/>
  <c r="A590" i="76"/>
  <c r="A589" i="76"/>
  <c r="A588" i="76"/>
  <c r="A587" i="76"/>
  <c r="A586" i="76"/>
  <c r="A585" i="76"/>
  <c r="A584" i="76"/>
  <c r="A583" i="76"/>
  <c r="A582" i="76"/>
  <c r="A581" i="76"/>
  <c r="A580" i="76"/>
  <c r="A579" i="76"/>
  <c r="A578" i="76"/>
  <c r="A577" i="76"/>
  <c r="A576" i="76"/>
  <c r="A575" i="76"/>
  <c r="A574" i="76"/>
  <c r="A573" i="76"/>
  <c r="A572" i="76"/>
  <c r="A571" i="76"/>
  <c r="A570" i="76"/>
  <c r="A569" i="76"/>
  <c r="A568" i="76"/>
  <c r="A567" i="76"/>
  <c r="A566" i="76"/>
  <c r="A565" i="76"/>
  <c r="A564" i="76"/>
  <c r="A563" i="76"/>
  <c r="A562" i="76"/>
  <c r="A561" i="76"/>
  <c r="A560" i="76"/>
  <c r="A559" i="76"/>
  <c r="A558" i="76"/>
  <c r="A557" i="76"/>
  <c r="A556" i="76"/>
  <c r="A555" i="76"/>
  <c r="A554" i="76"/>
  <c r="A553" i="76"/>
  <c r="A552" i="76"/>
  <c r="A551" i="76"/>
  <c r="A550" i="76"/>
  <c r="A549" i="76"/>
  <c r="A548" i="76"/>
  <c r="A547" i="76"/>
  <c r="A546" i="76"/>
  <c r="A545" i="76"/>
  <c r="A544" i="76"/>
  <c r="A543" i="76"/>
  <c r="A542" i="76"/>
  <c r="A541" i="76"/>
  <c r="A540" i="76"/>
  <c r="A539" i="76"/>
  <c r="A538" i="76"/>
  <c r="A537" i="76"/>
  <c r="A536" i="76"/>
  <c r="A535" i="76"/>
  <c r="A534" i="76"/>
  <c r="A533" i="76"/>
  <c r="A532" i="76"/>
  <c r="A531" i="76"/>
  <c r="A530" i="76"/>
  <c r="A529" i="76"/>
  <c r="A528" i="76"/>
  <c r="A527" i="76"/>
  <c r="A526" i="76"/>
  <c r="A525" i="76"/>
  <c r="A524" i="76"/>
  <c r="A523" i="76"/>
  <c r="A522" i="76"/>
  <c r="A521" i="76"/>
  <c r="A520" i="76"/>
  <c r="A519" i="76"/>
  <c r="A518" i="76"/>
  <c r="A517" i="76"/>
  <c r="A516" i="76"/>
  <c r="A515" i="76"/>
  <c r="A514" i="76"/>
  <c r="A513" i="76"/>
  <c r="A512" i="76"/>
  <c r="A511" i="76"/>
  <c r="A510" i="76"/>
  <c r="A509" i="76"/>
  <c r="A508" i="76"/>
  <c r="A507" i="76"/>
  <c r="A506" i="76"/>
  <c r="A505" i="76"/>
  <c r="A504" i="76"/>
  <c r="A503" i="76"/>
  <c r="A502" i="76"/>
  <c r="A501" i="76"/>
  <c r="A500" i="76"/>
  <c r="A499" i="76"/>
  <c r="A498" i="76"/>
  <c r="A497" i="76"/>
  <c r="A496" i="76"/>
  <c r="A495" i="76"/>
  <c r="A494" i="76"/>
  <c r="A493" i="76"/>
  <c r="A492" i="76"/>
  <c r="A491" i="76"/>
  <c r="A490" i="76"/>
  <c r="A489" i="76"/>
  <c r="A488" i="76"/>
  <c r="A487" i="76"/>
  <c r="A486" i="76"/>
  <c r="A485" i="76"/>
  <c r="A484" i="76"/>
  <c r="A483" i="76"/>
  <c r="A482" i="76"/>
  <c r="A481" i="76"/>
  <c r="A480" i="76"/>
  <c r="A479" i="76"/>
  <c r="A478" i="76"/>
  <c r="A477" i="76"/>
  <c r="A476" i="76"/>
  <c r="A475" i="76"/>
  <c r="A474" i="76"/>
  <c r="A473" i="76"/>
  <c r="A472" i="76"/>
  <c r="A471" i="76"/>
  <c r="A470" i="76"/>
  <c r="A469" i="76"/>
  <c r="A468" i="76"/>
  <c r="A467" i="76"/>
  <c r="A466" i="76"/>
  <c r="A465" i="76"/>
  <c r="A464" i="76"/>
  <c r="A463" i="76"/>
  <c r="A462" i="76"/>
  <c r="A461" i="76"/>
  <c r="A460" i="76"/>
  <c r="A459" i="76"/>
  <c r="A458" i="76"/>
  <c r="A457" i="76"/>
  <c r="A456" i="76"/>
  <c r="A455" i="76"/>
  <c r="A454" i="76"/>
  <c r="A453" i="76"/>
  <c r="A452" i="76"/>
  <c r="A451" i="76"/>
  <c r="A450" i="76"/>
  <c r="A449" i="76"/>
  <c r="A448" i="76"/>
  <c r="A447" i="76"/>
  <c r="A446" i="76"/>
  <c r="A445" i="76"/>
  <c r="A444" i="76"/>
  <c r="A443" i="76"/>
  <c r="A442" i="76"/>
  <c r="A441" i="76"/>
  <c r="A440" i="76"/>
  <c r="A439" i="76"/>
  <c r="A438" i="76"/>
  <c r="A437" i="76"/>
  <c r="A436" i="76"/>
  <c r="A435" i="76"/>
  <c r="A434" i="76"/>
  <c r="A433" i="76"/>
  <c r="A432" i="76"/>
  <c r="A431" i="76"/>
  <c r="A430" i="76"/>
  <c r="A429" i="76"/>
  <c r="A428" i="76"/>
  <c r="A427" i="76"/>
  <c r="A426" i="76"/>
  <c r="A425" i="76"/>
  <c r="A424" i="76"/>
  <c r="A423" i="76"/>
  <c r="A422" i="76"/>
  <c r="A421" i="76"/>
  <c r="A420" i="76"/>
  <c r="A419" i="76"/>
  <c r="A418" i="76"/>
  <c r="A417" i="76"/>
  <c r="A416" i="76"/>
  <c r="A415" i="76"/>
  <c r="A414" i="76"/>
  <c r="A413" i="76"/>
  <c r="A412" i="76"/>
  <c r="A411" i="76"/>
  <c r="A410" i="76"/>
  <c r="A409" i="76"/>
  <c r="A408" i="76"/>
  <c r="A407" i="76"/>
  <c r="A406" i="76"/>
  <c r="A405" i="76"/>
  <c r="A404" i="76"/>
  <c r="A403" i="76"/>
  <c r="A402" i="76"/>
  <c r="A401" i="76"/>
  <c r="A400" i="76"/>
  <c r="A399" i="76"/>
  <c r="A398" i="76"/>
  <c r="A397" i="76"/>
  <c r="A396" i="76"/>
  <c r="A395" i="76"/>
  <c r="A394" i="76"/>
  <c r="A393" i="76"/>
  <c r="A392" i="76"/>
  <c r="A391" i="76"/>
  <c r="A390" i="76"/>
  <c r="A389" i="76"/>
  <c r="A388" i="76"/>
  <c r="A387" i="76"/>
  <c r="A386" i="76"/>
  <c r="A385" i="76"/>
  <c r="A384" i="76"/>
  <c r="A383" i="76"/>
  <c r="A382" i="76"/>
  <c r="A381" i="76"/>
  <c r="A380" i="76"/>
  <c r="A379" i="76"/>
  <c r="A378" i="76"/>
  <c r="A377" i="76"/>
  <c r="A376" i="76"/>
  <c r="A375" i="76"/>
  <c r="A374" i="76"/>
  <c r="A373" i="76"/>
  <c r="A372" i="76"/>
  <c r="A371" i="76"/>
  <c r="A370" i="76"/>
  <c r="A369" i="76"/>
  <c r="A368" i="76"/>
  <c r="A367" i="76"/>
  <c r="A366" i="76"/>
  <c r="A365" i="76"/>
  <c r="A364" i="76"/>
  <c r="A363" i="76"/>
  <c r="A362" i="76"/>
  <c r="A361" i="76"/>
  <c r="A360" i="76"/>
  <c r="A359" i="76"/>
  <c r="A358" i="76"/>
  <c r="A357" i="76"/>
  <c r="A356" i="76"/>
  <c r="A355" i="76"/>
  <c r="A354" i="76"/>
  <c r="A353" i="76"/>
  <c r="A352" i="76"/>
  <c r="A351" i="76"/>
  <c r="A350" i="76"/>
  <c r="A349" i="76"/>
  <c r="A348" i="76"/>
  <c r="A347" i="76"/>
  <c r="A346" i="76"/>
  <c r="A345" i="76"/>
  <c r="A344" i="76"/>
  <c r="A343" i="76"/>
  <c r="A342" i="76"/>
  <c r="A341" i="76"/>
  <c r="A340" i="76"/>
  <c r="F11" i="76" l="1"/>
  <c r="A1" i="78" l="1"/>
  <c r="A2" i="76" l="1"/>
  <c r="F339" i="76"/>
  <c r="F338" i="76"/>
  <c r="F337" i="76"/>
  <c r="F336" i="76"/>
  <c r="F335" i="76"/>
  <c r="F334" i="76"/>
  <c r="F333" i="76"/>
  <c r="F332" i="76"/>
  <c r="F331" i="76"/>
  <c r="F330" i="76"/>
  <c r="F329" i="76"/>
  <c r="F328" i="76"/>
  <c r="F327" i="76"/>
  <c r="F326" i="76"/>
  <c r="F325" i="76"/>
  <c r="F324" i="76"/>
  <c r="F323" i="76"/>
  <c r="F322" i="76"/>
  <c r="F321" i="76"/>
  <c r="F320" i="76"/>
  <c r="F319" i="76"/>
  <c r="F318" i="76"/>
  <c r="F317" i="76"/>
  <c r="F316" i="76"/>
  <c r="F315" i="76"/>
  <c r="F314" i="76"/>
  <c r="F313" i="76"/>
  <c r="F312" i="76"/>
  <c r="F311" i="76"/>
  <c r="F310" i="76"/>
  <c r="F309" i="76"/>
  <c r="F308" i="76"/>
  <c r="F307" i="76"/>
  <c r="F306" i="76"/>
  <c r="F305" i="76"/>
  <c r="F304" i="76"/>
  <c r="F303" i="76"/>
  <c r="F302" i="76"/>
  <c r="F301" i="76"/>
  <c r="F300" i="76"/>
  <c r="F299" i="76"/>
  <c r="F298" i="76"/>
  <c r="F297" i="76"/>
  <c r="F296" i="76"/>
  <c r="F295" i="76"/>
  <c r="F294" i="76"/>
  <c r="F293" i="76"/>
  <c r="F292" i="76"/>
  <c r="F291" i="76"/>
  <c r="F290" i="76"/>
  <c r="F289" i="76"/>
  <c r="F288" i="76"/>
  <c r="F287" i="76"/>
  <c r="F286" i="76"/>
  <c r="F285" i="76"/>
  <c r="F284" i="76"/>
  <c r="F283" i="76"/>
  <c r="F282" i="76"/>
  <c r="F281" i="76"/>
  <c r="F280" i="76"/>
  <c r="F279" i="76"/>
  <c r="F278" i="76"/>
  <c r="F277" i="76"/>
  <c r="F276" i="76"/>
  <c r="F275" i="76"/>
  <c r="F274" i="76"/>
  <c r="F273" i="76"/>
  <c r="F272" i="76"/>
  <c r="F271" i="76"/>
  <c r="F270" i="76"/>
  <c r="F269" i="76"/>
  <c r="F268" i="76"/>
  <c r="F267" i="76"/>
  <c r="F266" i="76"/>
  <c r="F265" i="76"/>
  <c r="F264" i="76"/>
  <c r="F263" i="76"/>
  <c r="F262" i="76"/>
  <c r="F261" i="76"/>
  <c r="F260" i="76"/>
  <c r="F259" i="76"/>
  <c r="F258" i="76"/>
  <c r="F257" i="76"/>
  <c r="F256" i="76"/>
  <c r="F255" i="76"/>
  <c r="F254" i="76"/>
  <c r="F253" i="76"/>
  <c r="F252" i="76"/>
  <c r="F251" i="76"/>
  <c r="F250" i="76"/>
  <c r="F249" i="76"/>
  <c r="F248" i="76"/>
  <c r="F247" i="76"/>
  <c r="F246" i="76"/>
  <c r="F245" i="76"/>
  <c r="F244" i="76"/>
  <c r="F243" i="76"/>
  <c r="F242" i="76"/>
  <c r="F241" i="76"/>
  <c r="F240" i="76"/>
  <c r="F239" i="76"/>
  <c r="F238" i="76"/>
  <c r="F237" i="76"/>
  <c r="F236" i="76"/>
  <c r="F235" i="76"/>
  <c r="F234" i="76"/>
  <c r="F233" i="76"/>
  <c r="F232" i="76"/>
  <c r="F231" i="76"/>
  <c r="F230" i="76"/>
  <c r="F229" i="76"/>
  <c r="F228" i="76"/>
  <c r="F227" i="76"/>
  <c r="F226" i="76"/>
  <c r="F225" i="76"/>
  <c r="F224" i="76"/>
  <c r="F223" i="76"/>
  <c r="F222" i="76"/>
  <c r="F221" i="76"/>
  <c r="F220" i="76"/>
  <c r="F219" i="76"/>
  <c r="F218" i="76"/>
  <c r="F217" i="76"/>
  <c r="F216" i="76"/>
  <c r="F215" i="76"/>
  <c r="F214" i="76"/>
  <c r="F213" i="76"/>
  <c r="F212" i="76"/>
  <c r="F211" i="76"/>
  <c r="F210" i="76"/>
  <c r="F209" i="76"/>
  <c r="F208" i="76"/>
  <c r="F207" i="76"/>
  <c r="F206" i="76"/>
  <c r="F205" i="76"/>
  <c r="F204" i="76"/>
  <c r="F203" i="76"/>
  <c r="F202" i="76"/>
  <c r="F201" i="76"/>
  <c r="F200" i="76"/>
  <c r="F199" i="76"/>
  <c r="F198" i="76"/>
  <c r="F197" i="76"/>
  <c r="F196" i="76"/>
  <c r="F195" i="76"/>
  <c r="F194" i="76"/>
  <c r="F193" i="76"/>
  <c r="F192" i="76"/>
  <c r="F191" i="76"/>
  <c r="F190" i="76"/>
  <c r="F189" i="76"/>
  <c r="F188" i="76"/>
  <c r="F187" i="76"/>
  <c r="F186" i="76"/>
  <c r="F185" i="76"/>
  <c r="F184" i="76"/>
  <c r="F183" i="76"/>
  <c r="F182" i="76"/>
  <c r="F181" i="76"/>
  <c r="F180" i="76"/>
  <c r="F179" i="76"/>
  <c r="F178" i="76"/>
  <c r="F177" i="76"/>
  <c r="F176" i="76"/>
  <c r="F175" i="76"/>
  <c r="F174" i="76"/>
  <c r="F173" i="76"/>
  <c r="F172" i="76"/>
  <c r="F171" i="76"/>
  <c r="F170" i="76"/>
  <c r="F169" i="76"/>
  <c r="F168" i="76"/>
  <c r="F167" i="76"/>
  <c r="F166" i="76"/>
  <c r="F165" i="76"/>
  <c r="F164" i="76"/>
  <c r="F163" i="76"/>
  <c r="F162" i="76"/>
  <c r="F161" i="76"/>
  <c r="F160" i="76"/>
  <c r="F159" i="76"/>
  <c r="F158" i="76"/>
  <c r="F157" i="76"/>
  <c r="F156" i="76"/>
  <c r="F155" i="76"/>
  <c r="F154" i="76"/>
  <c r="F153" i="76"/>
  <c r="F152" i="76"/>
  <c r="F151" i="76"/>
  <c r="F150" i="76"/>
  <c r="F149" i="76"/>
  <c r="F148" i="76"/>
  <c r="F147" i="76"/>
  <c r="F146" i="76"/>
  <c r="F145" i="76"/>
  <c r="F144" i="76"/>
  <c r="F143" i="76"/>
  <c r="F142" i="76"/>
  <c r="F141" i="76"/>
  <c r="F140" i="76"/>
  <c r="F139" i="76"/>
  <c r="F138" i="76"/>
  <c r="F137" i="76"/>
  <c r="F136" i="76"/>
  <c r="F135" i="76"/>
  <c r="F134" i="76"/>
  <c r="F133" i="76"/>
  <c r="F132" i="76"/>
  <c r="F131" i="76"/>
  <c r="F130" i="76"/>
  <c r="F129" i="76"/>
  <c r="F128" i="76"/>
  <c r="F127" i="76"/>
  <c r="F126" i="76"/>
  <c r="F125" i="76"/>
  <c r="F124" i="76"/>
  <c r="F123" i="76"/>
  <c r="F122" i="76"/>
  <c r="F121" i="76"/>
  <c r="F120" i="76"/>
  <c r="F119" i="76"/>
  <c r="F118" i="76"/>
  <c r="F117" i="76"/>
  <c r="F116" i="76"/>
  <c r="F115" i="76"/>
  <c r="F114" i="76"/>
  <c r="F113" i="76"/>
  <c r="F112" i="76"/>
  <c r="F111" i="76"/>
  <c r="F110" i="76"/>
  <c r="F109" i="76"/>
  <c r="F108" i="76"/>
  <c r="F107" i="76"/>
  <c r="F106" i="76"/>
  <c r="F105" i="76"/>
  <c r="F104" i="76"/>
  <c r="F103" i="76"/>
  <c r="F102" i="76"/>
  <c r="F101" i="76"/>
  <c r="F100" i="76"/>
  <c r="F99" i="76"/>
  <c r="F98" i="76"/>
  <c r="F97" i="76"/>
  <c r="F96" i="76"/>
  <c r="F95" i="76"/>
  <c r="F94" i="76"/>
  <c r="F93" i="76"/>
  <c r="F92" i="76"/>
  <c r="F91" i="76"/>
  <c r="F90" i="76"/>
  <c r="F89" i="76"/>
  <c r="F88" i="76"/>
  <c r="F87" i="76"/>
  <c r="F86" i="76"/>
  <c r="F85" i="76"/>
  <c r="F84" i="76"/>
  <c r="F83" i="76"/>
  <c r="F82" i="76"/>
  <c r="F81" i="76"/>
  <c r="F80" i="76"/>
  <c r="F79" i="76"/>
  <c r="F78" i="76"/>
  <c r="F77" i="76"/>
  <c r="F76" i="76"/>
  <c r="F75" i="76"/>
  <c r="F74" i="76"/>
  <c r="F73" i="76"/>
  <c r="F72" i="76"/>
  <c r="F71" i="76"/>
  <c r="F70" i="76"/>
  <c r="F69" i="76"/>
  <c r="F68" i="76"/>
  <c r="F67" i="76"/>
  <c r="F66" i="76"/>
  <c r="F65" i="76"/>
  <c r="F64" i="76"/>
  <c r="F63" i="76"/>
  <c r="F62" i="76"/>
  <c r="F61" i="76"/>
  <c r="F60" i="76"/>
  <c r="F59" i="76"/>
  <c r="F58" i="76"/>
  <c r="F57" i="76"/>
  <c r="F56" i="76"/>
  <c r="F55" i="76"/>
  <c r="F54" i="76"/>
  <c r="F53" i="76"/>
  <c r="F52" i="76"/>
  <c r="F51" i="76"/>
  <c r="F50" i="76"/>
  <c r="F49" i="76"/>
  <c r="F48" i="76"/>
  <c r="F47" i="76"/>
  <c r="F46" i="76"/>
  <c r="F45" i="76"/>
  <c r="F44" i="76"/>
  <c r="F43" i="76"/>
  <c r="F42" i="76"/>
  <c r="F41" i="76"/>
  <c r="F40" i="76"/>
  <c r="F39" i="76"/>
  <c r="F38" i="76"/>
  <c r="F37" i="76"/>
  <c r="F36" i="76"/>
  <c r="F35" i="76"/>
  <c r="F34" i="76"/>
  <c r="F33" i="76"/>
  <c r="F32" i="76"/>
  <c r="F31" i="76"/>
  <c r="F30" i="76"/>
  <c r="F29" i="76"/>
  <c r="F28" i="76"/>
  <c r="F27" i="76"/>
  <c r="F26" i="76"/>
  <c r="F25" i="76"/>
  <c r="F24" i="76"/>
  <c r="F23" i="76"/>
  <c r="F22" i="76"/>
  <c r="F21" i="76"/>
  <c r="F20" i="76"/>
  <c r="F19" i="76"/>
  <c r="F18" i="76"/>
  <c r="F17" i="76"/>
  <c r="F16" i="76"/>
  <c r="F15" i="76"/>
  <c r="F14" i="76"/>
  <c r="F13" i="76"/>
  <c r="F12" i="76"/>
  <c r="F10" i="76"/>
  <c r="F9" i="76"/>
  <c r="F8" i="76"/>
  <c r="F7" i="76"/>
  <c r="D7" i="76"/>
  <c r="E7" i="76"/>
  <c r="C7" i="76"/>
  <c r="E339" i="76"/>
  <c r="D339" i="76"/>
  <c r="C339" i="76"/>
  <c r="B339" i="76"/>
  <c r="A339" i="76"/>
  <c r="E338" i="76"/>
  <c r="D338" i="76"/>
  <c r="C338" i="76"/>
  <c r="B338" i="76"/>
  <c r="A338" i="76"/>
  <c r="E337" i="76"/>
  <c r="D337" i="76"/>
  <c r="C337" i="76"/>
  <c r="B337" i="76"/>
  <c r="A337" i="76"/>
  <c r="E336" i="76"/>
  <c r="D336" i="76"/>
  <c r="C336" i="76"/>
  <c r="B336" i="76"/>
  <c r="A336" i="76"/>
  <c r="E335" i="76"/>
  <c r="D335" i="76"/>
  <c r="C335" i="76"/>
  <c r="B335" i="76"/>
  <c r="A335" i="76"/>
  <c r="E334" i="76"/>
  <c r="D334" i="76"/>
  <c r="C334" i="76"/>
  <c r="B334" i="76"/>
  <c r="A334" i="76"/>
  <c r="E333" i="76"/>
  <c r="D333" i="76"/>
  <c r="C333" i="76"/>
  <c r="B333" i="76"/>
  <c r="A333" i="76"/>
  <c r="E332" i="76"/>
  <c r="D332" i="76"/>
  <c r="C332" i="76"/>
  <c r="B332" i="76"/>
  <c r="A332" i="76"/>
  <c r="E331" i="76"/>
  <c r="D331" i="76"/>
  <c r="C331" i="76"/>
  <c r="B331" i="76"/>
  <c r="A331" i="76"/>
  <c r="E330" i="76"/>
  <c r="D330" i="76"/>
  <c r="C330" i="76"/>
  <c r="B330" i="76"/>
  <c r="A330" i="76"/>
  <c r="E329" i="76"/>
  <c r="D329" i="76"/>
  <c r="C329" i="76"/>
  <c r="B329" i="76"/>
  <c r="A329" i="76"/>
  <c r="E328" i="76"/>
  <c r="D328" i="76"/>
  <c r="C328" i="76"/>
  <c r="B328" i="76"/>
  <c r="A328" i="76"/>
  <c r="E327" i="76"/>
  <c r="D327" i="76"/>
  <c r="C327" i="76"/>
  <c r="B327" i="76"/>
  <c r="A327" i="76"/>
  <c r="E326" i="76"/>
  <c r="D326" i="76"/>
  <c r="C326" i="76"/>
  <c r="B326" i="76"/>
  <c r="A326" i="76"/>
  <c r="E325" i="76"/>
  <c r="D325" i="76"/>
  <c r="C325" i="76"/>
  <c r="B325" i="76"/>
  <c r="A325" i="76"/>
  <c r="E324" i="76"/>
  <c r="D324" i="76"/>
  <c r="C324" i="76"/>
  <c r="B324" i="76"/>
  <c r="A324" i="76"/>
  <c r="E323" i="76"/>
  <c r="D323" i="76"/>
  <c r="C323" i="76"/>
  <c r="B323" i="76"/>
  <c r="A323" i="76"/>
  <c r="E322" i="76"/>
  <c r="D322" i="76"/>
  <c r="C322" i="76"/>
  <c r="B322" i="76"/>
  <c r="A322" i="76"/>
  <c r="E321" i="76"/>
  <c r="D321" i="76"/>
  <c r="C321" i="76"/>
  <c r="B321" i="76"/>
  <c r="A321" i="76"/>
  <c r="E320" i="76"/>
  <c r="D320" i="76"/>
  <c r="C320" i="76"/>
  <c r="B320" i="76"/>
  <c r="A320" i="76"/>
  <c r="E319" i="76"/>
  <c r="D319" i="76"/>
  <c r="C319" i="76"/>
  <c r="B319" i="76"/>
  <c r="A319" i="76"/>
  <c r="E318" i="76"/>
  <c r="D318" i="76"/>
  <c r="C318" i="76"/>
  <c r="B318" i="76"/>
  <c r="A318" i="76"/>
  <c r="E317" i="76"/>
  <c r="D317" i="76"/>
  <c r="C317" i="76"/>
  <c r="B317" i="76"/>
  <c r="A317" i="76"/>
  <c r="E316" i="76"/>
  <c r="D316" i="76"/>
  <c r="C316" i="76"/>
  <c r="B316" i="76"/>
  <c r="A316" i="76"/>
  <c r="E315" i="76"/>
  <c r="D315" i="76"/>
  <c r="C315" i="76"/>
  <c r="B315" i="76"/>
  <c r="A315" i="76"/>
  <c r="E314" i="76"/>
  <c r="D314" i="76"/>
  <c r="C314" i="76"/>
  <c r="B314" i="76"/>
  <c r="A314" i="76"/>
  <c r="E313" i="76"/>
  <c r="D313" i="76"/>
  <c r="C313" i="76"/>
  <c r="B313" i="76"/>
  <c r="A313" i="76"/>
  <c r="E312" i="76"/>
  <c r="D312" i="76"/>
  <c r="C312" i="76"/>
  <c r="B312" i="76"/>
  <c r="A312" i="76"/>
  <c r="E311" i="76"/>
  <c r="D311" i="76"/>
  <c r="C311" i="76"/>
  <c r="B311" i="76"/>
  <c r="A311" i="76"/>
  <c r="E310" i="76"/>
  <c r="D310" i="76"/>
  <c r="C310" i="76"/>
  <c r="B310" i="76"/>
  <c r="A310" i="76"/>
  <c r="E309" i="76"/>
  <c r="D309" i="76"/>
  <c r="C309" i="76"/>
  <c r="B309" i="76"/>
  <c r="A309" i="76"/>
  <c r="E308" i="76"/>
  <c r="D308" i="76"/>
  <c r="C308" i="76"/>
  <c r="B308" i="76"/>
  <c r="A308" i="76"/>
  <c r="E307" i="76"/>
  <c r="D307" i="76"/>
  <c r="C307" i="76"/>
  <c r="B307" i="76"/>
  <c r="A307" i="76"/>
  <c r="E306" i="76"/>
  <c r="D306" i="76"/>
  <c r="C306" i="76"/>
  <c r="B306" i="76"/>
  <c r="A306" i="76"/>
  <c r="E305" i="76"/>
  <c r="D305" i="76"/>
  <c r="C305" i="76"/>
  <c r="B305" i="76"/>
  <c r="A305" i="76"/>
  <c r="E304" i="76"/>
  <c r="D304" i="76"/>
  <c r="C304" i="76"/>
  <c r="B304" i="76"/>
  <c r="A304" i="76"/>
  <c r="E303" i="76"/>
  <c r="D303" i="76"/>
  <c r="C303" i="76"/>
  <c r="B303" i="76"/>
  <c r="A303" i="76"/>
  <c r="E302" i="76"/>
  <c r="D302" i="76"/>
  <c r="C302" i="76"/>
  <c r="B302" i="76"/>
  <c r="A302" i="76"/>
  <c r="E301" i="76"/>
  <c r="D301" i="76"/>
  <c r="C301" i="76"/>
  <c r="B301" i="76"/>
  <c r="A301" i="76"/>
  <c r="E300" i="76"/>
  <c r="D300" i="76"/>
  <c r="C300" i="76"/>
  <c r="B300" i="76"/>
  <c r="A300" i="76"/>
  <c r="E299" i="76"/>
  <c r="D299" i="76"/>
  <c r="C299" i="76"/>
  <c r="B299" i="76"/>
  <c r="A299" i="76"/>
  <c r="E298" i="76"/>
  <c r="D298" i="76"/>
  <c r="C298" i="76"/>
  <c r="B298" i="76"/>
  <c r="A298" i="76"/>
  <c r="E297" i="76"/>
  <c r="D297" i="76"/>
  <c r="C297" i="76"/>
  <c r="B297" i="76"/>
  <c r="A297" i="76"/>
  <c r="E296" i="76"/>
  <c r="D296" i="76"/>
  <c r="C296" i="76"/>
  <c r="B296" i="76"/>
  <c r="A296" i="76"/>
  <c r="E295" i="76"/>
  <c r="D295" i="76"/>
  <c r="C295" i="76"/>
  <c r="B295" i="76"/>
  <c r="A295" i="76"/>
  <c r="E294" i="76"/>
  <c r="D294" i="76"/>
  <c r="C294" i="76"/>
  <c r="B294" i="76"/>
  <c r="A294" i="76"/>
  <c r="E293" i="76"/>
  <c r="D293" i="76"/>
  <c r="C293" i="76"/>
  <c r="B293" i="76"/>
  <c r="A293" i="76"/>
  <c r="E292" i="76"/>
  <c r="D292" i="76"/>
  <c r="C292" i="76"/>
  <c r="B292" i="76"/>
  <c r="A292" i="76"/>
  <c r="E291" i="76"/>
  <c r="D291" i="76"/>
  <c r="C291" i="76"/>
  <c r="B291" i="76"/>
  <c r="A291" i="76"/>
  <c r="E290" i="76"/>
  <c r="D290" i="76"/>
  <c r="C290" i="76"/>
  <c r="B290" i="76"/>
  <c r="A290" i="76"/>
  <c r="E289" i="76"/>
  <c r="D289" i="76"/>
  <c r="C289" i="76"/>
  <c r="B289" i="76"/>
  <c r="A289" i="76"/>
  <c r="E288" i="76"/>
  <c r="D288" i="76"/>
  <c r="C288" i="76"/>
  <c r="B288" i="76"/>
  <c r="A288" i="76"/>
  <c r="E287" i="76"/>
  <c r="D287" i="76"/>
  <c r="C287" i="76"/>
  <c r="B287" i="76"/>
  <c r="A287" i="76"/>
  <c r="E286" i="76"/>
  <c r="D286" i="76"/>
  <c r="C286" i="76"/>
  <c r="B286" i="76"/>
  <c r="A286" i="76"/>
  <c r="E285" i="76"/>
  <c r="D285" i="76"/>
  <c r="C285" i="76"/>
  <c r="B285" i="76"/>
  <c r="A285" i="76"/>
  <c r="E284" i="76"/>
  <c r="D284" i="76"/>
  <c r="C284" i="76"/>
  <c r="B284" i="76"/>
  <c r="A284" i="76"/>
  <c r="E283" i="76"/>
  <c r="D283" i="76"/>
  <c r="C283" i="76"/>
  <c r="B283" i="76"/>
  <c r="A283" i="76"/>
  <c r="E282" i="76"/>
  <c r="D282" i="76"/>
  <c r="C282" i="76"/>
  <c r="B282" i="76"/>
  <c r="A282" i="76"/>
  <c r="E281" i="76"/>
  <c r="D281" i="76"/>
  <c r="C281" i="76"/>
  <c r="B281" i="76"/>
  <c r="A281" i="76"/>
  <c r="E280" i="76"/>
  <c r="D280" i="76"/>
  <c r="C280" i="76"/>
  <c r="B280" i="76"/>
  <c r="A280" i="76"/>
  <c r="E279" i="76"/>
  <c r="D279" i="76"/>
  <c r="C279" i="76"/>
  <c r="B279" i="76"/>
  <c r="A279" i="76"/>
  <c r="E278" i="76"/>
  <c r="D278" i="76"/>
  <c r="C278" i="76"/>
  <c r="B278" i="76"/>
  <c r="A278" i="76"/>
  <c r="E277" i="76"/>
  <c r="D277" i="76"/>
  <c r="C277" i="76"/>
  <c r="B277" i="76"/>
  <c r="A277" i="76"/>
  <c r="E276" i="76"/>
  <c r="D276" i="76"/>
  <c r="C276" i="76"/>
  <c r="B276" i="76"/>
  <c r="A276" i="76"/>
  <c r="E275" i="76"/>
  <c r="D275" i="76"/>
  <c r="C275" i="76"/>
  <c r="B275" i="76"/>
  <c r="A275" i="76"/>
  <c r="E274" i="76"/>
  <c r="D274" i="76"/>
  <c r="C274" i="76"/>
  <c r="B274" i="76"/>
  <c r="A274" i="76"/>
  <c r="E273" i="76"/>
  <c r="D273" i="76"/>
  <c r="C273" i="76"/>
  <c r="B273" i="76"/>
  <c r="A273" i="76"/>
  <c r="E272" i="76"/>
  <c r="D272" i="76"/>
  <c r="C272" i="76"/>
  <c r="B272" i="76"/>
  <c r="A272" i="76"/>
  <c r="E271" i="76"/>
  <c r="D271" i="76"/>
  <c r="C271" i="76"/>
  <c r="B271" i="76"/>
  <c r="A271" i="76"/>
  <c r="E270" i="76"/>
  <c r="D270" i="76"/>
  <c r="C270" i="76"/>
  <c r="B270" i="76"/>
  <c r="A270" i="76"/>
  <c r="E269" i="76"/>
  <c r="D269" i="76"/>
  <c r="C269" i="76"/>
  <c r="B269" i="76"/>
  <c r="A269" i="76"/>
  <c r="E268" i="76"/>
  <c r="D268" i="76"/>
  <c r="C268" i="76"/>
  <c r="B268" i="76"/>
  <c r="A268" i="76"/>
  <c r="E267" i="76"/>
  <c r="D267" i="76"/>
  <c r="C267" i="76"/>
  <c r="B267" i="76"/>
  <c r="A267" i="76"/>
  <c r="E266" i="76"/>
  <c r="D266" i="76"/>
  <c r="C266" i="76"/>
  <c r="B266" i="76"/>
  <c r="A266" i="76"/>
  <c r="E265" i="76"/>
  <c r="D265" i="76"/>
  <c r="C265" i="76"/>
  <c r="B265" i="76"/>
  <c r="A265" i="76"/>
  <c r="E264" i="76"/>
  <c r="D264" i="76"/>
  <c r="C264" i="76"/>
  <c r="B264" i="76"/>
  <c r="A264" i="76"/>
  <c r="E263" i="76"/>
  <c r="D263" i="76"/>
  <c r="C263" i="76"/>
  <c r="B263" i="76"/>
  <c r="A263" i="76"/>
  <c r="E262" i="76"/>
  <c r="D262" i="76"/>
  <c r="C262" i="76"/>
  <c r="B262" i="76"/>
  <c r="A262" i="76"/>
  <c r="E261" i="76"/>
  <c r="D261" i="76"/>
  <c r="C261" i="76"/>
  <c r="B261" i="76"/>
  <c r="A261" i="76"/>
  <c r="E260" i="76"/>
  <c r="D260" i="76"/>
  <c r="C260" i="76"/>
  <c r="B260" i="76"/>
  <c r="A260" i="76"/>
  <c r="E259" i="76"/>
  <c r="D259" i="76"/>
  <c r="C259" i="76"/>
  <c r="B259" i="76"/>
  <c r="A259" i="76"/>
  <c r="E258" i="76"/>
  <c r="D258" i="76"/>
  <c r="C258" i="76"/>
  <c r="B258" i="76"/>
  <c r="A258" i="76"/>
  <c r="E257" i="76"/>
  <c r="D257" i="76"/>
  <c r="C257" i="76"/>
  <c r="B257" i="76"/>
  <c r="A257" i="76"/>
  <c r="E256" i="76"/>
  <c r="D256" i="76"/>
  <c r="C256" i="76"/>
  <c r="B256" i="76"/>
  <c r="A256" i="76"/>
  <c r="E255" i="76"/>
  <c r="D255" i="76"/>
  <c r="C255" i="76"/>
  <c r="B255" i="76"/>
  <c r="A255" i="76"/>
  <c r="E254" i="76"/>
  <c r="D254" i="76"/>
  <c r="C254" i="76"/>
  <c r="B254" i="76"/>
  <c r="A254" i="76"/>
  <c r="E253" i="76"/>
  <c r="D253" i="76"/>
  <c r="C253" i="76"/>
  <c r="B253" i="76"/>
  <c r="A253" i="76"/>
  <c r="E252" i="76"/>
  <c r="D252" i="76"/>
  <c r="C252" i="76"/>
  <c r="B252" i="76"/>
  <c r="A252" i="76"/>
  <c r="E251" i="76"/>
  <c r="D251" i="76"/>
  <c r="C251" i="76"/>
  <c r="B251" i="76"/>
  <c r="A251" i="76"/>
  <c r="E250" i="76"/>
  <c r="D250" i="76"/>
  <c r="C250" i="76"/>
  <c r="B250" i="76"/>
  <c r="A250" i="76"/>
  <c r="E249" i="76"/>
  <c r="D249" i="76"/>
  <c r="C249" i="76"/>
  <c r="B249" i="76"/>
  <c r="A249" i="76"/>
  <c r="E248" i="76"/>
  <c r="D248" i="76"/>
  <c r="C248" i="76"/>
  <c r="B248" i="76"/>
  <c r="A248" i="76"/>
  <c r="E247" i="76"/>
  <c r="D247" i="76"/>
  <c r="C247" i="76"/>
  <c r="B247" i="76"/>
  <c r="A247" i="76"/>
  <c r="E246" i="76"/>
  <c r="D246" i="76"/>
  <c r="C246" i="76"/>
  <c r="B246" i="76"/>
  <c r="A246" i="76"/>
  <c r="E245" i="76"/>
  <c r="D245" i="76"/>
  <c r="C245" i="76"/>
  <c r="B245" i="76"/>
  <c r="A245" i="76"/>
  <c r="E244" i="76"/>
  <c r="D244" i="76"/>
  <c r="C244" i="76"/>
  <c r="B244" i="76"/>
  <c r="A244" i="76"/>
  <c r="E243" i="76"/>
  <c r="D243" i="76"/>
  <c r="C243" i="76"/>
  <c r="B243" i="76"/>
  <c r="A243" i="76"/>
  <c r="E242" i="76"/>
  <c r="D242" i="76"/>
  <c r="C242" i="76"/>
  <c r="B242" i="76"/>
  <c r="A242" i="76"/>
  <c r="E241" i="76"/>
  <c r="D241" i="76"/>
  <c r="C241" i="76"/>
  <c r="B241" i="76"/>
  <c r="A241" i="76"/>
  <c r="E240" i="76"/>
  <c r="D240" i="76"/>
  <c r="C240" i="76"/>
  <c r="B240" i="76"/>
  <c r="A240" i="76"/>
  <c r="E239" i="76"/>
  <c r="D239" i="76"/>
  <c r="C239" i="76"/>
  <c r="B239" i="76"/>
  <c r="A239" i="76"/>
  <c r="E238" i="76"/>
  <c r="D238" i="76"/>
  <c r="C238" i="76"/>
  <c r="B238" i="76"/>
  <c r="A238" i="76"/>
  <c r="E237" i="76"/>
  <c r="D237" i="76"/>
  <c r="C237" i="76"/>
  <c r="B237" i="76"/>
  <c r="A237" i="76"/>
  <c r="E236" i="76"/>
  <c r="D236" i="76"/>
  <c r="C236" i="76"/>
  <c r="B236" i="76"/>
  <c r="A236" i="76"/>
  <c r="E235" i="76"/>
  <c r="D235" i="76"/>
  <c r="C235" i="76"/>
  <c r="B235" i="76"/>
  <c r="A235" i="76"/>
  <c r="E234" i="76"/>
  <c r="D234" i="76"/>
  <c r="C234" i="76"/>
  <c r="B234" i="76"/>
  <c r="A234" i="76"/>
  <c r="E233" i="76"/>
  <c r="D233" i="76"/>
  <c r="C233" i="76"/>
  <c r="B233" i="76"/>
  <c r="A233" i="76"/>
  <c r="E232" i="76"/>
  <c r="D232" i="76"/>
  <c r="C232" i="76"/>
  <c r="B232" i="76"/>
  <c r="A232" i="76"/>
  <c r="E231" i="76"/>
  <c r="D231" i="76"/>
  <c r="C231" i="76"/>
  <c r="B231" i="76"/>
  <c r="A231" i="76"/>
  <c r="E230" i="76"/>
  <c r="D230" i="76"/>
  <c r="C230" i="76"/>
  <c r="B230" i="76"/>
  <c r="A230" i="76"/>
  <c r="E229" i="76"/>
  <c r="D229" i="76"/>
  <c r="C229" i="76"/>
  <c r="B229" i="76"/>
  <c r="A229" i="76"/>
  <c r="E228" i="76"/>
  <c r="D228" i="76"/>
  <c r="C228" i="76"/>
  <c r="B228" i="76"/>
  <c r="A228" i="76"/>
  <c r="E227" i="76"/>
  <c r="D227" i="76"/>
  <c r="C227" i="76"/>
  <c r="B227" i="76"/>
  <c r="A227" i="76"/>
  <c r="E226" i="76"/>
  <c r="D226" i="76"/>
  <c r="C226" i="76"/>
  <c r="B226" i="76"/>
  <c r="A226" i="76"/>
  <c r="E225" i="76"/>
  <c r="D225" i="76"/>
  <c r="C225" i="76"/>
  <c r="B225" i="76"/>
  <c r="A225" i="76"/>
  <c r="E224" i="76"/>
  <c r="D224" i="76"/>
  <c r="C224" i="76"/>
  <c r="B224" i="76"/>
  <c r="A224" i="76"/>
  <c r="E223" i="76"/>
  <c r="D223" i="76"/>
  <c r="C223" i="76"/>
  <c r="B223" i="76"/>
  <c r="A223" i="76"/>
  <c r="E222" i="76"/>
  <c r="D222" i="76"/>
  <c r="C222" i="76"/>
  <c r="B222" i="76"/>
  <c r="A222" i="76"/>
  <c r="E221" i="76"/>
  <c r="D221" i="76"/>
  <c r="C221" i="76"/>
  <c r="B221" i="76"/>
  <c r="A221" i="76"/>
  <c r="E220" i="76"/>
  <c r="D220" i="76"/>
  <c r="C220" i="76"/>
  <c r="B220" i="76"/>
  <c r="A220" i="76"/>
  <c r="E219" i="76"/>
  <c r="D219" i="76"/>
  <c r="C219" i="76"/>
  <c r="B219" i="76"/>
  <c r="A219" i="76"/>
  <c r="E218" i="76"/>
  <c r="D218" i="76"/>
  <c r="C218" i="76"/>
  <c r="B218" i="76"/>
  <c r="A218" i="76"/>
  <c r="E217" i="76"/>
  <c r="D217" i="76"/>
  <c r="C217" i="76"/>
  <c r="B217" i="76"/>
  <c r="A217" i="76"/>
  <c r="E216" i="76"/>
  <c r="D216" i="76"/>
  <c r="C216" i="76"/>
  <c r="B216" i="76"/>
  <c r="A216" i="76"/>
  <c r="E215" i="76"/>
  <c r="D215" i="76"/>
  <c r="C215" i="76"/>
  <c r="B215" i="76"/>
  <c r="A215" i="76"/>
  <c r="E214" i="76"/>
  <c r="D214" i="76"/>
  <c r="C214" i="76"/>
  <c r="B214" i="76"/>
  <c r="A214" i="76"/>
  <c r="E213" i="76"/>
  <c r="D213" i="76"/>
  <c r="C213" i="76"/>
  <c r="B213" i="76"/>
  <c r="A213" i="76"/>
  <c r="E212" i="76"/>
  <c r="D212" i="76"/>
  <c r="C212" i="76"/>
  <c r="B212" i="76"/>
  <c r="A212" i="76"/>
  <c r="E211" i="76"/>
  <c r="D211" i="76"/>
  <c r="C211" i="76"/>
  <c r="B211" i="76"/>
  <c r="A211" i="76"/>
  <c r="E210" i="76"/>
  <c r="D210" i="76"/>
  <c r="C210" i="76"/>
  <c r="B210" i="76"/>
  <c r="A210" i="76"/>
  <c r="E209" i="76"/>
  <c r="D209" i="76"/>
  <c r="C209" i="76"/>
  <c r="B209" i="76"/>
  <c r="A209" i="76"/>
  <c r="E208" i="76"/>
  <c r="D208" i="76"/>
  <c r="C208" i="76"/>
  <c r="B208" i="76"/>
  <c r="A208" i="76"/>
  <c r="E207" i="76"/>
  <c r="D207" i="76"/>
  <c r="C207" i="76"/>
  <c r="B207" i="76"/>
  <c r="A207" i="76"/>
  <c r="E206" i="76"/>
  <c r="D206" i="76"/>
  <c r="C206" i="76"/>
  <c r="B206" i="76"/>
  <c r="A206" i="76"/>
  <c r="E205" i="76"/>
  <c r="D205" i="76"/>
  <c r="C205" i="76"/>
  <c r="B205" i="76"/>
  <c r="A205" i="76"/>
  <c r="E204" i="76"/>
  <c r="D204" i="76"/>
  <c r="C204" i="76"/>
  <c r="B204" i="76"/>
  <c r="A204" i="76"/>
  <c r="E203" i="76"/>
  <c r="D203" i="76"/>
  <c r="C203" i="76"/>
  <c r="B203" i="76"/>
  <c r="A203" i="76"/>
  <c r="E202" i="76"/>
  <c r="D202" i="76"/>
  <c r="C202" i="76"/>
  <c r="B202" i="76"/>
  <c r="A202" i="76"/>
  <c r="E201" i="76"/>
  <c r="D201" i="76"/>
  <c r="C201" i="76"/>
  <c r="B201" i="76"/>
  <c r="A201" i="76"/>
  <c r="E200" i="76"/>
  <c r="D200" i="76"/>
  <c r="C200" i="76"/>
  <c r="B200" i="76"/>
  <c r="A200" i="76"/>
  <c r="E199" i="76"/>
  <c r="D199" i="76"/>
  <c r="C199" i="76"/>
  <c r="B199" i="76"/>
  <c r="A199" i="76"/>
  <c r="E198" i="76"/>
  <c r="D198" i="76"/>
  <c r="C198" i="76"/>
  <c r="B198" i="76"/>
  <c r="A198" i="76"/>
  <c r="E197" i="76"/>
  <c r="D197" i="76"/>
  <c r="C197" i="76"/>
  <c r="B197" i="76"/>
  <c r="A197" i="76"/>
  <c r="E196" i="76"/>
  <c r="D196" i="76"/>
  <c r="C196" i="76"/>
  <c r="B196" i="76"/>
  <c r="A196" i="76"/>
  <c r="E195" i="76"/>
  <c r="D195" i="76"/>
  <c r="C195" i="76"/>
  <c r="B195" i="76"/>
  <c r="A195" i="76"/>
  <c r="E194" i="76"/>
  <c r="D194" i="76"/>
  <c r="C194" i="76"/>
  <c r="B194" i="76"/>
  <c r="A194" i="76"/>
  <c r="E193" i="76"/>
  <c r="D193" i="76"/>
  <c r="C193" i="76"/>
  <c r="B193" i="76"/>
  <c r="A193" i="76"/>
  <c r="E192" i="76"/>
  <c r="D192" i="76"/>
  <c r="C192" i="76"/>
  <c r="B192" i="76"/>
  <c r="A192" i="76"/>
  <c r="E191" i="76"/>
  <c r="D191" i="76"/>
  <c r="C191" i="76"/>
  <c r="B191" i="76"/>
  <c r="A191" i="76"/>
  <c r="E190" i="76"/>
  <c r="D190" i="76"/>
  <c r="C190" i="76"/>
  <c r="B190" i="76"/>
  <c r="A190" i="76"/>
  <c r="E189" i="76"/>
  <c r="D189" i="76"/>
  <c r="C189" i="76"/>
  <c r="B189" i="76"/>
  <c r="A189" i="76"/>
  <c r="E188" i="76"/>
  <c r="D188" i="76"/>
  <c r="C188" i="76"/>
  <c r="B188" i="76"/>
  <c r="A188" i="76"/>
  <c r="E187" i="76"/>
  <c r="D187" i="76"/>
  <c r="C187" i="76"/>
  <c r="B187" i="76"/>
  <c r="A187" i="76"/>
  <c r="E186" i="76"/>
  <c r="D186" i="76"/>
  <c r="C186" i="76"/>
  <c r="B186" i="76"/>
  <c r="A186" i="76"/>
  <c r="E185" i="76"/>
  <c r="D185" i="76"/>
  <c r="C185" i="76"/>
  <c r="B185" i="76"/>
  <c r="A185" i="76"/>
  <c r="E184" i="76"/>
  <c r="D184" i="76"/>
  <c r="C184" i="76"/>
  <c r="B184" i="76"/>
  <c r="A184" i="76"/>
  <c r="E183" i="76"/>
  <c r="D183" i="76"/>
  <c r="C183" i="76"/>
  <c r="B183" i="76"/>
  <c r="A183" i="76"/>
  <c r="E182" i="76"/>
  <c r="D182" i="76"/>
  <c r="C182" i="76"/>
  <c r="B182" i="76"/>
  <c r="A182" i="76"/>
  <c r="E181" i="76"/>
  <c r="D181" i="76"/>
  <c r="C181" i="76"/>
  <c r="B181" i="76"/>
  <c r="A181" i="76"/>
  <c r="E180" i="76"/>
  <c r="D180" i="76"/>
  <c r="C180" i="76"/>
  <c r="B180" i="76"/>
  <c r="A180" i="76"/>
  <c r="E179" i="76"/>
  <c r="D179" i="76"/>
  <c r="C179" i="76"/>
  <c r="B179" i="76"/>
  <c r="A179" i="76"/>
  <c r="E178" i="76"/>
  <c r="D178" i="76"/>
  <c r="C178" i="76"/>
  <c r="B178" i="76"/>
  <c r="A178" i="76"/>
  <c r="E177" i="76"/>
  <c r="D177" i="76"/>
  <c r="C177" i="76"/>
  <c r="B177" i="76"/>
  <c r="A177" i="76"/>
  <c r="E176" i="76"/>
  <c r="D176" i="76"/>
  <c r="C176" i="76"/>
  <c r="B176" i="76"/>
  <c r="A176" i="76"/>
  <c r="E175" i="76"/>
  <c r="D175" i="76"/>
  <c r="C175" i="76"/>
  <c r="B175" i="76"/>
  <c r="A175" i="76"/>
  <c r="E174" i="76"/>
  <c r="D174" i="76"/>
  <c r="C174" i="76"/>
  <c r="B174" i="76"/>
  <c r="A174" i="76"/>
  <c r="E173" i="76"/>
  <c r="D173" i="76"/>
  <c r="C173" i="76"/>
  <c r="B173" i="76"/>
  <c r="A173" i="76"/>
  <c r="E172" i="76"/>
  <c r="D172" i="76"/>
  <c r="C172" i="76"/>
  <c r="B172" i="76"/>
  <c r="A172" i="76"/>
  <c r="E171" i="76"/>
  <c r="D171" i="76"/>
  <c r="C171" i="76"/>
  <c r="B171" i="76"/>
  <c r="A171" i="76"/>
  <c r="E170" i="76"/>
  <c r="D170" i="76"/>
  <c r="C170" i="76"/>
  <c r="B170" i="76"/>
  <c r="A170" i="76"/>
  <c r="E169" i="76"/>
  <c r="D169" i="76"/>
  <c r="C169" i="76"/>
  <c r="B169" i="76"/>
  <c r="A169" i="76"/>
  <c r="E168" i="76"/>
  <c r="D168" i="76"/>
  <c r="C168" i="76"/>
  <c r="B168" i="76"/>
  <c r="A168" i="76"/>
  <c r="E167" i="76"/>
  <c r="D167" i="76"/>
  <c r="C167" i="76"/>
  <c r="B167" i="76"/>
  <c r="A167" i="76"/>
  <c r="E166" i="76"/>
  <c r="D166" i="76"/>
  <c r="C166" i="76"/>
  <c r="B166" i="76"/>
  <c r="A166" i="76"/>
  <c r="E165" i="76"/>
  <c r="D165" i="76"/>
  <c r="C165" i="76"/>
  <c r="B165" i="76"/>
  <c r="A165" i="76"/>
  <c r="E164" i="76"/>
  <c r="D164" i="76"/>
  <c r="C164" i="76"/>
  <c r="B164" i="76"/>
  <c r="A164" i="76"/>
  <c r="E163" i="76"/>
  <c r="D163" i="76"/>
  <c r="C163" i="76"/>
  <c r="B163" i="76"/>
  <c r="A163" i="76"/>
  <c r="E162" i="76"/>
  <c r="D162" i="76"/>
  <c r="C162" i="76"/>
  <c r="B162" i="76"/>
  <c r="A162" i="76"/>
  <c r="E161" i="76"/>
  <c r="D161" i="76"/>
  <c r="C161" i="76"/>
  <c r="B161" i="76"/>
  <c r="A161" i="76"/>
  <c r="E160" i="76"/>
  <c r="D160" i="76"/>
  <c r="C160" i="76"/>
  <c r="B160" i="76"/>
  <c r="A160" i="76"/>
  <c r="E159" i="76"/>
  <c r="D159" i="76"/>
  <c r="C159" i="76"/>
  <c r="B159" i="76"/>
  <c r="A159" i="76"/>
  <c r="E158" i="76"/>
  <c r="D158" i="76"/>
  <c r="C158" i="76"/>
  <c r="B158" i="76"/>
  <c r="A158" i="76"/>
  <c r="E157" i="76"/>
  <c r="D157" i="76"/>
  <c r="C157" i="76"/>
  <c r="B157" i="76"/>
  <c r="A157" i="76"/>
  <c r="E156" i="76"/>
  <c r="D156" i="76"/>
  <c r="C156" i="76"/>
  <c r="B156" i="76"/>
  <c r="A156" i="76"/>
  <c r="E155" i="76"/>
  <c r="D155" i="76"/>
  <c r="C155" i="76"/>
  <c r="B155" i="76"/>
  <c r="A155" i="76"/>
  <c r="E154" i="76"/>
  <c r="D154" i="76"/>
  <c r="C154" i="76"/>
  <c r="B154" i="76"/>
  <c r="A154" i="76"/>
  <c r="E153" i="76"/>
  <c r="D153" i="76"/>
  <c r="C153" i="76"/>
  <c r="B153" i="76"/>
  <c r="A153" i="76"/>
  <c r="E152" i="76"/>
  <c r="D152" i="76"/>
  <c r="C152" i="76"/>
  <c r="B152" i="76"/>
  <c r="A152" i="76"/>
  <c r="E151" i="76"/>
  <c r="D151" i="76"/>
  <c r="C151" i="76"/>
  <c r="B151" i="76"/>
  <c r="A151" i="76"/>
  <c r="E150" i="76"/>
  <c r="D150" i="76"/>
  <c r="C150" i="76"/>
  <c r="B150" i="76"/>
  <c r="A150" i="76"/>
  <c r="E149" i="76"/>
  <c r="D149" i="76"/>
  <c r="C149" i="76"/>
  <c r="B149" i="76"/>
  <c r="A149" i="76"/>
  <c r="E148" i="76"/>
  <c r="D148" i="76"/>
  <c r="C148" i="76"/>
  <c r="B148" i="76"/>
  <c r="A148" i="76"/>
  <c r="E147" i="76"/>
  <c r="D147" i="76"/>
  <c r="C147" i="76"/>
  <c r="B147" i="76"/>
  <c r="A147" i="76"/>
  <c r="E146" i="76"/>
  <c r="D146" i="76"/>
  <c r="C146" i="76"/>
  <c r="B146" i="76"/>
  <c r="A146" i="76"/>
  <c r="E145" i="76"/>
  <c r="D145" i="76"/>
  <c r="C145" i="76"/>
  <c r="B145" i="76"/>
  <c r="A145" i="76"/>
  <c r="E144" i="76"/>
  <c r="D144" i="76"/>
  <c r="C144" i="76"/>
  <c r="B144" i="76"/>
  <c r="A144" i="76"/>
  <c r="E143" i="76"/>
  <c r="D143" i="76"/>
  <c r="C143" i="76"/>
  <c r="B143" i="76"/>
  <c r="A143" i="76"/>
  <c r="E142" i="76"/>
  <c r="D142" i="76"/>
  <c r="C142" i="76"/>
  <c r="B142" i="76"/>
  <c r="A142" i="76"/>
  <c r="E141" i="76"/>
  <c r="D141" i="76"/>
  <c r="C141" i="76"/>
  <c r="B141" i="76"/>
  <c r="A141" i="76"/>
  <c r="E140" i="76"/>
  <c r="D140" i="76"/>
  <c r="C140" i="76"/>
  <c r="B140" i="76"/>
  <c r="A140" i="76"/>
  <c r="E139" i="76"/>
  <c r="D139" i="76"/>
  <c r="C139" i="76"/>
  <c r="B139" i="76"/>
  <c r="A139" i="76"/>
  <c r="E138" i="76"/>
  <c r="D138" i="76"/>
  <c r="C138" i="76"/>
  <c r="B138" i="76"/>
  <c r="A138" i="76"/>
  <c r="E137" i="76"/>
  <c r="D137" i="76"/>
  <c r="C137" i="76"/>
  <c r="B137" i="76"/>
  <c r="A137" i="76"/>
  <c r="E136" i="76"/>
  <c r="D136" i="76"/>
  <c r="C136" i="76"/>
  <c r="B136" i="76"/>
  <c r="A136" i="76"/>
  <c r="E135" i="76"/>
  <c r="D135" i="76"/>
  <c r="C135" i="76"/>
  <c r="B135" i="76"/>
  <c r="A135" i="76"/>
  <c r="E134" i="76"/>
  <c r="D134" i="76"/>
  <c r="C134" i="76"/>
  <c r="B134" i="76"/>
  <c r="A134" i="76"/>
  <c r="E133" i="76"/>
  <c r="D133" i="76"/>
  <c r="C133" i="76"/>
  <c r="B133" i="76"/>
  <c r="A133" i="76"/>
  <c r="E132" i="76"/>
  <c r="D132" i="76"/>
  <c r="C132" i="76"/>
  <c r="B132" i="76"/>
  <c r="A132" i="76"/>
  <c r="E131" i="76"/>
  <c r="D131" i="76"/>
  <c r="C131" i="76"/>
  <c r="B131" i="76"/>
  <c r="A131" i="76"/>
  <c r="E130" i="76"/>
  <c r="D130" i="76"/>
  <c r="C130" i="76"/>
  <c r="B130" i="76"/>
  <c r="A130" i="76"/>
  <c r="E129" i="76"/>
  <c r="D129" i="76"/>
  <c r="C129" i="76"/>
  <c r="B129" i="76"/>
  <c r="A129" i="76"/>
  <c r="E128" i="76"/>
  <c r="D128" i="76"/>
  <c r="C128" i="76"/>
  <c r="B128" i="76"/>
  <c r="A128" i="76"/>
  <c r="E127" i="76"/>
  <c r="D127" i="76"/>
  <c r="C127" i="76"/>
  <c r="B127" i="76"/>
  <c r="A127" i="76"/>
  <c r="E126" i="76"/>
  <c r="D126" i="76"/>
  <c r="C126" i="76"/>
  <c r="B126" i="76"/>
  <c r="A126" i="76"/>
  <c r="E125" i="76"/>
  <c r="D125" i="76"/>
  <c r="C125" i="76"/>
  <c r="B125" i="76"/>
  <c r="A125" i="76"/>
  <c r="E124" i="76"/>
  <c r="D124" i="76"/>
  <c r="C124" i="76"/>
  <c r="B124" i="76"/>
  <c r="A124" i="76"/>
  <c r="E123" i="76"/>
  <c r="D123" i="76"/>
  <c r="C123" i="76"/>
  <c r="B123" i="76"/>
  <c r="A123" i="76"/>
  <c r="E122" i="76"/>
  <c r="D122" i="76"/>
  <c r="C122" i="76"/>
  <c r="B122" i="76"/>
  <c r="A122" i="76"/>
  <c r="E121" i="76"/>
  <c r="D121" i="76"/>
  <c r="C121" i="76"/>
  <c r="B121" i="76"/>
  <c r="A121" i="76"/>
  <c r="E120" i="76"/>
  <c r="D120" i="76"/>
  <c r="C120" i="76"/>
  <c r="B120" i="76"/>
  <c r="A120" i="76"/>
  <c r="E119" i="76"/>
  <c r="D119" i="76"/>
  <c r="C119" i="76"/>
  <c r="B119" i="76"/>
  <c r="A119" i="76"/>
  <c r="E118" i="76"/>
  <c r="D118" i="76"/>
  <c r="C118" i="76"/>
  <c r="B118" i="76"/>
  <c r="A118" i="76"/>
  <c r="E117" i="76"/>
  <c r="D117" i="76"/>
  <c r="C117" i="76"/>
  <c r="B117" i="76"/>
  <c r="A117" i="76"/>
  <c r="E116" i="76"/>
  <c r="D116" i="76"/>
  <c r="C116" i="76"/>
  <c r="B116" i="76"/>
  <c r="A116" i="76"/>
  <c r="E115" i="76"/>
  <c r="D115" i="76"/>
  <c r="C115" i="76"/>
  <c r="B115" i="76"/>
  <c r="A115" i="76"/>
  <c r="E114" i="76"/>
  <c r="D114" i="76"/>
  <c r="C114" i="76"/>
  <c r="B114" i="76"/>
  <c r="A114" i="76"/>
  <c r="E113" i="76"/>
  <c r="D113" i="76"/>
  <c r="C113" i="76"/>
  <c r="B113" i="76"/>
  <c r="A113" i="76"/>
  <c r="E112" i="76"/>
  <c r="D112" i="76"/>
  <c r="C112" i="76"/>
  <c r="B112" i="76"/>
  <c r="A112" i="76"/>
  <c r="E111" i="76"/>
  <c r="D111" i="76"/>
  <c r="C111" i="76"/>
  <c r="B111" i="76"/>
  <c r="A111" i="76"/>
  <c r="E110" i="76"/>
  <c r="D110" i="76"/>
  <c r="C110" i="76"/>
  <c r="B110" i="76"/>
  <c r="A110" i="76"/>
  <c r="E109" i="76"/>
  <c r="D109" i="76"/>
  <c r="C109" i="76"/>
  <c r="B109" i="76"/>
  <c r="A109" i="76"/>
  <c r="E108" i="76"/>
  <c r="D108" i="76"/>
  <c r="C108" i="76"/>
  <c r="B108" i="76"/>
  <c r="A108" i="76"/>
  <c r="E107" i="76"/>
  <c r="D107" i="76"/>
  <c r="C107" i="76"/>
  <c r="B107" i="76"/>
  <c r="A107" i="76"/>
  <c r="E106" i="76"/>
  <c r="D106" i="76"/>
  <c r="C106" i="76"/>
  <c r="B106" i="76"/>
  <c r="A106" i="76"/>
  <c r="E105" i="76"/>
  <c r="D105" i="76"/>
  <c r="C105" i="76"/>
  <c r="B105" i="76"/>
  <c r="A105" i="76"/>
  <c r="E104" i="76"/>
  <c r="D104" i="76"/>
  <c r="C104" i="76"/>
  <c r="B104" i="76"/>
  <c r="A104" i="76"/>
  <c r="E103" i="76"/>
  <c r="D103" i="76"/>
  <c r="C103" i="76"/>
  <c r="B103" i="76"/>
  <c r="A103" i="76"/>
  <c r="E102" i="76"/>
  <c r="D102" i="76"/>
  <c r="C102" i="76"/>
  <c r="B102" i="76"/>
  <c r="A102" i="76"/>
  <c r="E101" i="76"/>
  <c r="D101" i="76"/>
  <c r="C101" i="76"/>
  <c r="B101" i="76"/>
  <c r="A101" i="76"/>
  <c r="E100" i="76"/>
  <c r="D100" i="76"/>
  <c r="C100" i="76"/>
  <c r="B100" i="76"/>
  <c r="A100" i="76"/>
  <c r="E99" i="76"/>
  <c r="D99" i="76"/>
  <c r="C99" i="76"/>
  <c r="B99" i="76"/>
  <c r="A99" i="76"/>
  <c r="E98" i="76"/>
  <c r="D98" i="76"/>
  <c r="C98" i="76"/>
  <c r="B98" i="76"/>
  <c r="A98" i="76"/>
  <c r="E97" i="76"/>
  <c r="D97" i="76"/>
  <c r="C97" i="76"/>
  <c r="B97" i="76"/>
  <c r="A97" i="76"/>
  <c r="E96" i="76"/>
  <c r="D96" i="76"/>
  <c r="C96" i="76"/>
  <c r="B96" i="76"/>
  <c r="A96" i="76"/>
  <c r="E95" i="76"/>
  <c r="D95" i="76"/>
  <c r="C95" i="76"/>
  <c r="B95" i="76"/>
  <c r="A95" i="76"/>
  <c r="E94" i="76"/>
  <c r="D94" i="76"/>
  <c r="C94" i="76"/>
  <c r="B94" i="76"/>
  <c r="A94" i="76"/>
  <c r="E93" i="76"/>
  <c r="D93" i="76"/>
  <c r="C93" i="76"/>
  <c r="B93" i="76"/>
  <c r="A93" i="76"/>
  <c r="E92" i="76"/>
  <c r="D92" i="76"/>
  <c r="C92" i="76"/>
  <c r="B92" i="76"/>
  <c r="A92" i="76"/>
  <c r="E91" i="76"/>
  <c r="D91" i="76"/>
  <c r="C91" i="76"/>
  <c r="B91" i="76"/>
  <c r="A91" i="76"/>
  <c r="E90" i="76"/>
  <c r="D90" i="76"/>
  <c r="C90" i="76"/>
  <c r="B90" i="76"/>
  <c r="A90" i="76"/>
  <c r="E89" i="76"/>
  <c r="D89" i="76"/>
  <c r="C89" i="76"/>
  <c r="B89" i="76"/>
  <c r="A89" i="76"/>
  <c r="E88" i="76"/>
  <c r="D88" i="76"/>
  <c r="C88" i="76"/>
  <c r="B88" i="76"/>
  <c r="A88" i="76"/>
  <c r="E87" i="76"/>
  <c r="D87" i="76"/>
  <c r="C87" i="76"/>
  <c r="B87" i="76"/>
  <c r="A87" i="76"/>
  <c r="E86" i="76"/>
  <c r="D86" i="76"/>
  <c r="C86" i="76"/>
  <c r="B86" i="76"/>
  <c r="A86" i="76"/>
  <c r="E85" i="76"/>
  <c r="D85" i="76"/>
  <c r="C85" i="76"/>
  <c r="B85" i="76"/>
  <c r="A85" i="76"/>
  <c r="E84" i="76"/>
  <c r="D84" i="76"/>
  <c r="C84" i="76"/>
  <c r="B84" i="76"/>
  <c r="A84" i="76"/>
  <c r="E83" i="76"/>
  <c r="D83" i="76"/>
  <c r="C83" i="76"/>
  <c r="B83" i="76"/>
  <c r="A83" i="76"/>
  <c r="E82" i="76"/>
  <c r="D82" i="76"/>
  <c r="C82" i="76"/>
  <c r="B82" i="76"/>
  <c r="A82" i="76"/>
  <c r="E81" i="76"/>
  <c r="D81" i="76"/>
  <c r="C81" i="76"/>
  <c r="B81" i="76"/>
  <c r="A81" i="76"/>
  <c r="E80" i="76"/>
  <c r="D80" i="76"/>
  <c r="C80" i="76"/>
  <c r="B80" i="76"/>
  <c r="A80" i="76"/>
  <c r="E79" i="76"/>
  <c r="D79" i="76"/>
  <c r="C79" i="76"/>
  <c r="B79" i="76"/>
  <c r="A79" i="76"/>
  <c r="E78" i="76"/>
  <c r="D78" i="76"/>
  <c r="C78" i="76"/>
  <c r="B78" i="76"/>
  <c r="A78" i="76"/>
  <c r="E77" i="76"/>
  <c r="D77" i="76"/>
  <c r="C77" i="76"/>
  <c r="B77" i="76"/>
  <c r="A77" i="76"/>
  <c r="E76" i="76"/>
  <c r="D76" i="76"/>
  <c r="C76" i="76"/>
  <c r="B76" i="76"/>
  <c r="A76" i="76"/>
  <c r="E75" i="76"/>
  <c r="D75" i="76"/>
  <c r="C75" i="76"/>
  <c r="B75" i="76"/>
  <c r="A75" i="76"/>
  <c r="E74" i="76"/>
  <c r="D74" i="76"/>
  <c r="C74" i="76"/>
  <c r="B74" i="76"/>
  <c r="A74" i="76"/>
  <c r="E73" i="76"/>
  <c r="D73" i="76"/>
  <c r="C73" i="76"/>
  <c r="B73" i="76"/>
  <c r="A73" i="76"/>
  <c r="E72" i="76"/>
  <c r="D72" i="76"/>
  <c r="C72" i="76"/>
  <c r="B72" i="76"/>
  <c r="A72" i="76"/>
  <c r="E71" i="76"/>
  <c r="D71" i="76"/>
  <c r="C71" i="76"/>
  <c r="B71" i="76"/>
  <c r="A71" i="76"/>
  <c r="E70" i="76"/>
  <c r="D70" i="76"/>
  <c r="C70" i="76"/>
  <c r="B70" i="76"/>
  <c r="A70" i="76"/>
  <c r="E69" i="76"/>
  <c r="D69" i="76"/>
  <c r="C69" i="76"/>
  <c r="B69" i="76"/>
  <c r="A69" i="76"/>
  <c r="E68" i="76"/>
  <c r="D68" i="76"/>
  <c r="C68" i="76"/>
  <c r="B68" i="76"/>
  <c r="A68" i="76"/>
  <c r="E67" i="76"/>
  <c r="D67" i="76"/>
  <c r="C67" i="76"/>
  <c r="B67" i="76"/>
  <c r="A67" i="76"/>
  <c r="E66" i="76"/>
  <c r="D66" i="76"/>
  <c r="C66" i="76"/>
  <c r="B66" i="76"/>
  <c r="A66" i="76"/>
  <c r="E65" i="76"/>
  <c r="D65" i="76"/>
  <c r="C65" i="76"/>
  <c r="B65" i="76"/>
  <c r="A65" i="76"/>
  <c r="E64" i="76"/>
  <c r="D64" i="76"/>
  <c r="C64" i="76"/>
  <c r="B64" i="76"/>
  <c r="A64" i="76"/>
  <c r="E63" i="76"/>
  <c r="D63" i="76"/>
  <c r="C63" i="76"/>
  <c r="B63" i="76"/>
  <c r="A63" i="76"/>
  <c r="E62" i="76"/>
  <c r="D62" i="76"/>
  <c r="C62" i="76"/>
  <c r="B62" i="76"/>
  <c r="A62" i="76"/>
  <c r="E61" i="76"/>
  <c r="D61" i="76"/>
  <c r="C61" i="76"/>
  <c r="B61" i="76"/>
  <c r="A61" i="76"/>
  <c r="E60" i="76"/>
  <c r="D60" i="76"/>
  <c r="C60" i="76"/>
  <c r="B60" i="76"/>
  <c r="A60" i="76"/>
  <c r="E59" i="76"/>
  <c r="D59" i="76"/>
  <c r="C59" i="76"/>
  <c r="B59" i="76"/>
  <c r="A59" i="76"/>
  <c r="E58" i="76"/>
  <c r="D58" i="76"/>
  <c r="C58" i="76"/>
  <c r="B58" i="76"/>
  <c r="A58" i="76"/>
  <c r="E57" i="76"/>
  <c r="D57" i="76"/>
  <c r="C57" i="76"/>
  <c r="B57" i="76"/>
  <c r="A57" i="76"/>
  <c r="E56" i="76"/>
  <c r="D56" i="76"/>
  <c r="C56" i="76"/>
  <c r="B56" i="76"/>
  <c r="A56" i="76"/>
  <c r="E55" i="76"/>
  <c r="D55" i="76"/>
  <c r="C55" i="76"/>
  <c r="B55" i="76"/>
  <c r="A55" i="76"/>
  <c r="E54" i="76"/>
  <c r="D54" i="76"/>
  <c r="C54" i="76"/>
  <c r="B54" i="76"/>
  <c r="A54" i="76"/>
  <c r="E53" i="76"/>
  <c r="D53" i="76"/>
  <c r="C53" i="76"/>
  <c r="B53" i="76"/>
  <c r="A53" i="76"/>
  <c r="E52" i="76"/>
  <c r="D52" i="76"/>
  <c r="C52" i="76"/>
  <c r="B52" i="76"/>
  <c r="A52" i="76"/>
  <c r="E51" i="76"/>
  <c r="D51" i="76"/>
  <c r="C51" i="76"/>
  <c r="B51" i="76"/>
  <c r="A51" i="76"/>
  <c r="E50" i="76"/>
  <c r="D50" i="76"/>
  <c r="C50" i="76"/>
  <c r="B50" i="76"/>
  <c r="A50" i="76"/>
  <c r="E49" i="76"/>
  <c r="D49" i="76"/>
  <c r="C49" i="76"/>
  <c r="B49" i="76"/>
  <c r="A49" i="76"/>
  <c r="E48" i="76"/>
  <c r="D48" i="76"/>
  <c r="C48" i="76"/>
  <c r="B48" i="76"/>
  <c r="A48" i="76"/>
  <c r="E47" i="76"/>
  <c r="D47" i="76"/>
  <c r="C47" i="76"/>
  <c r="B47" i="76"/>
  <c r="A47" i="76"/>
  <c r="E46" i="76"/>
  <c r="D46" i="76"/>
  <c r="C46" i="76"/>
  <c r="B46" i="76"/>
  <c r="A46" i="76"/>
  <c r="E45" i="76"/>
  <c r="D45" i="76"/>
  <c r="C45" i="76"/>
  <c r="B45" i="76"/>
  <c r="A45" i="76"/>
  <c r="E44" i="76"/>
  <c r="D44" i="76"/>
  <c r="C44" i="76"/>
  <c r="B44" i="76"/>
  <c r="A44" i="76"/>
  <c r="E43" i="76"/>
  <c r="D43" i="76"/>
  <c r="C43" i="76"/>
  <c r="B43" i="76"/>
  <c r="A43" i="76"/>
  <c r="E42" i="76"/>
  <c r="D42" i="76"/>
  <c r="C42" i="76"/>
  <c r="B42" i="76"/>
  <c r="A42" i="76"/>
  <c r="E41" i="76"/>
  <c r="D41" i="76"/>
  <c r="C41" i="76"/>
  <c r="B41" i="76"/>
  <c r="A41" i="76"/>
  <c r="E40" i="76"/>
  <c r="D40" i="76"/>
  <c r="C40" i="76"/>
  <c r="B40" i="76"/>
  <c r="A40" i="76"/>
  <c r="E39" i="76"/>
  <c r="D39" i="76"/>
  <c r="C39" i="76"/>
  <c r="B39" i="76"/>
  <c r="A39" i="76"/>
  <c r="E38" i="76"/>
  <c r="D38" i="76"/>
  <c r="C38" i="76"/>
  <c r="B38" i="76"/>
  <c r="A38" i="76"/>
  <c r="E37" i="76"/>
  <c r="D37" i="76"/>
  <c r="C37" i="76"/>
  <c r="B37" i="76"/>
  <c r="A37" i="76"/>
  <c r="E36" i="76"/>
  <c r="D36" i="76"/>
  <c r="C36" i="76"/>
  <c r="B36" i="76"/>
  <c r="A36" i="76"/>
  <c r="E35" i="76"/>
  <c r="D35" i="76"/>
  <c r="C35" i="76"/>
  <c r="B35" i="76"/>
  <c r="A35" i="76"/>
  <c r="E34" i="76"/>
  <c r="D34" i="76"/>
  <c r="C34" i="76"/>
  <c r="B34" i="76"/>
  <c r="A34" i="76"/>
  <c r="E33" i="76"/>
  <c r="D33" i="76"/>
  <c r="C33" i="76"/>
  <c r="B33" i="76"/>
  <c r="A33" i="76"/>
  <c r="E32" i="76"/>
  <c r="D32" i="76"/>
  <c r="C32" i="76"/>
  <c r="B32" i="76"/>
  <c r="A32" i="76"/>
  <c r="E31" i="76"/>
  <c r="D31" i="76"/>
  <c r="C31" i="76"/>
  <c r="B31" i="76"/>
  <c r="A31" i="76"/>
  <c r="E30" i="76"/>
  <c r="D30" i="76"/>
  <c r="C30" i="76"/>
  <c r="B30" i="76"/>
  <c r="A30" i="76"/>
  <c r="E29" i="76"/>
  <c r="D29" i="76"/>
  <c r="C29" i="76"/>
  <c r="B29" i="76"/>
  <c r="A29" i="76"/>
  <c r="E28" i="76"/>
  <c r="D28" i="76"/>
  <c r="C28" i="76"/>
  <c r="B28" i="76"/>
  <c r="A28" i="76"/>
  <c r="E27" i="76"/>
  <c r="D27" i="76"/>
  <c r="C27" i="76"/>
  <c r="B27" i="76"/>
  <c r="A27" i="76"/>
  <c r="E26" i="76"/>
  <c r="D26" i="76"/>
  <c r="C26" i="76"/>
  <c r="B26" i="76"/>
  <c r="A26" i="76"/>
  <c r="E25" i="76"/>
  <c r="D25" i="76"/>
  <c r="C25" i="76"/>
  <c r="B25" i="76"/>
  <c r="A25" i="76"/>
  <c r="E24" i="76"/>
  <c r="D24" i="76"/>
  <c r="C24" i="76"/>
  <c r="B24" i="76"/>
  <c r="A24" i="76"/>
  <c r="E23" i="76"/>
  <c r="D23" i="76"/>
  <c r="C23" i="76"/>
  <c r="B23" i="76"/>
  <c r="A23" i="76"/>
  <c r="E22" i="76"/>
  <c r="D22" i="76"/>
  <c r="C22" i="76"/>
  <c r="B22" i="76"/>
  <c r="A22" i="76"/>
  <c r="E21" i="76"/>
  <c r="D21" i="76"/>
  <c r="C21" i="76"/>
  <c r="B21" i="76"/>
  <c r="A21" i="76"/>
  <c r="E20" i="76"/>
  <c r="D20" i="76"/>
  <c r="C20" i="76"/>
  <c r="B20" i="76"/>
  <c r="A20" i="76"/>
  <c r="E19" i="76"/>
  <c r="D19" i="76"/>
  <c r="C19" i="76"/>
  <c r="B19" i="76"/>
  <c r="A19" i="76"/>
  <c r="E18" i="76"/>
  <c r="D18" i="76"/>
  <c r="C18" i="76"/>
  <c r="B18" i="76"/>
  <c r="A18" i="76"/>
  <c r="E17" i="76"/>
  <c r="D17" i="76"/>
  <c r="C17" i="76"/>
  <c r="B17" i="76"/>
  <c r="A17" i="76"/>
  <c r="E16" i="76"/>
  <c r="D16" i="76"/>
  <c r="C16" i="76"/>
  <c r="B16" i="76"/>
  <c r="A16" i="76"/>
  <c r="E15" i="76"/>
  <c r="D15" i="76"/>
  <c r="C15" i="76"/>
  <c r="B15" i="76"/>
  <c r="A15" i="76"/>
  <c r="E14" i="76"/>
  <c r="D14" i="76"/>
  <c r="C14" i="76"/>
  <c r="B14" i="76"/>
  <c r="A14" i="76"/>
  <c r="E13" i="76"/>
  <c r="D13" i="76"/>
  <c r="C13" i="76"/>
  <c r="B13" i="76"/>
  <c r="A13" i="76"/>
  <c r="E12" i="76"/>
  <c r="D12" i="76"/>
  <c r="C12" i="76"/>
  <c r="B12" i="76"/>
  <c r="A12" i="76"/>
  <c r="E11" i="76"/>
  <c r="D11" i="76"/>
  <c r="C11" i="76"/>
  <c r="B11" i="76"/>
  <c r="A11" i="76"/>
  <c r="E10" i="76"/>
  <c r="D10" i="76"/>
  <c r="C10" i="76"/>
  <c r="B10" i="76"/>
  <c r="A10" i="76"/>
  <c r="E9" i="76"/>
  <c r="D9" i="76"/>
  <c r="C9" i="76"/>
  <c r="B9" i="76"/>
  <c r="A9" i="76"/>
  <c r="E8" i="76"/>
  <c r="D8" i="76"/>
  <c r="C8" i="76"/>
  <c r="B8" i="76"/>
  <c r="A8" i="76"/>
  <c r="B7" i="76"/>
  <c r="A7" i="76"/>
  <c r="A3" i="76" l="1"/>
  <c r="A5" i="72" l="1"/>
  <c r="A6" i="72" s="1"/>
  <c r="A7" i="72" s="1"/>
  <c r="A8" i="72" s="1"/>
  <c r="A9" i="72" s="1"/>
  <c r="A10" i="72" s="1"/>
  <c r="A11" i="72" s="1"/>
  <c r="A12" i="72" s="1"/>
  <c r="A13" i="72" s="1"/>
  <c r="A14" i="72" s="1"/>
  <c r="A15" i="72" s="1"/>
  <c r="A16" i="72" s="1"/>
  <c r="A17" i="72" s="1"/>
  <c r="A18" i="72" s="1"/>
  <c r="A19" i="72" s="1"/>
  <c r="A20" i="72" s="1"/>
  <c r="B11" i="83" l="1"/>
  <c r="B8" i="83" l="1"/>
  <c r="B9" i="83" s="1"/>
  <c r="B7" i="83"/>
  <c r="D8" i="83" l="1"/>
  <c r="E8" i="83" s="1"/>
  <c r="D9" i="83"/>
  <c r="E9" i="83" s="1"/>
  <c r="B10" i="83"/>
  <c r="E17" i="83"/>
  <c r="D11" i="83" l="1"/>
  <c r="E11" i="83" s="1"/>
  <c r="D7" i="83"/>
  <c r="E7" i="83" s="1"/>
  <c r="D10" i="83" l="1"/>
  <c r="E10" i="83" s="1"/>
</calcChain>
</file>

<file path=xl/sharedStrings.xml><?xml version="1.0" encoding="utf-8"?>
<sst xmlns="http://schemas.openxmlformats.org/spreadsheetml/2006/main" count="8298" uniqueCount="2525">
  <si>
    <t>DESCRIÇÃO</t>
  </si>
  <si>
    <t>Descrição</t>
  </si>
  <si>
    <t>BALANCETE CONTÁBIL</t>
  </si>
  <si>
    <t>Seq.</t>
  </si>
  <si>
    <t>Codigo</t>
  </si>
  <si>
    <t>Ref. Notas</t>
  </si>
  <si>
    <t>Ref. DF's</t>
  </si>
  <si>
    <t>Nomenclatura</t>
  </si>
  <si>
    <t>Saldo Inicial</t>
  </si>
  <si>
    <t>AV%</t>
  </si>
  <si>
    <t>Saldo Final</t>
  </si>
  <si>
    <t>AH%</t>
  </si>
  <si>
    <t>ATIVO</t>
  </si>
  <si>
    <t>1.1</t>
  </si>
  <si>
    <t>ATIVO CIRCULANTE</t>
  </si>
  <si>
    <t>1.1.1</t>
  </si>
  <si>
    <t>DISPONIVEL</t>
  </si>
  <si>
    <t>1.1.1.01</t>
  </si>
  <si>
    <t>BENS NUMERARIOS</t>
  </si>
  <si>
    <t>1.1.1.01.0001</t>
  </si>
  <si>
    <t>Caixa</t>
  </si>
  <si>
    <t>Caixa e Equivalentes de Caixa - Sem Restrição</t>
  </si>
  <si>
    <t>CAIXA</t>
  </si>
  <si>
    <t>X</t>
  </si>
  <si>
    <t>1.1.1.02</t>
  </si>
  <si>
    <t>BANCO C/ MOVIMENTO SEM RESTRICAO</t>
  </si>
  <si>
    <t>1.1.1.02.0001</t>
  </si>
  <si>
    <t>Bancos Conta Movimento - Sem Restrição</t>
  </si>
  <si>
    <t>BANCO DO BRASIL C/C 229-8</t>
  </si>
  <si>
    <t>1.1.1.02.0002</t>
  </si>
  <si>
    <t>BANCO SANTANDER  13-635-6</t>
  </si>
  <si>
    <t>1.1.1.02.0003</t>
  </si>
  <si>
    <t>CAIXA ECONOMICA FEDERAL C/C 17-8</t>
  </si>
  <si>
    <t>1.1.1.02.0025</t>
  </si>
  <si>
    <t>BANCO DO BRASIL C/C 21409-4</t>
  </si>
  <si>
    <t>1.1.1.02.0031</t>
  </si>
  <si>
    <t>UNICRED C/C 8794-7</t>
  </si>
  <si>
    <t>1.1.1.02.0059</t>
  </si>
  <si>
    <t>BANCO SANTANDER 2972</t>
  </si>
  <si>
    <t>1.1.1.02.0060</t>
  </si>
  <si>
    <t>CAIXA ECONOMICA FEDERAL 3486-2</t>
  </si>
  <si>
    <t>1.1.1.02.0061</t>
  </si>
  <si>
    <t>CAIXA ECONOMICA FEDERAL 93486-5</t>
  </si>
  <si>
    <t>1.1.1.02.0062</t>
  </si>
  <si>
    <t>CAIXA ECONOMICA FEDERAL 917-</t>
  </si>
  <si>
    <t>1.1.1.02.0063</t>
  </si>
  <si>
    <t>BANCO SANTANDER 29000000399-0</t>
  </si>
  <si>
    <t>1.1.1.03</t>
  </si>
  <si>
    <t>BANCO C/ MOVIMENTO COM RESTRICAO</t>
  </si>
  <si>
    <t>1.1.1.03.0037</t>
  </si>
  <si>
    <t>Bancos Conta Movimento - Com Restrição</t>
  </si>
  <si>
    <t>Caixa e Equivalentes de Caixa - Com Restrição</t>
  </si>
  <si>
    <t>BANCO DO BRASIL C/C 121.93-</t>
  </si>
  <si>
    <t>1.1.1.03.0038</t>
  </si>
  <si>
    <t>BANCO DO BRASIL C/C 163.815-7</t>
  </si>
  <si>
    <t>1.1.1.03.0039</t>
  </si>
  <si>
    <t>BANCO DO BRASIL C/C 63813-7</t>
  </si>
  <si>
    <t>1.1.1.03.0040</t>
  </si>
  <si>
    <t>BANCO DO BRASIL C/C 73259-1</t>
  </si>
  <si>
    <t>1.1.1.03.0048</t>
  </si>
  <si>
    <t>CAIXA ECONOMICA FEDERAL 453.2-3 CONV</t>
  </si>
  <si>
    <t>1.1.1.03.0053</t>
  </si>
  <si>
    <t>BANCO DE BRASIL C/C 61722-9</t>
  </si>
  <si>
    <t>1.1.1.03.0056</t>
  </si>
  <si>
    <t>BANCO DO BRASIL C/C 2686X CONV. 859557</t>
  </si>
  <si>
    <t>1.1.1.03.0059</t>
  </si>
  <si>
    <t>BANCO DO BRASIL C/C 26819 CONV. 85843</t>
  </si>
  <si>
    <t>1.1.1.03.0060</t>
  </si>
  <si>
    <t>BANCO DO BRASIL C/C 87442-6 CONV. 883767-</t>
  </si>
  <si>
    <t>1.1.1.03.0061</t>
  </si>
  <si>
    <t>BANCO DO BRASIL C/C 26156-4 CONV. 879411-</t>
  </si>
  <si>
    <t>1.1.1.04</t>
  </si>
  <si>
    <t>APLICACOES FINANCEIRAS RECUSOS SEM</t>
  </si>
  <si>
    <t>1.1.1.04.0001</t>
  </si>
  <si>
    <t>Bancos Aplicações - Sem Restrição</t>
  </si>
  <si>
    <t>APLICACAO C/C 17-8 CEF</t>
  </si>
  <si>
    <t>1.1.1.04.0006</t>
  </si>
  <si>
    <t>APLICACAO C/C SANTANDER  13-635-6</t>
  </si>
  <si>
    <t>1.1.1.04.0007</t>
  </si>
  <si>
    <t>APLICACAO C/C 93486-5 CEF</t>
  </si>
  <si>
    <t>1.1.1.04.0008</t>
  </si>
  <si>
    <t>APLICAÇÃO SANTANDER CAPITALIZAÇÃO</t>
  </si>
  <si>
    <t>1.1.1.04.0009</t>
  </si>
  <si>
    <t>APLICAÇÃO 917-</t>
  </si>
  <si>
    <t>1.1.1.05</t>
  </si>
  <si>
    <t>APLICACOES FINANCEIRAS RECUSOS COM</t>
  </si>
  <si>
    <t>1.1.1.05.0004</t>
  </si>
  <si>
    <t>Bancos Aplicações - Com Restrição</t>
  </si>
  <si>
    <t>APLICACAO C/C 163.815-7 BB</t>
  </si>
  <si>
    <t>1.1.1.05.0005</t>
  </si>
  <si>
    <t>APLICACAO C/C 63813-7 BB</t>
  </si>
  <si>
    <t>1.1.1.05.0006</t>
  </si>
  <si>
    <t>APLICACAO C/C 73259-1 BB</t>
  </si>
  <si>
    <t>1.1.1.05.0022</t>
  </si>
  <si>
    <t>APLICACAO C/C 2686X CONV, 859557</t>
  </si>
  <si>
    <t>1.1.1.05.0023</t>
  </si>
  <si>
    <t>APLICACAO C/C 26827 CONV. 852558</t>
  </si>
  <si>
    <t>1.1.1.05.0025</t>
  </si>
  <si>
    <t>APLICACAO C/C 26819 CONV. 85843</t>
  </si>
  <si>
    <t>1.1.1.05.0027</t>
  </si>
  <si>
    <t>APLICACAO C/C 883767/2019 BB</t>
  </si>
  <si>
    <t>1.1.2</t>
  </si>
  <si>
    <t>VALORES A RECEBER</t>
  </si>
  <si>
    <t>1.1.2.01</t>
  </si>
  <si>
    <t>CONTAS A RECEBER</t>
  </si>
  <si>
    <t>1.1.2.01.0001</t>
  </si>
  <si>
    <t>Atendimentos ao SUS</t>
  </si>
  <si>
    <t>Contas a Receber</t>
  </si>
  <si>
    <t>CLIENTES SUS - AIH - INTERNOS</t>
  </si>
  <si>
    <t>1.1.2.01.0002</t>
  </si>
  <si>
    <t>CLIENTES SUS - SIA - EXTERNOS</t>
  </si>
  <si>
    <t>1.1.2.01.0003</t>
  </si>
  <si>
    <t>Pacientes Particulares</t>
  </si>
  <si>
    <t>CLIENTES PARTICULARES</t>
  </si>
  <si>
    <t>1.1.2.01.0007</t>
  </si>
  <si>
    <t>Pacientes de Convênios</t>
  </si>
  <si>
    <t>CLIENTE-LAB UNIDOS</t>
  </si>
  <si>
    <t>1.1.2.01.0010</t>
  </si>
  <si>
    <t>CLIENTE - CENTRO DE  HEMOTERAPIA DE</t>
  </si>
  <si>
    <t>1.1.2.01.0011</t>
  </si>
  <si>
    <t>CLIENTE OTOCLIN</t>
  </si>
  <si>
    <t>1.1.2.01.0014</t>
  </si>
  <si>
    <t>PROCESSO ADM A RECEBER</t>
  </si>
  <si>
    <t>1.1.2.01.0015</t>
  </si>
  <si>
    <t>CLIENTE - ONCOSERV</t>
  </si>
  <si>
    <t>1.1.2.01.0016</t>
  </si>
  <si>
    <t>CLIENTE - PRONEFRON</t>
  </si>
  <si>
    <t>1.1.2.01.0017</t>
  </si>
  <si>
    <t>CLIENTE - LACIC</t>
  </si>
  <si>
    <t>1.1.2.01.0019</t>
  </si>
  <si>
    <t>CLIENTE - F H MONTRESOR &amp; CIA LTDA - ME</t>
  </si>
  <si>
    <t>1.1.2.01.0020</t>
  </si>
  <si>
    <t>TRIBUNAL REGIONAL TRABALHO E JUSTICA</t>
  </si>
  <si>
    <t>1.1.2.01.1211</t>
  </si>
  <si>
    <t>CLIENTE - LAVANDERIA  ALBA</t>
  </si>
  <si>
    <t>1.1.2.01.1223</t>
  </si>
  <si>
    <t>CLIENTE TRATADOG LTDA</t>
  </si>
  <si>
    <t>1.1.2.02</t>
  </si>
  <si>
    <t>CONTAS A RECEBER - CONVENIOS</t>
  </si>
  <si>
    <t>1.1.2.02.0001</t>
  </si>
  <si>
    <t>UNIMED</t>
  </si>
  <si>
    <t>1.1.2.02.0002</t>
  </si>
  <si>
    <t>SERV. SAUDE/RONDONOPOLIS</t>
  </si>
  <si>
    <t>1.1.2.02.0035</t>
  </si>
  <si>
    <t>CONVENIO A IDENTIFICAR - CONVENIO</t>
  </si>
  <si>
    <t>1.1.2.02.0037</t>
  </si>
  <si>
    <t>AGEMED SAUDE SA</t>
  </si>
  <si>
    <t>1.1.2.02.0038</t>
  </si>
  <si>
    <t>HAPVIDA  ASSISTENCIA MEDICA S A</t>
  </si>
  <si>
    <t>1.1.2.02.0039</t>
  </si>
  <si>
    <t>CONVENIO COREES MT</t>
  </si>
  <si>
    <t>1.1.2.04</t>
  </si>
  <si>
    <t>OUTRAS CONTAS A RECEBER</t>
  </si>
  <si>
    <t>1.1.2.04.0001</t>
  </si>
  <si>
    <t>Cheques a Receber</t>
  </si>
  <si>
    <t>Outras contas a receber</t>
  </si>
  <si>
    <t>CHEQUES EM COBRANCA</t>
  </si>
  <si>
    <t>1.1.2.04.0002</t>
  </si>
  <si>
    <t>CHEQUES A DEPOSITAR</t>
  </si>
  <si>
    <t>1.1.2.04.0004</t>
  </si>
  <si>
    <t>Cartão a Receber</t>
  </si>
  <si>
    <t>CARTAO VISA</t>
  </si>
  <si>
    <t>1.1.2.04.0006</t>
  </si>
  <si>
    <t>CARTAO MASTERCARD CREDITO</t>
  </si>
  <si>
    <t>1.1.2.04.0007</t>
  </si>
  <si>
    <t>CHEQUES DEVOLVIDOS</t>
  </si>
  <si>
    <t>1.1.2.04.0010</t>
  </si>
  <si>
    <t>CARTAO AMERICAN EXPRESS CREDITO</t>
  </si>
  <si>
    <t>1.1.2.05</t>
  </si>
  <si>
    <t>ADIANTAMENTOS A EMPREGADOS</t>
  </si>
  <si>
    <t>1.1.2.05.0001</t>
  </si>
  <si>
    <t>Adianta a Funcionarios</t>
  </si>
  <si>
    <t>ADIANTAMENTO DE SALARIOS</t>
  </si>
  <si>
    <t>1.1.2.05.0002</t>
  </si>
  <si>
    <t>ADIANTAMENTO UNIMED/FUNCIONARIOS</t>
  </si>
  <si>
    <t>1.1.2.05.0004</t>
  </si>
  <si>
    <t>ADIANTAMENTO DE 13º SALARIO</t>
  </si>
  <si>
    <t>1.1.2.05.0006</t>
  </si>
  <si>
    <t>ADIANTAMENTO UNIODONTO - FUNCIONARIOS</t>
  </si>
  <si>
    <t>1.1.2.05.0007</t>
  </si>
  <si>
    <t>ADIANTAMENTO PARA VIAGENS</t>
  </si>
  <si>
    <t>1.1.2.05.0014</t>
  </si>
  <si>
    <t>CONVENIO EXAMES/FUNCIONARIOS</t>
  </si>
  <si>
    <t>1.1.2.05.0017</t>
  </si>
  <si>
    <t>ADTO HAPVIDA ASSISTENCIA</t>
  </si>
  <si>
    <t>1.1.2.05.0018</t>
  </si>
  <si>
    <t>ADTO WAS TELECOM EIRELI</t>
  </si>
  <si>
    <t>1.1.2.08</t>
  </si>
  <si>
    <t>ADIANTAMENTO A FORNECEDORES</t>
  </si>
  <si>
    <t>1.1.2.08.0025</t>
  </si>
  <si>
    <t>Adiantamento a Fornecedores</t>
  </si>
  <si>
    <t>ADTO BIOMEDIC EQUIP ELET MED HOSP</t>
  </si>
  <si>
    <t>1.1.2.08.0068</t>
  </si>
  <si>
    <t>ADTO CLINICA DIETETICA LTDA</t>
  </si>
  <si>
    <t>1.1.2.08.0092</t>
  </si>
  <si>
    <t>ADTO CRISTALIA PROD QUIM FARM LTDA</t>
  </si>
  <si>
    <t>1.1.2.08.0121</t>
  </si>
  <si>
    <t>ADTO CREMER S/A</t>
  </si>
  <si>
    <t>1.1.2.08.0253</t>
  </si>
  <si>
    <t>ADTO DELL COMPUTADORES DO BRASIL LTDA</t>
  </si>
  <si>
    <t>1.1.2.08.0323</t>
  </si>
  <si>
    <t>ADTO TRANSPORTE CIDADE DE PEDRA LTDA</t>
  </si>
  <si>
    <t>1.1.2.08.0936</t>
  </si>
  <si>
    <t>ADTO GE HEALTHCARE DO BRASIL COM E</t>
  </si>
  <si>
    <t>1.1.2.08.0986</t>
  </si>
  <si>
    <t>ADTO NACIONAL COM HOSPITALAR</t>
  </si>
  <si>
    <t>1.1.2.08.1056</t>
  </si>
  <si>
    <t>ADTO MEDLIFE COM E SERV LTDA ME</t>
  </si>
  <si>
    <t>1.1.2.08.1300</t>
  </si>
  <si>
    <t>ADTO L L RAMOS EQUIPAMENTOS</t>
  </si>
  <si>
    <t>1.1.2.08.1374</t>
  </si>
  <si>
    <t>ADTO ANDREA C OLIVEIRA BASSO EPP</t>
  </si>
  <si>
    <t>1.1.2.08.1454</t>
  </si>
  <si>
    <t>ADTO SULWORK TECNOLOGIA E SIST DE</t>
  </si>
  <si>
    <t>1.1.2.08.1561</t>
  </si>
  <si>
    <t>ADTO BIANCA TALITA SANTOS FRANCO</t>
  </si>
  <si>
    <t>1.1.2.08.1726</t>
  </si>
  <si>
    <t>ADTO MARLON R MACIEL</t>
  </si>
  <si>
    <t>1.1.2.08.1736</t>
  </si>
  <si>
    <t>ADTO MICHELLE DA GAMA QUEIROZ</t>
  </si>
  <si>
    <t>1.1.2.08.1742</t>
  </si>
  <si>
    <t>ADTO ENCARGOS CLUBE DOS MEDICOS</t>
  </si>
  <si>
    <t>1.1.2.08.1748</t>
  </si>
  <si>
    <t>ADTO UNIVERSAL COPIAS E SERVICOES</t>
  </si>
  <si>
    <t>1.1.2.08.1761</t>
  </si>
  <si>
    <t>ADTO CLINICA SANTA CLARA</t>
  </si>
  <si>
    <t>1.1.2.08.1762</t>
  </si>
  <si>
    <t>ADTO MARIANE MAMEDE BORGES</t>
  </si>
  <si>
    <t>1.1.2.08.1763</t>
  </si>
  <si>
    <t>ADTO CONSORCIO REGIONAL DE SAUDE SUL</t>
  </si>
  <si>
    <t>1.1.2.08.1786</t>
  </si>
  <si>
    <t>ADTO ADTO TRIBUNAL REGIONAL DO</t>
  </si>
  <si>
    <t>1.1.2.08.1789</t>
  </si>
  <si>
    <t>ADTO BENEDICTO DE FREITAS &amp; CIA LTDA</t>
  </si>
  <si>
    <t>1.1.2.08.1835</t>
  </si>
  <si>
    <t>ADTO LEONARDO SANCHES FERNANDES</t>
  </si>
  <si>
    <t>1.1.2.08.1837</t>
  </si>
  <si>
    <t>ADTO JULIANO SILVA ALBUQUERQUE</t>
  </si>
  <si>
    <t>1.1.2.09</t>
  </si>
  <si>
    <t>PROVISAO PARA CREDITOS DE LIQUIDACAO</t>
  </si>
  <si>
    <t>1.1.2.09.0001</t>
  </si>
  <si>
    <t>(-) Perdas Estimadas</t>
  </si>
  <si>
    <t>PROVISAO DEVEDORES DUVIDOSOS</t>
  </si>
  <si>
    <t>1.1.2.11</t>
  </si>
  <si>
    <t>SUBVENCOES A RECEBER</t>
  </si>
  <si>
    <t>1.1.2.11.0001</t>
  </si>
  <si>
    <t>Subvenções a Receber</t>
  </si>
  <si>
    <t>1.1.3</t>
  </si>
  <si>
    <t>ESTOQUES</t>
  </si>
  <si>
    <t>1.1.3.01</t>
  </si>
  <si>
    <t>MATERIAIS E MEDICAMENTOS</t>
  </si>
  <si>
    <t>1.1.3.01.0001</t>
  </si>
  <si>
    <t>Materiais e Medicamentos</t>
  </si>
  <si>
    <t>Estoques</t>
  </si>
  <si>
    <t>MEDICAMENTOS</t>
  </si>
  <si>
    <t>1.1.3.01.0002</t>
  </si>
  <si>
    <t>OPME</t>
  </si>
  <si>
    <t>1.1.3.01.0003</t>
  </si>
  <si>
    <t>Gêneros Alimenticios</t>
  </si>
  <si>
    <t>GENEROS ALIMENTICIOS</t>
  </si>
  <si>
    <t>1.1.3.01.0005</t>
  </si>
  <si>
    <t>Produtos de Limpeza</t>
  </si>
  <si>
    <t>PRODUTOS DE LIMPEZA</t>
  </si>
  <si>
    <t>1.1.3.01.0006</t>
  </si>
  <si>
    <t>MATERIAIS DE MANUTENCAO</t>
  </si>
  <si>
    <t>1.1.3.01.0007</t>
  </si>
  <si>
    <t>IMPRESSOS E MATERIAIS DE ESCRITORIO</t>
  </si>
  <si>
    <t>1.1.3.01.0009</t>
  </si>
  <si>
    <t>TECIDOS</t>
  </si>
  <si>
    <t>1.1.3.01.0010</t>
  </si>
  <si>
    <t>Almoxarifado</t>
  </si>
  <si>
    <t>OUTROS MATERIAIS</t>
  </si>
  <si>
    <t>1.1.3.01.0011</t>
  </si>
  <si>
    <t>GASES MEDICINAIS</t>
  </si>
  <si>
    <t>1.1.3.01.0013</t>
  </si>
  <si>
    <t>MATERIAL MEDICO HOSPITALAR</t>
  </si>
  <si>
    <t>1.1.3.01.0014</t>
  </si>
  <si>
    <t>MATERIAL DE COPA E COZINHA</t>
  </si>
  <si>
    <t>1.1.3.01.0017</t>
  </si>
  <si>
    <t>MATERIAL DE SEGURANCA</t>
  </si>
  <si>
    <t>1.1.3.01.0018</t>
  </si>
  <si>
    <t>NUTRICAO ENTERAL</t>
  </si>
  <si>
    <t>1.1.3.01.0019</t>
  </si>
  <si>
    <t>BENS DE PEQUENO VALOR</t>
  </si>
  <si>
    <t>1.1.3.01.0020</t>
  </si>
  <si>
    <t>BENS A IMOBILIZAR</t>
  </si>
  <si>
    <t>1.1.3.01.0021</t>
  </si>
  <si>
    <t>TELEFONE</t>
  </si>
  <si>
    <t>1.1.3.01.0027</t>
  </si>
  <si>
    <t>INSTRUMENTAL CIRURGICO</t>
  </si>
  <si>
    <t>1.1.3.01.0028</t>
  </si>
  <si>
    <t>UNIFORMES</t>
  </si>
  <si>
    <t>1.1.3.01.0029</t>
  </si>
  <si>
    <t>EXAMES</t>
  </si>
  <si>
    <t>1.1.3.01.0030</t>
  </si>
  <si>
    <t>EQUIPAMENTOS DE INFORMATICA</t>
  </si>
  <si>
    <t>1.1.3.02</t>
  </si>
  <si>
    <t>EMPRESTIMOS MAT/MED</t>
  </si>
  <si>
    <t>1.1.3.02.0001</t>
  </si>
  <si>
    <t>MAT/MED RECEBIDO DE TERCEIROS</t>
  </si>
  <si>
    <t>1.1.3.02.0002</t>
  </si>
  <si>
    <t>MAT/MED EM PODER DE TERCEIROS</t>
  </si>
  <si>
    <t>1.2</t>
  </si>
  <si>
    <t>ATIVO NAO CIRCULANTE</t>
  </si>
  <si>
    <t>1.2.2</t>
  </si>
  <si>
    <t>INVESTIMENTOS</t>
  </si>
  <si>
    <t>1.2.2.01</t>
  </si>
  <si>
    <t>1.2.2.01.0001</t>
  </si>
  <si>
    <t>Investimentos</t>
  </si>
  <si>
    <t>CAPITAL INTEGRALIZADO UNICRED 8797-7</t>
  </si>
  <si>
    <t>1.2.3</t>
  </si>
  <si>
    <t>IMOBILIZADO</t>
  </si>
  <si>
    <t>1.2.3.01</t>
  </si>
  <si>
    <t>BENS IMOBILIZADOS</t>
  </si>
  <si>
    <t>1.2.3.01.0001</t>
  </si>
  <si>
    <t>Terrenos</t>
  </si>
  <si>
    <t>Imobilizado Técnico</t>
  </si>
  <si>
    <t>TERRENOS</t>
  </si>
  <si>
    <t>1.2.3.01.0002</t>
  </si>
  <si>
    <t>Edificações</t>
  </si>
  <si>
    <t>EDIFICACOES</t>
  </si>
  <si>
    <t>1.2.3.01.0003</t>
  </si>
  <si>
    <t>Instações</t>
  </si>
  <si>
    <t>INSTALACOES</t>
  </si>
  <si>
    <t>1.2.3.01.0004</t>
  </si>
  <si>
    <t>Aparelhos de Medicina</t>
  </si>
  <si>
    <t>APARELHOS DE MEDICINA E CIRURGIA</t>
  </si>
  <si>
    <t>1.2.3.01.0005</t>
  </si>
  <si>
    <t>INSTRUMENTOS DE MEDICINA E CIRURGIA</t>
  </si>
  <si>
    <t>1.2.3.01.0006</t>
  </si>
  <si>
    <t>Equipamentos de Informatica</t>
  </si>
  <si>
    <t>EQUIPAMENTOS DE PROC DE DADOS</t>
  </si>
  <si>
    <t>1.2.3.01.0007</t>
  </si>
  <si>
    <t>Moveis e Utensilios</t>
  </si>
  <si>
    <t>MOVEIS E EQUIPAMENTOS</t>
  </si>
  <si>
    <t>1.2.3.01.0008</t>
  </si>
  <si>
    <t>EDIFICACOES - CABINE DE FORCA</t>
  </si>
  <si>
    <t>1.2.3.01.0009</t>
  </si>
  <si>
    <t>EDIFICACOES - LAVANDERIA</t>
  </si>
  <si>
    <t>1.2.3.01.0010</t>
  </si>
  <si>
    <t>EDIFICACOES - ALA D</t>
  </si>
  <si>
    <t>1.2.3.01.0011</t>
  </si>
  <si>
    <t>EDIFICACOES - SALA DE ESTABILIZACAO</t>
  </si>
  <si>
    <t>1.2.3.01.0012</t>
  </si>
  <si>
    <t>EDIFICACOES - ADMINISTRACAO</t>
  </si>
  <si>
    <t>1.2.3.01.0013</t>
  </si>
  <si>
    <t>EDIFICACOES - ADMINISTRACAO II</t>
  </si>
  <si>
    <t>1.2.3.01.0014</t>
  </si>
  <si>
    <t>EDIFICACOES - UTI ADULTO II</t>
  </si>
  <si>
    <t>1.2.3.01.0015</t>
  </si>
  <si>
    <t>EDIFICACOES - LACIC</t>
  </si>
  <si>
    <t>1.2.3.01.0016</t>
  </si>
  <si>
    <t>EDIFICACOES - CASA DE VACUO</t>
  </si>
  <si>
    <t>1.2.3.01.0017</t>
  </si>
  <si>
    <t>EDIFICACOES - LACTARIO</t>
  </si>
  <si>
    <t>1.2.3.01.0018</t>
  </si>
  <si>
    <t>EDIFICACOES - ALA C</t>
  </si>
  <si>
    <t>1.2.3.01.0019</t>
  </si>
  <si>
    <t>EDIFICACOES - UNIMED</t>
  </si>
  <si>
    <t>1.2.3.01.0020</t>
  </si>
  <si>
    <t>EDIFICACOES - CENTRO CIRURGICO</t>
  </si>
  <si>
    <t>1.2.3.01.0021</t>
  </si>
  <si>
    <t>EDIFICACOES - 4º ANDAR LEITOS UTI</t>
  </si>
  <si>
    <t>1.2.3.01.0022</t>
  </si>
  <si>
    <t>EDIFICACOES - EXTERNA/INTERNA PREDIO</t>
  </si>
  <si>
    <t>1.2.3.01.0023</t>
  </si>
  <si>
    <t>EDIFICACOES - CENTRAL DE TRATAMENTO</t>
  </si>
  <si>
    <t>1.2.3.01.0025</t>
  </si>
  <si>
    <t>EIDFICACOES - MATERNIDADE 5º ANDAR</t>
  </si>
  <si>
    <t>1.2.3.01.0026</t>
  </si>
  <si>
    <t>EDIFICACOES - BASE DE TANQUE OXIGENIO</t>
  </si>
  <si>
    <t>1.2.3.01.0027</t>
  </si>
  <si>
    <t>EDIFICACOES - NECROTERIO</t>
  </si>
  <si>
    <t>1.2.3.01.0028</t>
  </si>
  <si>
    <t>EDIFICACOES - CME</t>
  </si>
  <si>
    <t>1.2.3.01.0029</t>
  </si>
  <si>
    <t>EDIFICACOES - NUTEC</t>
  </si>
  <si>
    <t>1.2.3.01.0030</t>
  </si>
  <si>
    <t>EDIFICACOES - REFORMA 3ºANDAR</t>
  </si>
  <si>
    <t>1.2.3.01.0031</t>
  </si>
  <si>
    <t>EDIFICACOES - RADIOTERAPIA</t>
  </si>
  <si>
    <t>1.2.3.01.0032</t>
  </si>
  <si>
    <t>EDIFICACOES - UTI COVID-19</t>
  </si>
  <si>
    <t>1.2.3.02</t>
  </si>
  <si>
    <t>(-) DEPRECIACAO ACUMULADA</t>
  </si>
  <si>
    <t>1.2.3.02.0001</t>
  </si>
  <si>
    <t>(-) Depreciação Acumulada</t>
  </si>
  <si>
    <t>DEPREC EDIFICACOES</t>
  </si>
  <si>
    <t>1.2.3.02.0002</t>
  </si>
  <si>
    <t>DEPREC INSTALACOES</t>
  </si>
  <si>
    <t>1.2.3.02.0003</t>
  </si>
  <si>
    <t>DEPREC APARELHOS DE MED E CIRURGIA</t>
  </si>
  <si>
    <t>1.2.3.02.0004</t>
  </si>
  <si>
    <t>DEPREC INSTRUMENTOS DE MED E CIRURGIA</t>
  </si>
  <si>
    <t>1.2.3.02.0005</t>
  </si>
  <si>
    <t>DEPREC EQUIP PROC DE DADOS</t>
  </si>
  <si>
    <t>1.2.3.02.0006</t>
  </si>
  <si>
    <t>DEPREC MOVEIS E EQUIPAMENTOS</t>
  </si>
  <si>
    <t>1.2.3.02.0007</t>
  </si>
  <si>
    <t>DEPREC EDIFIC. CABINE DE FORCA</t>
  </si>
  <si>
    <t>1.2.3.02.0008</t>
  </si>
  <si>
    <t>DEPREC EDIFIC. ALA D</t>
  </si>
  <si>
    <t>1.2.3.02.0009</t>
  </si>
  <si>
    <t>DEPREC EDIFIC. SALA DE ESTABILIZACAO</t>
  </si>
  <si>
    <t>1.2.3.02.0010</t>
  </si>
  <si>
    <t>DEPREC EDIFIC. ADMINISTRACAO</t>
  </si>
  <si>
    <t>1.2.3.02.0011</t>
  </si>
  <si>
    <t>DEPREC EDIFIC. ADMINISTRACAO II</t>
  </si>
  <si>
    <t>1.2.3.02.0012</t>
  </si>
  <si>
    <t>DEPREC EDIFIC. LACIC</t>
  </si>
  <si>
    <t>1.2.3.02.0013</t>
  </si>
  <si>
    <t>DEPREC EDIFIC. UTI ADULTA II</t>
  </si>
  <si>
    <t>1.2.3.02.0014</t>
  </si>
  <si>
    <t>DEPREC EDIFIC. CASA DE VACUO</t>
  </si>
  <si>
    <t>1.2.3.02.0015</t>
  </si>
  <si>
    <t>DEPREC EDIFIC. LACTARIO</t>
  </si>
  <si>
    <t>1.2.3.02.0016</t>
  </si>
  <si>
    <t>DEPREC EDIFIC. ALA C</t>
  </si>
  <si>
    <t>1.2.3.02.0017</t>
  </si>
  <si>
    <t>DEPREC EDIFIC. UNIMED</t>
  </si>
  <si>
    <t>1.2.3.02.0018</t>
  </si>
  <si>
    <t>DEPREC EDIFIC. CENTRO CIRURGICO</t>
  </si>
  <si>
    <t>1.2.3.02.0019</t>
  </si>
  <si>
    <t>DEPREC EDIFIC. 4º ANDAR LEITOS UTI PEDIAT.</t>
  </si>
  <si>
    <t>1.2.3.02.0020</t>
  </si>
  <si>
    <t>DEPREC EDIFIC. EXTERNO/INTERNO PREDIAL</t>
  </si>
  <si>
    <t>1.2.3.02.0021</t>
  </si>
  <si>
    <t>DEPREC EDIFIC. CENTRAL TRATAMENTO</t>
  </si>
  <si>
    <t>1.2.3.02.0023</t>
  </si>
  <si>
    <t>DEPREC EDIFIC. 5º ANDAR MATERNIDADE</t>
  </si>
  <si>
    <t>1.2.3.02.0024</t>
  </si>
  <si>
    <t>DEPREC EDIFIC. NECROTERIO</t>
  </si>
  <si>
    <t>1.2.3.02.0025</t>
  </si>
  <si>
    <t>DEPREC EDIFIC. BASE TANQUE OXIGENIO</t>
  </si>
  <si>
    <t>1.2.3.02.0026</t>
  </si>
  <si>
    <t>DEPREC EDIFIC. CME</t>
  </si>
  <si>
    <t>1.2.3.02.0027</t>
  </si>
  <si>
    <t>DEPREC EDIFIC. NUTEC</t>
  </si>
  <si>
    <t>1.2.3.02.0028</t>
  </si>
  <si>
    <t>DEPREC EDIFC. LAVANDERIA</t>
  </si>
  <si>
    <t>1.2.3.02.0029</t>
  </si>
  <si>
    <t>DEPREC EDIFIC. REFORMA 3ºANDAR</t>
  </si>
  <si>
    <t>1.2.3.02.0030</t>
  </si>
  <si>
    <t>DEPREC EDIFIC. RADIOTERAPIA</t>
  </si>
  <si>
    <t>1.2.3.02.0031</t>
  </si>
  <si>
    <t>DEPREC EDIFIC UTI COVID-19</t>
  </si>
  <si>
    <t>1.2.3.03</t>
  </si>
  <si>
    <t>IMOBILIZADO EM ANDAMENTO</t>
  </si>
  <si>
    <t>1.2.3.03.0002</t>
  </si>
  <si>
    <t>Imobilizado em Andamento</t>
  </si>
  <si>
    <t>REFORMA 6º ANDAR</t>
  </si>
  <si>
    <t>1.2.3.03.0013</t>
  </si>
  <si>
    <t>REFORMA DA ESCADA</t>
  </si>
  <si>
    <t>1.2.3.03.0015</t>
  </si>
  <si>
    <t>REFORMA READEQUACAO PSCIP</t>
  </si>
  <si>
    <t>1.2.3.03.0018</t>
  </si>
  <si>
    <t>CONTRUCAO RAMPA RADIOTERAPIA</t>
  </si>
  <si>
    <t>1.2.3.03.0019</t>
  </si>
  <si>
    <t>CONTRUCAO RAMPA 6º ANDAR</t>
  </si>
  <si>
    <t>1.2.3.03.0020</t>
  </si>
  <si>
    <t>REFORMA PRONTO ATENDIMENTO</t>
  </si>
  <si>
    <t>1.2.3.03.0021</t>
  </si>
  <si>
    <t>REFORMA SALA DE PARTO</t>
  </si>
  <si>
    <t>1.2.4</t>
  </si>
  <si>
    <t>INTANGIVEL</t>
  </si>
  <si>
    <t>1.2.4.01</t>
  </si>
  <si>
    <t>DIREITO DE USO</t>
  </si>
  <si>
    <t>1.2.4.01.0001</t>
  </si>
  <si>
    <t>SOFTWARE</t>
  </si>
  <si>
    <t>Intangível Técnico</t>
  </si>
  <si>
    <t>1.2.4.02</t>
  </si>
  <si>
    <t>(-) AMORTIZACAO ACUMULADA</t>
  </si>
  <si>
    <t>1.2.4.02.0001</t>
  </si>
  <si>
    <t>(-) Amortização Acumulada</t>
  </si>
  <si>
    <t>AMORT. SOFTWARE</t>
  </si>
  <si>
    <t>1.3</t>
  </si>
  <si>
    <t>INATIVA - ATIVO PERMANENTE</t>
  </si>
  <si>
    <t>1.3.2</t>
  </si>
  <si>
    <t>1.3.2.01</t>
  </si>
  <si>
    <t>BENS E DIREITOS DE USO</t>
  </si>
  <si>
    <t>1.3.2.01.0011</t>
  </si>
  <si>
    <t>LINHA TELEFONICA</t>
  </si>
  <si>
    <t>1.6</t>
  </si>
  <si>
    <t>CONTRIB. PREV.  ISENCAO</t>
  </si>
  <si>
    <t>1.6.1</t>
  </si>
  <si>
    <t>CONTRIBUICAO PREVIDENCIARIA - ISENCAO</t>
  </si>
  <si>
    <t>1.6.1.01</t>
  </si>
  <si>
    <t>1.6.1.01.0001</t>
  </si>
  <si>
    <t>INSS Cota Patronal</t>
  </si>
  <si>
    <t>Patronal</t>
  </si>
  <si>
    <t>INSS - CONTRIB. S/EMPREGADOS- ISENCAO</t>
  </si>
  <si>
    <t>1.6.1.01.0002</t>
  </si>
  <si>
    <t>INSS - CONTRIB. S/AUTONOMOS- ISENCAO</t>
  </si>
  <si>
    <t>1.6.1.01.0003</t>
  </si>
  <si>
    <t>PIS Cota Patronal</t>
  </si>
  <si>
    <t>PIS S/ FOLHA PAGTO - ISENCAO</t>
  </si>
  <si>
    <t>1.7</t>
  </si>
  <si>
    <t>COMPENSACAO ATIVA</t>
  </si>
  <si>
    <t>1.7.1</t>
  </si>
  <si>
    <t>CONTAS DE COMPENSACAO</t>
  </si>
  <si>
    <t>1.7.1.01</t>
  </si>
  <si>
    <t>COMODATO</t>
  </si>
  <si>
    <t>1.7.1.01.0007</t>
  </si>
  <si>
    <t>PMH PRODUTOS MEDICOS HOSPITALARES</t>
  </si>
  <si>
    <t>1.7.1.01.0008</t>
  </si>
  <si>
    <t>GOIANIA MEDICA PROD HOSP LTDA</t>
  </si>
  <si>
    <t>1.7.1.01.0009</t>
  </si>
  <si>
    <t>RFL COM DE PROD DE HIG E DESC LTDA</t>
  </si>
  <si>
    <t>1.7.1.01.0012</t>
  </si>
  <si>
    <t>BRAILE BIOMEDICA IND COM REPRES LTDA</t>
  </si>
  <si>
    <t>1.7.1.01.0013</t>
  </si>
  <si>
    <t>BIOCATH COMERCIO DE PRODUTOS HOSP</t>
  </si>
  <si>
    <t>1.7.1.01.0027</t>
  </si>
  <si>
    <t>MEDLEVENSOHN COM REPRES PROD HOSP</t>
  </si>
  <si>
    <t>1.7.1.01.0028</t>
  </si>
  <si>
    <t>ALPHARAD COM IMP EXP PROD HOSP EIRELI</t>
  </si>
  <si>
    <t>1.7.1.01.0029</t>
  </si>
  <si>
    <t>NACIONAL COMERCIAL HOSPITALAR SA</t>
  </si>
  <si>
    <t>1.7.1.01.0031</t>
  </si>
  <si>
    <t>SELBETTI GESTAO DE DOCUMENTOS S A</t>
  </si>
  <si>
    <t>1.7.1.01.0032</t>
  </si>
  <si>
    <t>ROSS MEDICAL LTDA</t>
  </si>
  <si>
    <t>1.7.1.01.0033</t>
  </si>
  <si>
    <t>NUTRILIFE PROD NUTRICIONAIS EIRELI</t>
  </si>
  <si>
    <t>1.7.1.01.0034</t>
  </si>
  <si>
    <t>MEDITON FRAMACEUTICO LTDA</t>
  </si>
  <si>
    <t>1.7.1.01.0035</t>
  </si>
  <si>
    <t>FRESENIUS MEDICAL CARE</t>
  </si>
  <si>
    <t>1.7.1.01.0036</t>
  </si>
  <si>
    <t>X MED COM DE MAT MEDICO HOSP LTDA</t>
  </si>
  <si>
    <t>1.7.1.01.0037</t>
  </si>
  <si>
    <t>PREVINE MEDICINA PREVENTIVA E</t>
  </si>
  <si>
    <t>1.7.1.02</t>
  </si>
  <si>
    <t>LOCACAO</t>
  </si>
  <si>
    <t>1.7.1.02.0002</t>
  </si>
  <si>
    <t>DIAS E AMORIM LTDA EPP</t>
  </si>
  <si>
    <t>1.7.1.02.0029</t>
  </si>
  <si>
    <t>LIG PRINT COM LOC DE EQUIP INF LTDA</t>
  </si>
  <si>
    <t>1.7.1.03</t>
  </si>
  <si>
    <t>CESSAO DE USO</t>
  </si>
  <si>
    <t>1.7.1.03.0001</t>
  </si>
  <si>
    <t>SECRETARIA DO ESTADO DE SAUDE</t>
  </si>
  <si>
    <t>1.7.1.03.0002</t>
  </si>
  <si>
    <t>SECRETARIA DE ESTADO DE FAZENDA DE</t>
  </si>
  <si>
    <t>PASSIVO</t>
  </si>
  <si>
    <t>2.1</t>
  </si>
  <si>
    <t>PASSIVO CIRCULANTE</t>
  </si>
  <si>
    <t>2.1.1</t>
  </si>
  <si>
    <t>FORNECEDORES</t>
  </si>
  <si>
    <t>2.1.1.01</t>
  </si>
  <si>
    <t>FORNECEDORES DE MATERIAIS E</t>
  </si>
  <si>
    <t>2.1.1.01.0026</t>
  </si>
  <si>
    <t>Fornecedores de Materiais e Medicamentos</t>
  </si>
  <si>
    <t>Fornecedores</t>
  </si>
  <si>
    <t>CIRURGICA FERNANDES LTDA</t>
  </si>
  <si>
    <t>2.1.1.01.0039</t>
  </si>
  <si>
    <t>DIHOL DIST HOSP LTDA</t>
  </si>
  <si>
    <t>2.1.1.01.0069</t>
  </si>
  <si>
    <t>HALEX ISTAR IND FARMACEUTICA</t>
  </si>
  <si>
    <t>2.1.1.01.0088</t>
  </si>
  <si>
    <t>LABORATORIO B BRAUN S/A</t>
  </si>
  <si>
    <t>2.1.1.01.0160</t>
  </si>
  <si>
    <t>UNIMED CUIABA COOP DE TRABALHO MEDICO</t>
  </si>
  <si>
    <t>2.1.1.01.0165</t>
  </si>
  <si>
    <t>CLINICA DIETETICA LTDA</t>
  </si>
  <si>
    <t>2.1.1.01.0172</t>
  </si>
  <si>
    <t>2.1.1.01.0196</t>
  </si>
  <si>
    <t>FRESENIUS KABI BRASIL LTDA</t>
  </si>
  <si>
    <t>2.1.1.01.0285</t>
  </si>
  <si>
    <t>VILELA TORRES E ZIMINIANI LTDA</t>
  </si>
  <si>
    <t>2.1.1.01.0945</t>
  </si>
  <si>
    <t>HOSPFAR IN E COM PROD HOSP LTDA</t>
  </si>
  <si>
    <t>2.1.1.01.1001</t>
  </si>
  <si>
    <t>TIRADENTES MED HOSP LTDA (FILIAL)</t>
  </si>
  <si>
    <t>2.1.1.01.1007</t>
  </si>
  <si>
    <t>DISMASTER COM DE PROD HOSP LTDA</t>
  </si>
  <si>
    <t>2.1.1.01.1012</t>
  </si>
  <si>
    <t>QUALITY COM PROD MED HOSP LTDA</t>
  </si>
  <si>
    <t>2.1.1.01.2310</t>
  </si>
  <si>
    <t>N W FERREIRA DE FARIAS E CIA LTDA</t>
  </si>
  <si>
    <t>2.1.1.01.2349</t>
  </si>
  <si>
    <t>HTS TECNOLOGIA EM SAUDE COM IMPOR E</t>
  </si>
  <si>
    <t>2.1.1.01.2359</t>
  </si>
  <si>
    <t>BIOMEDICAL PROD MEDICOS HOSPITALARES</t>
  </si>
  <si>
    <t>2.1.1.01.2646</t>
  </si>
  <si>
    <t>CM HOSPITALAR S A MATRIZ</t>
  </si>
  <si>
    <t>2.1.1.01.2649</t>
  </si>
  <si>
    <t>OCTALAB FARMACIA DE MANIPULACAO LTDA</t>
  </si>
  <si>
    <t>2.1.1.01.2650</t>
  </si>
  <si>
    <t>SODROGAS DISTRIBUIDORA DE</t>
  </si>
  <si>
    <t>2.1.1.01.2657</t>
  </si>
  <si>
    <t>EXPRESSA DISTRIBUIDORA DE MEDICAMENTO</t>
  </si>
  <si>
    <t>2.1.1.01.2962</t>
  </si>
  <si>
    <t>MEDICAL SUTURE COM MAT HOSP LTDA</t>
  </si>
  <si>
    <t>2.1.1.01.2970</t>
  </si>
  <si>
    <t>DROGARIA FARMATER MEDICAMENTOS LTDA</t>
  </si>
  <si>
    <t>2.1.1.01.2976</t>
  </si>
  <si>
    <t>MAIS MEDICAMENTOS LTDA</t>
  </si>
  <si>
    <t>2.1.1.01.2977</t>
  </si>
  <si>
    <t>WERBRAN DISTRIBUIDORA DE MEDICAMENTOS</t>
  </si>
  <si>
    <t>2.1.1.01.2993</t>
  </si>
  <si>
    <t>FORTECARE IND DE PROD MEDICOS LTDA</t>
  </si>
  <si>
    <t>2.1.1.01.3001</t>
  </si>
  <si>
    <t>CRISTAL PHARMA LTDA</t>
  </si>
  <si>
    <t>2.1.1.01.3002</t>
  </si>
  <si>
    <t>MEDILAR IMPORTAÇÃO E DISTRIBUIÇÃO DE</t>
  </si>
  <si>
    <t>2.1.1.01.3006</t>
  </si>
  <si>
    <t>SUPERMED COM E IMPO DE PROD MED E</t>
  </si>
  <si>
    <t>2.1.1.01.3007</t>
  </si>
  <si>
    <t>ALPHARAD COM IMPOR EXPOR DE PROD HOSP</t>
  </si>
  <si>
    <t>2.1.1.01.3040</t>
  </si>
  <si>
    <t>ONCOTECH HOSPITALAR COMERCIO DE</t>
  </si>
  <si>
    <t>2.1.1.01.3045</t>
  </si>
  <si>
    <t>MEDPEJ EQUIPAMENTOS MEDICOS LTDA</t>
  </si>
  <si>
    <t>2.1.1.01.3066</t>
  </si>
  <si>
    <t>CRISTAL DISTRIBUIDORA DE MEDICAMENTOS</t>
  </si>
  <si>
    <t>2.1.1.01.3071</t>
  </si>
  <si>
    <t>CENTRAL DISTRIBUIDORA DE MEDICAMENTOS</t>
  </si>
  <si>
    <t>2.1.1.01.3108</t>
  </si>
  <si>
    <t>GE HEALTHCARE DO BRASIL COM E SERV</t>
  </si>
  <si>
    <t>2.1.1.01.3120</t>
  </si>
  <si>
    <t>LANCO LTDA</t>
  </si>
  <si>
    <t>2.1.1.01.3131</t>
  </si>
  <si>
    <t>NACIONAL COM HOSPITALAR</t>
  </si>
  <si>
    <t>2.1.1.01.3137</t>
  </si>
  <si>
    <t>TITANIUM COM. DE MAT. MÉDICO HOSP. E</t>
  </si>
  <si>
    <t>2.1.1.01.3144</t>
  </si>
  <si>
    <t>DORMED HOSPITALAR EIRELI</t>
  </si>
  <si>
    <t>2.1.1.01.3148</t>
  </si>
  <si>
    <t>INOVACAO SERVICOS E COMERCIO DE</t>
  </si>
  <si>
    <t>2.1.1.01.3162</t>
  </si>
  <si>
    <t>VERBENNA FARMACIA  DE MANIP LTDA</t>
  </si>
  <si>
    <t>2.1.1.01.3166</t>
  </si>
  <si>
    <t>R R FERREIRA MAT HOSP ELET EPP</t>
  </si>
  <si>
    <t>2.1.1.01.3176</t>
  </si>
  <si>
    <t>ELFA MEDICAMENTOS LTDA</t>
  </si>
  <si>
    <t>2.1.1.01.3189</t>
  </si>
  <si>
    <t>ANBIOTON IMPORTADORA LTDA</t>
  </si>
  <si>
    <t>2.1.1.01.3219</t>
  </si>
  <si>
    <t>ALLIANCE MEDICAL COM REPR LTDA ME</t>
  </si>
  <si>
    <t>2.1.1.01.3228</t>
  </si>
  <si>
    <t>HOSPCOM EQUIP HOSP LTDA</t>
  </si>
  <si>
    <t>2.1.1.01.3231</t>
  </si>
  <si>
    <t>QUALIVIDROS DIST LTDA</t>
  </si>
  <si>
    <t>2.1.1.01.3242</t>
  </si>
  <si>
    <t>PAULO CARNEIRO DE LUCENA ME</t>
  </si>
  <si>
    <t>2.1.1.01.3243</t>
  </si>
  <si>
    <t>G F MEDICAL SUPRIMENTOS MEDICOS LTDA</t>
  </si>
  <si>
    <t>2.1.1.01.3246</t>
  </si>
  <si>
    <t>PRO SAUDE DIST DE MED EIRELI ME</t>
  </si>
  <si>
    <t>2.1.1.01.3251</t>
  </si>
  <si>
    <t>CANTINHO DA MAMAE LOCACAO DE BOMBAS E</t>
  </si>
  <si>
    <t>2.1.1.01.3256</t>
  </si>
  <si>
    <t>KLEMMEN IMPORTACOES EIRELI - EPP</t>
  </si>
  <si>
    <t>2.1.1.01.3261</t>
  </si>
  <si>
    <t>H STRATTNER &amp; CIA LTDA</t>
  </si>
  <si>
    <t>2.1.1.01.3262</t>
  </si>
  <si>
    <t>SANTE COM DE PROD MED HOSP E</t>
  </si>
  <si>
    <t>2.1.1.01.3268</t>
  </si>
  <si>
    <t>CM HOSPITALAR S A FILIAL</t>
  </si>
  <si>
    <t>2.1.1.01.3270</t>
  </si>
  <si>
    <t>MEDICONE PROJETOS E SOLUCOES P IND E</t>
  </si>
  <si>
    <t>2.1.1.01.3318</t>
  </si>
  <si>
    <t>RHOSSE INSTRU E EQUIP CIRURGICOS LTDA</t>
  </si>
  <si>
    <t>2.1.1.01.3337</t>
  </si>
  <si>
    <t>MIKA MANCINI LTDA</t>
  </si>
  <si>
    <t>2.1.1.01.3343</t>
  </si>
  <si>
    <t>SOMMA PRODUTOS HOSP LTDA</t>
  </si>
  <si>
    <t>2.1.1.01.3344</t>
  </si>
  <si>
    <t>EMPREENDIMENTOS ECONOMIZE LTDA ME</t>
  </si>
  <si>
    <t>2.1.1.01.3357</t>
  </si>
  <si>
    <t>MCW PROD MEDICOS E HOSP LTDA</t>
  </si>
  <si>
    <t>2.1.1.01.3362</t>
  </si>
  <si>
    <t>BIOMEDICAL PRODUTOS CIENTIFICOS</t>
  </si>
  <si>
    <t>2.1.1.01.3376</t>
  </si>
  <si>
    <t>NUTRILIFE PRODUTOS NUTRICIONAIS EIRELI</t>
  </si>
  <si>
    <t>2.1.1.01.3378</t>
  </si>
  <si>
    <t>PONTAMED FARMACEUTICA LTDA</t>
  </si>
  <si>
    <t>2.1.1.01.3389</t>
  </si>
  <si>
    <t>MEDCOM COMERCIO DE MEDICAMENTOS</t>
  </si>
  <si>
    <t>2.1.1.01.3403</t>
  </si>
  <si>
    <t>INFINITY MEDICAL 22 LTDA</t>
  </si>
  <si>
    <t>2.1.1.01.3406</t>
  </si>
  <si>
    <t>BIO INFINITY TECNOLOGIA HOSPITALAR EIRELI</t>
  </si>
  <si>
    <t>2.1.1.01.3409</t>
  </si>
  <si>
    <t>R &amp; D MED EQUIP E SERV  ESPEC LTDA</t>
  </si>
  <si>
    <t>2.1.1.01.3411</t>
  </si>
  <si>
    <t>SUPLEN MEDICAL LTDA (ANTIGA SUPERA )</t>
  </si>
  <si>
    <t>2.1.1.01.3418</t>
  </si>
  <si>
    <t>DISTRIBUIDORA JUST IN TIME LTDA</t>
  </si>
  <si>
    <t>2.1.1.01.3419</t>
  </si>
  <si>
    <t>ONCOVIT DIST DE MED LTDA EPP</t>
  </si>
  <si>
    <t>2.1.1.01.3428</t>
  </si>
  <si>
    <t>SUPERMEDICA DIST HOSP EIRELI</t>
  </si>
  <si>
    <t>2.1.1.01.3429</t>
  </si>
  <si>
    <t>BMR MEDICAL LTDA</t>
  </si>
  <si>
    <t>2.1.1.01.3430</t>
  </si>
  <si>
    <t>MR BIOMEDICA RIO PRETO LTDA</t>
  </si>
  <si>
    <t>2.1.1.01.3433</t>
  </si>
  <si>
    <t>OMNIELMASTER HEMOMED REPR COM E SER S</t>
  </si>
  <si>
    <t>2.1.1.01.3536</t>
  </si>
  <si>
    <t>ADAPT PROD OFTAMOLOGICO LTDA EPP</t>
  </si>
  <si>
    <t>2.1.1.01.3537</t>
  </si>
  <si>
    <t>LUMINAL PROD MEDICOS EIRELI</t>
  </si>
  <si>
    <t>2.1.1.01.3543</t>
  </si>
  <si>
    <t>HOSPDROGAS COMERCIAL LTDA  EPP</t>
  </si>
  <si>
    <t>2.1.1.01.3545</t>
  </si>
  <si>
    <t>INDALABOR INDAIA LAB FARMACEUTICO LTDA</t>
  </si>
  <si>
    <t>2.1.1.01.3547</t>
  </si>
  <si>
    <t>X MED COM DE MAT MED HOSP LTDA</t>
  </si>
  <si>
    <t>2.1.1.01.3548</t>
  </si>
  <si>
    <t>QL MED MAT HOSP LTDA</t>
  </si>
  <si>
    <t>2.1.1.01.3552</t>
  </si>
  <si>
    <t>BIOHOP PRODUTOS HOSPITALARES LTDA</t>
  </si>
  <si>
    <t>2.1.1.01.3557</t>
  </si>
  <si>
    <t>WAVE PRODUTOS MEDICOS EIRELI</t>
  </si>
  <si>
    <t>2.1.1.01.3566</t>
  </si>
  <si>
    <t>F &amp; F DISTRIBUIDORA DE PROD FARMA LTDA</t>
  </si>
  <si>
    <t>2.1.1.01.3567</t>
  </si>
  <si>
    <t>INJEMED MED ESPECIAIS LTDA</t>
  </si>
  <si>
    <t>2.1.1.01.3568</t>
  </si>
  <si>
    <t>TECNO4 PROD HOSP LTDA EPP</t>
  </si>
  <si>
    <t>2.1.1.01.3569</t>
  </si>
  <si>
    <t>VITALMED PROD MED E HOSP EIRELI ME</t>
  </si>
  <si>
    <t>2.1.1.01.3572</t>
  </si>
  <si>
    <t>2.1.1.01.3579</t>
  </si>
  <si>
    <t>MT PHARMACY DIST MED MAT HOSP EIRELI</t>
  </si>
  <si>
    <t>2.1.1.01.3586</t>
  </si>
  <si>
    <t>PROMEFARMA REPRESENTAÇÕES</t>
  </si>
  <si>
    <t>2.1.1.01.3651</t>
  </si>
  <si>
    <t>HG MEDICAMENTOS LTDA ME</t>
  </si>
  <si>
    <t>2.1.1.01.3656</t>
  </si>
  <si>
    <t>CARDIOPROTESE LTDA</t>
  </si>
  <si>
    <t>2.1.1.01.3661</t>
  </si>
  <si>
    <t>BIG FARMA MEDICAMENTOS LTDA</t>
  </si>
  <si>
    <t>2.1.1.01.3663</t>
  </si>
  <si>
    <t>CENTRAL PROD MED HOSPITALARES LTDA</t>
  </si>
  <si>
    <t>2.1.1.01.3664</t>
  </si>
  <si>
    <t>OXIFER COM DE OXIGENIO E FERRAMENTAS</t>
  </si>
  <si>
    <t>2.1.1.01.3665</t>
  </si>
  <si>
    <t>DELCIO MOVEIS HOSPITALARES LTDA</t>
  </si>
  <si>
    <t>2.1.1.01.3666</t>
  </si>
  <si>
    <t>IMAGEM SISTEMAS MEDICOS LTDA</t>
  </si>
  <si>
    <t>2.1.1.01.3669</t>
  </si>
  <si>
    <t>PRIME DIST DE MEDICAMENTOS LTDA</t>
  </si>
  <si>
    <t>2.1.1.01.3672</t>
  </si>
  <si>
    <t>KRAUSE COM DE ARTIGOS ORTOPÉDICOS</t>
  </si>
  <si>
    <t>2.1.1.01.3677</t>
  </si>
  <si>
    <t>GLOBAL HOSP IMP E COMERCIO</t>
  </si>
  <si>
    <t>2.1.1.01.3682</t>
  </si>
  <si>
    <t>ANGULAR PROD PARA SAUDE LTDA ME</t>
  </si>
  <si>
    <t>2.1.1.01.3684</t>
  </si>
  <si>
    <t>D &amp; D COM DE ARTIGOS MEDICOS LTDA</t>
  </si>
  <si>
    <t>2.1.1.01.3690</t>
  </si>
  <si>
    <t>JJSV PROD OTICOS LTDA</t>
  </si>
  <si>
    <t>2.1.1.01.3691</t>
  </si>
  <si>
    <t>CM HOSPITALAR S A RECIFE</t>
  </si>
  <si>
    <t>2.1.1.01.3699</t>
  </si>
  <si>
    <t>A C LOPES E N A RIEGER LTDA</t>
  </si>
  <si>
    <t>2.1.1.01.3739</t>
  </si>
  <si>
    <t>BIO INFINITY COM HOSP E LOCACAO EIRELI</t>
  </si>
  <si>
    <t>2.1.1.01.3745</t>
  </si>
  <si>
    <t>FAMA DIST HOSP EIRELI ME</t>
  </si>
  <si>
    <t>2.1.1.01.3749</t>
  </si>
  <si>
    <t>DVANCED STERIL COM DE PROD PARA SAUDE</t>
  </si>
  <si>
    <t>2.1.1.01.3752</t>
  </si>
  <si>
    <t>RS MED LTDA</t>
  </si>
  <si>
    <t>2.1.1.01.3756</t>
  </si>
  <si>
    <t>ULTRAMEDI COM DE MED HOSP LTDA</t>
  </si>
  <si>
    <t>2.1.1.01.3760</t>
  </si>
  <si>
    <t>IMPERIOMED DIST DE MATERIAL MEDICO HOSP</t>
  </si>
  <si>
    <t>2.1.1.01.3768</t>
  </si>
  <si>
    <t>MARLON R MACIEL</t>
  </si>
  <si>
    <t>2.1.1.01.3769</t>
  </si>
  <si>
    <t>RAPHAEL GONCALVES NICESIO EPP</t>
  </si>
  <si>
    <t>2.1.1.01.3772</t>
  </si>
  <si>
    <t>F R DE FREITAS EPP</t>
  </si>
  <si>
    <t>2.1.1.01.3774</t>
  </si>
  <si>
    <t>MMH COM DE PROD HOSP LTDA ME</t>
  </si>
  <si>
    <t>2.1.1.01.3778</t>
  </si>
  <si>
    <t>OPHTHALMOS S A</t>
  </si>
  <si>
    <t>2.1.1.01.3781</t>
  </si>
  <si>
    <t>LEEDSAY S A</t>
  </si>
  <si>
    <t>2.1.1.01.3784</t>
  </si>
  <si>
    <t>CONVENIENCE MEDICAL LTDA</t>
  </si>
  <si>
    <t>2.1.1.01.3785</t>
  </si>
  <si>
    <t>PRO REMEDIOS DIST PRO FAR COSM EIRELI</t>
  </si>
  <si>
    <t>2.1.1.01.3796</t>
  </si>
  <si>
    <t>STRYKER DO BRASIL LTDA</t>
  </si>
  <si>
    <t>2.1.1.01.3797</t>
  </si>
  <si>
    <t>ANDRE INACIO DOS SANTOS EIRELI</t>
  </si>
  <si>
    <t>2.1.1.01.3806</t>
  </si>
  <si>
    <t>MIXSANTE HOSP EIRELI</t>
  </si>
  <si>
    <t>2.1.1.01.3809</t>
  </si>
  <si>
    <t>W B DE FREITAS ME</t>
  </si>
  <si>
    <t>2.1.1.01.3910</t>
  </si>
  <si>
    <t>MAFER COMERCIAL HOSPITALAR LTDA</t>
  </si>
  <si>
    <t>2.1.1.01.3911</t>
  </si>
  <si>
    <t>TS MEDICAL COM E SERV PROD HOSP LTDA</t>
  </si>
  <si>
    <t>2.1.1.01.3916</t>
  </si>
  <si>
    <t>GOYAZ SERVICE COM E LOGISTICA LTDA</t>
  </si>
  <si>
    <t>2.1.1.01.3918</t>
  </si>
  <si>
    <t>OXIGEN COM IND E REPRES DE EQUIP</t>
  </si>
  <si>
    <t>2.1.1.01.3919</t>
  </si>
  <si>
    <t>COMERCIAL MOSTAERT LTDA</t>
  </si>
  <si>
    <t>2.1.1.01.3925</t>
  </si>
  <si>
    <t>ESFERA MEDICAL EIRELI</t>
  </si>
  <si>
    <t>2.1.1.01.3932</t>
  </si>
  <si>
    <t>ESTRELA COM ATACADISTA PROD P SAUDE</t>
  </si>
  <si>
    <t>2.1.1.01.3937</t>
  </si>
  <si>
    <t>VISIONFLEX SOLUCOES GRAFICAS LTDA</t>
  </si>
  <si>
    <t>2.1.1.01.3938</t>
  </si>
  <si>
    <t>MULTIHOSP COM DE PROD HOSP LTDA</t>
  </si>
  <si>
    <t>2.1.1.01.3941</t>
  </si>
  <si>
    <t>MAEVE PROD HOSP LTDA</t>
  </si>
  <si>
    <t>2.1.1.01.3944</t>
  </si>
  <si>
    <t>ALEXANDRO DE LIMA</t>
  </si>
  <si>
    <t>2.1.1.01.3947</t>
  </si>
  <si>
    <t>METALIC MEDICAL PROD HOSP LTDA</t>
  </si>
  <si>
    <t>2.1.1.01.3949</t>
  </si>
  <si>
    <t>COUTINHO E FERNANDES PROD MED E HOSP</t>
  </si>
  <si>
    <t>2.1.1.01.3950</t>
  </si>
  <si>
    <t>EXCELENCIA SAUDE LTDA</t>
  </si>
  <si>
    <t>2.1.1.01.3951</t>
  </si>
  <si>
    <t>AFMED DIST DE MED E MAT HOSP LTDA</t>
  </si>
  <si>
    <t>2.1.1.01.3956</t>
  </si>
  <si>
    <t>TECHPHARMA HOSPITALAR COM IMP E EXP</t>
  </si>
  <si>
    <t>2.1.1.01.3958</t>
  </si>
  <si>
    <t>HARTE EQUIP E MOVEIS HOSP LTDA</t>
  </si>
  <si>
    <t>2.1.1.01.3959</t>
  </si>
  <si>
    <t>DOCTOR MEDIC BRASIL IMP EXP EIRELI</t>
  </si>
  <si>
    <t>2.1.1.01.3960</t>
  </si>
  <si>
    <t>HEALTH SOLUTION PHARMA LTDA</t>
  </si>
  <si>
    <t>2.1.1.01.3963</t>
  </si>
  <si>
    <t>NSA MATERIAL MEDICO HOSP ODONTOLOGICO</t>
  </si>
  <si>
    <t>2.1.1.01.3964</t>
  </si>
  <si>
    <t>ELGER &amp; LOPES COM REPR DE PROD MED</t>
  </si>
  <si>
    <t>2.1.1.01.3966</t>
  </si>
  <si>
    <t>MGMED PROD HOSP EIRELI</t>
  </si>
  <si>
    <t>2.1.1.01.3969</t>
  </si>
  <si>
    <t>LEONARDO SANCHES FERNANDES</t>
  </si>
  <si>
    <t>2.1.1.01.3970</t>
  </si>
  <si>
    <t>ENTERSOLUCOES COM DE PULSEIRAS HOSP</t>
  </si>
  <si>
    <t>2.1.1.02</t>
  </si>
  <si>
    <t>FORNECEDORES DE GENEROS ALIMENTICIOS</t>
  </si>
  <si>
    <t>2.1.1.02.0075</t>
  </si>
  <si>
    <t>Fornecedores de Generos Alimenticios</t>
  </si>
  <si>
    <t>MARCOS ANTONIO LEONARDO E CIA LTDA ME</t>
  </si>
  <si>
    <t>2.1.1.02.0092</t>
  </si>
  <si>
    <t>COMPACTA COMERCIAL LTDA</t>
  </si>
  <si>
    <t>2.1.1.02.0099</t>
  </si>
  <si>
    <t>BOLIVAR ANTONIO DA SILVA ME</t>
  </si>
  <si>
    <t>2.1.1.02.0106</t>
  </si>
  <si>
    <t>NUTRI CARE PROD NUTRICIONAIS LTDA</t>
  </si>
  <si>
    <t>2.1.1.02.0107</t>
  </si>
  <si>
    <t>ATACADAO S A</t>
  </si>
  <si>
    <t>2.1.1.02.0114</t>
  </si>
  <si>
    <t>ANGELA FERREIRA PEDROSO EIRELI  EPP</t>
  </si>
  <si>
    <t>2.1.1.02.0115</t>
  </si>
  <si>
    <t>EMERSON GALVAO ME</t>
  </si>
  <si>
    <t>2.1.1.02.0119</t>
  </si>
  <si>
    <t>ROSIMEIRY FERREIRA DA SILVA</t>
  </si>
  <si>
    <t>2.1.1.02.0127</t>
  </si>
  <si>
    <t>WINDMILL COM DE ALIMENTOS EIRELLI</t>
  </si>
  <si>
    <t>2.1.1.02.0129</t>
  </si>
  <si>
    <t>JOICILEI FERREIRA FRANCO</t>
  </si>
  <si>
    <t>2.1.1.02.1431</t>
  </si>
  <si>
    <t>A C M COSTA DISTRIBUIDORA LTDA</t>
  </si>
  <si>
    <t>2.1.1.03</t>
  </si>
  <si>
    <t>FORNECEDORES DE SERVICOS MEDICOS - PJ</t>
  </si>
  <si>
    <t>2.1.1.03.0008</t>
  </si>
  <si>
    <t>Prestador de Serviço Médico</t>
  </si>
  <si>
    <t>SERVICO DE CARDIOLOGIA DE</t>
  </si>
  <si>
    <t>2.1.1.03.0016</t>
  </si>
  <si>
    <t>LAB DE ANALISES CLINICAS UNIDOS SC LTDA</t>
  </si>
  <si>
    <t>2.1.1.03.0018</t>
  </si>
  <si>
    <t>CLINICA OFTALMOLOGICA TACIO PIERRE LTDA</t>
  </si>
  <si>
    <t>2.1.1.03.0019</t>
  </si>
  <si>
    <t>CLINICA SANTA CLARA LTDA</t>
  </si>
  <si>
    <t>2.1.1.03.0025</t>
  </si>
  <si>
    <t>OTOCLIN SERVICOS MEDICOS S/C LTDA</t>
  </si>
  <si>
    <t>2.1.1.03.0031</t>
  </si>
  <si>
    <t>JULIANO MUNARETTO BEVILACQUA</t>
  </si>
  <si>
    <t>2.1.1.03.0032</t>
  </si>
  <si>
    <t>CENTRO DE HEMOTERAPIA DE MATO GROSSO</t>
  </si>
  <si>
    <t>2.1.1.03.0033</t>
  </si>
  <si>
    <t>J S DE SOUSA E CIA LTDA</t>
  </si>
  <si>
    <t>2.1.1.03.0037</t>
  </si>
  <si>
    <t>SERVICOS DE ANESTESIA DE RONDONOPOLIS</t>
  </si>
  <si>
    <t>2.1.1.03.0045</t>
  </si>
  <si>
    <t>L S MUCHAGATA FISIOTERAPEUTA E</t>
  </si>
  <si>
    <t>2.1.1.03.0046</t>
  </si>
  <si>
    <t>ANGIOLOGIA E CIRURGIA VASCULAR S/S/ LTDA</t>
  </si>
  <si>
    <t>2.1.1.03.0049</t>
  </si>
  <si>
    <t>FREITAS - CLINICAS DE SERVICOS MEDICOS</t>
  </si>
  <si>
    <t>2.1.1.03.0056</t>
  </si>
  <si>
    <t>F N MINOTTO ME</t>
  </si>
  <si>
    <t>2.1.1.03.0060</t>
  </si>
  <si>
    <t>CLINICA PERFETE E FRAGA LTDA</t>
  </si>
  <si>
    <t>2.1.1.03.0062</t>
  </si>
  <si>
    <t>A F SERVIÇOS MEDICOS</t>
  </si>
  <si>
    <t>2.1.1.03.0065</t>
  </si>
  <si>
    <t>H R  PICHIONI ME</t>
  </si>
  <si>
    <t>2.1.1.03.0068</t>
  </si>
  <si>
    <t>EURIVAL SOARES BORGES</t>
  </si>
  <si>
    <t>2.1.1.03.0071</t>
  </si>
  <si>
    <t>CLINICA DO CEREBRO E COLUNA</t>
  </si>
  <si>
    <t>2.1.1.03.0072</t>
  </si>
  <si>
    <t>MANOEL DA SILVA NETO</t>
  </si>
  <si>
    <t>2.1.1.03.0074</t>
  </si>
  <si>
    <t>RMA MENEGAZ SERVIÇOS MÉDICOS</t>
  </si>
  <si>
    <t>2.1.1.03.0075</t>
  </si>
  <si>
    <t>JOAO TEODORO SOBRINHO ME</t>
  </si>
  <si>
    <t>2.1.1.03.0079</t>
  </si>
  <si>
    <t>LAURIANA DE SOUSA GUASTI &amp; CIA LTDA - ME</t>
  </si>
  <si>
    <t>2.1.1.03.0085</t>
  </si>
  <si>
    <t>ARAUJO PIMENTA &amp; CIA</t>
  </si>
  <si>
    <t>2.1.1.03.0086</t>
  </si>
  <si>
    <t>LYSIANE RIBEIRO TOSTA ME</t>
  </si>
  <si>
    <t>2.1.1.03.0087</t>
  </si>
  <si>
    <t>RENAL SOCIEDADE DE UROLOGIA DE</t>
  </si>
  <si>
    <t>2.1.1.03.0090</t>
  </si>
  <si>
    <t>NEFRON SERVIÇOS DE NEFROLOGIA</t>
  </si>
  <si>
    <t>2.1.1.03.0092</t>
  </si>
  <si>
    <t>HORTA JUNIOR &amp; FASCINI LTDA ME</t>
  </si>
  <si>
    <t>2.1.1.03.0098</t>
  </si>
  <si>
    <t>LUIS ROBERTO SENNA</t>
  </si>
  <si>
    <t>2.1.1.03.0099</t>
  </si>
  <si>
    <t>RENATO COSTA JUNIOR SERVICOS MEDICOS</t>
  </si>
  <si>
    <t>2.1.1.03.0100</t>
  </si>
  <si>
    <t>NUCLEO DE UROLOGIA  AVANCADA S/S</t>
  </si>
  <si>
    <t>2.1.1.03.0104</t>
  </si>
  <si>
    <t>C E G FRAGA MOREIRA &amp; CIA LTDA</t>
  </si>
  <si>
    <t>2.1.1.03.0105</t>
  </si>
  <si>
    <t>M C DA SILVA ALVARES SERVIÇOS MEDICOS</t>
  </si>
  <si>
    <t>2.1.1.03.0106</t>
  </si>
  <si>
    <t>JNV SERVIÇOS MÉDICOS SS LIMITADA - ME</t>
  </si>
  <si>
    <t>2.1.1.03.0118</t>
  </si>
  <si>
    <t>CICERO VICTOR MUNARETTO ME</t>
  </si>
  <si>
    <t>2.1.1.03.0123</t>
  </si>
  <si>
    <t>H DE A FREITAS - ME</t>
  </si>
  <si>
    <t>2.1.1.03.0127</t>
  </si>
  <si>
    <t>FORTES &amp; BIZARRO SERVICOS MEDICOS SS</t>
  </si>
  <si>
    <t>2.1.1.03.0134</t>
  </si>
  <si>
    <t>EDUARDO MACIEL NARVAES - ME</t>
  </si>
  <si>
    <t>2.1.1.03.0481</t>
  </si>
  <si>
    <t>SER  SERVICO DE ENDOSCOPIA DE</t>
  </si>
  <si>
    <t>2.1.1.03.0485</t>
  </si>
  <si>
    <t>J C PEREIRA NETO ME</t>
  </si>
  <si>
    <t>2.1.1.03.0489</t>
  </si>
  <si>
    <t>UROLASER RONDONOPOLIS SERV MED EM</t>
  </si>
  <si>
    <t>2.1.1.03.0495</t>
  </si>
  <si>
    <t>CLINICA MEDICA BORDINHAO LTDA ME</t>
  </si>
  <si>
    <t>2.1.1.03.0496</t>
  </si>
  <si>
    <t>RAFAEL COSTA  JOMAH EPP</t>
  </si>
  <si>
    <t>2.1.1.03.0497</t>
  </si>
  <si>
    <t>NEUROMED CARE SERV EM NEUROCIRURGIA E</t>
  </si>
  <si>
    <t>2.1.1.03.0517</t>
  </si>
  <si>
    <t>LUCIANA  ABREU HORTA ME</t>
  </si>
  <si>
    <t>2.1.1.03.0518</t>
  </si>
  <si>
    <t>A P F TOTORA ME</t>
  </si>
  <si>
    <t>2.1.1.03.0537</t>
  </si>
  <si>
    <t>MARCELLO JOSE FREITAS RIBEIRO</t>
  </si>
  <si>
    <t>2.1.1.03.0539</t>
  </si>
  <si>
    <t>LACIC LABORATORIO HEMO E CARD INTER</t>
  </si>
  <si>
    <t>2.1.1.03.0544</t>
  </si>
  <si>
    <t>PEDRO LUIZ CARVALHO E SILVA</t>
  </si>
  <si>
    <t>2.1.1.03.0550</t>
  </si>
  <si>
    <t>M R M COSTA</t>
  </si>
  <si>
    <t>2.1.1.03.0551</t>
  </si>
  <si>
    <t>CARDIO MATER SERV MEDICOS SS</t>
  </si>
  <si>
    <t>2.1.1.03.0553</t>
  </si>
  <si>
    <t>GAIA MEDICINA E SAUDE EIRELI</t>
  </si>
  <si>
    <t>2.1.1.03.0554</t>
  </si>
  <si>
    <t>LEONARDO DOURADO CORREIA EIRELI</t>
  </si>
  <si>
    <t>2.1.1.03.0558</t>
  </si>
  <si>
    <t>LIFE GESTAO E SERV EM MED INTENSIVA LTDA</t>
  </si>
  <si>
    <t>2.1.1.03.2576</t>
  </si>
  <si>
    <t>PRIME MEDICINA LTDA EPP</t>
  </si>
  <si>
    <t>2.1.1.03.2578</t>
  </si>
  <si>
    <t>R. S. DE O. RODRIGUES</t>
  </si>
  <si>
    <t>2.1.1.03.2880</t>
  </si>
  <si>
    <t>S M PEREIRA LIFE CENTRO MEDICO</t>
  </si>
  <si>
    <t>2.1.1.03.2886</t>
  </si>
  <si>
    <t>DP MEDICOS ASSOCIADOS LTDA</t>
  </si>
  <si>
    <t>2.1.1.03.3819</t>
  </si>
  <si>
    <t>G FAGUNDES LIMA</t>
  </si>
  <si>
    <t>2.1.1.03.3897</t>
  </si>
  <si>
    <t>CAROLINE MARIE DA SILVEIRA E LIMA</t>
  </si>
  <si>
    <t>2.1.1.03.3900</t>
  </si>
  <si>
    <t>MARIANE MAMEDE BORGES</t>
  </si>
  <si>
    <t>2.1.1.03.3902</t>
  </si>
  <si>
    <t>HFF SERVICOS MEDICOS LTDA</t>
  </si>
  <si>
    <t>2.1.1.03.3904</t>
  </si>
  <si>
    <t>RODRIGO LOUREIRO DE FREITAS</t>
  </si>
  <si>
    <t>2.1.1.03.3911</t>
  </si>
  <si>
    <t>GESTI SERV HOSP MT UM LTDA</t>
  </si>
  <si>
    <t>2.1.1.03.3913</t>
  </si>
  <si>
    <t>LETICIA SOUZA SANTANA</t>
  </si>
  <si>
    <t>2.1.1.03.3914</t>
  </si>
  <si>
    <t>MKF ALBENY SERV DE PREST HOSP EIRELI</t>
  </si>
  <si>
    <t>2.1.1.03.3917</t>
  </si>
  <si>
    <t>EZEQUIEL ANGELO FONSECA JUNIOR</t>
  </si>
  <si>
    <t>2.1.1.03.3919</t>
  </si>
  <si>
    <t>GILL CESAR FERREIRA DE FREITAS</t>
  </si>
  <si>
    <t>2.1.1.03.3920</t>
  </si>
  <si>
    <t>CLINICA DE NEFROLOGIA E MASTOLOGIA</t>
  </si>
  <si>
    <t>2.1.1.03.3921</t>
  </si>
  <si>
    <t>FOC FONOAUDIOLOGIA LTDA</t>
  </si>
  <si>
    <t>2.1.1.03.3922</t>
  </si>
  <si>
    <t>XTECII SERVICO EM RADIOLOGIA LTDA</t>
  </si>
  <si>
    <t>2.1.1.03.3931</t>
  </si>
  <si>
    <t>LUIZ ANTUNES HACHEM NETO LTDA</t>
  </si>
  <si>
    <t>2.1.1.03.3965</t>
  </si>
  <si>
    <t>FERNANDO VICENTINI</t>
  </si>
  <si>
    <t>2.1.1.03.3966</t>
  </si>
  <si>
    <t>FLAVIA CRISTINA MALHEIROS HAYASHI LTDA</t>
  </si>
  <si>
    <t>2.1.1.04</t>
  </si>
  <si>
    <t>FORNECEDORES DE SERV. E MAT. DIVERSOS</t>
  </si>
  <si>
    <t>2.1.1.04.0007</t>
  </si>
  <si>
    <t>Prestador de Serviço</t>
  </si>
  <si>
    <t>BIOMEDIC EQUIP ELET MED HOSP LTDA</t>
  </si>
  <si>
    <t>2.1.1.04.0008</t>
  </si>
  <si>
    <t>BIPTEL TELECOMUNICACOES E SEGURANCA</t>
  </si>
  <si>
    <t>2.1.1.04.0023</t>
  </si>
  <si>
    <t>DAMASCENO COM MAT P/ CONSTRUCAO LTDA</t>
  </si>
  <si>
    <t>2.1.1.04.0030</t>
  </si>
  <si>
    <t>ELETRICA SERPAL LTDA</t>
  </si>
  <si>
    <t>2.1.1.04.0035</t>
  </si>
  <si>
    <t>ELETRICA FALCAO LTDA</t>
  </si>
  <si>
    <t>2.1.1.04.0087</t>
  </si>
  <si>
    <t>GAZIN IND  COM MOVEIS E ELETR LTDA</t>
  </si>
  <si>
    <t>2.1.1.04.0103</t>
  </si>
  <si>
    <t>PROTEC EQUIPAMENTOS MEDICO HOSPITALAR</t>
  </si>
  <si>
    <t>2.1.1.04.0107</t>
  </si>
  <si>
    <t>REFRIGERACAO RELETRON LTDA</t>
  </si>
  <si>
    <t>2.1.1.04.0113</t>
  </si>
  <si>
    <t>ROBERTO CARLOS PERES E CIA LTDA</t>
  </si>
  <si>
    <t>2.1.1.04.0133</t>
  </si>
  <si>
    <t>TAIPA MATERIAIS P/ CONTR LTDA</t>
  </si>
  <si>
    <t>2.1.1.04.0501</t>
  </si>
  <si>
    <t>WHITE MARTINS GASES IND S/A</t>
  </si>
  <si>
    <t>2.1.1.04.0512</t>
  </si>
  <si>
    <t>AGRO FERRAGENS LUIZAO LTDA</t>
  </si>
  <si>
    <t>2.1.1.04.0524</t>
  </si>
  <si>
    <t>MORETO E SEGATI LTDA</t>
  </si>
  <si>
    <t>2.1.1.04.0541</t>
  </si>
  <si>
    <t>MV INFORMATICA NORDESTE LTDA</t>
  </si>
  <si>
    <t>2.1.1.04.0545</t>
  </si>
  <si>
    <t>ANDREI PUBLI MED FARM TECNICAS LTDA</t>
  </si>
  <si>
    <t>2.1.1.04.0566</t>
  </si>
  <si>
    <t>ADEMAR NARCISO DA COSTA ME</t>
  </si>
  <si>
    <t>2.1.1.04.0596</t>
  </si>
  <si>
    <t>PARATI LUBRIFICANTES E FERRAMENTAS LTDA</t>
  </si>
  <si>
    <t>2.1.1.04.0610</t>
  </si>
  <si>
    <t>EXTINPAULO COM DE EXTINTORES LTDA</t>
  </si>
  <si>
    <t>2.1.1.04.0632</t>
  </si>
  <si>
    <t>GP COMERCIO DE FILTROS E LUBRIF LTDA</t>
  </si>
  <si>
    <t>2.1.1.04.0655</t>
  </si>
  <si>
    <t>ZENAIDE MARTINS SANTANA</t>
  </si>
  <si>
    <t>2.1.1.04.0667</t>
  </si>
  <si>
    <t>SAO LUIZ ENCOMENDAS E CARGAS LTDA</t>
  </si>
  <si>
    <t>2.1.1.04.0668</t>
  </si>
  <si>
    <t>AMAS AVIAMENTOS ARMARINHOS E BIJ LTDA</t>
  </si>
  <si>
    <t>2.1.1.04.0693</t>
  </si>
  <si>
    <t>SOARES IMPORTADORA LTDA</t>
  </si>
  <si>
    <t>2.1.1.04.0697</t>
  </si>
  <si>
    <t>SERPA DE MENEZES E CIA LTDA</t>
  </si>
  <si>
    <t>2.1.1.04.0711</t>
  </si>
  <si>
    <t>ELIAS SILVA DE ANDRADE - ME</t>
  </si>
  <si>
    <t>2.1.1.04.0729</t>
  </si>
  <si>
    <t>ANDORINHA TRANSPORTADORA LTDA</t>
  </si>
  <si>
    <t>2.1.1.04.0734</t>
  </si>
  <si>
    <t>URSO BRANCO AR CONDICIONADO LTDA</t>
  </si>
  <si>
    <t>2.1.1.04.0831</t>
  </si>
  <si>
    <t>MAISCOR TINTAS LTDA</t>
  </si>
  <si>
    <t>2.1.1.04.0835</t>
  </si>
  <si>
    <t>DEPOSITO DE GAS LESTE MATOGROSSENSE</t>
  </si>
  <si>
    <t>2.1.1.04.0845</t>
  </si>
  <si>
    <t>D S RIBEIRO E CIA LTDA</t>
  </si>
  <si>
    <t>2.1.1.04.0895</t>
  </si>
  <si>
    <t>PANAMEDICAL SISTEMAS LTDA</t>
  </si>
  <si>
    <t>2.1.1.04.0921</t>
  </si>
  <si>
    <t>LOCAWEB LTDA</t>
  </si>
  <si>
    <t>2.1.1.04.0929</t>
  </si>
  <si>
    <t>SEGUNDO TABELIONATO DE NOTAS REG CIVIL</t>
  </si>
  <si>
    <t>2.1.1.04.0996</t>
  </si>
  <si>
    <t>ATLAS SCHINDLER S/A</t>
  </si>
  <si>
    <t>2.1.1.04.1001</t>
  </si>
  <si>
    <t>LOKTAL MEDICAL ELETR IND COM LTDA</t>
  </si>
  <si>
    <t>2.1.1.04.1014</t>
  </si>
  <si>
    <t>TRANSPORTE CIDADE DE PEDRA LTDA</t>
  </si>
  <si>
    <t>2.1.1.04.1049</t>
  </si>
  <si>
    <t>AUDICONSUL AUD E CONS INDEP S/C LTDA</t>
  </si>
  <si>
    <t>2.1.1.04.1056</t>
  </si>
  <si>
    <t>TOTVS S/A</t>
  </si>
  <si>
    <t>2.1.1.04.2161</t>
  </si>
  <si>
    <t>EB COMERCIO DE ELETRODOMESTICOS LTDA</t>
  </si>
  <si>
    <t>2.1.1.04.2298</t>
  </si>
  <si>
    <t>RFL COM DE PROD DE HIG E DESCART LTDA</t>
  </si>
  <si>
    <t>2.1.1.04.2318</t>
  </si>
  <si>
    <t>WEM EQTO ELETR LTDA ME</t>
  </si>
  <si>
    <t>2.1.1.04.2401</t>
  </si>
  <si>
    <t>4DI COM DE BORRACHAS E PARAFUSOS LTDA</t>
  </si>
  <si>
    <t>2.1.1.04.2405</t>
  </si>
  <si>
    <t>BRASPRESS TRANSPORTES URGENTES LTDA</t>
  </si>
  <si>
    <t>2.1.1.04.2410</t>
  </si>
  <si>
    <t>TERRA DO SOL VIAGENS E TURISMO LTDA</t>
  </si>
  <si>
    <t>2.1.1.04.2429</t>
  </si>
  <si>
    <t>RONDO PANO COMERCIO DE TECIDOS LTDA -</t>
  </si>
  <si>
    <t>2.1.1.04.2435</t>
  </si>
  <si>
    <t>PEDRO ROSA RODRIGUES DA SILVA - ME</t>
  </si>
  <si>
    <t>2.1.1.04.2440</t>
  </si>
  <si>
    <t>RESENDE E RESENDE ADVOGADOS</t>
  </si>
  <si>
    <t>2.1.1.04.2441</t>
  </si>
  <si>
    <t>FEDERACAO DAS SANTAS CASAS DE MT</t>
  </si>
  <si>
    <t>2.1.1.04.2490</t>
  </si>
  <si>
    <t>MELO RODRIGUES E CIA LTDA ME</t>
  </si>
  <si>
    <t>2.1.1.04.2492</t>
  </si>
  <si>
    <t>GIDEOLI TUBOS VALV E CONEXOES LTDA EPP</t>
  </si>
  <si>
    <t>2.1.1.04.2501</t>
  </si>
  <si>
    <t>TRIBUNAL REGIONAL DO TRABALHO-23 ª</t>
  </si>
  <si>
    <t>2.1.1.04.2503</t>
  </si>
  <si>
    <t>LINCE COMERCIO DE INFORMATICA LTDA</t>
  </si>
  <si>
    <t>2.1.1.04.2546</t>
  </si>
  <si>
    <t>MONTEIRO IND DE BOBINAS E ETIQUETAS</t>
  </si>
  <si>
    <t>2.1.1.04.2553</t>
  </si>
  <si>
    <t>LF GERHARDT E CIA LTDA</t>
  </si>
  <si>
    <t>2.1.1.04.2588</t>
  </si>
  <si>
    <t>FREZENIUS MEDICAL CEARE LTDA</t>
  </si>
  <si>
    <t>2.1.1.04.2608</t>
  </si>
  <si>
    <t>CARMED EMERGECIAS MEDICAS</t>
  </si>
  <si>
    <t>2.1.1.04.2621</t>
  </si>
  <si>
    <t>MAGISTER MEDICAMENTOS LTDA</t>
  </si>
  <si>
    <t>2.1.1.04.2624</t>
  </si>
  <si>
    <t>HDL LOGISTICA HOSPITALAR LTDA</t>
  </si>
  <si>
    <t>2.1.1.04.2638</t>
  </si>
  <si>
    <t>WEISS E NAKAYAMA LTDA</t>
  </si>
  <si>
    <t>2.1.1.04.2651</t>
  </si>
  <si>
    <t>BIONEXO DO BRASIL LTDA</t>
  </si>
  <si>
    <t>2.1.1.04.2664</t>
  </si>
  <si>
    <t>DUZZI CLIMATIZACAO E REFRIGERACAO LTDA</t>
  </si>
  <si>
    <t>2.1.1.04.2668</t>
  </si>
  <si>
    <t>OXIGENIO CUIABA LTDA - MUNDIAL</t>
  </si>
  <si>
    <t>2.1.1.04.2704</t>
  </si>
  <si>
    <t>MICRO CENTER COMERCIO E SERVIÇOS DE</t>
  </si>
  <si>
    <t>2.1.1.04.2714</t>
  </si>
  <si>
    <t>COBIANCHI E PEREIRA LTDA</t>
  </si>
  <si>
    <t>2.1.1.04.2740</t>
  </si>
  <si>
    <t>COMERCIAL CIRURGICA RIOCLARENSE LTDA</t>
  </si>
  <si>
    <t>2.1.1.04.2741</t>
  </si>
  <si>
    <t>CITOPHARMA MANIP MED ESP LTDA</t>
  </si>
  <si>
    <t>2.1.1.04.2742</t>
  </si>
  <si>
    <t>TAIAMA PNEUMATICA E AUTOMAÇÃO</t>
  </si>
  <si>
    <t>2.1.1.04.2748</t>
  </si>
  <si>
    <t>M N DE OLIVEIRA FILHO EIRELI ME</t>
  </si>
  <si>
    <t>2.1.1.04.2753</t>
  </si>
  <si>
    <t>OPCAO INFORMATICA LTDA EPP</t>
  </si>
  <si>
    <t>2.1.1.04.2780</t>
  </si>
  <si>
    <t>MT AUTOMACAO INDUSTRIA LTDA</t>
  </si>
  <si>
    <t>2.1.1.04.2814</t>
  </si>
  <si>
    <t>DL COMPONENTES ELETRONICOS LTDA ME</t>
  </si>
  <si>
    <t>2.1.1.04.2818</t>
  </si>
  <si>
    <t>TELEFONICA BRASIL S.A</t>
  </si>
  <si>
    <t>2.1.1.04.2824</t>
  </si>
  <si>
    <t>STURM &amp; RUAS SILVA S/S</t>
  </si>
  <si>
    <t>2.1.1.04.2827</t>
  </si>
  <si>
    <t>POUPLUZ MATERIAIS ELETRICOS ESPECIAIS</t>
  </si>
  <si>
    <t>2.1.1.04.2829</t>
  </si>
  <si>
    <t>SERRA DOURADO COMERCIO DE MAT PARA</t>
  </si>
  <si>
    <t>2.1.1.04.2834</t>
  </si>
  <si>
    <t>MEDLAB ASSIST TEC E COM DE PECAS PARA</t>
  </si>
  <si>
    <t>2.1.1.04.2838</t>
  </si>
  <si>
    <t>EPIMED SOLUTIONS TECNOLOGIA DE</t>
  </si>
  <si>
    <t>2.1.1.04.2888</t>
  </si>
  <si>
    <t>GREEN PAPER FREE SOLUCOES SEM PAPEL</t>
  </si>
  <si>
    <t>2.1.1.04.2898</t>
  </si>
  <si>
    <t>PH DIAS ME</t>
  </si>
  <si>
    <t>2.1.1.04.2905</t>
  </si>
  <si>
    <t>PRO-RAD CONSULTORES EM RADIOPROTECAO</t>
  </si>
  <si>
    <t>2.1.1.04.2931</t>
  </si>
  <si>
    <t>G C MASSIGNAN EPP RELETRON</t>
  </si>
  <si>
    <t>2.1.1.04.2952</t>
  </si>
  <si>
    <t>EMPRESA BRASILEIRA DE CORREIOS E</t>
  </si>
  <si>
    <t>2.1.1.04.2968</t>
  </si>
  <si>
    <t>FLORICULTURA FLORES BELAS LTDA - ME</t>
  </si>
  <si>
    <t>2.1.1.04.2971</t>
  </si>
  <si>
    <t>PARANA COM DE MAT ELET E SERV LTDA</t>
  </si>
  <si>
    <t>2.1.1.04.3000</t>
  </si>
  <si>
    <t>F H MONTRESOR &amp; CIA LTDA - ME</t>
  </si>
  <si>
    <t>2.1.1.04.3001</t>
  </si>
  <si>
    <t>ECONET EDITORA EMPRESARIAL LTDA</t>
  </si>
  <si>
    <t>2.1.1.04.3005</t>
  </si>
  <si>
    <t>LABORATORIO DE ANALISE QUIMICA WR LTDA</t>
  </si>
  <si>
    <t>2.1.1.04.3008</t>
  </si>
  <si>
    <t>COOP MISTA AGROP DE JUSCIMEIRA LTDA</t>
  </si>
  <si>
    <t>2.1.1.04.3013</t>
  </si>
  <si>
    <t>BELMIRO FRANCISCO DE SOUZA</t>
  </si>
  <si>
    <t>2.1.1.04.3044</t>
  </si>
  <si>
    <t>SND DIST DE PROD DE INFORMATICA</t>
  </si>
  <si>
    <t>2.1.1.04.3045</t>
  </si>
  <si>
    <t>M S DA SILVA E CIA LTDA ME</t>
  </si>
  <si>
    <t>2.1.1.04.3056</t>
  </si>
  <si>
    <t>EDNEIA MARIA DE OLIVEIRA ANDRADE</t>
  </si>
  <si>
    <t>2.1.1.04.3066</t>
  </si>
  <si>
    <t>OLIVEIRA ANDRADE E DAMASCENO LTDA</t>
  </si>
  <si>
    <t>2.1.1.04.3098</t>
  </si>
  <si>
    <t>VERA LUCIA BROVINE SOARES 489.94.59-34</t>
  </si>
  <si>
    <t>2.1.1.04.3132</t>
  </si>
  <si>
    <t>J GONCALVES PINTO ME</t>
  </si>
  <si>
    <t>2.1.1.04.3145</t>
  </si>
  <si>
    <t>COMERCIAL FORS LTDA EPP</t>
  </si>
  <si>
    <t>2.1.1.04.3147</t>
  </si>
  <si>
    <t>ALUMIVIDROS COM DE VIDROS LTDA ME</t>
  </si>
  <si>
    <t>2.1.1.04.3189</t>
  </si>
  <si>
    <t>J. C. DA SILVA SOH - EPP</t>
  </si>
  <si>
    <t>2.1.1.04.3193</t>
  </si>
  <si>
    <t>CLARO S/A</t>
  </si>
  <si>
    <t>2.1.1.04.3205</t>
  </si>
  <si>
    <t>GEISIHELEN NASCIMENTO DOS SANTOS</t>
  </si>
  <si>
    <t>2.1.1.04.3206</t>
  </si>
  <si>
    <t>KEV X - SOLUCOES E SERVICOS LTDA</t>
  </si>
  <si>
    <t>2.1.1.04.3217</t>
  </si>
  <si>
    <t>MACROPEL PAPELARIA E INFORMATICA EIRELI</t>
  </si>
  <si>
    <t>2.1.1.04.3222</t>
  </si>
  <si>
    <t>MAQ MOVEIS MOBILE COM P ESCRITORIO LDTA</t>
  </si>
  <si>
    <t>2.1.1.04.3273</t>
  </si>
  <si>
    <t>TROPICAL SUPERMERCADO LTDA</t>
  </si>
  <si>
    <t>2.1.1.04.3283</t>
  </si>
  <si>
    <t>MEDLEVENSOHN COM REPRS PROD HOSP</t>
  </si>
  <si>
    <t>2.1.1.04.3286</t>
  </si>
  <si>
    <t>SUPER MOVEIS LTDA EPP</t>
  </si>
  <si>
    <t>2.1.1.04.3295</t>
  </si>
  <si>
    <t>CENTRO OESTE LOCACOES EIRELI ME</t>
  </si>
  <si>
    <t>2.1.1.04.3298</t>
  </si>
  <si>
    <t>BRAVA TELECOMUNICACOES ROO LTDA</t>
  </si>
  <si>
    <t>2.1.1.04.3304</t>
  </si>
  <si>
    <t>ANDREA C OLIVEIRA BASSO EPP</t>
  </si>
  <si>
    <t>2.1.1.04.3317</t>
  </si>
  <si>
    <t>EVA HELENA TERRENGUI ME</t>
  </si>
  <si>
    <t>2.1.1.04.3344</t>
  </si>
  <si>
    <t>ECO PAPEL COM E DIST EIRELI EPP</t>
  </si>
  <si>
    <t>2.1.1.04.3352</t>
  </si>
  <si>
    <t>CIRANDA DA FOTOGRAFIA</t>
  </si>
  <si>
    <t>2.1.1.04.3360</t>
  </si>
  <si>
    <t>GF MEDICAL COM E REPRESENTACOES LTDA</t>
  </si>
  <si>
    <t>2.1.1.04.3404</t>
  </si>
  <si>
    <t>FREDERICO DINIZ FARIA</t>
  </si>
  <si>
    <t>2.1.1.04.3408</t>
  </si>
  <si>
    <t>XIMENA TEIXEIRA CAMPOS SOCIED INDIVIDUAL</t>
  </si>
  <si>
    <t>2.1.1.04.3410</t>
  </si>
  <si>
    <t>BUTERI COMERCIO E REPRESENTACOES LTDA</t>
  </si>
  <si>
    <t>2.1.1.04.3423</t>
  </si>
  <si>
    <t>RONDON VENDING LTDA ME</t>
  </si>
  <si>
    <t>2.1.1.04.3425</t>
  </si>
  <si>
    <t>RONDOFONE INFORMATICA E</t>
  </si>
  <si>
    <t>2.1.1.04.3435</t>
  </si>
  <si>
    <t>DB IT SOLUTIONS TECNOLOGIA LTDA EPP</t>
  </si>
  <si>
    <t>2.1.1.04.3448</t>
  </si>
  <si>
    <t>MV SISTEMAS DE MEDICINA DIAGNOSTICO</t>
  </si>
  <si>
    <t>2.1.1.04.3450</t>
  </si>
  <si>
    <t>ANDREIS COM ATACADISTA DE COMBUSTIVEL</t>
  </si>
  <si>
    <t>2.1.1.04.3457</t>
  </si>
  <si>
    <t>ORACLE DO BRASIL SISTEMAS LTDA</t>
  </si>
  <si>
    <t>2.1.1.04.3463</t>
  </si>
  <si>
    <t>ITAMAR RIBEIRO DOS SANTOS</t>
  </si>
  <si>
    <t>2.1.1.04.3490</t>
  </si>
  <si>
    <t>LUAN HENRIQUE DA SILVA</t>
  </si>
  <si>
    <t>2.1.1.04.3499</t>
  </si>
  <si>
    <t>DYNAMICA CONSULTORIA EM SEGURANCA DO</t>
  </si>
  <si>
    <t>2.1.1.04.3522</t>
  </si>
  <si>
    <t>LIG PRINT COM E LOC DE EQUIP DE INFOR</t>
  </si>
  <si>
    <t>2.1.1.04.3529</t>
  </si>
  <si>
    <t>VIZATEC CALIBRACAO EQUIPAMENTOS LTDA</t>
  </si>
  <si>
    <t>2.1.1.04.3535</t>
  </si>
  <si>
    <t>EVERALDO ALVES DOS SANTOS</t>
  </si>
  <si>
    <t>2.1.1.04.3543</t>
  </si>
  <si>
    <t>PAULO GEOVANI ROCHA JANDRES</t>
  </si>
  <si>
    <t>2.1.1.04.3546</t>
  </si>
  <si>
    <t>HOTEL PIRATININGA LTDA</t>
  </si>
  <si>
    <t>2.1.1.04.3558</t>
  </si>
  <si>
    <t>HOMINISS DESENVOL HUMANO LTDA</t>
  </si>
  <si>
    <t>2.1.1.04.3573</t>
  </si>
  <si>
    <t>EUNICE NASCIMENTO PEREIRA</t>
  </si>
  <si>
    <t>2.1.1.04.3575</t>
  </si>
  <si>
    <t>JOSE FRANCISCO FERREIRA FILHO</t>
  </si>
  <si>
    <t>2.1.1.04.3580</t>
  </si>
  <si>
    <t>SEBETTI GESTAO DE DOCUMENTOS S A</t>
  </si>
  <si>
    <t>2.1.1.04.3586</t>
  </si>
  <si>
    <t>SCANSOURCE BRASIL DIST DE TEC LTDA</t>
  </si>
  <si>
    <t>2.1.1.04.3609</t>
  </si>
  <si>
    <t>MT DESCARTAVEIS COMERCIO DE</t>
  </si>
  <si>
    <t>2.1.1.04.3613</t>
  </si>
  <si>
    <t>CGC ATACADISTA DE EMB LTDA</t>
  </si>
  <si>
    <t>2.1.1.04.3617</t>
  </si>
  <si>
    <t>MM EQUIP DE INFOR LTDA ME</t>
  </si>
  <si>
    <t>2.1.1.04.3627</t>
  </si>
  <si>
    <t>RAILTON KLEBER TENORIO ME</t>
  </si>
  <si>
    <t>2.1.1.04.3660</t>
  </si>
  <si>
    <t>PARS PROD DE PROCESS DE DADOS</t>
  </si>
  <si>
    <t>2.1.1.04.3667</t>
  </si>
  <si>
    <t>LEMI TORREFACAO MOAGEM E COM DE CAFE</t>
  </si>
  <si>
    <t>2.1.1.04.3686</t>
  </si>
  <si>
    <t>SAMTYL COM DE MAT HOSPITALAR LTDA</t>
  </si>
  <si>
    <t>2.1.1.04.3702</t>
  </si>
  <si>
    <t>SISNAC PRODUTOS PARA SAUDE LTDA</t>
  </si>
  <si>
    <t>2.1.1.04.3707</t>
  </si>
  <si>
    <t>VANDINALDO FRANCISCO DOS SANTOS</t>
  </si>
  <si>
    <t>2.1.1.04.3724</t>
  </si>
  <si>
    <t>DVC COMERCIO DE EMB LTDA</t>
  </si>
  <si>
    <t>2.1.1.04.3727</t>
  </si>
  <si>
    <t>IMPERIO TRANSP NACIONAIS E INT EIRELI</t>
  </si>
  <si>
    <t>2.1.1.04.3730</t>
  </si>
  <si>
    <t>OTI BRASIL TRANSPORTE LTDA</t>
  </si>
  <si>
    <t>2.1.1.04.3734</t>
  </si>
  <si>
    <t>PAULA CRISTINA BANDEIRA DE ARAUJO</t>
  </si>
  <si>
    <t>2.1.1.04.3740</t>
  </si>
  <si>
    <t>MUNDO DOS FILTROS E MULTIMARCAS LTDA</t>
  </si>
  <si>
    <t>2.1.1.04.3745</t>
  </si>
  <si>
    <t>MALTACARE DISTRIBUIDORA EIRELI</t>
  </si>
  <si>
    <t>2.1.1.04.3746</t>
  </si>
  <si>
    <t>OI MOVEL S A</t>
  </si>
  <si>
    <t>2.1.1.04.3748</t>
  </si>
  <si>
    <t>SENIOR DIST E COMERCIO DE PAPEIS EIRELI</t>
  </si>
  <si>
    <t>2.1.1.04.3756</t>
  </si>
  <si>
    <t>MENSURE CONSULTORIA EM GESTAO ORG E</t>
  </si>
  <si>
    <t>2.1.1.04.3867</t>
  </si>
  <si>
    <t>MAGAZINE LUIZA S/A</t>
  </si>
  <si>
    <t>2.1.1.04.3971</t>
  </si>
  <si>
    <t>WM RESIDUOS LTDA</t>
  </si>
  <si>
    <t>2.1.1.04.3974</t>
  </si>
  <si>
    <t>BIANCA TALITA SANTOS FRANCO CONSUL</t>
  </si>
  <si>
    <t>2.1.1.04.3976</t>
  </si>
  <si>
    <t>MEDITON FARMACEUTICA LTDA ME</t>
  </si>
  <si>
    <t>2.1.1.04.3992</t>
  </si>
  <si>
    <t>BRUMIL SERVICOS E COMERCIO LTDA</t>
  </si>
  <si>
    <t>2.1.1.04.4002</t>
  </si>
  <si>
    <t>TMK COM DE EMBALAGENS LTDA</t>
  </si>
  <si>
    <t>2.1.1.04.4003</t>
  </si>
  <si>
    <t>LUIZ CARLOS TEODORO EMPRESARIAL</t>
  </si>
  <si>
    <t>2.1.1.04.4024</t>
  </si>
  <si>
    <t>CONAGUA SOLUCOES</t>
  </si>
  <si>
    <t>2.1.1.04.4032</t>
  </si>
  <si>
    <t>APOIO COTACOES SISTEMA DE INFORMATICA</t>
  </si>
  <si>
    <t>2.1.1.04.4039</t>
  </si>
  <si>
    <t>SILVANO BELEM DE FREITAS</t>
  </si>
  <si>
    <t>2.1.1.04.4048</t>
  </si>
  <si>
    <t>K K  DE OLIVEIRA EIRELI</t>
  </si>
  <si>
    <t>2.1.1.04.4056</t>
  </si>
  <si>
    <t>CSS DISTRIBUIDORA EIRELI ROO</t>
  </si>
  <si>
    <t>2.1.1.04.4057</t>
  </si>
  <si>
    <t>DISTRIBUIDORA DE MAT DE LIMPEZA RONDON</t>
  </si>
  <si>
    <t>2.1.1.04.4058</t>
  </si>
  <si>
    <t>CONSTRU GESSO COM DE GESSO EIRELI</t>
  </si>
  <si>
    <t>2.1.1.04.4065</t>
  </si>
  <si>
    <t>PAPELNOBRE COMERCIO DE MATERIAIS PARA</t>
  </si>
  <si>
    <t>2.1.1.04.4068</t>
  </si>
  <si>
    <t>GB SERVICOS DE ENGENHARIA LTDA</t>
  </si>
  <si>
    <t>2.1.1.04.4087</t>
  </si>
  <si>
    <t>AVANT LABEL IND E COM DE EMBALAGENS</t>
  </si>
  <si>
    <t>2.1.1.04.4095</t>
  </si>
  <si>
    <t>A W CIENCIA E TECNOLOGIA LTDA</t>
  </si>
  <si>
    <t>2.1.1.04.4096</t>
  </si>
  <si>
    <t>GBL SEGURANÇA PRIVADA LTDA</t>
  </si>
  <si>
    <t>2.1.1.04.4097</t>
  </si>
  <si>
    <t>FLEXCARDS DE IDENTIFICACAO LTDA</t>
  </si>
  <si>
    <t>2.1.1.04.4099</t>
  </si>
  <si>
    <t>CATARINA MACEDO DE FIGUEIREDO</t>
  </si>
  <si>
    <t>2.1.1.04.4101</t>
  </si>
  <si>
    <t>DIFFER ASSE EMPRESARIAL E ARQUITETURA</t>
  </si>
  <si>
    <t>2.1.1.04.4103</t>
  </si>
  <si>
    <t>U L ALVES SERVICO EIRELI</t>
  </si>
  <si>
    <t>2.1.1.04.4104</t>
  </si>
  <si>
    <t>AZEVEDO AVALIACAO EMPRESARIAIS LTDA</t>
  </si>
  <si>
    <t>2.1.1.04.4109</t>
  </si>
  <si>
    <t>ALFA FERRAGENS EIRELI</t>
  </si>
  <si>
    <t>2.1.1.04.4111</t>
  </si>
  <si>
    <t>S A  ALVES GRAFICA E EDITORIA</t>
  </si>
  <si>
    <t>2.1.1.04.4113</t>
  </si>
  <si>
    <t>ZELARE ADMINISTRACAO DE CONDOMINIOS</t>
  </si>
  <si>
    <t>2.1.1.04.4120</t>
  </si>
  <si>
    <t>2.1.1.04.4123</t>
  </si>
  <si>
    <t>MATOS &amp; RODRIGUES ADVOGADOS</t>
  </si>
  <si>
    <t>2.1.1.04.4125</t>
  </si>
  <si>
    <t>HORIZONTE EMBALAGENS LTDA</t>
  </si>
  <si>
    <t>2.1.1.04.4133</t>
  </si>
  <si>
    <t>UELITON CARLOS ALVES DA SILVA</t>
  </si>
  <si>
    <t>2.1.1.04.4134</t>
  </si>
  <si>
    <t>G S COELHO EIRELI</t>
  </si>
  <si>
    <t>2.1.1.04.4135</t>
  </si>
  <si>
    <t>OPUSPAC INDUSTRIA E COMERCIO DE</t>
  </si>
  <si>
    <t>2.1.1.04.4137</t>
  </si>
  <si>
    <t>MASTER DIESEL TRANSPORTE E COMERCIO</t>
  </si>
  <si>
    <t>2.1.1.04.4140</t>
  </si>
  <si>
    <t>INOVA COM &amp; TRANSP RODOVIARIOS EIRELI</t>
  </si>
  <si>
    <t>2.1.1.04.4141</t>
  </si>
  <si>
    <t>LAVANDERIA  ALBA LTDA</t>
  </si>
  <si>
    <t>2.1.1.04.4142</t>
  </si>
  <si>
    <t>MARCELO CATELLANI &amp; CIA LTDA</t>
  </si>
  <si>
    <t>2.1.1.04.4144</t>
  </si>
  <si>
    <t>ALIMED COM E REPRESENTACAO LTDA</t>
  </si>
  <si>
    <t>2.1.1.04.4145</t>
  </si>
  <si>
    <t>OLIVEIRA MATOS &amp; CIA LTDA</t>
  </si>
  <si>
    <t>2.1.1.04.4146</t>
  </si>
  <si>
    <t>ELETRICA PANTANAL COM MAT ELETRICOS</t>
  </si>
  <si>
    <t>2.1.1.04.4147</t>
  </si>
  <si>
    <t>DULEO CASA E CONSTRUCAO LTDA</t>
  </si>
  <si>
    <t>2.1.1.04.4150</t>
  </si>
  <si>
    <t>MARIO FERNANDES PEREITA CHAVES</t>
  </si>
  <si>
    <t>2.1.1.04.4153</t>
  </si>
  <si>
    <t>BRUNO CESAR EUSTAQUIO</t>
  </si>
  <si>
    <t>2.1.1.04.4165</t>
  </si>
  <si>
    <t>LAZARO PACHECO MACEDO JUNIOR</t>
  </si>
  <si>
    <t>2.1.1.04.4167</t>
  </si>
  <si>
    <t>AMANDA CHAVES FONSECA NUNES</t>
  </si>
  <si>
    <t>2.1.1.04.4176</t>
  </si>
  <si>
    <t>NUMB3RS CONSUL E SERV DE TEC DE</t>
  </si>
  <si>
    <t>2.1.1.04.4183</t>
  </si>
  <si>
    <t>PARAMOUNT IND E COM DE PLAST LTDA</t>
  </si>
  <si>
    <t>2.1.1.04.4190</t>
  </si>
  <si>
    <t>NILTON DE SOUZA CAMPOS</t>
  </si>
  <si>
    <t>2.1.1.04.4196</t>
  </si>
  <si>
    <t>L M EMBALAGEM E FESTAS LTDA</t>
  </si>
  <si>
    <t>2.1.1.04.4209</t>
  </si>
  <si>
    <t>WALTEC COM DE INFORMATICA EIRELI</t>
  </si>
  <si>
    <t>2.1.1.04.4220</t>
  </si>
  <si>
    <t>VANESSA RODRIGUES DA SILVA NEGRI</t>
  </si>
  <si>
    <t>2.1.1.04.4223</t>
  </si>
  <si>
    <t>TIAGO ALBRES ENGENHARIA E PROJETOS</t>
  </si>
  <si>
    <t>2.1.1.04.4232</t>
  </si>
  <si>
    <t>CLAUDIA DE ANDRADE COM VAREJISTA</t>
  </si>
  <si>
    <t>2.1.1.04.4253</t>
  </si>
  <si>
    <t>FEDERACAO DAS SANTAS CASAS E HOSP</t>
  </si>
  <si>
    <t>2.1.1.04.4259</t>
  </si>
  <si>
    <t>GLOBAL CONSTRUCOES LTDA</t>
  </si>
  <si>
    <t>2.1.1.04.4261</t>
  </si>
  <si>
    <t>C G K SISTEMAS DE INFORMATICA LTDA</t>
  </si>
  <si>
    <t>2.1.1.04.4269</t>
  </si>
  <si>
    <t>EMBRAR EQUIP E COMP LTDA</t>
  </si>
  <si>
    <t>2.1.1.04.4272</t>
  </si>
  <si>
    <t>VALDENIR DA SILVA CUNHA</t>
  </si>
  <si>
    <t>2.1.1.04.4273</t>
  </si>
  <si>
    <t>REFRIGERACAO DUFRIO COM E IMPORT S A</t>
  </si>
  <si>
    <t>2.1.1.04.4277</t>
  </si>
  <si>
    <t>MULTIMAQ COM DE MAQUINAS E EQUIP LTDA</t>
  </si>
  <si>
    <t>2.1.1.04.4280</t>
  </si>
  <si>
    <t>MIX ETIQUETAS E ROTULOS EIRELI</t>
  </si>
  <si>
    <t>2.1.1.04.4283</t>
  </si>
  <si>
    <t>V H COMERCIO DE MATERIAIS PARA</t>
  </si>
  <si>
    <t>2.1.1.04.4284</t>
  </si>
  <si>
    <t>CARDIM ENGENHARIA LTDA</t>
  </si>
  <si>
    <t>2.1.1.04.4285</t>
  </si>
  <si>
    <t>BRAX DISTRIBUIDORA DE EQUIP INDIVIDUAIS</t>
  </si>
  <si>
    <t>2.1.1.04.4292</t>
  </si>
  <si>
    <t>NATALIA DE OLIVEIRA XAVIER &amp; CIA LTDA</t>
  </si>
  <si>
    <t>2.1.1.04.4295</t>
  </si>
  <si>
    <t>AZEVEDO AUDITORES INDEPENDENTES S S</t>
  </si>
  <si>
    <t>2.1.1.04.4297</t>
  </si>
  <si>
    <t>HORTO HOTEL LTDA</t>
  </si>
  <si>
    <t>2.1.1.04.4298</t>
  </si>
  <si>
    <t>MEGALINE COM INFORMATICA LTDA</t>
  </si>
  <si>
    <t>2.1.1.04.4301</t>
  </si>
  <si>
    <t>GARFO &amp; CIA COM DE EQUIP P</t>
  </si>
  <si>
    <t>2.1.1.04.4303</t>
  </si>
  <si>
    <t>DENTECK AR CONDICIONADO LTDA</t>
  </si>
  <si>
    <t>2.1.1.04.4305</t>
  </si>
  <si>
    <t>TRUE DIGITAL SYSTEMS DO BRASIL SEG</t>
  </si>
  <si>
    <t>2.1.1.04.4307</t>
  </si>
  <si>
    <t>TD SYNNEX BRASIL LTDA</t>
  </si>
  <si>
    <t>2.1.2</t>
  </si>
  <si>
    <t>OBRIGACÕES</t>
  </si>
  <si>
    <t>2.1.2.01</t>
  </si>
  <si>
    <t>OBRIGACOES TRABALHISTAS</t>
  </si>
  <si>
    <t>2.1.2.01.0001</t>
  </si>
  <si>
    <t>Salarios a Pagar</t>
  </si>
  <si>
    <t xml:space="preserve">Obrigações Trabalhistas </t>
  </si>
  <si>
    <t>SALARIOS A PAGAR</t>
  </si>
  <si>
    <t>2.1.2.01.0004</t>
  </si>
  <si>
    <t>Pensão Alimenticia a Pagar</t>
  </si>
  <si>
    <t>PENSAO ALIMENTICIA A PAGAR</t>
  </si>
  <si>
    <t>2.1.2.01.0006</t>
  </si>
  <si>
    <t>Emprestimo Consignado</t>
  </si>
  <si>
    <t>EMPRESTIMO CONSIGNADO FOLHA A PAGAR</t>
  </si>
  <si>
    <t>2.1.2.01.0007</t>
  </si>
  <si>
    <t>Vale Gas a Pagar</t>
  </si>
  <si>
    <t>VALE GAS A PAGAR</t>
  </si>
  <si>
    <t>2.1.2.01.0013</t>
  </si>
  <si>
    <t>Bonus a Pagar</t>
  </si>
  <si>
    <t>BONUS A PAGAR</t>
  </si>
  <si>
    <t>2.1.2.02</t>
  </si>
  <si>
    <t>OBRIGACOES SOCIAIS</t>
  </si>
  <si>
    <t>2.1.2.02.0001</t>
  </si>
  <si>
    <t>INSS a Recolher</t>
  </si>
  <si>
    <t>Obrigações Fiscais e Sociais</t>
  </si>
  <si>
    <t>INSS A RECOLHER - FUNCIONARIOS</t>
  </si>
  <si>
    <t>2.1.2.02.0002</t>
  </si>
  <si>
    <t>FGTS a Recolher</t>
  </si>
  <si>
    <t>FGTS A RECOLHER</t>
  </si>
  <si>
    <t>2.1.2.02.0004</t>
  </si>
  <si>
    <t>IRRF a Recolher</t>
  </si>
  <si>
    <t>IRRF A RECOLHER - FUNCIONARIOS</t>
  </si>
  <si>
    <t>2.1.2.02.0005</t>
  </si>
  <si>
    <t>Contribuição Sindical</t>
  </si>
  <si>
    <t>CONTRIBUICAO/SINDICATOS</t>
  </si>
  <si>
    <t>2.1.2.02.0006</t>
  </si>
  <si>
    <t>ISS Retido a Recolher</t>
  </si>
  <si>
    <t>ISS PF A RECOLHER - SERV DE TERC</t>
  </si>
  <si>
    <t>2.1.2.02.0008</t>
  </si>
  <si>
    <t>INSS Retido a Recolher</t>
  </si>
  <si>
    <t>INSS PJ A RECOLHER - SERV DE TERC</t>
  </si>
  <si>
    <t>2.1.2.02.0010</t>
  </si>
  <si>
    <t>IRRF PJ A RECOLHER - SERV DE TERC</t>
  </si>
  <si>
    <t>2.1.2.02.0011</t>
  </si>
  <si>
    <t>ISS PJ A RECOLHER - SERV DE TERC</t>
  </si>
  <si>
    <t>2.1.2.02.0012</t>
  </si>
  <si>
    <t>PIS/Cofins e CSLL a Recolher</t>
  </si>
  <si>
    <t>CONTRIBUICOES (PIS, COFINS, CSLL)</t>
  </si>
  <si>
    <t>2.1.2.04</t>
  </si>
  <si>
    <t>OUTRAS OBRIGACOES</t>
  </si>
  <si>
    <t>2.1.2.04.0007</t>
  </si>
  <si>
    <t>Energia a Pagar</t>
  </si>
  <si>
    <t>Outras contas a pagar</t>
  </si>
  <si>
    <t>ENERGIA ELETRICA A PAGAR</t>
  </si>
  <si>
    <t>2.1.2.04.0010</t>
  </si>
  <si>
    <t>Agua a Pagar</t>
  </si>
  <si>
    <t>AGUA A PAGAR</t>
  </si>
  <si>
    <t>2.1.2.04.0012</t>
  </si>
  <si>
    <t>Unimed a Pagar</t>
  </si>
  <si>
    <t>UNIMED A PAGAR</t>
  </si>
  <si>
    <t>2.1.2.04.0013</t>
  </si>
  <si>
    <t>Processo Judicial a Pagar</t>
  </si>
  <si>
    <t>PROCESSOS JUDICIAIS A PAGAR</t>
  </si>
  <si>
    <t>2.1.2.04.0018</t>
  </si>
  <si>
    <t xml:space="preserve">Contribuição Sindical  </t>
  </si>
  <si>
    <t>Outras Contas a Pagar</t>
  </si>
  <si>
    <t>SIND ESTAB SERV SAUDE MT (SINDESSMAT)</t>
  </si>
  <si>
    <t>2.1.2.04.0021</t>
  </si>
  <si>
    <t>Parcelamento Receita Federal CP</t>
  </si>
  <si>
    <t>PARCELAMENTO INSS - CP</t>
  </si>
  <si>
    <t>2.1.2.04.0024</t>
  </si>
  <si>
    <t>PARCELAMENTOS RECEITA FEDERAL- CP</t>
  </si>
  <si>
    <t>2.1.2.05</t>
  </si>
  <si>
    <t>EMPRESTIMOS A CURTO PRAZO</t>
  </si>
  <si>
    <t>2.1.2.05.0001</t>
  </si>
  <si>
    <t>Circulante</t>
  </si>
  <si>
    <t>Empréstimos e Financiamentos</t>
  </si>
  <si>
    <t>EMPRESTIMO CAIXA HOSPITAL - CEF</t>
  </si>
  <si>
    <t>2.1.2.05.0005</t>
  </si>
  <si>
    <t>EMPRESTIMO SANTANDER</t>
  </si>
  <si>
    <t>2.1.2.05.0007</t>
  </si>
  <si>
    <t>JUROS A INCORRER EMPREST CEF CP</t>
  </si>
  <si>
    <t>2.1.2.05.0009</t>
  </si>
  <si>
    <t>JUROS A INCORRER EMPREST SANTANDER CP</t>
  </si>
  <si>
    <t>2.1.2.05.0010</t>
  </si>
  <si>
    <t>EMPRESTIMO SANTANDER CONTA GARANTIA</t>
  </si>
  <si>
    <t>2.1.2.06</t>
  </si>
  <si>
    <t>PROVISOES</t>
  </si>
  <si>
    <t>2.1.2.06.0001</t>
  </si>
  <si>
    <t>Provisão de férias e Encargos</t>
  </si>
  <si>
    <t>PROVISAO DE FERIAS E ENCARGOS</t>
  </si>
  <si>
    <t>2.1.2.07</t>
  </si>
  <si>
    <t>PROVISAO DE HONORARIOS MEDICOS</t>
  </si>
  <si>
    <t>2.1.2.07.0001</t>
  </si>
  <si>
    <t>Provisão de Honorarios Médicos</t>
  </si>
  <si>
    <t>2.1.3</t>
  </si>
  <si>
    <t>AGUARDANDO FATURAMENTO</t>
  </si>
  <si>
    <t>2.1.3.01</t>
  </si>
  <si>
    <t>2.1.3.01.0001</t>
  </si>
  <si>
    <t>Clinica Dietica a Pagar</t>
  </si>
  <si>
    <t>2.1.4</t>
  </si>
  <si>
    <t>CONVENIOS A EXECUTAR</t>
  </si>
  <si>
    <t>2.1.4.01</t>
  </si>
  <si>
    <t>2.1.4.01.0009</t>
  </si>
  <si>
    <t>Adiantamento de Clientes</t>
  </si>
  <si>
    <t>CONVENIO UTI NEONATAL PMR</t>
  </si>
  <si>
    <t>2.1.4.01.0027</t>
  </si>
  <si>
    <t>CONVENIO 852558 MS AQUISICAO DE</t>
  </si>
  <si>
    <t>2.1.4.01.0030</t>
  </si>
  <si>
    <t>CONVENIO 85843/217 - SINCOV</t>
  </si>
  <si>
    <t>2.1.4.01.0031</t>
  </si>
  <si>
    <t>CONVENIO 883767/2019</t>
  </si>
  <si>
    <t>2.1.4.01.0032</t>
  </si>
  <si>
    <t>CONVENIO 879411/2018</t>
  </si>
  <si>
    <t>2.1.4.01.0033</t>
  </si>
  <si>
    <t>CONVENIO 859557/217</t>
  </si>
  <si>
    <t>2.1.5</t>
  </si>
  <si>
    <t>ADIANTAMENTO DE CLIENTES</t>
  </si>
  <si>
    <t>2.1.5.01</t>
  </si>
  <si>
    <t>2.1.5.01.0001</t>
  </si>
  <si>
    <t>2.1.5.01.0002</t>
  </si>
  <si>
    <t>ADIANTAMENTO SUS</t>
  </si>
  <si>
    <t>2.1.5.01.0005</t>
  </si>
  <si>
    <t>CREDITO A IDENTIFICAR</t>
  </si>
  <si>
    <t>2.1.6</t>
  </si>
  <si>
    <t>RECURSOS A REALIZAR</t>
  </si>
  <si>
    <t>2.1.6.01</t>
  </si>
  <si>
    <t>2.1.6.01.0004</t>
  </si>
  <si>
    <t>Subvenções a Realizar</t>
  </si>
  <si>
    <t>DOACOES</t>
  </si>
  <si>
    <t>2.1.6.01.0005</t>
  </si>
  <si>
    <t>DOACOES MEDICAMENTOS</t>
  </si>
  <si>
    <t>2.2</t>
  </si>
  <si>
    <t>PASSIVO NAO CIRCULANTE</t>
  </si>
  <si>
    <t>2.2.1</t>
  </si>
  <si>
    <t>EMPRESTIMOS E FINANCIAMENTOS LONGO</t>
  </si>
  <si>
    <t>2.2.1.01</t>
  </si>
  <si>
    <t>EMPRESTIMOS E FINANCIAMENTOS LP</t>
  </si>
  <si>
    <t>2.2.1.01.0002</t>
  </si>
  <si>
    <t>Parcelamento INSS LP</t>
  </si>
  <si>
    <t>Obrigações Fiscais e Sociais - LP</t>
  </si>
  <si>
    <t>INSS - PARCELAMENTO</t>
  </si>
  <si>
    <t>2.2.1.01.0006</t>
  </si>
  <si>
    <t>Não circulante</t>
  </si>
  <si>
    <t>Empréstimos e Financiamentos - LP</t>
  </si>
  <si>
    <t>EMPRESTIMO CEF HOSPITAIS - LP</t>
  </si>
  <si>
    <t>2.2.1.01.0008</t>
  </si>
  <si>
    <t>Parcelamento Receita Federal LP</t>
  </si>
  <si>
    <t>PARCELAMENTOS RECEITA FEDERAL</t>
  </si>
  <si>
    <t>2.2.1.01.0009</t>
  </si>
  <si>
    <t>JUROS A INCORRER EMPREST SANTANDER LP</t>
  </si>
  <si>
    <t>2.2.1.01.0013</t>
  </si>
  <si>
    <t>EMPRESTIMO SANTANDER LP</t>
  </si>
  <si>
    <t>2.2.1.01.0014</t>
  </si>
  <si>
    <t>JUROS A INCORRER EMPREST CEF LP</t>
  </si>
  <si>
    <t>2.2.1.02</t>
  </si>
  <si>
    <t>OUTRAS OBRIGACOES LONGO PRAZO</t>
  </si>
  <si>
    <t>2.2.1.02.0002</t>
  </si>
  <si>
    <t>LACIC a Pagar (Obra)</t>
  </si>
  <si>
    <t>Outras Contas a Pagar LP</t>
  </si>
  <si>
    <t>LACIC A PAGAR (OBRA)</t>
  </si>
  <si>
    <t>2.2.1.03</t>
  </si>
  <si>
    <t>PROVISAO PARA CONTIGENCIAS</t>
  </si>
  <si>
    <t>2.2.1.03.0001</t>
  </si>
  <si>
    <t>Contingências</t>
  </si>
  <si>
    <t>PROCESSOS JUDICIAIS</t>
  </si>
  <si>
    <t>2.3</t>
  </si>
  <si>
    <t>PATRIMONIO LIQUIDO</t>
  </si>
  <si>
    <t>2.3.1</t>
  </si>
  <si>
    <t>2.3.1.01</t>
  </si>
  <si>
    <t>PATRIMONIO SOCIAL</t>
  </si>
  <si>
    <t>2.3.1.01.0001</t>
  </si>
  <si>
    <t>Patrimônio Social</t>
  </si>
  <si>
    <t>2.3.1.01.0003</t>
  </si>
  <si>
    <t>RESERVA DE DOACOES</t>
  </si>
  <si>
    <t>2.3.1.01.0004</t>
  </si>
  <si>
    <t>RESERVA DE SUBVENCOES</t>
  </si>
  <si>
    <t>2.3.1.03</t>
  </si>
  <si>
    <t>SUPERAVIT OU DEFICIT ACUMULADO</t>
  </si>
  <si>
    <t>2.3.1.03.0001</t>
  </si>
  <si>
    <t>2.5</t>
  </si>
  <si>
    <t>(-) CONTRIB. PREV.  ISENCAO</t>
  </si>
  <si>
    <t>2.5.1</t>
  </si>
  <si>
    <t>CONTRIBUICAO PREVIDENCIARIA</t>
  </si>
  <si>
    <t>2.5.1.01</t>
  </si>
  <si>
    <t>2.5.1.01.0001</t>
  </si>
  <si>
    <t>INSS - CONT S/EMPREGADOS - ISENCAO</t>
  </si>
  <si>
    <t>2.5.1.01.0002</t>
  </si>
  <si>
    <t>INSS - CONT S/AUTONOMOS - ISENCAO</t>
  </si>
  <si>
    <t>2.5.1.01.0003</t>
  </si>
  <si>
    <t>2.7</t>
  </si>
  <si>
    <t>COMPENSACAO PASSIVA</t>
  </si>
  <si>
    <t>2.7.1</t>
  </si>
  <si>
    <t>2.7.1.01</t>
  </si>
  <si>
    <t>2.7.1.01.0007</t>
  </si>
  <si>
    <t>2.7.1.01.0008</t>
  </si>
  <si>
    <t>2.7.1.01.0009</t>
  </si>
  <si>
    <t>2.7.1.01.0012</t>
  </si>
  <si>
    <t>2.7.1.01.0013</t>
  </si>
  <si>
    <t>2.7.1.01.0015</t>
  </si>
  <si>
    <t>2.7.1.01.0016</t>
  </si>
  <si>
    <t>2.7.1.01.0017</t>
  </si>
  <si>
    <t>2.7.1.01.0018</t>
  </si>
  <si>
    <t>2.7.1.01.0019</t>
  </si>
  <si>
    <t>2.7.1.01.1120</t>
  </si>
  <si>
    <t>2.7.1.01.1121</t>
  </si>
  <si>
    <t>2.7.1.01.1122</t>
  </si>
  <si>
    <t>2.7.1.01.1123</t>
  </si>
  <si>
    <t>2.7.1.01.1124</t>
  </si>
  <si>
    <t>2.7.1.01.1125</t>
  </si>
  <si>
    <t>2.7.1.02</t>
  </si>
  <si>
    <t>2.7.1.02.0002</t>
  </si>
  <si>
    <t>2.7.1.02.0004</t>
  </si>
  <si>
    <t>2.7.1.04</t>
  </si>
  <si>
    <t>2.7.1.04.0001</t>
  </si>
  <si>
    <t>2.7.1.04.0002</t>
  </si>
  <si>
    <t>2.8</t>
  </si>
  <si>
    <t>PROVISAO P/CONTIGENCIAS</t>
  </si>
  <si>
    <t>2.8.1</t>
  </si>
  <si>
    <t>2.8.1.01</t>
  </si>
  <si>
    <t>2.8.1.01.0001</t>
  </si>
  <si>
    <t>PROVISAO DE PROCESSOS JUDICIAIS</t>
  </si>
  <si>
    <t>RECEITAS</t>
  </si>
  <si>
    <t>3.1</t>
  </si>
  <si>
    <t>RECEITA OPERACIONAL BRUTA</t>
  </si>
  <si>
    <t>3.1.1</t>
  </si>
  <si>
    <t>RECEITAS HOSPITALARES</t>
  </si>
  <si>
    <t>3.1.1.01</t>
  </si>
  <si>
    <t>3.1.1.01.0001</t>
  </si>
  <si>
    <t xml:space="preserve">Diarias E Taxas </t>
  </si>
  <si>
    <t>Receitas Pacientes Particulares</t>
  </si>
  <si>
    <t>DIARIAS E TAXAS</t>
  </si>
  <si>
    <t>3.1.1.01.0002</t>
  </si>
  <si>
    <t xml:space="preserve">Materiais E Medicamentos </t>
  </si>
  <si>
    <t>3.1.1.01.0004</t>
  </si>
  <si>
    <t xml:space="preserve">Ortese E Protese </t>
  </si>
  <si>
    <t>ORTESE E PROTESE</t>
  </si>
  <si>
    <t>3.1.1.01.0005</t>
  </si>
  <si>
    <t xml:space="preserve">Sadts </t>
  </si>
  <si>
    <t>SADTS</t>
  </si>
  <si>
    <t>3.1.1.01.0006</t>
  </si>
  <si>
    <t xml:space="preserve">Gases Medicinais </t>
  </si>
  <si>
    <t>3.1.1.01.0007</t>
  </si>
  <si>
    <t xml:space="preserve">Honorarios Medicos </t>
  </si>
  <si>
    <t>HONORARIOS MEDICOS</t>
  </si>
  <si>
    <t>3.1.1.01.0008</t>
  </si>
  <si>
    <t xml:space="preserve">Outros </t>
  </si>
  <si>
    <t>OUTROS</t>
  </si>
  <si>
    <t>3.1.1.01.0010</t>
  </si>
  <si>
    <t xml:space="preserve">Nutricao Parenteral </t>
  </si>
  <si>
    <t>NUTRICAO PARENTERAL</t>
  </si>
  <si>
    <t>3.1.1.02</t>
  </si>
  <si>
    <t>CONVENIO UNIMED</t>
  </si>
  <si>
    <t>3.1.1.02.0001</t>
  </si>
  <si>
    <t>Unimed</t>
  </si>
  <si>
    <t>Receitas Pacientes Convênios</t>
  </si>
  <si>
    <t>DIARIAS E TAXAS - UNIMED</t>
  </si>
  <si>
    <t>3.1.1.02.0002</t>
  </si>
  <si>
    <t>3.1.1.02.0005</t>
  </si>
  <si>
    <t>3.1.1.02.0007</t>
  </si>
  <si>
    <t>3.1.1.02.0008</t>
  </si>
  <si>
    <t>3.1.1.03</t>
  </si>
  <si>
    <t>CONVENIO SERV SAUDE/RONDONOPOLIS</t>
  </si>
  <si>
    <t>3.1.1.03.0001</t>
  </si>
  <si>
    <t>Serviço Saude Rondonopolis</t>
  </si>
  <si>
    <t>DIARIAS E TAXAS - SERV</t>
  </si>
  <si>
    <t>3.1.1.03.0002</t>
  </si>
  <si>
    <t>3.1.1.03.0004</t>
  </si>
  <si>
    <t>3.1.1.03.0005</t>
  </si>
  <si>
    <t>3.1.1.03.0006</t>
  </si>
  <si>
    <t>3.1.1.03.0007</t>
  </si>
  <si>
    <t>3.1.1.03.0008</t>
  </si>
  <si>
    <t>NUTRICAO</t>
  </si>
  <si>
    <t>3.1.1.06</t>
  </si>
  <si>
    <t>CONVENIO GEAP</t>
  </si>
  <si>
    <t>3.1.1.06.0002</t>
  </si>
  <si>
    <t>Geap</t>
  </si>
  <si>
    <t>3.1.1.16</t>
  </si>
  <si>
    <t>GRATUIDADES</t>
  </si>
  <si>
    <t>3.1.1.16.0002</t>
  </si>
  <si>
    <t>Beneficio Usufruido com Trabalho Voluntariado ( + )</t>
  </si>
  <si>
    <t>GRATUIDADES TRABALHO VOLUNTARIO</t>
  </si>
  <si>
    <t>3.1.1.20</t>
  </si>
  <si>
    <t>DEDUCOES DAS RECEITAS DE CONVENIOS</t>
  </si>
  <si>
    <t>3.1.1.20.0001</t>
  </si>
  <si>
    <t>Glosas de Convênios</t>
  </si>
  <si>
    <t>(-) GLOSAS CONVENIOS</t>
  </si>
  <si>
    <t>3.1.1.21</t>
  </si>
  <si>
    <t>CLIENTES SUS/AIH - INTERNACAO</t>
  </si>
  <si>
    <t>3.1.1.21.0009</t>
  </si>
  <si>
    <t>Sus/Aih - Producao</t>
  </si>
  <si>
    <t>Receitas Pacientes SUS</t>
  </si>
  <si>
    <t>SUS/AIH - PRODUCAO</t>
  </si>
  <si>
    <t>3.1.1.22</t>
  </si>
  <si>
    <t>CLIENTES SUS/SIA - AMBULATORIO</t>
  </si>
  <si>
    <t>3.1.1.22.0009</t>
  </si>
  <si>
    <t>Sus/Sia - Producao</t>
  </si>
  <si>
    <t>SUS/SIA - PRODUCAO</t>
  </si>
  <si>
    <t>3.1.1.26</t>
  </si>
  <si>
    <t>RECEITA ADMINISTRATIVA SIH/SIA</t>
  </si>
  <si>
    <t>3.1.1.26.0001</t>
  </si>
  <si>
    <t>Receita Administrativa Sih/Sia</t>
  </si>
  <si>
    <t>RECEITA PROCESSO ADM</t>
  </si>
  <si>
    <t>3.1.1.27</t>
  </si>
  <si>
    <t>CONVENIO SAO FRANCISCO</t>
  </si>
  <si>
    <t>3.1.1.27.0001</t>
  </si>
  <si>
    <t>São Francisco</t>
  </si>
  <si>
    <t>3.1.1.27.0002</t>
  </si>
  <si>
    <t>3.1.1.27.0003</t>
  </si>
  <si>
    <t>3.1.1.27.0004</t>
  </si>
  <si>
    <t>SADT</t>
  </si>
  <si>
    <t>3.1.1.27.0005</t>
  </si>
  <si>
    <t>3.1.1.27.0006</t>
  </si>
  <si>
    <t>3.1.1.27.0008</t>
  </si>
  <si>
    <t>NUTRICAO DIETETICA</t>
  </si>
  <si>
    <t>3.1.1.28</t>
  </si>
  <si>
    <t>CONVENIO CORESS MT</t>
  </si>
  <si>
    <t>3.1.1.28.0012</t>
  </si>
  <si>
    <t>3.1.1.28.0013</t>
  </si>
  <si>
    <t>3.1.1.29</t>
  </si>
  <si>
    <t>CONVENIO HAP VIDA</t>
  </si>
  <si>
    <t>3.1.1.29.0015</t>
  </si>
  <si>
    <t>3.1.1.40</t>
  </si>
  <si>
    <t>CONVENIOS FUNDO NACIONAL DE SAUDE</t>
  </si>
  <si>
    <t>3.1.1.40.0014</t>
  </si>
  <si>
    <t>CONVENIO 85843/217</t>
  </si>
  <si>
    <t>3.1.1.40.0015</t>
  </si>
  <si>
    <t>CONVENIO 852558/217</t>
  </si>
  <si>
    <t>3.1.1.40.0016</t>
  </si>
  <si>
    <t>3.1.1.40.0017</t>
  </si>
  <si>
    <t>3.1.1.40.0018</t>
  </si>
  <si>
    <t>3.1.1.80</t>
  </si>
  <si>
    <t/>
  </si>
  <si>
    <t>DEDUCOES DA RECEITA DO SUS</t>
  </si>
  <si>
    <t>3.1.1.80.0001</t>
  </si>
  <si>
    <t>(-) DESCONTOS DE AIH/SIA-SUS</t>
  </si>
  <si>
    <t>3.1.2</t>
  </si>
  <si>
    <t>OUTRAS RECEITAS OPERACIONAIS</t>
  </si>
  <si>
    <t>3.1.2.01</t>
  </si>
  <si>
    <t>RECUPERACAO DE DESPESAS</t>
  </si>
  <si>
    <t>3.1.2.01.0001</t>
  </si>
  <si>
    <t>Outras Despesas/Receitas Operacionais</t>
  </si>
  <si>
    <t>RECUPERACAO DE DESPESAS LAVANDERIA</t>
  </si>
  <si>
    <t>3.1.2.01.0004</t>
  </si>
  <si>
    <t>OUTROS VALORES RECEBIDOS</t>
  </si>
  <si>
    <t>3.1.2.01.0005</t>
  </si>
  <si>
    <t>RECUPERACAO DE DESPESAS ESTERILIZACAO</t>
  </si>
  <si>
    <t>3.1.2.01.0006</t>
  </si>
  <si>
    <t>3.1.2.01.0008</t>
  </si>
  <si>
    <t>RECUPERACAO DE DESPESA FRIGOBAR</t>
  </si>
  <si>
    <t>3.1.2.01.0009</t>
  </si>
  <si>
    <t>RECUPERACAO DE DESPESA RESIDUOS</t>
  </si>
  <si>
    <t>3.1.2.01.0010</t>
  </si>
  <si>
    <t>RECUPERACAO DE DESPESA  ENERGIA</t>
  </si>
  <si>
    <t>3.1.2.01.0012</t>
  </si>
  <si>
    <t>RECEITAS PROCESSOS CLIENTES</t>
  </si>
  <si>
    <t>3.1.2.02</t>
  </si>
  <si>
    <t>RECEITA FINANCEIRA</t>
  </si>
  <si>
    <t>3.1.2.02.0001</t>
  </si>
  <si>
    <t>Rendimento de Aplicações</t>
  </si>
  <si>
    <t>Financeiras Líquida</t>
  </si>
  <si>
    <t>RENDIMENTOS DE APLICACOES FINANCEIRAS</t>
  </si>
  <si>
    <t>3.1.2.02.0003</t>
  </si>
  <si>
    <t>Desconto Obtidos</t>
  </si>
  <si>
    <t>DESCONTOS OBTIDOS</t>
  </si>
  <si>
    <t>3.1.2.02.0007</t>
  </si>
  <si>
    <t>Outras Receias Financeiras</t>
  </si>
  <si>
    <t>JUROS RECEBIDOS</t>
  </si>
  <si>
    <t>3.1.2.03</t>
  </si>
  <si>
    <t>RECEITAS COM SUBVENCOES</t>
  </si>
  <si>
    <t>3.1.2.03.0001</t>
  </si>
  <si>
    <t>Receitas com Subvenções Federais</t>
  </si>
  <si>
    <t>SUBVENCOES FEDERAIS</t>
  </si>
  <si>
    <t>3.1.2.03.0002</t>
  </si>
  <si>
    <t>Receitas com Subvenções Estaduais</t>
  </si>
  <si>
    <t>SUBVENCOES ESTADUAIS</t>
  </si>
  <si>
    <t>3.1.2.03.0003</t>
  </si>
  <si>
    <t>Receitas com Subvenções Municipais</t>
  </si>
  <si>
    <t>SUBVENCOES MUNICIPAIS</t>
  </si>
  <si>
    <t>3.1.2.03.0009</t>
  </si>
  <si>
    <t>EMENDA PARLAMENTAR</t>
  </si>
  <si>
    <t>3.1.2.03.0012</t>
  </si>
  <si>
    <t>Auxilio Covid-19</t>
  </si>
  <si>
    <t>AUXILIO COVID-19</t>
  </si>
  <si>
    <t>3.1.2.04</t>
  </si>
  <si>
    <t>RECEITAS DIVERSAS</t>
  </si>
  <si>
    <t>3.1.2.04.0001</t>
  </si>
  <si>
    <t>Receitas com Doações</t>
  </si>
  <si>
    <t>DOACOES EM ESPECIE</t>
  </si>
  <si>
    <t>3.1.2.04.0002</t>
  </si>
  <si>
    <t>DOACOES EM MATERIAIS</t>
  </si>
  <si>
    <t>3.1.2.04.0003</t>
  </si>
  <si>
    <t>RECURSO NOTA MT PORTARIA SEFAZ 13 DE</t>
  </si>
  <si>
    <t>3.1.2.04.0004</t>
  </si>
  <si>
    <t>RECEITA COM CUSTAS PROCESSUAIS</t>
  </si>
  <si>
    <t>3.1.2.04.0005</t>
  </si>
  <si>
    <t>INSUMOS SUS</t>
  </si>
  <si>
    <t>3.1.2.06</t>
  </si>
  <si>
    <t>CAMPANHA DOE SEU TROCO</t>
  </si>
  <si>
    <t>3.1.2.06.0001</t>
  </si>
  <si>
    <t>DOE SEU TROCO</t>
  </si>
  <si>
    <t>3.1.2.08</t>
  </si>
  <si>
    <t>DEDUCOES DE RECEITAS COM SUBVENCOES</t>
  </si>
  <si>
    <t>3.1.2.08.0001</t>
  </si>
  <si>
    <t>( - ) Deducoes Com Subvencoes</t>
  </si>
  <si>
    <t>( - ) DEDUCOES COM SUBVENCOES</t>
  </si>
  <si>
    <t>3.2</t>
  </si>
  <si>
    <t>RECEITAS NÃO OPERACIONAIS</t>
  </si>
  <si>
    <t>3.2.1</t>
  </si>
  <si>
    <t>3.2.1.01</t>
  </si>
  <si>
    <t>3.2.1.01.0001</t>
  </si>
  <si>
    <t>ALUGUEIS</t>
  </si>
  <si>
    <t>3.2.1.01.0002</t>
  </si>
  <si>
    <t>ALUGUEIS - PERCENTUAL DE TERCEIRIZADOS</t>
  </si>
  <si>
    <t>3.2.1.01.0005</t>
  </si>
  <si>
    <t>Outras Receitas Operacionais</t>
  </si>
  <si>
    <t>VENDA DE MATERIAIS RECICLAVEIS</t>
  </si>
  <si>
    <t>3.2.1.02</t>
  </si>
  <si>
    <t>RESULTADO DE ALIENACAO DE BENS</t>
  </si>
  <si>
    <t>3.2.1.02.0001</t>
  </si>
  <si>
    <t>VALOR DE VENDA DO BEM</t>
  </si>
  <si>
    <t>3.2.1.02.0003</t>
  </si>
  <si>
    <t>( - ) CUSTO CORRIGIDO DO BEM</t>
  </si>
  <si>
    <t>CUSTOS E DESPESAS</t>
  </si>
  <si>
    <t>4.1</t>
  </si>
  <si>
    <t>4.1.1</t>
  </si>
  <si>
    <t>CUSTOS COM PESSOAL</t>
  </si>
  <si>
    <t>4.1.1.01</t>
  </si>
  <si>
    <t>PESSOAL PROPRIO</t>
  </si>
  <si>
    <t>4.1.1.01.0001</t>
  </si>
  <si>
    <t>Salarios E Ordenados</t>
  </si>
  <si>
    <t>Custos com Pessoal</t>
  </si>
  <si>
    <t>SALARIOS E ORDENADOS</t>
  </si>
  <si>
    <t>4.1.1.01.0004</t>
  </si>
  <si>
    <t>Aviso Previo E Indenizacoes</t>
  </si>
  <si>
    <t>AVISO PREVIO E INDENIZACOES</t>
  </si>
  <si>
    <t>4.1.1.01.0005</t>
  </si>
  <si>
    <t>Contribuicao Ao Fgts</t>
  </si>
  <si>
    <t>CONTRIBUICAO AO FGTS</t>
  </si>
  <si>
    <t>4.1.1.01.0007</t>
  </si>
  <si>
    <t>Vale Transporte</t>
  </si>
  <si>
    <t>VALE TRANSPORTE</t>
  </si>
  <si>
    <t>4.1.1.01.0008</t>
  </si>
  <si>
    <t>Uniformes</t>
  </si>
  <si>
    <t>4.1.1.01.0010</t>
  </si>
  <si>
    <t>Treinamentos E Capacitacao Pessoa</t>
  </si>
  <si>
    <t>TREINAMENTOS E CAPACITACAO PESSOAL</t>
  </si>
  <si>
    <t>4.1.1.01.0013</t>
  </si>
  <si>
    <t>Cestas Basicas</t>
  </si>
  <si>
    <t>CESTAS BASICAS</t>
  </si>
  <si>
    <t>4.1.1.01.0016</t>
  </si>
  <si>
    <t>BONUS PESSOAL</t>
  </si>
  <si>
    <t>4.1.1.02</t>
  </si>
  <si>
    <t>SERVICOS DE TERCEIROS</t>
  </si>
  <si>
    <t>4.1.1.02.0001</t>
  </si>
  <si>
    <t>Serviços Médicos</t>
  </si>
  <si>
    <t>Custos com Serviços de Terceiros</t>
  </si>
  <si>
    <t>SERVICOS MEDICOS - PJ</t>
  </si>
  <si>
    <t>4.1.1.02.0004</t>
  </si>
  <si>
    <t>Outros Serviços</t>
  </si>
  <si>
    <t>SERVICOS DIVERSOS  - PF</t>
  </si>
  <si>
    <t>4.1.1.02.0011</t>
  </si>
  <si>
    <t>Serviço de Manutenção e Reparo</t>
  </si>
  <si>
    <t>SERVICOS MANUTENCAO E REPAROS</t>
  </si>
  <si>
    <t>4.1.1.02.0012</t>
  </si>
  <si>
    <t>SERVICOS MANUTENCAO DE INFORMATICA</t>
  </si>
  <si>
    <t>4.1.1.02.0013</t>
  </si>
  <si>
    <t>Coleta de Residuos</t>
  </si>
  <si>
    <t>SERVICO COLETA DE RESIDUOS</t>
  </si>
  <si>
    <t>4.1.1.02.0014</t>
  </si>
  <si>
    <t>SERVICO MANUTENCAO DE ELEVADORES</t>
  </si>
  <si>
    <t>4.1.1.02.0015</t>
  </si>
  <si>
    <t>SERVICO MANUTENCAO GRUPO GERADOR</t>
  </si>
  <si>
    <t>4.1.1.02.0017</t>
  </si>
  <si>
    <t>SERVICO PRESTADO TELECOMUNICACOES</t>
  </si>
  <si>
    <t>4.1.1.02.0020</t>
  </si>
  <si>
    <t>CDL - CAMARA DE DIRIGENTES LOJISTAS</t>
  </si>
  <si>
    <t>4.1.1.02.0021</t>
  </si>
  <si>
    <t>SERVICO PROTECAO AMBIENTAL</t>
  </si>
  <si>
    <t>4.1.1.02.0022</t>
  </si>
  <si>
    <t>SERVICOS PRESTADOS DE LOCACAO DE</t>
  </si>
  <si>
    <t>4.1.1.02.0023</t>
  </si>
  <si>
    <t>SERVICO DE CONFECCAO DE CAPAS</t>
  </si>
  <si>
    <t>4.1.1.02.0024</t>
  </si>
  <si>
    <t>SERVICOS PRESTADOS DE ESTERILIZACAO</t>
  </si>
  <si>
    <t>4.1.1.02.0025</t>
  </si>
  <si>
    <t>SERVICOS PRESTADOS LOCACAO DE</t>
  </si>
  <si>
    <t>4.1.1.02.0027</t>
  </si>
  <si>
    <t>SERVICOS PRESTADOS LIMPEZA</t>
  </si>
  <si>
    <t>4.1.1.02.0028</t>
  </si>
  <si>
    <t>SERVICOS PRESTADO CERTIFICADO DIGITAL</t>
  </si>
  <si>
    <t>4.1.1.02.0029</t>
  </si>
  <si>
    <t>SERVICO PRESTADO EXAMES DE</t>
  </si>
  <si>
    <t>4.1.1.02.0033</t>
  </si>
  <si>
    <t>SERVICO PRESTADO PROJETO PSCIP</t>
  </si>
  <si>
    <t>4.1.1.02.0034</t>
  </si>
  <si>
    <t>SERVICO PRESTADO LOCACAO DE CILINDROS</t>
  </si>
  <si>
    <t>4.1.1.02.0036</t>
  </si>
  <si>
    <t>SERVICO PRESTADO CONFECCAO DE</t>
  </si>
  <si>
    <t>4.1.1.02.0037</t>
  </si>
  <si>
    <t>SERVICO PRESTADO CONFECCAO DE CHAVES</t>
  </si>
  <si>
    <t>4.1.1.02.0041</t>
  </si>
  <si>
    <t>SERVICO PRESTADO RECARGA DE</t>
  </si>
  <si>
    <t>4.1.1.02.0042</t>
  </si>
  <si>
    <t>SERVICO PRESTADO TRANSLADO DE</t>
  </si>
  <si>
    <t>4.1.1.02.0043</t>
  </si>
  <si>
    <t>SERVICO PRESTADO ENGENHEIRO MECANICO</t>
  </si>
  <si>
    <t>4.1.1.02.0046</t>
  </si>
  <si>
    <t>SERVICO PRESTADO TRATAMENTO DE</t>
  </si>
  <si>
    <t>4.1.1.02.0050</t>
  </si>
  <si>
    <t>SERVICOS PRESTADOS EXAME DE PACIENTES</t>
  </si>
  <si>
    <t>4.1.1.02.0070</t>
  </si>
  <si>
    <t>SERVICO PRESTADO LAUDO RADIOMETRICO</t>
  </si>
  <si>
    <t>4.1.1.02.0075</t>
  </si>
  <si>
    <t>SERVICO PRESTADO VIGILANCIA E</t>
  </si>
  <si>
    <t>4.1.1.02.0076</t>
  </si>
  <si>
    <t>SERVICO ARQUITETURA E URBANISMO</t>
  </si>
  <si>
    <t>4.1.1.02.0077</t>
  </si>
  <si>
    <t>SERVICO RESERVATORIO DE AGUA</t>
  </si>
  <si>
    <t>4.1.1.02.0078</t>
  </si>
  <si>
    <t>SERVICO PRESTADO GERENCIAMENTO DOC</t>
  </si>
  <si>
    <t>4.1.1.03</t>
  </si>
  <si>
    <t>4.1.1.03.0001</t>
  </si>
  <si>
    <t xml:space="preserve">Medicamentos   </t>
  </si>
  <si>
    <t>Custos com Materiais e Medicamentos</t>
  </si>
  <si>
    <t>4.1.1.03.0002</t>
  </si>
  <si>
    <t xml:space="preserve">Opme   </t>
  </si>
  <si>
    <t>4.1.1.03.0003</t>
  </si>
  <si>
    <t xml:space="preserve">Gases Medicinais   </t>
  </si>
  <si>
    <t>4.1.1.03.0006</t>
  </si>
  <si>
    <t xml:space="preserve">Material Medico Hospitalar   </t>
  </si>
  <si>
    <t>4.1.1.03.0007</t>
  </si>
  <si>
    <t xml:space="preserve">Nutricao Parenteral   </t>
  </si>
  <si>
    <t>4.1.1.03.0008</t>
  </si>
  <si>
    <t xml:space="preserve">Instrumental Cirurgico   </t>
  </si>
  <si>
    <t>4.1.1.04</t>
  </si>
  <si>
    <t>MATERIAIS NAO REEMBOLSAVEL</t>
  </si>
  <si>
    <t>4.1.1.04.0002</t>
  </si>
  <si>
    <t xml:space="preserve">Generos Alimenticios   </t>
  </si>
  <si>
    <t>4.1.1.04.0003</t>
  </si>
  <si>
    <t xml:space="preserve">Impressos E Materiais De Expedient   </t>
  </si>
  <si>
    <t>IMPRESSOS E MATERIAIS DE EXPEDIENTE</t>
  </si>
  <si>
    <t>4.1.1.04.0005</t>
  </si>
  <si>
    <t xml:space="preserve">Produtos De Limpeza   </t>
  </si>
  <si>
    <t>4.1.1.04.0006</t>
  </si>
  <si>
    <t xml:space="preserve">Materiais De Manutencao E Reparo   </t>
  </si>
  <si>
    <t>MATERIAIS DE MANUTENCAO E REPAROS</t>
  </si>
  <si>
    <t>4.1.1.04.0007</t>
  </si>
  <si>
    <t xml:space="preserve">Materiais Diversos   </t>
  </si>
  <si>
    <t>MATERIAIS DIVERSOS</t>
  </si>
  <si>
    <t>4.1.1.04.0009</t>
  </si>
  <si>
    <t xml:space="preserve">Inventario   </t>
  </si>
  <si>
    <t>INVENTARIO</t>
  </si>
  <si>
    <t>4.1.1.04.0010</t>
  </si>
  <si>
    <t xml:space="preserve">Combustiveis E Lubrificantes   </t>
  </si>
  <si>
    <t>COMBUSTIVEIS E LUBRIFICANTES</t>
  </si>
  <si>
    <t>4.1.1.04.0011</t>
  </si>
  <si>
    <t xml:space="preserve">Gases Industriais   </t>
  </si>
  <si>
    <t>GASES INDUSTRIAIS</t>
  </si>
  <si>
    <t>4.1.1.04.0012</t>
  </si>
  <si>
    <t xml:space="preserve">Material De Seguranca   </t>
  </si>
  <si>
    <t>4.1.1.04.0013</t>
  </si>
  <si>
    <t xml:space="preserve">Material De Copa E Cozinha   </t>
  </si>
  <si>
    <t>4.1.1.04.0014</t>
  </si>
  <si>
    <t xml:space="preserve">Tecidos   </t>
  </si>
  <si>
    <t>4.1.1.04.0016</t>
  </si>
  <si>
    <t xml:space="preserve">Perdas E Avarias   </t>
  </si>
  <si>
    <t>PERDAS E AVARIAS</t>
  </si>
  <si>
    <t>4.1.1.04.0019</t>
  </si>
  <si>
    <t xml:space="preserve">Exames   </t>
  </si>
  <si>
    <t>4.1.1.04.0020</t>
  </si>
  <si>
    <t>4.1.1.04.0021</t>
  </si>
  <si>
    <t>SERVICO TRANSMICAO DE DVI (DADOS/VOZ/IMAGEM)</t>
  </si>
  <si>
    <t>4.1.1.04.0022</t>
  </si>
  <si>
    <t>RADIOTERAPIA</t>
  </si>
  <si>
    <t>4.1.1.04.0023</t>
  </si>
  <si>
    <t>INVENTARIO (NEGATIVO)</t>
  </si>
  <si>
    <t>4.1.1.04.0025</t>
  </si>
  <si>
    <t>MATERIAL DE DECORAÇAO</t>
  </si>
  <si>
    <t>4.1.1.05</t>
  </si>
  <si>
    <t>DESPESAS GERAIS</t>
  </si>
  <si>
    <t>4.1.1.05.0002</t>
  </si>
  <si>
    <t>Despesas Administrativas e Gerais</t>
  </si>
  <si>
    <t>ENERGIA ELETRICA</t>
  </si>
  <si>
    <t>4.1.1.05.0003</t>
  </si>
  <si>
    <t>AGUA</t>
  </si>
  <si>
    <t>4.1.1.05.0005</t>
  </si>
  <si>
    <t>DEPRECIACAO</t>
  </si>
  <si>
    <t>4.1.1.05.0010</t>
  </si>
  <si>
    <t>AMORTIZACAO</t>
  </si>
  <si>
    <t>4.1.1.06</t>
  </si>
  <si>
    <t>CUSTOS DIVERSOS</t>
  </si>
  <si>
    <t>4.1.1.06.0002</t>
  </si>
  <si>
    <t>CUSTAS PROCESSUAIS E JUDICIAIS</t>
  </si>
  <si>
    <t>4.1.1.07</t>
  </si>
  <si>
    <t>PROVISAO P/CUSTO DO EXERCICIO</t>
  </si>
  <si>
    <t>4.1.1.07.0001</t>
  </si>
  <si>
    <t>Provisao De Ferias E Encargos</t>
  </si>
  <si>
    <t>4.1.1.07.0002</t>
  </si>
  <si>
    <t>Provisao De 13º Salario E Encargos</t>
  </si>
  <si>
    <t>PROVISAO DE 13º SALARIO E ENCARGOS</t>
  </si>
  <si>
    <t>4.1.1.08</t>
  </si>
  <si>
    <t>4.1.1.08.0001</t>
  </si>
  <si>
    <t>Custo com Pacientes Gratuidades</t>
  </si>
  <si>
    <t>4.1.1.08.0002</t>
  </si>
  <si>
    <t>Custo com Trabalho Voluntário</t>
  </si>
  <si>
    <t>4.1.2</t>
  </si>
  <si>
    <t>DESPESAS ADMINISTRATIVAS</t>
  </si>
  <si>
    <t>4.1.2.02</t>
  </si>
  <si>
    <t>4.1.2.02.0003</t>
  </si>
  <si>
    <t>HONORARIOS ASSES CONSULT E AUDITORIA</t>
  </si>
  <si>
    <t>4.1.2.04</t>
  </si>
  <si>
    <t>4.1.2.04.0004</t>
  </si>
  <si>
    <t>4.1.2.04.0005</t>
  </si>
  <si>
    <t>VIAGENS E ESTADIAS</t>
  </si>
  <si>
    <t>4.1.2.04.0006</t>
  </si>
  <si>
    <t>CONDUCAO URBANA - TAXI/ONIBUS/MOTO TAXI</t>
  </si>
  <si>
    <t>4.1.2.04.0007</t>
  </si>
  <si>
    <t>ANUNCIOS E PUBLICIDADES</t>
  </si>
  <si>
    <t>4.1.2.04.0008</t>
  </si>
  <si>
    <t>ASSINATURA DIGITAL/ JORNAIS / REVISTAS</t>
  </si>
  <si>
    <t>4.1.2.04.0009</t>
  </si>
  <si>
    <t>LANCHES E REFEICOES</t>
  </si>
  <si>
    <t>4.1.2.04.0011</t>
  </si>
  <si>
    <t>FOTOCOPIAS REPRODUCOES E</t>
  </si>
  <si>
    <t>4.1.2.04.0012</t>
  </si>
  <si>
    <t>FRETES E CARRETOS</t>
  </si>
  <si>
    <t>4.1.2.04.0015</t>
  </si>
  <si>
    <t>CONTRIB ENTIDADE DE CLASSE</t>
  </si>
  <si>
    <t>4.1.2.04.0020</t>
  </si>
  <si>
    <t>DESPESAS DIVERSAS</t>
  </si>
  <si>
    <t>4.1.2.04.0022</t>
  </si>
  <si>
    <t>TAXAS LEGAIS/CARTORIO</t>
  </si>
  <si>
    <t>4.1.2.04.0023</t>
  </si>
  <si>
    <t>IMPOSTOS S/  APLICACOES E OUTROS</t>
  </si>
  <si>
    <t>4.1.2.04.0024</t>
  </si>
  <si>
    <t>CONFRATERNIZACOES FESTAS E EVENTOS</t>
  </si>
  <si>
    <t>4.1.2.04.0025</t>
  </si>
  <si>
    <t>DESPESAS DE PEQUENO VALOR</t>
  </si>
  <si>
    <t>4.1.2.04.0027</t>
  </si>
  <si>
    <t>LAVANDERIA</t>
  </si>
  <si>
    <t>4.1.2.04.0029</t>
  </si>
  <si>
    <t>INTERNET</t>
  </si>
  <si>
    <t>4.1.2.04.0030</t>
  </si>
  <si>
    <t>CORREIOS E MALOTES</t>
  </si>
  <si>
    <t>4.1.2.04.0031</t>
  </si>
  <si>
    <t>MANUTENCAO SOFTWARES</t>
  </si>
  <si>
    <t>4.1.2.04.0032</t>
  </si>
  <si>
    <t>COROA DE FLORES</t>
  </si>
  <si>
    <t>4.1.2.04.0033</t>
  </si>
  <si>
    <t>CURSOS E TREINAMENTOS</t>
  </si>
  <si>
    <t>4.1.2.04.0034</t>
  </si>
  <si>
    <t>BAIXA DE BENS OBSOLECENCIA</t>
  </si>
  <si>
    <t>4.1.2.04.0035</t>
  </si>
  <si>
    <t>BAIXA DE BENS DOACAO</t>
  </si>
  <si>
    <t>4.1.2.04.0036</t>
  </si>
  <si>
    <t>BAIXA DE BENS SINISTRO</t>
  </si>
  <si>
    <t>4.1.2.04.0037</t>
  </si>
  <si>
    <t>ANALISE DO POCO ARTESIANO</t>
  </si>
  <si>
    <t>4.1.2.04.0038</t>
  </si>
  <si>
    <t>MARKETING E CAMPANHA</t>
  </si>
  <si>
    <t>4.1.2.04.0040</t>
  </si>
  <si>
    <t>MANUTENCAO DE SOFTWARE - MV</t>
  </si>
  <si>
    <t>4.1.2.04.0043</t>
  </si>
  <si>
    <t>ANALISE DA  AGUA</t>
  </si>
  <si>
    <t>4.1.2.04.0044</t>
  </si>
  <si>
    <t>LOCACAO MAQUINA DE CARTAO DE CREDITO</t>
  </si>
  <si>
    <t>4.1.2.04.0046</t>
  </si>
  <si>
    <t>TAXA-ALVARA/CREA</t>
  </si>
  <si>
    <t>4.1.2.04.0053</t>
  </si>
  <si>
    <t>TAXA CONDOMINIO IMOVEL DOACAO</t>
  </si>
  <si>
    <t>4.1.3</t>
  </si>
  <si>
    <t>OUTRAS DESPESAS OPERACIONAIS</t>
  </si>
  <si>
    <t>4.1.3.01</t>
  </si>
  <si>
    <t>DESPESAS FINANCEIRAS</t>
  </si>
  <si>
    <t>4.1.3.01.0001</t>
  </si>
  <si>
    <t>Juros e Multas</t>
  </si>
  <si>
    <t>JUROS MULTAS E CORRECAO MONETARIA</t>
  </si>
  <si>
    <t>4.1.3.01.0002</t>
  </si>
  <si>
    <t>Taxas Bancarias</t>
  </si>
  <si>
    <t>COMISSOES E TAXAS BANCARIAS</t>
  </si>
  <si>
    <t>4.1.3.01.0003</t>
  </si>
  <si>
    <t>Desconto concedido</t>
  </si>
  <si>
    <t>DESCONTOS CONCEDIDOS</t>
  </si>
  <si>
    <t>4.1.3.01.0004</t>
  </si>
  <si>
    <t>MULTAS DIVERSAS</t>
  </si>
  <si>
    <t>4.1.3.01.0006</t>
  </si>
  <si>
    <t>TAXAS CARTAO CREDITO</t>
  </si>
  <si>
    <t>4.1.4</t>
  </si>
  <si>
    <t>PROVISAO PARA CONTINGENCIAS</t>
  </si>
  <si>
    <t>4.1.4.01</t>
  </si>
  <si>
    <t>4.1.4.01.0001</t>
  </si>
  <si>
    <t>PROVISAO DE CONTINGENCIAS JUDICIAIS</t>
  </si>
  <si>
    <t>4.4</t>
  </si>
  <si>
    <t>PERDAS COM DEVEDORES DUVIDOSOS</t>
  </si>
  <si>
    <t>4.4.1</t>
  </si>
  <si>
    <t>4.4.1.01</t>
  </si>
  <si>
    <t>4.4.1.01.0001</t>
  </si>
  <si>
    <t>Depreciação</t>
  </si>
  <si>
    <t>Baixa</t>
  </si>
  <si>
    <t>Ordem</t>
  </si>
  <si>
    <t>Tipo</t>
  </si>
  <si>
    <t>Conta Contábil</t>
  </si>
  <si>
    <t>Ref Mapa</t>
  </si>
  <si>
    <t>Saldo Anterior</t>
  </si>
  <si>
    <t>Aquisições</t>
  </si>
  <si>
    <t>Reava</t>
  </si>
  <si>
    <t>Est.Bx</t>
  </si>
  <si>
    <t>Transf.</t>
  </si>
  <si>
    <t>Depreciações</t>
  </si>
  <si>
    <t>Saldo Atual</t>
  </si>
  <si>
    <t>Ref</t>
  </si>
  <si>
    <t>Teste de Força</t>
  </si>
  <si>
    <t>Custo</t>
  </si>
  <si>
    <t>EDIFICACOES -4º ANDAR LEITOS UTI PEDIA</t>
  </si>
  <si>
    <t>1.7.1.01.0006</t>
  </si>
  <si>
    <t>VIVO S/A</t>
  </si>
  <si>
    <t>Comodado</t>
  </si>
  <si>
    <t>ALPHARAD COM IMP EXP PROD HOSP EIREL</t>
  </si>
  <si>
    <t>BIOCATH COMERCIO DE PRODUTOS HOSP L</t>
  </si>
  <si>
    <t>DEPREC INSTRUMENTOS DE MED E CIRURG</t>
  </si>
  <si>
    <t>DEPREC EDIFIC. 4º ANDAR LEITOS UTI PEDI</t>
  </si>
  <si>
    <t>DEPREC EDIFIC. EXTERNO/INTERNO PREDI</t>
  </si>
  <si>
    <t>DEPREC EDIFIC. CENTRAL TRATAMENTO EF</t>
  </si>
  <si>
    <t>SECRETARIA DE ESTADO DE FAZENDA DE M</t>
  </si>
  <si>
    <t>PREVINE MEDICINA PREVENTIVA E HOSPITA</t>
  </si>
  <si>
    <t>CONFERÊNCIA / CONSISTÊNCIA DAS DFs</t>
  </si>
  <si>
    <t>DIFERENÇA</t>
  </si>
  <si>
    <t>R$</t>
  </si>
  <si>
    <t>EXERCÍCIO CORRENTE</t>
  </si>
  <si>
    <t>Total do Ativo</t>
  </si>
  <si>
    <t>Total do Passivo</t>
  </si>
  <si>
    <t>Lucro líquido - DRE</t>
  </si>
  <si>
    <t>Lucro líquido - DFC</t>
  </si>
  <si>
    <t>Lucro líquido - DMPL</t>
  </si>
  <si>
    <t>Total PL - BP</t>
  </si>
  <si>
    <t>Total PL - DMPL</t>
  </si>
  <si>
    <t>Caixa e equivalentes - BP</t>
  </si>
  <si>
    <t>Caixa e equivalentes - DFC</t>
  </si>
  <si>
    <t>EXERCÍCIO ANTERIOR</t>
  </si>
  <si>
    <t>FOLHA DE AJUSTES</t>
  </si>
  <si>
    <t>CONTA/GRUPO</t>
  </si>
  <si>
    <t>DATA</t>
  </si>
  <si>
    <t>DÉBITO</t>
  </si>
  <si>
    <t>CRÉDITO</t>
  </si>
  <si>
    <t>VALOR</t>
  </si>
  <si>
    <t>MOTIVO</t>
  </si>
  <si>
    <r>
      <t>RELATÓRIO DE OBSERVAÇÕES GERADAS PELO</t>
    </r>
    <r>
      <rPr>
        <b/>
        <sz val="12"/>
        <color theme="1"/>
        <rFont val="Gabriola"/>
        <family val="5"/>
      </rPr>
      <t xml:space="preserve"> </t>
    </r>
    <r>
      <rPr>
        <b/>
        <sz val="20"/>
        <color theme="1"/>
        <rFont val="Gabriola"/>
        <family val="5"/>
      </rPr>
      <t>WP</t>
    </r>
  </si>
  <si>
    <t>Código</t>
  </si>
  <si>
    <t>Referência</t>
  </si>
  <si>
    <t>Observações</t>
  </si>
  <si>
    <t>Integridade</t>
  </si>
  <si>
    <t>Existencia</t>
  </si>
  <si>
    <t>Precisão</t>
  </si>
  <si>
    <t>Valorização</t>
  </si>
  <si>
    <t>Dir .e obrig</t>
  </si>
  <si>
    <t>Apresentação</t>
  </si>
  <si>
    <t>Descrição area</t>
  </si>
  <si>
    <t>Grupo analítico</t>
  </si>
  <si>
    <t>Procedimento</t>
  </si>
  <si>
    <t>C</t>
  </si>
  <si>
    <t>E</t>
  </si>
  <si>
    <t>A</t>
  </si>
  <si>
    <t>V</t>
  </si>
  <si>
    <t>O</t>
  </si>
  <si>
    <t>P</t>
  </si>
  <si>
    <t>Caixa e equivalentes de caixa</t>
  </si>
  <si>
    <r>
      <t xml:space="preserve">Solicitar razão contábil do periodo auditado e analisar a natureza </t>
    </r>
    <r>
      <rPr>
        <sz val="11"/>
        <color rgb="FFFF0000"/>
        <rFont val="Calibri"/>
        <family val="2"/>
        <scheme val="minor"/>
      </rPr>
      <t xml:space="preserve">das receitas e </t>
    </r>
    <r>
      <rPr>
        <sz val="11"/>
        <color theme="1"/>
        <rFont val="Calibri"/>
        <family val="2"/>
        <scheme val="minor"/>
      </rPr>
      <t xml:space="preserve">despesas lançadas na conta de caixas. Atentar para lançamentos de valores arredondados e </t>
    </r>
    <r>
      <rPr>
        <sz val="11"/>
        <color rgb="FFFF0000"/>
        <rFont val="Calibri"/>
        <family val="2"/>
        <scheme val="minor"/>
      </rPr>
      <t xml:space="preserve">grandes valores para pagamentos diversos, principalmente os acima de 30.000,00 conforme lei 12.683 de julho 2012-LAVAGEN DINHEIRO </t>
    </r>
    <r>
      <rPr>
        <sz val="11"/>
        <color theme="1"/>
        <rFont val="Calibri"/>
        <family val="2"/>
        <scheme val="minor"/>
      </rPr>
      <t xml:space="preserve"> e com histórico não usual para pagamento/recebimento no caixa. </t>
    </r>
    <r>
      <rPr>
        <sz val="11"/>
        <color rgb="FFFF0000"/>
        <rFont val="Calibri"/>
        <family val="2"/>
        <scheme val="minor"/>
      </rPr>
      <t>Recomendar  depósitos bancários para que o caixa fique com o mínimo possível de saldo.</t>
    </r>
  </si>
  <si>
    <t>Bancos</t>
  </si>
  <si>
    <r>
      <t xml:space="preserve">Solicitar as conciliações e extratos bancários e confrontar com o saldo contábil. Para as divergencias a longa data, analisar e propor os ajustes necessários. Atentar para as contas credoras e para a necessidade de reclassificar o saldo </t>
    </r>
    <r>
      <rPr>
        <sz val="11"/>
        <color rgb="FFFF0000"/>
        <rFont val="Calibri"/>
        <family val="2"/>
        <scheme val="minor"/>
      </rPr>
      <t>como: taxas devidas ao banco = debita: Banco XX(AC) e credita: Creditos Bancária (PC), assim estariamos reconhecendo uma obrigação a ser paga ao banco. No caso de cheques que não foram compensados = debita: Banco XX(AC) e credita: Cheques a Compensar(PC). Com isso, o saldo bancário ficaria positivo (devedor). Estes lançamentos deverão ser revertidos quando pagar a dívida e quando os cheques forem compensados.</t>
    </r>
  </si>
  <si>
    <t>Bancos e Aplicações financeiras</t>
  </si>
  <si>
    <t>Efetuar circularização para 100% das instituições financeiras com as quais a Companhia mantem algum tipo de transação. Confrontar as respostas com os saldos contábeis e para as divergencias identficadas, solicitar a conciliação junto ao cliente.</t>
  </si>
  <si>
    <t>Aplicações financeiras</t>
  </si>
  <si>
    <r>
      <t xml:space="preserve">Analisar a natureza das aplicações financeiras de forma a verificar se estas estão enquadradas no conceito de "caixas e equivalentes de caixa" de acordo com o CPC 03 - Fluxo de caixa, </t>
    </r>
    <r>
      <rPr>
        <sz val="11"/>
        <color rgb="FFFF0000"/>
        <rFont val="Calibri"/>
        <family val="2"/>
        <scheme val="minor"/>
      </rPr>
      <t xml:space="preserve">ou seja, resumidamente, se a aplicação pode ser resgatada num prazo de 03 meses da data da aplicação. Caso não seja, será considerada no fluxo de caixa como uma atividade de investimento. </t>
    </r>
  </si>
  <si>
    <t>Contas a receber de clientes</t>
  </si>
  <si>
    <t>Clientes mercado externo</t>
  </si>
  <si>
    <t>Efetuar o cálculo de atualização cambial para os títulos a receber no mercado externo</t>
  </si>
  <si>
    <t>Solicitar composição analítica financeira e confrontar com o saldo contábil na data base</t>
  </si>
  <si>
    <r>
      <t xml:space="preserve">Com base no aging list </t>
    </r>
    <r>
      <rPr>
        <sz val="11"/>
        <color rgb="FFFF0000"/>
        <rFont val="Calibri"/>
        <family val="2"/>
        <scheme val="minor"/>
      </rPr>
      <t>(relatório da entidade)</t>
    </r>
    <r>
      <rPr>
        <sz val="11"/>
        <color theme="1"/>
        <rFont val="Calibri"/>
        <family val="2"/>
        <scheme val="minor"/>
      </rPr>
      <t>, verificar se existem títulos a vencer acima de 360 dias para os quais devem ser reclassificados para o ativo não circulante</t>
    </r>
  </si>
  <si>
    <t>Com base na composição financeira do contas a receber, efetuar circularização de saldos pro meio da ferramenta MUS IDEA/KSP/Itens específicos. Confrontar as respostas com o saldo circularizado. Para as diferenças identificadas, solicitar a conciliação e, se necessário, ajuste. Para os itens que não recebemos as respostas, iremos efetuar teste alternativo no qual solicitaremos os comprovantes de recebimento ou de entrega do produto.</t>
  </si>
  <si>
    <t>Solicitar a composição do contas a receber na data subsequente a nossa data base e analisar os títulos que já foram recebidos.</t>
  </si>
  <si>
    <t>Solicitar cópia dos maiores contratos de produção, observar a forma de remuneração, o faturado e o recebido. Identificar as possíveis diferenças, suas justificativas e contabilização.</t>
  </si>
  <si>
    <t>Clientes mercado interno</t>
  </si>
  <si>
    <t>Com base na composição financeira do contas a receber, efetuar circularização de saldos pro meio da ferramenta MUS IDEA/KSP/Itens específicos. Confrontar as respostas com o saldo circularizado. Para as diferenças identificadas, solicitar a conciliação e, se necessário, ajuste. Para os itens que não recebemos as respostas, iremos efetuar teste alternativo no qual solicitaremos os comprovantes de recebimento ou de entrega do produto</t>
  </si>
  <si>
    <t>Provisão para crédito de liquidação duvidosa</t>
  </si>
  <si>
    <r>
      <t xml:space="preserve">Solicite um Aging list </t>
    </r>
    <r>
      <rPr>
        <sz val="11"/>
        <color rgb="FFFF0000"/>
        <rFont val="Calibri"/>
        <family val="2"/>
        <scheme val="minor"/>
      </rPr>
      <t>(relatório da entidade)</t>
    </r>
    <r>
      <rPr>
        <sz val="11"/>
        <color theme="1"/>
        <rFont val="Calibri"/>
        <family val="2"/>
        <scheme val="minor"/>
      </rPr>
      <t xml:space="preserve"> de contas a receber, tanto para MI como ME e analise motivo quanto aos principais saldos pendentes de realização, e efetue analise quanto a suficiência de PCLD ou necessidade de constituição para fazer face a eventuais valores tidos como de realização pouco provável, e confirmar se os procedimentos estão adequados e uniformes com o do exercício anterior. </t>
    </r>
  </si>
  <si>
    <t>Efetuar teste de contagem utilizando a ferramenta MUS Idea/KSP/Itens específicos e confrontar a quantidade contada com o saldo do registro de inventário na data da contagem.</t>
  </si>
  <si>
    <t>Solicitar o livro registro de inventário e confrontar com o saldo contábil na data base.</t>
  </si>
  <si>
    <t>Com base no registro de inventário efetuar teste de valorização dos estoques utilizando a ferramente Mus Idea/KSP/Itens específicos. Para os itens selecionados solicitar a ultima nota de entrada até a data base e analisar se o custo do estoque está abaixo do preço de mercado.</t>
  </si>
  <si>
    <t>Produto acabado</t>
  </si>
  <si>
    <t xml:space="preserve">Efetuar inventário físico para 100% do produto acabado na data base. </t>
  </si>
  <si>
    <t>Efetuar teste de realização do produto acabado no qual consiste e analisar as primeiras saídas após a data base e confrontar o valor líquido de venda com o custo médio do estoque a fim de verificar se a receita excede o custo médio.</t>
  </si>
  <si>
    <t>Solicitar o Kardex dos produtos acabados, elaborar resumo da movimentação do período e confrontar com o saldo contábil os seguintes saldos
- Saldo inicial X Saldo contábil inicial
- Entradas X Custo de produção
- Saidas X Custo dos produtos vendidos
- Saldo final  X Saldo contábil final</t>
  </si>
  <si>
    <t>Se aplicável, efetuar circularização dos estoques de produto acabado em poder de terceiros</t>
  </si>
  <si>
    <t>Solicitar o livro de produção diária (LPD) e confrontar com as quantidades do kardex os seguintes saldos
- Saldo inicial X Saldo inicial Kardex
- Saldo final X Saldo final do Kardex</t>
  </si>
  <si>
    <t>Provisão para obsolescencia dos estoques</t>
  </si>
  <si>
    <t>Solicitar relatório de itens sem movimentação a mais de 360 dias e analisar a necessidade de constituição de provisão para obsolescencia dos estoques</t>
  </si>
  <si>
    <t xml:space="preserve">Adiantamento a fornecedores </t>
  </si>
  <si>
    <t>Adiantamentos a fornecedores diversos</t>
  </si>
  <si>
    <t>Com base na composição sintética dos adiantamentos a fornecedores, utilizar nosso plano de amostragem Mus Idea/KSP/Itens específicos para selecionar saldos a serem testados. Para os saldos selecionado, solicitar o contrato de parceiria e/ou fornecedor, testar a movimentação ocorrida durante o ano e analisar a realização do saldo.</t>
  </si>
  <si>
    <t>Solicitar a composição financeira analítica dos adiantamentos e confrontar com o saldo contábil na data base.</t>
  </si>
  <si>
    <t>Efetuar circularização para os saldos de adiantamentos a fornecedores utilizando o Mus Idea/KSP/Itens específicos para selecionar os itens a serem testados. Confrontar as respostas com o saldo circularizado. Para as diferenças identificadas, solicitar a conciliação junto ao cliente e, se necessário, propor ajustes.</t>
  </si>
  <si>
    <t>Analisar a natureza dos adiantamentos para verificar se existe a necessidade de reclassificar algum saldo para a rubrica de imobilizado ou estoques.</t>
  </si>
  <si>
    <t>Provisão para perda em adiantamentos</t>
  </si>
  <si>
    <t>Elaborar aging list dos adiantamentos a fornecedores e analisar os adiantamentos efetuados a longa data (acima de 360 dias). Verificar junto ao cliente o motivo pelo qual esses adiantamentos ainda não se realizaram. Se necessário, propor provisão para perda dos adiantamentos</t>
  </si>
  <si>
    <t>Impostos a recuperar</t>
  </si>
  <si>
    <t>Solicitar o resumo das apurações de impostos na data base e confrontar com o saldo contábil.</t>
  </si>
  <si>
    <t>se necessário, entender junto ao cliente como se dará a realização do saldo a ser recuperado.</t>
  </si>
  <si>
    <t>Analisar saldos imateriais</t>
  </si>
  <si>
    <t>Solicitar os razões contábeis das contas e analisar a movimentação. Para os lançamentos julgados estranhos, solicitar documentação que dá suporte ao lançamento contábil.</t>
  </si>
  <si>
    <t>Analisar a realização dos saldos e a classificação contábil entre circulante e não circulante</t>
  </si>
  <si>
    <t>Partes relacionadas</t>
  </si>
  <si>
    <r>
      <t xml:space="preserve">Partes relacionadas </t>
    </r>
    <r>
      <rPr>
        <sz val="12"/>
        <color rgb="FFFF0000"/>
        <rFont val="Calibri"/>
        <family val="2"/>
        <scheme val="minor"/>
      </rPr>
      <t>(entidades, físicas ou jurídicas, com as quais uma companhia tenha possibilidade de contratar, com operações de comprar, vender, emprestar, tomar emprestado, remunerar, prestar ou receber serviços, condições de operações, dar ou receber em consignação, integralizar capital, exercer opções, distribuir lucros, etc.)</t>
    </r>
    <r>
      <rPr>
        <sz val="16"/>
        <color theme="1"/>
        <rFont val="Calibri"/>
        <family val="2"/>
        <scheme val="minor"/>
      </rPr>
      <t xml:space="preserve">
</t>
    </r>
  </si>
  <si>
    <t>Solicitar a conciliação dos saldos de partes relacionadas. Verificar se existem saldos pendentes de conciliação para os quais precisamos propor ajustes.</t>
  </si>
  <si>
    <t>Solicitar planilhas de atualização de mútuo e validar o cálculo elaborado pelo cliente.</t>
  </si>
  <si>
    <r>
      <t xml:space="preserve">Solicitar o razão contábil e elaborar uma movimentação para o qual devemos fazer a seguinte análise:
- Para as entradas e saidas de caixa - Efetuar teste de voucher </t>
    </r>
    <r>
      <rPr>
        <sz val="11"/>
        <color rgb="FFFF0000"/>
        <rFont val="Calibri"/>
        <family val="2"/>
        <scheme val="minor"/>
      </rPr>
      <t>(existência, propriedade, precisão, valorização, apresentação, revisão)</t>
    </r>
    <r>
      <rPr>
        <sz val="11"/>
        <color theme="1"/>
        <rFont val="Calibri"/>
        <family val="2"/>
        <scheme val="minor"/>
      </rPr>
      <t xml:space="preserve"> utilizando nossos planos de amostragem (MUS Idea/KSP/Itens específcos)
- Juros e iof - Confrontar com as despesas lançadas no resultado</t>
    </r>
  </si>
  <si>
    <t>Solicitar os contratos de mútuos que dão suporte as operações</t>
  </si>
  <si>
    <t>Para os vendas intercompany verificar se estão sendo efetuadas em condições normais de mercado.  Efetuar teste comparando os preços praticados entre as empresas do grupo com demais clientes/fornecedores</t>
  </si>
  <si>
    <t>Depósitos judiciais</t>
  </si>
  <si>
    <t>Solicitar o razão contábil das contas e analisar a movimentação. Se o volume de transações for acima da nossa materialidade, efetuar teste documental utilizando nosso plano de amostragem MUS Idea/KSP/Itens específicos</t>
  </si>
  <si>
    <t>Elaborar aging list dos depósitos judiciais e entender junto a administração a realização dos saldos.</t>
  </si>
  <si>
    <t>Imposto de renda e contribuição social diferidos</t>
  </si>
  <si>
    <r>
      <rPr>
        <u/>
        <sz val="16"/>
        <color theme="10"/>
        <rFont val="Calibri"/>
        <family val="2"/>
        <scheme val="minor"/>
      </rPr>
      <t xml:space="preserve">Ativo fiscal diferido </t>
    </r>
    <r>
      <rPr>
        <u/>
        <sz val="11"/>
        <color rgb="FFFF0000"/>
        <rFont val="Calibri"/>
        <family val="2"/>
        <scheme val="minor"/>
      </rPr>
      <t>(decorrente de diferenças temporárias e de prejuízos fiscais de Imposto de Renda e bases negativas de CSLL, deve ser reconhecido, total ou parcialmente, desde que a entidade tenha histórico de lucratividade, acompanhado da expectativ</t>
    </r>
  </si>
  <si>
    <t>Solicitar cálculo de realização do ativo fiscal diferido em atendimento ao CPC 32 - Tributos sobre o lucro</t>
  </si>
  <si>
    <t>Solicitar ao cliente o cálculo da depreciação do periodo levando em conta as taxas fiscais X taxas societárias. Elaborar quadro com cálculo da taxa média fiscal e comparar com os taxas praticadas pelo fisco.</t>
  </si>
  <si>
    <t>Solicitar memória de cálculo da amortização fiscal do ativo biologico e o cálculo do IRCS diferido sobre ativo biologico</t>
  </si>
  <si>
    <t>Solicitar as bases de cálculo do IR/CS Diferido e confrontar com os saldos contábeis</t>
  </si>
  <si>
    <t>Elaborar a movimentação do IR/CS Diferido e confrontar com o saldo do resultado</t>
  </si>
  <si>
    <t>Passivo fiscal diferido</t>
  </si>
  <si>
    <t>Solicitar ao cliente o cálculo da depreciação do periodo levando em conta as taxas fiscais X taxas societárias. Elaborar quadro com cálculo da taxa média fiscal e comparar com os taxas praticadas pelo fisco</t>
  </si>
  <si>
    <t>Receita(despesa) com IR/CS Diferido</t>
  </si>
  <si>
    <t>Quando aplicável, para os novos investimentos, solicitar as atas que comprovem os devidos registros contábeis.</t>
  </si>
  <si>
    <t>Solicitar a memória de cálculo da equivalencia patrimonial e confrontar os saldos dos PLs das investidas com os respectivos balancetes. Adicionalmente validar a movimentação do patrimonio de cada investida. Com base nos percentuais de participação, efetuar o cálculo da equivalencia patrimonial em cada investimento e confrontar o resultado com a receita(depsesa) lançada no resultado</t>
  </si>
  <si>
    <t>Reserva de realização reflexa</t>
  </si>
  <si>
    <t>Efetuar o cálculo da amortização da reserva de reavaliação reflexa registra no patrimonio líquido</t>
  </si>
  <si>
    <r>
      <t xml:space="preserve">Resultado de equivalencia patrimonial </t>
    </r>
    <r>
      <rPr>
        <sz val="12"/>
        <color rgb="FFFF0000"/>
        <rFont val="Calibri"/>
        <family val="2"/>
        <scheme val="minor"/>
      </rPr>
      <t xml:space="preserve">(é o método que consiste em atualizar o valor contábil do investimento ao valor equivalente à participação societária da sociedade investidora no patrimônio líquido da sociedade investida, e no reconhecimento dos seus </t>
    </r>
    <r>
      <rPr>
        <u/>
        <sz val="12"/>
        <color rgb="FFFF0000"/>
        <rFont val="Calibri"/>
        <family val="2"/>
        <scheme val="minor"/>
      </rPr>
      <t>efeitos na demonstração do resultado do exercício</t>
    </r>
    <r>
      <rPr>
        <sz val="12"/>
        <color rgb="FFFF0000"/>
        <rFont val="Calibri"/>
        <family val="2"/>
        <scheme val="minor"/>
      </rPr>
      <t xml:space="preserve">).  </t>
    </r>
  </si>
  <si>
    <t>Solicitar a memória de cálculo da equivalencia patrimonial e confrontar os saldos dos PLs das investidas com os respectivos balancetes. Adicionalmente validar a movimentação do patrimonio de cada investida. Com base nos percentuais de participação, efetuar o cálculo da equivalencia patrimonial em cada investimento e confrontar o resultado com a receita(despesa) lançada no resultado</t>
  </si>
  <si>
    <t>Imobilizado e propriedade para investimentos</t>
  </si>
  <si>
    <t>Custo do ativo imobilizado</t>
  </si>
  <si>
    <t>Solicitar relatório de adições do período e confrontar com adições da movimentação. Se relevante, efetuar teste de adição utilizando nosso plano de amostragem MUS Idea/KSP/Itens específicos</t>
  </si>
  <si>
    <t>Solicitar relatório de baixas do período e confrontar com baixas da movimentação. Se relevante, efetuar teste de baixa utilizando nosso plano de amostragem MUS Idea/KSP/Itens específicos</t>
  </si>
  <si>
    <t xml:space="preserve">Solicitar composição analítica de itens com vida util e valor residual e confrontar com saldo contábil na data base. </t>
  </si>
  <si>
    <t>Solicitar movimentação dos saldos e confrontar com saldo contábil</t>
  </si>
  <si>
    <t>Depreciação acumulada</t>
  </si>
  <si>
    <t>Solicitar carta da administracao formalizando a revisao de vida util e valor residual do ativo imobilizado</t>
  </si>
  <si>
    <t>Efetuar recálculo da depreciação do periodo ou efetuar procedimentos analiticos substantivos para a depreciacao do periodo</t>
  </si>
  <si>
    <t>Confrontar a depreciação da movimentação do ativo imobilizado com as despesas/custos lançadas no resultado</t>
  </si>
  <si>
    <t>Adm - Depreciação</t>
  </si>
  <si>
    <t>Custo - Depreciação</t>
  </si>
  <si>
    <t>Ativo biológico</t>
  </si>
  <si>
    <t>Ativo biologico</t>
  </si>
  <si>
    <t>Solicitar memoria de calculo da valorização do ativo biológico e confrontar com saldo contábil</t>
  </si>
  <si>
    <t>Solicitar ao departamento de financial services a validação da premissas utilizadas para valorização do ativo</t>
  </si>
  <si>
    <t>Analisar as quantidade de cana no fluxo de colheita das safras e confrontar com anos anteriores para verificar a razoabilidade dos montantes calculados pelo cliente</t>
  </si>
  <si>
    <r>
      <rPr>
        <u/>
        <sz val="24"/>
        <color theme="10"/>
        <rFont val="Calibri"/>
        <family val="2"/>
        <scheme val="minor"/>
      </rPr>
      <t xml:space="preserve">Diferido  </t>
    </r>
    <r>
      <rPr>
        <u/>
        <sz val="11"/>
        <color theme="10"/>
        <rFont val="Calibri"/>
        <family val="2"/>
        <scheme val="minor"/>
      </rPr>
      <t>(novas praticas contábeis)</t>
    </r>
  </si>
  <si>
    <r>
      <t>Diferido</t>
    </r>
    <r>
      <rPr>
        <sz val="12"/>
        <color theme="1"/>
        <rFont val="Calibri"/>
        <family val="2"/>
        <scheme val="minor"/>
      </rPr>
      <t xml:space="preserve"> </t>
    </r>
    <r>
      <rPr>
        <sz val="12"/>
        <color rgb="FFFF0000"/>
        <rFont val="Calibri"/>
        <family val="2"/>
        <scheme val="minor"/>
      </rPr>
      <t>(O subgrupo do ativo diferido foi extinto com a edição da MP nº. 449-08, que acrescentou o art. 299-A à Lei nº. 6.404-76 (Lei das S/A), passando a ter a nomenclatura de Despesas Pré-Operacionais. O saldo existente em 31 de dezembro de 2008 no ativo diferido que, pela sua natureza, não puder ser alocado a outro grupo de contas, poderá permanecer no ativo sob essa classificação até sua completa amortização,</t>
    </r>
  </si>
  <si>
    <t>Efetuar o cálculo da amortização do ativo diferido com base na vida útil atribuida</t>
  </si>
  <si>
    <t>Solicite um Aging list de contas a pagar e analise motivo quanto aos principais saldos pendentes de liquidação. Para os saldos vencidos a longa data, verificar se não existe nenhum acordo de dívida que deveria ser registrado.</t>
  </si>
  <si>
    <t>Com base na composição financeira do contas a pagar, efetuar circularização de saldos pro meio da ferramenta MUS IDEA/KSP/Itens específicos. Confrontar as respostas com o saldo circularizado. Para as diferenças identificadas, solicitar a conciliação e, se necessário, ajuste. Para os itens que não recebemos as respostas, iremos efetuar teste alternativo no qual solicitaremos a nota fiscal ou a liquidação do passivo</t>
  </si>
  <si>
    <t>Solicitar a composição do contas a pagar na data subsequente a nossa data base e analisar os títulos que já foram liquidados.</t>
  </si>
  <si>
    <t>Fornecedores de cana</t>
  </si>
  <si>
    <t>Elaborar movimentação do período do saldo de fornecedores de cana. 
Para as adições do período confrontar com total de custo de matéria prima registrado no custeio.
Quanto as baixas, se necessário, efetuar teste de voucher</t>
  </si>
  <si>
    <t>Efetuar o cálculo de expectativa da provisão do complemento de preço de fornecedores de cana. Para tal teste, utilizar as informações de quantidade de cana moída X preço do mercado</t>
  </si>
  <si>
    <t>Financiamentos e empréstimos</t>
  </si>
  <si>
    <t>Empréstimos e financiamentos_Circulante</t>
  </si>
  <si>
    <t>Solicitar composição financeira do saldos e confrontar com o saldo contábil curto e longo prazo</t>
  </si>
  <si>
    <t>Para as capitações novas, solicitar cópia dos contratos e verificar a existencia de covenants financeiros</t>
  </si>
  <si>
    <r>
      <t>Para os contratos com covenants financeiros, solicitar o cálculo do covenant.</t>
    </r>
    <r>
      <rPr>
        <sz val="11"/>
        <color rgb="FFFF0000"/>
        <rFont val="Calibri"/>
        <family val="2"/>
        <scheme val="minor"/>
      </rPr>
      <t xml:space="preserve"> (compromissos estabelecidos em contratos de dívida por meio dos quais fica estabelecido que determinados atos devem ser cumpridos, ao passo que outros não devem ser executados. Esses compromissos, com a finalidade de proteger o interesse do financiador, envolvem questões como capital de giro, pagamento de dividendos e índice de endividamento. </t>
    </r>
  </si>
  <si>
    <t>Efetuar teste de segregação entre curto e longo prazo utilizando a base analítica financeira e as datas de vencimento dos contratos</t>
  </si>
  <si>
    <t>Efetuar circularização para 100% das instituições financeiras que a Companhia possui algum tipo de relacionamento. Confrontar as respostas com o saldo contábil e para as divergencias identificadas solicitar a administração a conciliação.</t>
  </si>
  <si>
    <t>Empréstimos e financiamentos_Não circulante</t>
  </si>
  <si>
    <t>Para os contratos com covenants financeiros, solicitar o cálculo do covenant</t>
  </si>
  <si>
    <t>Salários a pagar</t>
  </si>
  <si>
    <t>Custo - Mão de obra</t>
  </si>
  <si>
    <t>Solicitar evolução dos gastos com folha de pagamentos e efetuar a conciliação com as despesas do resultado.
Adicionalmente, validar as bases confrontando o resumo mensal da folha com as informações da planilha fornecida pelo cliente.</t>
  </si>
  <si>
    <t xml:space="preserve">Solicitar o arquivo ou relatório enviado ao banco para os créditos da folha em conta corrente, conferir com o resumo da folha e a contabilização ou, se necessário, conferir a folha analitica. </t>
  </si>
  <si>
    <t>CANA - Efetuar cálculo de expectativa da folha da safra com base no salário médio da safra anterior, levando emconsideração os eventos ocorridos durante a safra atual.</t>
  </si>
  <si>
    <t>Adm - Mão de obra</t>
  </si>
  <si>
    <t>Salários e encargos sociais a pagar</t>
  </si>
  <si>
    <t>Solicitar a liquidação da folha e verificar se a provisão contábil é suficiente</t>
  </si>
  <si>
    <t>Solicitar listagem de provisão de férias e 13o e confrontar com saldo contábil. Para as divergencias identificadas, solicitar a conciliação</t>
  </si>
  <si>
    <t>Impostos e contribuições sobre folha a recolher</t>
  </si>
  <si>
    <r>
      <t xml:space="preserve">Solicitar a liquidação dos impostos e contribuições sobre a folha na data base </t>
    </r>
    <r>
      <rPr>
        <sz val="11"/>
        <color rgb="FFFF0000"/>
        <rFont val="Calibri"/>
        <family val="2"/>
        <scheme val="minor"/>
      </rPr>
      <t>do balanço, através dos comprovantes de pagamentos no mês subsequente</t>
    </r>
    <r>
      <rPr>
        <sz val="11"/>
        <color theme="1"/>
        <rFont val="Calibri"/>
        <family val="2"/>
        <scheme val="minor"/>
      </rPr>
      <t>. Para as competencias vencidas solicitar as planilhas de atualização e confrontar com o saldo contábil. Adicionalmente, validar o cálculo das multas e juros.</t>
    </r>
  </si>
  <si>
    <t>Impostos e contribuições a recolher</t>
  </si>
  <si>
    <t>Impostos e contribuições a recolher - Circulante e não circulante</t>
  </si>
  <si>
    <t>Para os impostos parcelados, solicitar o extrato do parcelamento na data base e confrontar com o saldo contábil. Para as diferenças identificadas, solicitar conciliação e se necessário, propor ajuste.</t>
  </si>
  <si>
    <r>
      <t xml:space="preserve">Verificar se os impostos parcelados estão com os pagamentos em dia, pois se não estiverem, temos que reclassificar tudo para o </t>
    </r>
    <r>
      <rPr>
        <sz val="11"/>
        <color rgb="FFFF0000"/>
        <rFont val="Calibri"/>
        <family val="2"/>
        <scheme val="minor"/>
      </rPr>
      <t>LONGO</t>
    </r>
    <r>
      <rPr>
        <sz val="11"/>
        <color theme="1"/>
        <rFont val="Calibri"/>
        <family val="2"/>
        <scheme val="minor"/>
      </rPr>
      <t xml:space="preserve"> prazo.</t>
    </r>
  </si>
  <si>
    <t>Efetuar teste de segregação entre curto e longo prazo utilizando como base a ultima parcela paga.</t>
  </si>
  <si>
    <t>Parcelamentos de impostos lei 11.941/09</t>
  </si>
  <si>
    <t>Parcelamentos de impostos lei 11.941/09 - Circulante e não circulante.</t>
  </si>
  <si>
    <t>Verificar se os impostos parcelados estão com os pagamentos em dia, pois se não estivem, temos que reclassificar tudo para o curto prazo.</t>
  </si>
  <si>
    <t>Adiantamento de clientes</t>
  </si>
  <si>
    <t>Verificar a existencia de saldos pendentes a longa data para os quais devemos entender se não existe a necessidade de propor encontro de contas com o ativo</t>
  </si>
  <si>
    <t>Solicitar os razões contábeis das contas e analisar a movimentação. Para os lançamentos julgados estranhos, solicitar documentação que dá suporte ao lançamento contábil</t>
  </si>
  <si>
    <t>Provisão para contingências</t>
  </si>
  <si>
    <t>Provisão para contingencias</t>
  </si>
  <si>
    <t>Efetuar circulanzação de 100% dos advogados com os quais a Empresa mantem algum tipo de relação. Com base nas respostas desses advogados, elaborar resumo das cartas contendo as informações chave do processo, tais como valor, situação, descrição e probabilidade de exito. Confrontar o resultado dessa análise com o saldo contábil</t>
  </si>
  <si>
    <t>Para os contingencias tributárias, solicitar o cálculo da atualização do saldo até a data base</t>
  </si>
  <si>
    <t>Capital social</t>
  </si>
  <si>
    <t>Passivo fiscal diferido - Imobilizado</t>
  </si>
  <si>
    <t>Efetuar a conciliação do custo líquido reavaliado com o ajuste de avaliação patrimonial e IRCS diferido contabilizados no patrimonio líquido e passivo não circulante, respectivamente</t>
  </si>
  <si>
    <t>Reserva de reavaliação</t>
  </si>
  <si>
    <t>Patrimonio líquido</t>
  </si>
  <si>
    <t>Solicitar a DMPL e confrontar com o contábil</t>
  </si>
  <si>
    <t>Solicitar todos os atos societários do periodo e elaborar resumo. Adicionalmente, confrontar as movimentações ocorridas com as atas, quando aplicável</t>
  </si>
  <si>
    <t>CONTAS DE RESULTADO</t>
  </si>
  <si>
    <t>Adm - Outros</t>
  </si>
  <si>
    <t>Efetuar teste de voucher para as despesas administrativas</t>
  </si>
  <si>
    <t>Efetuar análise das variações das despesas e custos comparado com o ano anterior. Para corroborar a análise, se necessário, efetuar teste de voucher adicional</t>
  </si>
  <si>
    <t>Custo - Matéria prima</t>
  </si>
  <si>
    <t>Confrontar o total de matéria prima com o mapa de entrada</t>
  </si>
  <si>
    <t>Efetuar procedimentos analíticos substantivos do custo de produção no qual consiste em analisar os custos agrícola e industrial.
Agrícola
- Fazer análise de rendimentos das areas X cana colhida
- Verificar os custos médios de trato/plantio/colheita e comparar com o ano anterior
- Solicitar a composição do custo e analisar a razoabilidade das naturezas alocadas em cada rubrica do custeio (ex.verificar se nao existe custo de cana moida no trato)
Industrial
- Fazer análise do custo médio por unicop e comparar com ano anterior
- Solicitar a composiçào do custo e analisar a razoabilidade das naturezas dos custos alocados em cada rubrica do custeio (ex.verificar se nao existe depreciação na manutenção entressafra)</t>
  </si>
  <si>
    <t>Custo - Outros</t>
  </si>
  <si>
    <t>Efetuar teste de voucher para os custos industriais e agrícola</t>
  </si>
  <si>
    <t>Custo do produto vendido</t>
  </si>
  <si>
    <t>Elaborar a conciliação do CPV</t>
  </si>
  <si>
    <t>Confrontar quantidades produzidas com o livro de produção industrial</t>
  </si>
  <si>
    <t>Despesas de vendas</t>
  </si>
  <si>
    <t>Efetuar teste de voucher para as despesas comerciais</t>
  </si>
  <si>
    <t>Imposto de renda e contribuição social corrente</t>
  </si>
  <si>
    <t>Solicitar a memória de cálculo e o resultado da revisão da provisão de IRCS efetuada pelo departamento de impostos e confrontar as bases com os saldos contábeis auditados. Se necessário, propor ajustes</t>
  </si>
  <si>
    <t>Deduções de vendas</t>
  </si>
  <si>
    <t>Efetuar cálculo de expectativa dos impostos sobre vendas com base nas alíquotas médias históricas (margem de imposto sobre as receitas)</t>
  </si>
  <si>
    <t>Efetuar análise de razoabilidade das devoluções de vendas quando comparadas com anos anteriores</t>
  </si>
  <si>
    <t>Juros ativos</t>
  </si>
  <si>
    <t xml:space="preserve">Elaborar evolução das receitas financeiras e comparar com o saldo anterior e confrontar com saldo contábil </t>
  </si>
  <si>
    <t>Efetuar cálculo de expectativas dos juros ativos segregando as seguintes naturezas
- Juros sobre mútuos - Efetuar expectativa com base na taxa média dos contratos de mútuo entre partes relacionadas</t>
  </si>
  <si>
    <t>Despesas financeiras</t>
  </si>
  <si>
    <t xml:space="preserve">Elaborar evolução das despesas financeiras e comparar com o saldo anterior e confrontar com saldo contábil </t>
  </si>
  <si>
    <t>Efetuar cálculo de expectativas dos juros passivos segregando as seguintes naturezas
- Juros sobre mútuos - Efetuar expectativa com base na taxa média dos contratos de mútuo entre partes relacionadas
- Juros sobre impostos - Efetuar expectativa com base na taxa selic e saldo mensal do passivo tributário
- Juros sobre contingencias - Efetuar expectativa com base na taxa selic e saldo mensal das contingencias
- Juros sobre emprestimos e financiamentos - Efetuar expectativa com base na taxa média dos financiamentos e saldo mensal do endividamento</t>
  </si>
  <si>
    <t>Confrontar a despesa com IOF sobre contratos de mútuo com as planilhas de atualização de mútuo</t>
  </si>
  <si>
    <t>Outras despesas financeiras</t>
  </si>
  <si>
    <t>Outras despesas operacionais</t>
  </si>
  <si>
    <t>Solicitar os razões contábeis e analisar os lançamentos, se necessário solicitar a documentação suporte para os lançamentos contábeis</t>
  </si>
  <si>
    <t>Outras receitas financeiras</t>
  </si>
  <si>
    <t>Outras receitas operacionais</t>
  </si>
  <si>
    <t>Receita de vendas</t>
  </si>
  <si>
    <t>Efetuar  o cálculo de expectativa das receitas de vendas de açúcar e álcool levando em consideração os preços de mercado divulgados pela ESALQ</t>
  </si>
  <si>
    <t>Encerramento de contas do custo</t>
  </si>
  <si>
    <t>Não analisar</t>
  </si>
  <si>
    <t>Confrontar o livro de saídas com a receita contábil</t>
  </si>
  <si>
    <t>Efetuar teste de reconhecimento de receita, no qual consiste em testar as vendas de março12 para nos certificar que tudo foi entregue dentro do período</t>
  </si>
  <si>
    <t>Verificar se houve devoluções significativas após nossa data base</t>
  </si>
  <si>
    <t>Variação cambial líquida</t>
  </si>
  <si>
    <t>Efetuar cálculo de expectativa da variação cambial com base no passivo de financiamentos</t>
  </si>
  <si>
    <t>Area</t>
  </si>
  <si>
    <t>Area do CI</t>
  </si>
  <si>
    <t>Risco mitigado</t>
  </si>
  <si>
    <t>Teste a ser efetuado</t>
  </si>
  <si>
    <t>Conta</t>
  </si>
  <si>
    <t>Unidade</t>
  </si>
  <si>
    <t>Compras</t>
  </si>
  <si>
    <t>O sistema está parametrizado para impedir entrada de nota fiscal sem pedido de compras aprovado.</t>
  </si>
  <si>
    <t>Risco de existencia das compras</t>
  </si>
  <si>
    <t>Efetuar teste na base de compras com o objetivo de identificar entradas de notas sem pedidos aprovados no sistema. Adicionalmente iremos verificar se é possivel segregar os pedidos de compras entre "Urgentes" e "Não urgentes" com o objetivo de identificar se existe um volume muito grande desses pedidos de urgencia, pois de acordo com o nosso entendimento, para esses pedidos o fluxo de aprovação é feito após a entrada do produto nas dependencias da Empresa</t>
  </si>
  <si>
    <t>USJ</t>
  </si>
  <si>
    <t>Toda solicitação de compra deve ser aprovada pelos responsáveis do suprimentos de acordo com o limite de alçada de cada comprador</t>
  </si>
  <si>
    <t>Solicitar  a base de pedidos aprovados e verificar se as aprovações estão de acordo com as políticas de limite de alçada adotada pela Empresa</t>
  </si>
  <si>
    <t>Corporativo</t>
  </si>
  <si>
    <t>O sistema está parametrizado para impedir entrada de nota fiscal com quantidade e preço médio superior ao do pedido de compras</t>
  </si>
  <si>
    <t>Risco de precisão das compras</t>
  </si>
  <si>
    <t>Efetuar teste na base de pedidos de compras encerrados com o objetivo de identificar notas com custo unitário e/ou quantidade maior que do pedido de compra</t>
  </si>
  <si>
    <t>O departamento de suprimentos efetua o acompanhamento dos pedidos de compras pendentes de forma a garantir que todas as compras foram entregues à Empresa</t>
  </si>
  <si>
    <t>Risco de compras existentes e não registradas</t>
  </si>
  <si>
    <t>Solicitar a base de pedidos pendentes e efetuar análise dos itens em aberto a longa data. Separar esses pedidos por natureza de compra (imobilizado;insumos;serviços;itens de almoxarifado) e analisar o volume e valor em aberto. Quando identificado pendencias a longa data, solicitar explicações para a adminsitração</t>
  </si>
  <si>
    <t>Para que a cana-de-açúcar entre na usina é necessário que uma etiqueta de pesagem esteja liberado no sistema. A Empresa possui um relatório que mostra o status de cada etiqueta liberado no sistema (se foi cancelado;utilizado;ou está em aberto).</t>
  </si>
  <si>
    <t>Risco de compras de cana não registradas no sistema</t>
  </si>
  <si>
    <t>Solicitar a base de etiquetas emitidas pelo sistema e a base de pesagem da balançca. Confrontar o quantidade de cana que entrou na balança com a quantidade que está na base de etiquetas com o intuito de identificar entrada de cana sem etiqueta. Adicionalmente, verificar as etiquetas que foram canceladas, se as pessoas que efetuaram o cancelamento possuem autorização.</t>
  </si>
  <si>
    <t>O sistema não permite alterações na pesagem da balança de entrada de cana</t>
  </si>
  <si>
    <t>Risco de compras de cana registrada incorretamente</t>
  </si>
  <si>
    <t>Verificar na base do sistema se existem alterações nas pesagems da balança. Se positivo, verificar o motivo e se o usuário possui autorização para efetuar tal alteração</t>
  </si>
  <si>
    <t>Vendas</t>
  </si>
  <si>
    <t>O sistema não permite faturar sem que um pedido de venda aprovado esteja cadastrado no sistema</t>
  </si>
  <si>
    <t>Risco de vendas inexistentes</t>
  </si>
  <si>
    <t>Verificar se, para todos os faturamentos de alcool e açúcar  e remessa para formação de lote de açúcar existe um pedido de venda no sistema. Adicionalmente verificar se os pedidos foram aprovados pelas pessoas autorizadas.</t>
  </si>
  <si>
    <t>O sistema está parametrizado para reconhecer as receitas de forma automática no momento da emissão da nota</t>
  </si>
  <si>
    <t>Risco de vendas registradas por valor incorreto</t>
  </si>
  <si>
    <t>Verificar se o sistema está parametrizado para contabilizar as receitas de forma automática com base na integração dos dados do faturamento</t>
  </si>
  <si>
    <t>Na balança, quando é feita a ordem de carregamento, o sistema gera um tíquete de pesagem que é encerrado no momento em que o caminhão sai da Unidade com o faturamento em mãos.</t>
  </si>
  <si>
    <t>Saidas de mercadoria não registradas</t>
  </si>
  <si>
    <t>Verificar o banco de dados da balança e confrontar o montante de pesagem de alcool e açúcar fecha com o total de saídas do LPD - Livro de produção diária. Adicionalmente verificar se o sistema permite o cancelamento de pesagem, se positivo, verificar qual o montante de pesagens canceladas e investigar os motivos</t>
  </si>
  <si>
    <t>Área</t>
  </si>
  <si>
    <t>Título</t>
  </si>
  <si>
    <t>Situação</t>
  </si>
  <si>
    <t>Risco</t>
  </si>
  <si>
    <t>Recomendação</t>
  </si>
  <si>
    <t>Recorrente</t>
  </si>
  <si>
    <t xml:space="preserve"> Recebimento de materiais</t>
  </si>
  <si>
    <t>No departamento de RI onde é registrada a nota fiscal, não é feita a conferência dos itens contidos na nota com os itens físicos recebidos.</t>
  </si>
  <si>
    <t>Entrada de mercadoria divergente com a quantidade contida na nota fiscal/pedido.</t>
  </si>
  <si>
    <t>Sugerimos que seja feita a conferência da quantidade física recebida, antes do registro da nota fiscal no sistema.</t>
  </si>
  <si>
    <t>Sim</t>
  </si>
  <si>
    <t>Controle de Estoque entre Mínimo e Máximo</t>
  </si>
  <si>
    <t xml:space="preserve">Não existe uma política formalizada de controle de estoques mínimos e máximos no almoxarifado. </t>
  </si>
  <si>
    <t>Risco de falta de reposição de peças ou armazenamento excessivo de peças.</t>
  </si>
  <si>
    <t>Considerando a importância que o estoque representa para a Empresa, recomendamos a implantação de política de procedimentos visando uma gestão eficaz de estoques que tenha como foco principal a identificação do ponto de ressuprimento de materiais (controle de estoque mínimo e máximo);</t>
  </si>
  <si>
    <t>Ausência de Contagem Cega</t>
  </si>
  <si>
    <t>O almoxarife responsável pela conferência física tem acesso às quantidades e preços dos produtos, seja por meio do pedido ou da nota fiscal de entrada.</t>
  </si>
  <si>
    <t>Possíveis divergências nas contagens das mercadorias devido a ineficiência do processo de contagem da mercadoria, no momento do recebimento.</t>
  </si>
  <si>
    <t>Recomendamos que seja feita a contagem cega, sem acesso as informações da  nota fiscal/ pedido de compra.</t>
  </si>
  <si>
    <t>Ausência de Interface entre os Sistemas M2M e Mega</t>
  </si>
  <si>
    <t>As baixas dos pedidos inseridos no sistema Mega não são atualizadas com o Sistema M2M.</t>
  </si>
  <si>
    <t>Possibilidade de compras em duplicidade ou pedidos não atendidos.</t>
  </si>
  <si>
    <t>Recomendamos a integração sistêmica entre M2M e Mega.</t>
  </si>
  <si>
    <t xml:space="preserve">Limite de alçada sem limitações dentro do mês </t>
  </si>
  <si>
    <t>Verificamos que apesar do sistema “M2M” utilizar parâmetros de limites de alçadas para aprovação de pedidos por cargos, não possui uma trava de limites a ser aprovado dentro do mês.</t>
  </si>
  <si>
    <r>
      <t xml:space="preserve">O montante de compras no mês serem pulverizado, ultrapassando o valor que compete a cargo superior </t>
    </r>
    <r>
      <rPr>
        <sz val="11"/>
        <color indexed="8"/>
        <rFont val="Calibri"/>
        <family val="2"/>
      </rPr>
      <t>está se responsabilizando para autorização.</t>
    </r>
  </si>
  <si>
    <t xml:space="preserve">Recomendamos quanto à implementação de trava sistêmica relacionada ao limite de autorização de compra no mês, partindo do principio dos níveis hierárquicos dentro da Empresa.  </t>
  </si>
  <si>
    <t>Não</t>
  </si>
  <si>
    <t>Baixa do contas a pagar (Manualmente)</t>
  </si>
  <si>
    <r>
      <t>O funcionário do financeiro verifica o documento gerado pelo banco após as liquidações e com isso realiza a baixa no sistema "</t>
    </r>
    <r>
      <rPr>
        <sz val="11"/>
        <color indexed="8"/>
        <rFont val="Calibri"/>
        <family val="2"/>
      </rPr>
      <t>MEGA" manualmente</t>
    </r>
  </si>
  <si>
    <t>Pagamentos efetuados e não baixados corretamente, podendo ocasionar pagamentos duplicados.</t>
  </si>
  <si>
    <t>Recomendamos a integração sistêmica com arquivo retorno gerado pelo Banco para que seja realizada a baixa automática do contas a pagar, assim otimizando o tempo e reduzindo as falhas no processo.</t>
  </si>
  <si>
    <t>Follow-up de pedidos pendentes</t>
  </si>
  <si>
    <t xml:space="preserve">Não é procedimento da Empresa efetuar um acompanhamento adequado dos pedidos pendentes ou atendidos parcialmente.
O atual sistema de processamento de dados não possui ferramentas para a execução do procedimento, sendo necessário o acompanhamento manual destes tipos de pedidos. </t>
  </si>
  <si>
    <t>Risco de recebimento de mercadoria sem o devido registro e baixa do pedido</t>
  </si>
  <si>
    <t>A implantação de um procedimento eficaz acarretaria as seguintes vantagens:
 Determinação da real necessidade da compra;
 Condições de identificar materiais recebidos e não registrados.
Recomendamos sua adequação.</t>
  </si>
  <si>
    <t xml:space="preserve">Itens morosos ou obsoletos </t>
  </si>
  <si>
    <t>Não é feita periodicamente uma análise visando determinar as possibilidades de utilização ou venda dos estoques de lenta movimentação.</t>
  </si>
  <si>
    <t>Risco de itens morosos nos estoque e consequente falta de provisão contábil</t>
  </si>
  <si>
    <t>Recomendamos que a Administração efetue o acompanhamento dos itens de baixa movimentação com o objetivo de identificar possível provisão para obsolescencia dos estoques</t>
  </si>
  <si>
    <t>Segregação das operações com partes relacionadas</t>
  </si>
  <si>
    <t>Constatamos que o sistema não está parametrizado para segregar contabilmente as operações de compras e vendas de produtos entre partes relacionadas</t>
  </si>
  <si>
    <t>Risco de divergencias entre as posições entre partes relacionadas e consequente erro no momento da eliminação das operações intercompany</t>
  </si>
  <si>
    <t>Recomendamos que todas as operações sejam segregadas contabilmente de forma a atender as melhores práticas contábeis</t>
  </si>
  <si>
    <t>Inclusão de notas fiscais sem pedido de compras</t>
  </si>
  <si>
    <t>Contatamos que o sistema não está parametrizado para bloquear a inclusão de notas fiscais sem a existência de um pedido de compra.</t>
  </si>
  <si>
    <t>Risco de entrada de mercadoria não aprovada ou em desacordo comercial</t>
  </si>
  <si>
    <t>Sugerimos que a Companhia realize um estudo de viabilidade para que o sistema não permita a entrada de nota fiscal sem estar vínculada a um pedido de compra.</t>
  </si>
  <si>
    <t>Ausência de Formalização de Política de Preço</t>
  </si>
  <si>
    <t>Para definição do preço do açúcar não há política de preço formalizada.</t>
  </si>
  <si>
    <t>Depende da experiência do profissional para realização do procedimento</t>
  </si>
  <si>
    <t>Formalização dos procedimentos destinados a definição de preço. Registrando as variações dos preços e as reações do mercado regional de acordo com a demanda do produto. A importância da implantação da Política do Preço assegura a Usina quanto à tomada de decisão e definição do preço diário, levando em consideração a volatilidade do preço do açúcar. A importância da leitura do mercado regional e seu registro abrem portas para análise e definição de previsão e estimativa da variação do açúcar.</t>
  </si>
  <si>
    <t>Controle de Estoque Manual</t>
  </si>
  <si>
    <t>O controle de Estoque utilizado para a verificação das vendas é feito manualmente (Excel).</t>
  </si>
  <si>
    <t>Risco de fragilidade de informação da planilha de estoque.</t>
  </si>
  <si>
    <t>Os procedimentos de controle de estoque para verificação de quantidade e baixas deverá ser feito por meio do sistema utilizado pela empresa. A implantação do controle no sistema poderá trazer mais segurança as informações, com restrição a usuários para pesquisas, edição e históricos de acessos.</t>
  </si>
  <si>
    <t>Ausência de Separação estoque de açúcar para Venda</t>
  </si>
  <si>
    <t>Para efetuar uma venda de açúcar não há separação de estoques para Venda. Depois do pedido será feito o empacotamento do açúcar.</t>
  </si>
  <si>
    <t>Implica na morosidade do processo de venda do açúcar.</t>
  </si>
  <si>
    <t>Recomendamos a armazenagem de estoques para agilidade no processo de venda do açúcar.</t>
  </si>
  <si>
    <t>Não Reconhecimento de Receita por Remessa</t>
  </si>
  <si>
    <t>Identificamos que o reconhecimento da receita na venda entrega futura não são feitas pelas notas fiscais de remessas ou entrega do produto. A receita é reconhecida inteiramente, mesmo não havendo a transferência do risco do bem</t>
  </si>
  <si>
    <t>Risco de inconsistência do saldo contábil referente à competência da venda efetiva.</t>
  </si>
  <si>
    <t>Sugerimos o registro da receita no momento em que o caminhão do cliente sair da Usina, quando o risco passa a ser do cliente, levando em consideração a situação CIF, por ser o tipo de frete mais praticado na Usina</t>
  </si>
  <si>
    <t>Revisão da emissão de pedidos de vendas</t>
  </si>
  <si>
    <t>A emissão da nota fiscal está vinculada ao pedido de vendas, no entanto, este é formalizado no sistema pelo departamento comercial. A revisão do pedido de vendas é realizada pelos coordenadores de vendas de açúcar e álcool e não há nenhum tipo de evidência dessa revisão.</t>
  </si>
  <si>
    <t>Vendas em desacordo com as políticas da empresa.</t>
  </si>
  <si>
    <t>Para assegurar que um determinado procedimento foi revisado e aprovado por pessoas distintas daquelas que efetuou, é necessário algum tipo de evidência (ex.: carimbo, assinaturas ou aprovação sistêmica com trava). Esse tipo de procedimento perpetra a incidência de erros ou irregularidades.</t>
  </si>
  <si>
    <t>Emissão de Nota fiscal</t>
  </si>
  <si>
    <t>A informação da quantidade a ser faturada no sistema MEGA é lançada manualmente a partir do peso auferido pela balança no sistema PIMS.</t>
  </si>
  <si>
    <t>Faturamento em quantidades divergentes do físico.</t>
  </si>
  <si>
    <t>Considerando que o procedimento atual é suscetível a erros por falha humana e para que os saldos contábeis reflitam a real situação, recomendamos a parametrização do sistema para que a quantidade apurada pela balança seja registrada automaticamente na emissão da nota fiscal através de integração entre os sistemas.</t>
  </si>
  <si>
    <t>Planilha de Controle de Carregamento (EXCEL)</t>
  </si>
  <si>
    <t>As informações referentes ao controle de carregamento são feita através de planilha eletrônica.</t>
  </si>
  <si>
    <t>http://www.pwc.com.br/pt/ifrs-brasil/navegador-contabil/assets/navegador-contabil-38.pdf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</si>
</sst>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quot;R$&quot;\ * #,##0.00_-;\-&quot;R$&quot;\ * #,##0.00_-;_-&quot;R$&quot;\ * &quot;-&quot;??_-;_-@_-"/>
    <numFmt numFmtId="165" formatCode="_-* #,##0.00_-;\-* #,##0.00_-;_-* &quot;-&quot;??_-;_-@_-"/>
    <numFmt numFmtId="166" formatCode="_(* #,##0_);_(* \(#,##0\);_(* &quot;-&quot;??_);_(@_)"/>
    <numFmt numFmtId="167" formatCode="_(&quot;R$ &quot;* #,##0.00_);_(&quot;R$ &quot;* \(#,##0.00\);_(&quot;R$ &quot;* &quot;-&quot;??_);_(@_)"/>
  </numFmts>
  <fonts count="63">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name val="Times New Roman"/>
      <family val="1"/>
    </font>
    <font>
      <sz val="10"/>
      <name val="Calibri"/>
      <family val="2"/>
      <scheme val="minor"/>
    </font>
    <font>
      <b/>
      <sz val="10"/>
      <name val="Calibri"/>
      <family val="2"/>
      <scheme val="minor"/>
    </font>
    <font>
      <sz val="11"/>
      <name val="Calibri"/>
      <family val="2"/>
      <scheme val="minor"/>
    </font>
    <font>
      <sz val="10"/>
      <name val="Arial"/>
      <family val="2"/>
    </font>
    <font>
      <b/>
      <sz val="11"/>
      <name val="Calibri"/>
      <family val="2"/>
      <scheme val="minor"/>
    </font>
    <font>
      <sz val="11"/>
      <color theme="0"/>
      <name val="Calibri"/>
      <family val="2"/>
      <scheme val="minor"/>
    </font>
    <font>
      <sz val="11"/>
      <color indexed="8"/>
      <name val="Calibri"/>
      <family val="2"/>
    </font>
    <font>
      <sz val="11"/>
      <name val="Arial"/>
      <family val="2"/>
    </font>
    <font>
      <b/>
      <sz val="10"/>
      <color theme="1"/>
      <name val="Calibri"/>
      <family val="2"/>
      <scheme val="minor"/>
    </font>
    <font>
      <sz val="10"/>
      <color theme="1"/>
      <name val="Calibri"/>
      <family val="2"/>
      <scheme val="minor"/>
    </font>
    <font>
      <sz val="10"/>
      <name val="Geneva"/>
      <family val="2"/>
    </font>
    <font>
      <sz val="16"/>
      <color theme="1"/>
      <name val="Calibri"/>
      <family val="2"/>
      <scheme val="minor"/>
    </font>
    <font>
      <i/>
      <sz val="10"/>
      <color theme="1"/>
      <name val="Book Antiqua"/>
      <family val="1"/>
    </font>
    <font>
      <sz val="10"/>
      <color rgb="FF000099"/>
      <name val="Calibri"/>
      <family val="2"/>
      <scheme val="minor"/>
    </font>
    <font>
      <b/>
      <i/>
      <sz val="10"/>
      <color rgb="FF000099"/>
      <name val="Calibri"/>
      <family val="2"/>
      <scheme val="minor"/>
    </font>
    <font>
      <b/>
      <sz val="10"/>
      <color rgb="FF000099"/>
      <name val="Calibri"/>
      <family val="2"/>
      <scheme val="minor"/>
    </font>
    <font>
      <b/>
      <sz val="10"/>
      <color theme="1"/>
      <name val="Arial"/>
      <family val="2"/>
    </font>
    <font>
      <i/>
      <sz val="10.5"/>
      <color theme="1"/>
      <name val="Book Antiqua"/>
      <family val="1"/>
    </font>
    <font>
      <b/>
      <sz val="18"/>
      <color theme="1"/>
      <name val="Arial"/>
      <family val="2"/>
    </font>
    <font>
      <b/>
      <sz val="16"/>
      <color theme="1"/>
      <name val="Arial"/>
      <family val="2"/>
    </font>
    <font>
      <b/>
      <sz val="16"/>
      <name val="Arial"/>
      <family val="2"/>
    </font>
    <font>
      <b/>
      <sz val="18"/>
      <name val="Arial"/>
      <family val="2"/>
    </font>
    <font>
      <b/>
      <sz val="18"/>
      <name val="Calibri"/>
      <family val="2"/>
      <scheme val="minor"/>
    </font>
    <font>
      <b/>
      <sz val="12"/>
      <color theme="1"/>
      <name val="Calibri"/>
      <family val="2"/>
      <scheme val="minor"/>
    </font>
    <font>
      <b/>
      <sz val="12"/>
      <color theme="1"/>
      <name val="Gabriola"/>
      <family val="5"/>
    </font>
    <font>
      <b/>
      <sz val="20"/>
      <color theme="1"/>
      <name val="Gabriola"/>
      <family val="5"/>
    </font>
    <font>
      <sz val="11"/>
      <color rgb="FFFF0000"/>
      <name val="Calibri"/>
      <family val="2"/>
      <scheme val="minor"/>
    </font>
    <font>
      <sz val="12"/>
      <color rgb="FFFF0000"/>
      <name val="Calibri"/>
      <family val="2"/>
      <scheme val="minor"/>
    </font>
    <font>
      <u/>
      <sz val="11"/>
      <color theme="10"/>
      <name val="Calibri"/>
      <family val="2"/>
      <scheme val="minor"/>
    </font>
    <font>
      <u/>
      <sz val="16"/>
      <color theme="10"/>
      <name val="Calibri"/>
      <family val="2"/>
      <scheme val="minor"/>
    </font>
    <font>
      <u/>
      <sz val="11"/>
      <color rgb="FFFF0000"/>
      <name val="Calibri"/>
      <family val="2"/>
      <scheme val="minor"/>
    </font>
    <font>
      <u/>
      <sz val="12"/>
      <color rgb="FFFF0000"/>
      <name val="Calibri"/>
      <family val="2"/>
      <scheme val="minor"/>
    </font>
    <font>
      <u/>
      <sz val="24"/>
      <color theme="10"/>
      <name val="Calibri"/>
      <family val="2"/>
      <scheme val="minor"/>
    </font>
    <font>
      <sz val="10"/>
      <color rgb="FF00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0"/>
      <color rgb="FFFF0000"/>
      <name val="Calibri"/>
      <family val="2"/>
      <scheme val="minor"/>
    </font>
    <font>
      <sz val="10"/>
      <color rgb="FFFF0000"/>
      <name val="Calibri"/>
      <family val="2"/>
      <scheme val="minor"/>
    </font>
    <font>
      <b/>
      <sz val="20"/>
      <color theme="1"/>
      <name val="Calibri"/>
      <family val="2"/>
      <scheme val="minor"/>
    </font>
    <font>
      <sz val="20"/>
      <color theme="1"/>
      <name val="Calibri"/>
      <family val="2"/>
      <scheme val="minor"/>
    </font>
    <font>
      <b/>
      <u/>
      <sz val="10"/>
      <color theme="1"/>
      <name val="Calibri"/>
      <family val="2"/>
      <scheme val="minor"/>
    </font>
    <font>
      <b/>
      <sz val="10"/>
      <color rgb="FF000000"/>
      <name val="Calibri"/>
      <family val="2"/>
      <scheme val="minor"/>
    </font>
    <font>
      <sz val="28"/>
      <color rgb="FFFF0000"/>
      <name val="Calibri"/>
      <family val="2"/>
      <scheme val="minor"/>
    </font>
    <font>
      <b/>
      <sz val="10"/>
      <color theme="0"/>
      <name val="Cambria"/>
      <family val="2"/>
      <scheme val="major"/>
    </font>
    <font>
      <sz val="10"/>
      <name val="Cambria"/>
      <family val="2"/>
      <scheme val="major"/>
    </font>
    <font>
      <sz val="10"/>
      <color rgb="FF000000"/>
      <name val="Cambria"/>
      <family val="2"/>
      <scheme val="major"/>
    </font>
    <font>
      <sz val="10"/>
      <color theme="1"/>
      <name val="Cambria"/>
      <family val="2"/>
      <scheme val="major"/>
    </font>
  </fonts>
  <fills count="48">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theme="0" tint="-4.9989318521683403E-2"/>
        <bgColor indexed="64"/>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4"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diagonal/>
    </border>
    <border>
      <left/>
      <right style="hair">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131">
    <xf numFmtId="0" fontId="0" fillId="0" borderId="0"/>
    <xf numFmtId="165" fontId="2" fillId="0" borderId="0" applyFont="0" applyFill="0" applyBorder="0" applyAlignment="0" applyProtection="0"/>
    <xf numFmtId="0" fontId="4" fillId="0" borderId="0"/>
    <xf numFmtId="43" fontId="4"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2" fillId="0" borderId="0"/>
    <xf numFmtId="0" fontId="8" fillId="0" borderId="0"/>
    <xf numFmtId="0" fontId="4" fillId="0" borderId="0"/>
    <xf numFmtId="9"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43" fontId="8" fillId="0" borderId="0" applyFont="0" applyFill="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164" fontId="2"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0" fontId="8" fillId="0" borderId="0"/>
    <xf numFmtId="0" fontId="2" fillId="0" borderId="0"/>
    <xf numFmtId="0" fontId="12" fillId="0" borderId="0"/>
    <xf numFmtId="0" fontId="8" fillId="0" borderId="0"/>
    <xf numFmtId="0" fontId="8" fillId="0" borderId="0"/>
    <xf numFmtId="0" fontId="4" fillId="0" borderId="0"/>
    <xf numFmtId="0" fontId="4" fillId="0" borderId="0"/>
    <xf numFmtId="0" fontId="11" fillId="2" borderId="7" applyNumberFormat="0" applyFont="0" applyAlignment="0" applyProtection="0"/>
    <xf numFmtId="0" fontId="2" fillId="2" borderId="7" applyNumberFormat="0" applyFont="0" applyAlignment="0" applyProtection="0"/>
    <xf numFmtId="43"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9" fontId="2" fillId="0" borderId="0" applyFont="0" applyFill="0" applyBorder="0" applyAlignment="0" applyProtection="0"/>
    <xf numFmtId="0" fontId="15" fillId="0" borderId="0"/>
    <xf numFmtId="9" fontId="4" fillId="0" borderId="0" applyFont="0" applyFill="0" applyBorder="0" applyAlignment="0" applyProtection="0"/>
    <xf numFmtId="43" fontId="2" fillId="0" borderId="0" applyFont="0" applyFill="0" applyBorder="0" applyAlignment="0" applyProtection="0"/>
    <xf numFmtId="40" fontId="15" fillId="0" borderId="0" applyFont="0" applyFill="0" applyBorder="0" applyAlignment="0" applyProtection="0"/>
    <xf numFmtId="0" fontId="33" fillId="0" borderId="0" applyNumberForma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39" fillId="0" borderId="0" applyNumberFormat="0" applyFill="0" applyBorder="0" applyAlignment="0" applyProtection="0"/>
    <xf numFmtId="0" fontId="40" fillId="0" borderId="27" applyNumberFormat="0" applyFill="0" applyAlignment="0" applyProtection="0"/>
    <xf numFmtId="0" fontId="41" fillId="0" borderId="28" applyNumberFormat="0" applyFill="0" applyAlignment="0" applyProtection="0"/>
    <xf numFmtId="0" fontId="42" fillId="0" borderId="29" applyNumberFormat="0" applyFill="0" applyAlignment="0" applyProtection="0"/>
    <xf numFmtId="0" fontId="42" fillId="0" borderId="0" applyNumberFormat="0" applyFill="0" applyBorder="0" applyAlignment="0" applyProtection="0"/>
    <xf numFmtId="0" fontId="43" fillId="13" borderId="0" applyNumberFormat="0" applyBorder="0" applyAlignment="0" applyProtection="0"/>
    <xf numFmtId="0" fontId="44" fillId="14" borderId="0" applyNumberFormat="0" applyBorder="0" applyAlignment="0" applyProtection="0"/>
    <xf numFmtId="0" fontId="45" fillId="15" borderId="0" applyNumberFormat="0" applyBorder="0" applyAlignment="0" applyProtection="0"/>
    <xf numFmtId="0" fontId="46" fillId="16" borderId="30" applyNumberFormat="0" applyAlignment="0" applyProtection="0"/>
    <xf numFmtId="0" fontId="47" fillId="17" borderId="31" applyNumberFormat="0" applyAlignment="0" applyProtection="0"/>
    <xf numFmtId="0" fontId="48" fillId="17" borderId="30" applyNumberFormat="0" applyAlignment="0" applyProtection="0"/>
    <xf numFmtId="0" fontId="49" fillId="0" borderId="32" applyNumberFormat="0" applyFill="0" applyAlignment="0" applyProtection="0"/>
    <xf numFmtId="0" fontId="50" fillId="18" borderId="33" applyNumberFormat="0" applyAlignment="0" applyProtection="0"/>
    <xf numFmtId="0" fontId="31" fillId="0" borderId="0" applyNumberFormat="0" applyFill="0" applyBorder="0" applyAlignment="0" applyProtection="0"/>
    <xf numFmtId="0" fontId="2" fillId="2" borderId="7" applyNumberFormat="0" applyFont="0" applyAlignment="0" applyProtection="0"/>
    <xf numFmtId="0" fontId="51" fillId="0" borderId="0" applyNumberFormat="0" applyFill="0" applyBorder="0" applyAlignment="0" applyProtection="0"/>
    <xf numFmtId="0" fontId="3" fillId="0" borderId="34" applyNumberFormat="0" applyFill="0" applyAlignment="0" applyProtection="0"/>
    <xf numFmtId="0" fontId="10"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10" fillId="42" borderId="0" applyNumberFormat="0" applyBorder="0" applyAlignment="0" applyProtection="0"/>
    <xf numFmtId="0" fontId="4" fillId="0" borderId="0"/>
    <xf numFmtId="0" fontId="4" fillId="0" borderId="0"/>
    <xf numFmtId="165" fontId="2" fillId="0" borderId="0" applyFont="0" applyFill="0" applyBorder="0" applyAlignment="0" applyProtection="0"/>
    <xf numFmtId="165" fontId="4"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4" fillId="0" borderId="0" applyFont="0" applyFill="0" applyBorder="0" applyAlignment="0" applyProtection="0"/>
    <xf numFmtId="165" fontId="2"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2"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4" fillId="0" borderId="0" applyFont="0" applyFill="0" applyBorder="0" applyAlignment="0" applyProtection="0"/>
    <xf numFmtId="165" fontId="2"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0" fontId="8" fillId="0" borderId="0"/>
    <xf numFmtId="167" fontId="11" fillId="0" borderId="0" applyFont="0" applyFill="0" applyBorder="0" applyAlignment="0" applyProtection="0"/>
    <xf numFmtId="16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2" fillId="0" borderId="0" applyFont="0" applyFill="0" applyBorder="0" applyAlignment="0" applyProtection="0"/>
    <xf numFmtId="0" fontId="8" fillId="0" borderId="0"/>
    <xf numFmtId="0" fontId="4" fillId="0" borderId="0"/>
    <xf numFmtId="0" fontId="4"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cellStyleXfs>
  <cellXfs count="318">
    <xf numFmtId="0" fontId="0" fillId="0" borderId="0" xfId="0"/>
    <xf numFmtId="0" fontId="7" fillId="0" borderId="0" xfId="18" applyFont="1"/>
    <xf numFmtId="0" fontId="3" fillId="0" borderId="1" xfId="18" applyFont="1" applyBorder="1" applyAlignment="1">
      <alignment horizontal="center"/>
    </xf>
    <xf numFmtId="0" fontId="2" fillId="0" borderId="1" xfId="18" applyFont="1" applyBorder="1" applyAlignment="1">
      <alignment horizontal="left" vertical="center" wrapText="1"/>
    </xf>
    <xf numFmtId="0" fontId="2" fillId="0" borderId="1" xfId="18" applyFont="1" applyBorder="1" applyAlignment="1">
      <alignment horizontal="center" vertical="center"/>
    </xf>
    <xf numFmtId="0" fontId="3" fillId="0" borderId="1" xfId="18" applyFont="1" applyBorder="1" applyAlignment="1">
      <alignment horizontal="center" vertical="center"/>
    </xf>
    <xf numFmtId="0" fontId="2" fillId="0" borderId="1" xfId="18" applyFont="1" applyBorder="1" applyAlignment="1">
      <alignment horizontal="left" vertical="top" wrapText="1"/>
    </xf>
    <xf numFmtId="0" fontId="7" fillId="0" borderId="1" xfId="18" applyFont="1" applyBorder="1"/>
    <xf numFmtId="0" fontId="7" fillId="0" borderId="0" xfId="18" applyFont="1" applyAlignment="1">
      <alignment horizontal="center"/>
    </xf>
    <xf numFmtId="0" fontId="2" fillId="0" borderId="1" xfId="18" applyFont="1" applyBorder="1" applyAlignment="1">
      <alignment horizontal="center" vertical="center" wrapText="1"/>
    </xf>
    <xf numFmtId="0" fontId="7" fillId="0" borderId="1" xfId="18" applyFont="1" applyBorder="1" applyAlignment="1">
      <alignment horizontal="center" vertical="center"/>
    </xf>
    <xf numFmtId="0" fontId="2" fillId="0" borderId="0" xfId="18" applyFont="1"/>
    <xf numFmtId="0" fontId="2" fillId="0" borderId="1" xfId="18" applyFont="1" applyBorder="1" applyAlignment="1">
      <alignment horizontal="left" vertical="center"/>
    </xf>
    <xf numFmtId="0" fontId="2" fillId="0" borderId="1" xfId="18" applyFont="1" applyBorder="1" applyAlignment="1">
      <alignment horizontal="left" wrapText="1"/>
    </xf>
    <xf numFmtId="0" fontId="3" fillId="0" borderId="0" xfId="18" applyFont="1" applyAlignment="1">
      <alignment horizontal="center" vertical="center"/>
    </xf>
    <xf numFmtId="0" fontId="3" fillId="0" borderId="4" xfId="18" applyFont="1" applyBorder="1" applyAlignment="1">
      <alignment horizontal="center" vertical="center" textRotation="255"/>
    </xf>
    <xf numFmtId="0" fontId="7" fillId="0" borderId="1" xfId="18" applyFont="1" applyBorder="1" applyAlignment="1">
      <alignment horizontal="center" vertical="center" wrapText="1"/>
    </xf>
    <xf numFmtId="0" fontId="3" fillId="0" borderId="1" xfId="18" applyFont="1" applyBorder="1" applyAlignment="1">
      <alignment vertical="center"/>
    </xf>
    <xf numFmtId="0" fontId="2" fillId="0" borderId="0" xfId="18" applyFont="1" applyAlignment="1">
      <alignment horizontal="center" vertical="center" wrapText="1"/>
    </xf>
    <xf numFmtId="0" fontId="14" fillId="0" borderId="0" xfId="0" applyFont="1"/>
    <xf numFmtId="0" fontId="14" fillId="3" borderId="0" xfId="0" applyFont="1" applyFill="1"/>
    <xf numFmtId="0" fontId="13" fillId="3" borderId="0" xfId="0" applyFont="1" applyFill="1" applyAlignment="1">
      <alignment horizontal="center"/>
    </xf>
    <xf numFmtId="0" fontId="3" fillId="0" borderId="0" xfId="0" applyFont="1"/>
    <xf numFmtId="0" fontId="17" fillId="3" borderId="0" xfId="0" applyFont="1" applyFill="1"/>
    <xf numFmtId="0" fontId="17" fillId="3" borderId="0" xfId="0" applyFont="1" applyFill="1" applyAlignment="1">
      <alignment horizontal="center"/>
    </xf>
    <xf numFmtId="0" fontId="17" fillId="0" borderId="0" xfId="0" applyFont="1"/>
    <xf numFmtId="0" fontId="21" fillId="3" borderId="0" xfId="0" applyFont="1" applyFill="1" applyAlignment="1">
      <alignment horizontal="center"/>
    </xf>
    <xf numFmtId="0" fontId="22" fillId="0" borderId="0" xfId="0" applyFont="1"/>
    <xf numFmtId="0" fontId="14" fillId="3" borderId="0" xfId="0" applyFont="1" applyFill="1" applyAlignment="1">
      <alignment horizontal="left"/>
    </xf>
    <xf numFmtId="0" fontId="13" fillId="3" borderId="0" xfId="0" applyFont="1" applyFill="1" applyAlignment="1">
      <alignment horizontal="left"/>
    </xf>
    <xf numFmtId="0" fontId="14" fillId="0" borderId="0" xfId="0" applyFont="1" applyAlignment="1">
      <alignment horizontal="left"/>
    </xf>
    <xf numFmtId="0" fontId="2" fillId="11" borderId="1" xfId="18" applyFont="1" applyFill="1" applyBorder="1" applyAlignment="1">
      <alignment horizontal="center" vertical="center"/>
    </xf>
    <xf numFmtId="0" fontId="2" fillId="11" borderId="1" xfId="18" applyFont="1" applyFill="1" applyBorder="1" applyAlignment="1">
      <alignment horizontal="left" vertical="top" wrapText="1"/>
    </xf>
    <xf numFmtId="0" fontId="7" fillId="11" borderId="1" xfId="18" applyFont="1" applyFill="1" applyBorder="1" applyAlignment="1">
      <alignment horizontal="center" vertical="center"/>
    </xf>
    <xf numFmtId="0" fontId="2" fillId="11" borderId="1" xfId="18" applyFont="1" applyFill="1" applyBorder="1" applyAlignment="1">
      <alignment horizontal="center" vertical="center" wrapText="1"/>
    </xf>
    <xf numFmtId="0" fontId="2" fillId="11" borderId="1" xfId="18" applyFont="1" applyFill="1" applyBorder="1" applyAlignment="1">
      <alignment horizontal="left" vertical="center" wrapText="1"/>
    </xf>
    <xf numFmtId="0" fontId="3" fillId="0" borderId="4" xfId="18" applyFont="1" applyBorder="1" applyAlignment="1">
      <alignment horizontal="center"/>
    </xf>
    <xf numFmtId="0" fontId="3" fillId="0" borderId="4" xfId="18" applyFont="1" applyBorder="1"/>
    <xf numFmtId="0" fontId="2" fillId="0" borderId="10" xfId="18" applyFont="1" applyBorder="1" applyAlignment="1">
      <alignment horizontal="center" vertical="center"/>
    </xf>
    <xf numFmtId="0" fontId="3" fillId="0" borderId="10" xfId="18" applyFont="1" applyBorder="1" applyAlignment="1">
      <alignment horizontal="center" vertical="center"/>
    </xf>
    <xf numFmtId="0" fontId="3" fillId="0" borderId="11" xfId="18" applyFont="1" applyBorder="1" applyAlignment="1">
      <alignment horizontal="center" vertical="center"/>
    </xf>
    <xf numFmtId="0" fontId="3" fillId="0" borderId="13" xfId="18" applyFont="1" applyBorder="1" applyAlignment="1">
      <alignment horizontal="center" vertical="center"/>
    </xf>
    <xf numFmtId="0" fontId="2" fillId="11" borderId="15" xfId="18" applyFont="1" applyFill="1" applyBorder="1" applyAlignment="1">
      <alignment horizontal="center" vertical="center"/>
    </xf>
    <xf numFmtId="0" fontId="2" fillId="11" borderId="15" xfId="18" applyFont="1" applyFill="1" applyBorder="1" applyAlignment="1">
      <alignment horizontal="left" vertical="top" wrapText="1"/>
    </xf>
    <xf numFmtId="0" fontId="3" fillId="0" borderId="15" xfId="18" applyFont="1" applyBorder="1" applyAlignment="1">
      <alignment horizontal="center" vertical="center"/>
    </xf>
    <xf numFmtId="0" fontId="3" fillId="0" borderId="16" xfId="18" applyFont="1" applyBorder="1" applyAlignment="1">
      <alignment horizontal="center" vertical="center"/>
    </xf>
    <xf numFmtId="0" fontId="2" fillId="11" borderId="4" xfId="18" applyFont="1" applyFill="1" applyBorder="1" applyAlignment="1">
      <alignment horizontal="center" vertical="center"/>
    </xf>
    <xf numFmtId="0" fontId="3" fillId="0" borderId="4" xfId="18" applyFont="1" applyBorder="1" applyAlignment="1">
      <alignment horizontal="center" vertical="center"/>
    </xf>
    <xf numFmtId="0" fontId="3" fillId="0" borderId="18" xfId="18" applyFont="1" applyBorder="1" applyAlignment="1">
      <alignment horizontal="center" vertical="center"/>
    </xf>
    <xf numFmtId="0" fontId="2" fillId="0" borderId="15" xfId="18" applyFont="1" applyBorder="1" applyAlignment="1">
      <alignment horizontal="left" vertical="top" wrapText="1"/>
    </xf>
    <xf numFmtId="0" fontId="2" fillId="3" borderId="1" xfId="18" applyFont="1" applyFill="1" applyBorder="1" applyAlignment="1">
      <alignment horizontal="left" vertical="top" wrapText="1"/>
    </xf>
    <xf numFmtId="0" fontId="16" fillId="3" borderId="10" xfId="18" applyFont="1" applyFill="1" applyBorder="1" applyAlignment="1">
      <alignment horizontal="center" vertical="center"/>
    </xf>
    <xf numFmtId="0" fontId="0" fillId="3" borderId="10" xfId="18" applyFont="1" applyFill="1" applyBorder="1" applyAlignment="1">
      <alignment horizontal="left" vertical="center" wrapText="1"/>
    </xf>
    <xf numFmtId="0" fontId="3" fillId="3" borderId="10" xfId="18" applyFont="1" applyFill="1" applyBorder="1" applyAlignment="1">
      <alignment horizontal="center" vertical="center"/>
    </xf>
    <xf numFmtId="0" fontId="16" fillId="3" borderId="1" xfId="18" applyFont="1" applyFill="1" applyBorder="1" applyAlignment="1">
      <alignment horizontal="center" vertical="center"/>
    </xf>
    <xf numFmtId="0" fontId="3" fillId="3" borderId="1" xfId="18" applyFont="1" applyFill="1" applyBorder="1"/>
    <xf numFmtId="0" fontId="0" fillId="3" borderId="1" xfId="18" applyFont="1" applyFill="1" applyBorder="1" applyAlignment="1">
      <alignment horizontal="left" vertical="top" wrapText="1"/>
    </xf>
    <xf numFmtId="0" fontId="3" fillId="3" borderId="1" xfId="18" applyFont="1" applyFill="1" applyBorder="1" applyAlignment="1">
      <alignment horizontal="center" vertical="center"/>
    </xf>
    <xf numFmtId="0" fontId="16" fillId="3" borderId="4" xfId="18" applyFont="1" applyFill="1" applyBorder="1" applyAlignment="1">
      <alignment horizontal="center" vertical="center"/>
    </xf>
    <xf numFmtId="0" fontId="3" fillId="3" borderId="4" xfId="18" applyFont="1" applyFill="1" applyBorder="1" applyAlignment="1">
      <alignment horizontal="center" vertical="center"/>
    </xf>
    <xf numFmtId="0" fontId="2" fillId="3" borderId="1" xfId="18" applyFont="1" applyFill="1" applyBorder="1" applyAlignment="1">
      <alignment horizontal="left" vertical="center" wrapText="1"/>
    </xf>
    <xf numFmtId="0" fontId="16" fillId="3" borderId="15" xfId="18" applyFont="1" applyFill="1" applyBorder="1" applyAlignment="1">
      <alignment horizontal="center" vertical="center" wrapText="1"/>
    </xf>
    <xf numFmtId="0" fontId="2" fillId="3" borderId="15" xfId="18" applyFont="1" applyFill="1" applyBorder="1" applyAlignment="1">
      <alignment horizontal="left" vertical="top" wrapText="1"/>
    </xf>
    <xf numFmtId="0" fontId="3" fillId="3" borderId="15" xfId="18" applyFont="1" applyFill="1" applyBorder="1" applyAlignment="1">
      <alignment horizontal="center" vertical="center"/>
    </xf>
    <xf numFmtId="0" fontId="3" fillId="3" borderId="13" xfId="18" applyFont="1" applyFill="1" applyBorder="1"/>
    <xf numFmtId="0" fontId="16" fillId="3" borderId="1" xfId="18" applyFont="1" applyFill="1" applyBorder="1" applyAlignment="1">
      <alignment horizontal="center" vertical="center" wrapText="1"/>
    </xf>
    <xf numFmtId="0" fontId="2" fillId="11" borderId="10" xfId="18" applyFont="1" applyFill="1" applyBorder="1" applyAlignment="1">
      <alignment horizontal="left" vertical="top" wrapText="1"/>
    </xf>
    <xf numFmtId="0" fontId="3" fillId="11" borderId="10" xfId="18" applyFont="1" applyFill="1" applyBorder="1" applyAlignment="1">
      <alignment horizontal="center" vertical="center"/>
    </xf>
    <xf numFmtId="0" fontId="3" fillId="11" borderId="11" xfId="18" applyFont="1" applyFill="1" applyBorder="1" applyAlignment="1">
      <alignment horizontal="center" vertical="center"/>
    </xf>
    <xf numFmtId="0" fontId="3" fillId="11" borderId="1" xfId="18" applyFont="1" applyFill="1" applyBorder="1" applyAlignment="1">
      <alignment horizontal="center" vertical="center"/>
    </xf>
    <xf numFmtId="0" fontId="3" fillId="11" borderId="13" xfId="18" applyFont="1" applyFill="1" applyBorder="1" applyAlignment="1">
      <alignment horizontal="center" vertical="center"/>
    </xf>
    <xf numFmtId="0" fontId="3" fillId="11" borderId="15" xfId="18" applyFont="1" applyFill="1" applyBorder="1" applyAlignment="1">
      <alignment horizontal="center" vertical="center"/>
    </xf>
    <xf numFmtId="0" fontId="3" fillId="11" borderId="16" xfId="18" applyFont="1" applyFill="1" applyBorder="1" applyAlignment="1">
      <alignment horizontal="center" vertical="center"/>
    </xf>
    <xf numFmtId="0" fontId="2" fillId="3" borderId="10" xfId="18" applyFont="1" applyFill="1" applyBorder="1" applyAlignment="1">
      <alignment horizontal="left" vertical="center" wrapText="1"/>
    </xf>
    <xf numFmtId="0" fontId="16" fillId="3" borderId="20" xfId="18" applyFont="1" applyFill="1" applyBorder="1" applyAlignment="1">
      <alignment horizontal="center" vertical="center" wrapText="1"/>
    </xf>
    <xf numFmtId="0" fontId="3" fillId="3" borderId="20" xfId="18" applyFont="1" applyFill="1" applyBorder="1" applyAlignment="1">
      <alignment horizontal="center" vertical="center"/>
    </xf>
    <xf numFmtId="0" fontId="3" fillId="0" borderId="21" xfId="18" applyFont="1" applyBorder="1" applyAlignment="1">
      <alignment horizontal="center" vertical="center"/>
    </xf>
    <xf numFmtId="0" fontId="23" fillId="11" borderId="19" xfId="0" applyFont="1" applyFill="1" applyBorder="1" applyAlignment="1">
      <alignment horizontal="center" vertical="center" wrapText="1"/>
    </xf>
    <xf numFmtId="0" fontId="16" fillId="11" borderId="20" xfId="18" applyFont="1" applyFill="1" applyBorder="1" applyAlignment="1">
      <alignment horizontal="center" vertical="center" wrapText="1"/>
    </xf>
    <xf numFmtId="0" fontId="3" fillId="11" borderId="20" xfId="18" applyFont="1" applyFill="1" applyBorder="1" applyAlignment="1">
      <alignment horizontal="center" vertical="center"/>
    </xf>
    <xf numFmtId="0" fontId="3" fillId="11" borderId="21" xfId="18" applyFont="1" applyFill="1" applyBorder="1" applyAlignment="1">
      <alignment horizontal="center" vertical="center"/>
    </xf>
    <xf numFmtId="0" fontId="16" fillId="11" borderId="4" xfId="18" applyFont="1" applyFill="1" applyBorder="1" applyAlignment="1">
      <alignment horizontal="center" vertical="center" wrapText="1"/>
    </xf>
    <xf numFmtId="0" fontId="0" fillId="11" borderId="1" xfId="18" applyFont="1" applyFill="1" applyBorder="1" applyAlignment="1">
      <alignment horizontal="left" vertical="center" wrapText="1"/>
    </xf>
    <xf numFmtId="0" fontId="13" fillId="0" borderId="1" xfId="18" applyFont="1" applyBorder="1" applyAlignment="1">
      <alignment horizontal="center" vertical="center" textRotation="255"/>
    </xf>
    <xf numFmtId="0" fontId="2" fillId="11" borderId="5" xfId="18" applyFont="1" applyFill="1" applyBorder="1" applyAlignment="1">
      <alignment horizontal="left" vertical="center" wrapText="1"/>
    </xf>
    <xf numFmtId="0" fontId="3" fillId="11" borderId="5" xfId="18" applyFont="1" applyFill="1" applyBorder="1" applyAlignment="1">
      <alignment horizontal="center" vertical="center"/>
    </xf>
    <xf numFmtId="0" fontId="2" fillId="11" borderId="10" xfId="18" applyFont="1" applyFill="1" applyBorder="1" applyAlignment="1">
      <alignment horizontal="left" vertical="center" wrapText="1"/>
    </xf>
    <xf numFmtId="0" fontId="27" fillId="0" borderId="19" xfId="18" applyFont="1" applyBorder="1" applyAlignment="1">
      <alignment horizontal="center"/>
    </xf>
    <xf numFmtId="0" fontId="16" fillId="11" borderId="15" xfId="18" applyFont="1" applyFill="1" applyBorder="1" applyAlignment="1">
      <alignment horizontal="center" vertical="center" wrapText="1"/>
    </xf>
    <xf numFmtId="0" fontId="0" fillId="3" borderId="15" xfId="18" applyFont="1" applyFill="1" applyBorder="1" applyAlignment="1">
      <alignment horizontal="left" vertical="top" wrapText="1"/>
    </xf>
    <xf numFmtId="0" fontId="2" fillId="3" borderId="15" xfId="18" applyFont="1" applyFill="1" applyBorder="1" applyAlignment="1">
      <alignment horizontal="left" vertical="center" wrapText="1"/>
    </xf>
    <xf numFmtId="0" fontId="2" fillId="11" borderId="4" xfId="18" applyFont="1" applyFill="1" applyBorder="1" applyAlignment="1">
      <alignment horizontal="left" vertical="center" wrapText="1"/>
    </xf>
    <xf numFmtId="0" fontId="3" fillId="11" borderId="4" xfId="18" applyFont="1" applyFill="1" applyBorder="1" applyAlignment="1">
      <alignment horizontal="center" vertical="center"/>
    </xf>
    <xf numFmtId="0" fontId="2" fillId="11" borderId="15" xfId="18" applyFont="1" applyFill="1" applyBorder="1" applyAlignment="1">
      <alignment horizontal="left" vertical="center" wrapText="1"/>
    </xf>
    <xf numFmtId="0" fontId="2" fillId="0" borderId="10" xfId="18" applyFont="1" applyBorder="1" applyAlignment="1">
      <alignment horizontal="left" vertical="center" wrapText="1"/>
    </xf>
    <xf numFmtId="0" fontId="7" fillId="0" borderId="13" xfId="18" applyFont="1" applyBorder="1" applyAlignment="1">
      <alignment horizontal="center" vertical="center"/>
    </xf>
    <xf numFmtId="0" fontId="2" fillId="0" borderId="15" xfId="18" applyFont="1" applyBorder="1" applyAlignment="1">
      <alignment horizontal="left" vertical="center" wrapText="1"/>
    </xf>
    <xf numFmtId="0" fontId="7" fillId="0" borderId="15" xfId="18" applyFont="1" applyBorder="1" applyAlignment="1">
      <alignment horizontal="center" vertical="center"/>
    </xf>
    <xf numFmtId="0" fontId="7" fillId="0" borderId="16" xfId="18" applyFont="1" applyBorder="1" applyAlignment="1">
      <alignment horizontal="center" vertical="center"/>
    </xf>
    <xf numFmtId="0" fontId="2" fillId="11" borderId="10" xfId="18" applyFont="1" applyFill="1" applyBorder="1" applyAlignment="1">
      <alignment horizontal="center" vertical="center" wrapText="1"/>
    </xf>
    <xf numFmtId="0" fontId="7" fillId="11" borderId="10" xfId="18" applyFont="1" applyFill="1" applyBorder="1" applyAlignment="1">
      <alignment horizontal="center" vertical="center"/>
    </xf>
    <xf numFmtId="0" fontId="7" fillId="11" borderId="11" xfId="18" applyFont="1" applyFill="1" applyBorder="1" applyAlignment="1">
      <alignment horizontal="center" vertical="center"/>
    </xf>
    <xf numFmtId="0" fontId="7" fillId="11" borderId="13" xfId="18" applyFont="1" applyFill="1" applyBorder="1" applyAlignment="1">
      <alignment horizontal="center" vertical="center"/>
    </xf>
    <xf numFmtId="0" fontId="7" fillId="11" borderId="15" xfId="18" applyFont="1" applyFill="1" applyBorder="1" applyAlignment="1">
      <alignment horizontal="center" vertical="center"/>
    </xf>
    <xf numFmtId="0" fontId="7" fillId="11" borderId="16" xfId="18" applyFont="1" applyFill="1" applyBorder="1" applyAlignment="1">
      <alignment horizontal="center" vertical="center"/>
    </xf>
    <xf numFmtId="0" fontId="2" fillId="11" borderId="20" xfId="18" applyFont="1" applyFill="1" applyBorder="1" applyAlignment="1">
      <alignment horizontal="left" vertical="center" wrapText="1"/>
    </xf>
    <xf numFmtId="0" fontId="26" fillId="11" borderId="19" xfId="18" applyFont="1" applyFill="1" applyBorder="1" applyAlignment="1">
      <alignment horizontal="center" vertical="center" wrapText="1"/>
    </xf>
    <xf numFmtId="0" fontId="2" fillId="0" borderId="20" xfId="18" applyFont="1" applyBorder="1" applyAlignment="1">
      <alignment horizontal="left" vertical="center" wrapText="1"/>
    </xf>
    <xf numFmtId="0" fontId="3" fillId="0" borderId="20" xfId="18" applyFont="1" applyBorder="1" applyAlignment="1">
      <alignment horizontal="center" vertical="center"/>
    </xf>
    <xf numFmtId="0" fontId="7" fillId="11" borderId="15" xfId="18" applyFont="1" applyFill="1" applyBorder="1" applyAlignment="1">
      <alignment wrapText="1"/>
    </xf>
    <xf numFmtId="0" fontId="2" fillId="0" borderId="4" xfId="18" applyFont="1" applyBorder="1" applyAlignment="1">
      <alignment horizontal="left" vertical="top" wrapText="1"/>
    </xf>
    <xf numFmtId="0" fontId="2" fillId="11" borderId="5" xfId="18" applyFont="1" applyFill="1" applyBorder="1" applyAlignment="1">
      <alignment horizontal="center" vertical="center"/>
    </xf>
    <xf numFmtId="0" fontId="2" fillId="3" borderId="10" xfId="18" applyFont="1" applyFill="1" applyBorder="1" applyAlignment="1">
      <alignment horizontal="left" vertical="center"/>
    </xf>
    <xf numFmtId="0" fontId="2" fillId="3" borderId="10" xfId="18" applyFont="1" applyFill="1" applyBorder="1" applyAlignment="1">
      <alignment horizontal="center" vertical="center"/>
    </xf>
    <xf numFmtId="0" fontId="2" fillId="3" borderId="11" xfId="18" applyFont="1" applyFill="1" applyBorder="1" applyAlignment="1">
      <alignment horizontal="center" vertical="center"/>
    </xf>
    <xf numFmtId="0" fontId="2" fillId="3" borderId="15" xfId="18" applyFont="1" applyFill="1" applyBorder="1" applyAlignment="1">
      <alignment horizontal="center" vertical="center"/>
    </xf>
    <xf numFmtId="0" fontId="2" fillId="3" borderId="16" xfId="18" applyFont="1" applyFill="1" applyBorder="1" applyAlignment="1">
      <alignment horizontal="center" vertical="center"/>
    </xf>
    <xf numFmtId="0" fontId="2" fillId="11" borderId="10" xfId="18" applyFont="1" applyFill="1" applyBorder="1" applyAlignment="1">
      <alignment horizontal="left" vertical="center"/>
    </xf>
    <xf numFmtId="0" fontId="2" fillId="11" borderId="10" xfId="18" applyFont="1" applyFill="1" applyBorder="1" applyAlignment="1">
      <alignment horizontal="center" vertical="center"/>
    </xf>
    <xf numFmtId="0" fontId="2" fillId="11" borderId="11" xfId="18" applyFont="1" applyFill="1" applyBorder="1" applyAlignment="1">
      <alignment horizontal="center" vertical="center"/>
    </xf>
    <xf numFmtId="0" fontId="2" fillId="11" borderId="16" xfId="18" applyFont="1" applyFill="1" applyBorder="1" applyAlignment="1">
      <alignment horizontal="center" vertical="center"/>
    </xf>
    <xf numFmtId="0" fontId="2" fillId="0" borderId="13" xfId="18" applyFont="1" applyBorder="1" applyAlignment="1">
      <alignment horizontal="center" vertical="center"/>
    </xf>
    <xf numFmtId="0" fontId="2" fillId="0" borderId="15" xfId="18" applyFont="1" applyBorder="1" applyAlignment="1">
      <alignment horizontal="center" vertical="center"/>
    </xf>
    <xf numFmtId="0" fontId="2" fillId="0" borderId="16" xfId="18" applyFont="1" applyBorder="1" applyAlignment="1">
      <alignment horizontal="center" vertical="center"/>
    </xf>
    <xf numFmtId="0" fontId="2" fillId="11" borderId="15" xfId="18" applyFont="1" applyFill="1" applyBorder="1" applyAlignment="1">
      <alignment horizontal="left" vertical="center"/>
    </xf>
    <xf numFmtId="0" fontId="2" fillId="0" borderId="10" xfId="18" applyFont="1" applyBorder="1" applyAlignment="1">
      <alignment horizontal="left" vertical="center"/>
    </xf>
    <xf numFmtId="0" fontId="2" fillId="0" borderId="11" xfId="18" applyFont="1" applyBorder="1" applyAlignment="1">
      <alignment horizontal="center" vertical="center"/>
    </xf>
    <xf numFmtId="0" fontId="2" fillId="11" borderId="19" xfId="18" applyFont="1" applyFill="1" applyBorder="1" applyAlignment="1">
      <alignment horizontal="center" vertical="center"/>
    </xf>
    <xf numFmtId="0" fontId="2" fillId="11" borderId="20" xfId="18" applyFont="1" applyFill="1" applyBorder="1" applyAlignment="1">
      <alignment wrapText="1"/>
    </xf>
    <xf numFmtId="0" fontId="2" fillId="11" borderId="20" xfId="18" applyFont="1" applyFill="1" applyBorder="1" applyAlignment="1">
      <alignment horizontal="center" vertical="center"/>
    </xf>
    <xf numFmtId="0" fontId="2" fillId="11" borderId="21" xfId="18" applyFont="1" applyFill="1" applyBorder="1" applyAlignment="1">
      <alignment horizontal="center" vertical="center"/>
    </xf>
    <xf numFmtId="0" fontId="2" fillId="11" borderId="10" xfId="18" applyFont="1" applyFill="1" applyBorder="1" applyAlignment="1">
      <alignment horizontal="left" wrapText="1"/>
    </xf>
    <xf numFmtId="0" fontId="2" fillId="11" borderId="15" xfId="18" applyFont="1" applyFill="1" applyBorder="1" applyAlignment="1">
      <alignment horizontal="left" wrapText="1"/>
    </xf>
    <xf numFmtId="0" fontId="2" fillId="0" borderId="10" xfId="18" applyFont="1" applyBorder="1" applyAlignment="1">
      <alignment horizontal="left" wrapText="1"/>
    </xf>
    <xf numFmtId="0" fontId="2" fillId="0" borderId="15" xfId="18" applyFont="1" applyBorder="1" applyAlignment="1">
      <alignment horizontal="left" wrapText="1"/>
    </xf>
    <xf numFmtId="0" fontId="2" fillId="11" borderId="19" xfId="18" applyFont="1" applyFill="1" applyBorder="1" applyAlignment="1">
      <alignment horizontal="center" vertical="center" wrapText="1"/>
    </xf>
    <xf numFmtId="0" fontId="2" fillId="11" borderId="20" xfId="18" applyFont="1" applyFill="1" applyBorder="1" applyAlignment="1">
      <alignment horizontal="left" wrapText="1"/>
    </xf>
    <xf numFmtId="0" fontId="2" fillId="0" borderId="19" xfId="18" applyFont="1" applyBorder="1" applyAlignment="1">
      <alignment horizontal="center" vertical="center"/>
    </xf>
    <xf numFmtId="0" fontId="2" fillId="0" borderId="20" xfId="18" applyFont="1" applyBorder="1"/>
    <xf numFmtId="0" fontId="2" fillId="0" borderId="20" xfId="18" applyFont="1" applyBorder="1" applyAlignment="1">
      <alignment horizontal="center" vertical="center"/>
    </xf>
    <xf numFmtId="0" fontId="2" fillId="0" borderId="21" xfId="18" applyFont="1" applyBorder="1" applyAlignment="1">
      <alignment horizontal="center" vertical="center"/>
    </xf>
    <xf numFmtId="0" fontId="2" fillId="0" borderId="19" xfId="18" applyFont="1" applyBorder="1" applyAlignment="1">
      <alignment horizontal="center" vertical="center" wrapText="1"/>
    </xf>
    <xf numFmtId="0" fontId="28" fillId="3" borderId="0" xfId="0" applyFont="1" applyFill="1" applyAlignment="1">
      <alignment horizontal="center"/>
    </xf>
    <xf numFmtId="0" fontId="0" fillId="3" borderId="4" xfId="18" applyFont="1" applyFill="1" applyBorder="1" applyAlignment="1">
      <alignment horizontal="left" vertical="top" wrapText="1"/>
    </xf>
    <xf numFmtId="0" fontId="0" fillId="11" borderId="1" xfId="18" applyFont="1" applyFill="1" applyBorder="1" applyAlignment="1">
      <alignment horizontal="left" vertical="top" wrapText="1"/>
    </xf>
    <xf numFmtId="0" fontId="3" fillId="11" borderId="18" xfId="18" applyFont="1" applyFill="1" applyBorder="1" applyAlignment="1">
      <alignment horizontal="center" vertical="center"/>
    </xf>
    <xf numFmtId="0" fontId="31" fillId="3" borderId="8" xfId="18" applyFont="1" applyFill="1" applyBorder="1" applyAlignment="1">
      <alignment horizontal="left" vertical="top" wrapText="1"/>
    </xf>
    <xf numFmtId="0" fontId="0" fillId="3" borderId="10" xfId="18" applyFont="1" applyFill="1" applyBorder="1" applyAlignment="1">
      <alignment horizontal="left" vertical="top" wrapText="1"/>
    </xf>
    <xf numFmtId="0" fontId="0" fillId="11" borderId="20" xfId="18" applyFont="1" applyFill="1" applyBorder="1" applyAlignment="1">
      <alignment horizontal="left" vertical="top" wrapText="1"/>
    </xf>
    <xf numFmtId="0" fontId="0" fillId="3" borderId="20" xfId="18" applyFont="1" applyFill="1" applyBorder="1" applyAlignment="1">
      <alignment horizontal="left" vertical="top" wrapText="1"/>
    </xf>
    <xf numFmtId="0" fontId="0" fillId="11" borderId="10" xfId="18" applyFont="1" applyFill="1" applyBorder="1" applyAlignment="1">
      <alignment horizontal="left" vertical="top" wrapText="1"/>
    </xf>
    <xf numFmtId="0" fontId="0" fillId="11" borderId="10" xfId="18" applyFont="1" applyFill="1" applyBorder="1" applyAlignment="1">
      <alignment horizontal="left" vertical="center" wrapText="1"/>
    </xf>
    <xf numFmtId="0" fontId="0" fillId="11" borderId="15" xfId="18" applyFont="1" applyFill="1" applyBorder="1" applyAlignment="1">
      <alignment horizontal="left" vertical="top" wrapText="1"/>
    </xf>
    <xf numFmtId="0" fontId="0" fillId="3" borderId="1" xfId="18" applyFont="1" applyFill="1" applyBorder="1" applyAlignment="1">
      <alignment horizontal="left" vertical="center" wrapText="1"/>
    </xf>
    <xf numFmtId="0" fontId="33" fillId="0" borderId="0" xfId="52"/>
    <xf numFmtId="0" fontId="0" fillId="3" borderId="15" xfId="18" applyFont="1" applyFill="1" applyBorder="1" applyAlignment="1">
      <alignment horizontal="left" vertical="center" wrapText="1"/>
    </xf>
    <xf numFmtId="0" fontId="33" fillId="11" borderId="19" xfId="52" applyFill="1" applyBorder="1" applyAlignment="1">
      <alignment horizontal="center" vertical="center" wrapText="1"/>
    </xf>
    <xf numFmtId="0" fontId="0" fillId="0" borderId="1" xfId="18" applyFont="1" applyBorder="1" applyAlignment="1">
      <alignment horizontal="left" vertical="top" wrapText="1"/>
    </xf>
    <xf numFmtId="0" fontId="0" fillId="0" borderId="15" xfId="18" applyFont="1" applyBorder="1" applyAlignment="1">
      <alignment horizontal="left" vertical="top" wrapText="1"/>
    </xf>
    <xf numFmtId="0" fontId="0" fillId="0" borderId="10" xfId="18" applyFont="1" applyBorder="1" applyAlignment="1">
      <alignment horizontal="left" vertical="center" wrapText="1"/>
    </xf>
    <xf numFmtId="0" fontId="3" fillId="11" borderId="6" xfId="18" applyFont="1" applyFill="1" applyBorder="1" applyAlignment="1">
      <alignment horizontal="center" vertical="center"/>
    </xf>
    <xf numFmtId="0" fontId="3" fillId="11" borderId="25" xfId="18" applyFont="1" applyFill="1" applyBorder="1" applyAlignment="1">
      <alignment horizontal="center" vertical="center"/>
    </xf>
    <xf numFmtId="0" fontId="3" fillId="0" borderId="6" xfId="18" applyFont="1" applyBorder="1" applyAlignment="1">
      <alignment horizontal="center" vertical="center"/>
    </xf>
    <xf numFmtId="0" fontId="3" fillId="0" borderId="25" xfId="18" applyFont="1" applyBorder="1" applyAlignment="1">
      <alignment horizontal="center" vertical="center"/>
    </xf>
    <xf numFmtId="0" fontId="2" fillId="3" borderId="10" xfId="18" applyFont="1" applyFill="1" applyBorder="1" applyAlignment="1">
      <alignment horizontal="left" vertical="top" wrapText="1"/>
    </xf>
    <xf numFmtId="0" fontId="31" fillId="3" borderId="6" xfId="18" applyFont="1" applyFill="1" applyBorder="1" applyAlignment="1">
      <alignment horizontal="left" vertical="top" wrapText="1"/>
    </xf>
    <xf numFmtId="0" fontId="31" fillId="12" borderId="6" xfId="18" applyFont="1" applyFill="1" applyBorder="1" applyAlignment="1">
      <alignment horizontal="left" vertical="top" wrapText="1"/>
    </xf>
    <xf numFmtId="0" fontId="0" fillId="11" borderId="20" xfId="18" applyFont="1" applyFill="1" applyBorder="1" applyAlignment="1">
      <alignment horizontal="left" vertical="center" wrapText="1"/>
    </xf>
    <xf numFmtId="0" fontId="0" fillId="3" borderId="20" xfId="18" applyFont="1" applyFill="1" applyBorder="1" applyAlignment="1">
      <alignment horizontal="left" vertical="center" wrapText="1"/>
    </xf>
    <xf numFmtId="0" fontId="0" fillId="11" borderId="10" xfId="18" applyFont="1" applyFill="1" applyBorder="1" applyAlignment="1">
      <alignment horizontal="left" vertical="center"/>
    </xf>
    <xf numFmtId="0" fontId="0" fillId="0" borderId="1" xfId="0" applyBorder="1"/>
    <xf numFmtId="0" fontId="3" fillId="0" borderId="1" xfId="0" applyFont="1" applyBorder="1" applyAlignment="1">
      <alignment horizontal="center"/>
    </xf>
    <xf numFmtId="0" fontId="0" fillId="0" borderId="1" xfId="0" applyBorder="1" applyAlignment="1">
      <alignment horizontal="center"/>
    </xf>
    <xf numFmtId="165" fontId="0" fillId="0" borderId="1" xfId="1" applyFont="1" applyBorder="1"/>
    <xf numFmtId="0" fontId="14" fillId="3" borderId="0" xfId="0" applyFont="1" applyFill="1" applyAlignment="1">
      <alignment vertical="center"/>
    </xf>
    <xf numFmtId="0" fontId="19" fillId="3" borderId="2" xfId="0" applyFont="1" applyFill="1" applyBorder="1" applyAlignment="1">
      <alignment horizontal="center" vertical="center"/>
    </xf>
    <xf numFmtId="0" fontId="13" fillId="3" borderId="2" xfId="0" applyFont="1" applyFill="1" applyBorder="1" applyAlignment="1">
      <alignment horizontal="center" vertical="center"/>
    </xf>
    <xf numFmtId="0" fontId="0" fillId="0" borderId="0" xfId="0" applyAlignment="1">
      <alignment horizontal="center"/>
    </xf>
    <xf numFmtId="0" fontId="3" fillId="0" borderId="0" xfId="0" applyFont="1" applyAlignment="1">
      <alignment horizontal="center"/>
    </xf>
    <xf numFmtId="14" fontId="0" fillId="0" borderId="1" xfId="0" applyNumberFormat="1" applyBorder="1"/>
    <xf numFmtId="165" fontId="14" fillId="0" borderId="0" xfId="1" applyFont="1" applyFill="1"/>
    <xf numFmtId="0" fontId="14" fillId="3" borderId="0" xfId="0" applyFont="1" applyFill="1" applyAlignment="1">
      <alignment horizontal="left" vertical="center"/>
    </xf>
    <xf numFmtId="0" fontId="14" fillId="3" borderId="3" xfId="0" applyFont="1" applyFill="1" applyBorder="1" applyAlignment="1">
      <alignment horizontal="left" vertical="center"/>
    </xf>
    <xf numFmtId="0" fontId="13" fillId="3" borderId="0" xfId="0" applyFont="1" applyFill="1" applyAlignment="1">
      <alignment horizontal="left" vertical="center"/>
    </xf>
    <xf numFmtId="0" fontId="14" fillId="0" borderId="0" xfId="0" applyFont="1" applyAlignment="1">
      <alignment horizontal="left" vertical="center"/>
    </xf>
    <xf numFmtId="165" fontId="6" fillId="3" borderId="0" xfId="1" applyFont="1" applyFill="1" applyAlignment="1">
      <alignment horizontal="center" vertical="center"/>
    </xf>
    <xf numFmtId="0" fontId="14" fillId="0" borderId="0" xfId="0" applyFont="1" applyAlignment="1">
      <alignment vertical="center" wrapText="1"/>
    </xf>
    <xf numFmtId="0" fontId="14" fillId="0" borderId="0" xfId="0" applyFont="1" applyAlignment="1">
      <alignment vertical="center"/>
    </xf>
    <xf numFmtId="165" fontId="18" fillId="3" borderId="0" xfId="1" applyFont="1" applyFill="1" applyAlignment="1">
      <alignment horizontal="center" vertical="center"/>
    </xf>
    <xf numFmtId="165" fontId="5" fillId="3" borderId="0" xfId="1" applyFont="1" applyFill="1" applyAlignment="1">
      <alignment horizontal="center" vertical="center"/>
    </xf>
    <xf numFmtId="14" fontId="13" fillId="3" borderId="26" xfId="1" applyNumberFormat="1" applyFont="1" applyFill="1" applyBorder="1" applyAlignment="1">
      <alignment horizontal="center" vertical="center"/>
    </xf>
    <xf numFmtId="0" fontId="13" fillId="3" borderId="2" xfId="0" applyFont="1" applyFill="1" applyBorder="1" applyAlignment="1">
      <alignment horizontal="left" vertical="center"/>
    </xf>
    <xf numFmtId="0" fontId="13" fillId="3" borderId="2" xfId="1" applyNumberFormat="1" applyFont="1" applyFill="1" applyBorder="1" applyAlignment="1">
      <alignment horizontal="center" vertical="center"/>
    </xf>
    <xf numFmtId="165" fontId="54" fillId="3" borderId="0" xfId="1" applyFont="1" applyFill="1" applyAlignment="1">
      <alignment vertical="center"/>
    </xf>
    <xf numFmtId="0" fontId="9" fillId="0" borderId="0" xfId="18" applyFont="1" applyAlignment="1">
      <alignment horizontal="center"/>
    </xf>
    <xf numFmtId="0" fontId="9" fillId="0" borderId="0" xfId="18" applyFont="1"/>
    <xf numFmtId="166" fontId="7" fillId="0" borderId="0" xfId="19" applyNumberFormat="1" applyFont="1"/>
    <xf numFmtId="43" fontId="7" fillId="0" borderId="0" xfId="19" applyFont="1"/>
    <xf numFmtId="165" fontId="7" fillId="0" borderId="0" xfId="18" applyNumberFormat="1" applyFont="1"/>
    <xf numFmtId="0" fontId="14" fillId="0" borderId="0" xfId="0" applyFont="1" applyAlignment="1">
      <alignment horizontal="center"/>
    </xf>
    <xf numFmtId="0" fontId="53" fillId="0" borderId="0" xfId="0" applyFont="1"/>
    <xf numFmtId="165" fontId="20" fillId="3" borderId="0" xfId="1" applyFont="1" applyFill="1" applyAlignment="1">
      <alignment horizontal="center" vertical="center"/>
    </xf>
    <xf numFmtId="165" fontId="18" fillId="3" borderId="0" xfId="1" applyFont="1" applyFill="1" applyAlignment="1">
      <alignment vertical="center"/>
    </xf>
    <xf numFmtId="165" fontId="19" fillId="3" borderId="2" xfId="1" applyFont="1" applyFill="1" applyBorder="1" applyAlignment="1">
      <alignment horizontal="center" vertical="center"/>
    </xf>
    <xf numFmtId="165" fontId="18" fillId="0" borderId="0" xfId="1" applyFont="1" applyFill="1"/>
    <xf numFmtId="165" fontId="5" fillId="0" borderId="0" xfId="1" applyFont="1" applyFill="1"/>
    <xf numFmtId="0" fontId="5" fillId="0" borderId="0" xfId="0" applyFont="1" applyAlignment="1">
      <alignment vertical="center" wrapText="1"/>
    </xf>
    <xf numFmtId="0" fontId="13" fillId="0" borderId="0" xfId="0" applyFont="1" applyAlignment="1">
      <alignment horizontal="center"/>
    </xf>
    <xf numFmtId="165" fontId="14" fillId="0" borderId="0" xfId="1" applyFont="1"/>
    <xf numFmtId="49" fontId="38" fillId="0" borderId="0" xfId="0" applyNumberFormat="1" applyFont="1"/>
    <xf numFmtId="165" fontId="38" fillId="0" borderId="0" xfId="128" applyFont="1"/>
    <xf numFmtId="17" fontId="14" fillId="0" borderId="0" xfId="0" applyNumberFormat="1" applyFont="1"/>
    <xf numFmtId="165" fontId="38" fillId="0" borderId="0" xfId="1" applyFont="1"/>
    <xf numFmtId="165" fontId="14" fillId="0" borderId="0" xfId="0" applyNumberFormat="1" applyFont="1"/>
    <xf numFmtId="0" fontId="13" fillId="44" borderId="0" xfId="0" applyFont="1" applyFill="1" applyAlignment="1">
      <alignment horizontal="center"/>
    </xf>
    <xf numFmtId="49" fontId="57" fillId="44" borderId="0" xfId="0" applyNumberFormat="1" applyFont="1" applyFill="1" applyAlignment="1">
      <alignment horizontal="center"/>
    </xf>
    <xf numFmtId="165" fontId="57" fillId="44" borderId="0" xfId="1" applyFont="1" applyFill="1" applyAlignment="1">
      <alignment horizontal="center"/>
    </xf>
    <xf numFmtId="165" fontId="53" fillId="0" borderId="0" xfId="0" applyNumberFormat="1" applyFont="1"/>
    <xf numFmtId="0" fontId="52" fillId="3" borderId="2" xfId="0" applyFont="1" applyFill="1" applyBorder="1" applyAlignment="1">
      <alignment horizontal="center" vertical="center"/>
    </xf>
    <xf numFmtId="9" fontId="52" fillId="43" borderId="0" xfId="47" applyFont="1" applyFill="1" applyAlignment="1">
      <alignment horizontal="center"/>
    </xf>
    <xf numFmtId="0" fontId="55" fillId="0" borderId="0" xfId="0" applyFont="1" applyAlignment="1">
      <alignment vertical="center" wrapText="1"/>
    </xf>
    <xf numFmtId="14" fontId="56" fillId="3" borderId="3" xfId="1" applyNumberFormat="1" applyFont="1" applyFill="1" applyBorder="1" applyAlignment="1">
      <alignment vertical="center"/>
    </xf>
    <xf numFmtId="14" fontId="13" fillId="3" borderId="3" xfId="1" applyNumberFormat="1" applyFont="1" applyFill="1" applyBorder="1" applyAlignment="1">
      <alignment vertical="center"/>
    </xf>
    <xf numFmtId="0" fontId="55" fillId="3" borderId="0" xfId="0" applyFont="1" applyFill="1" applyAlignment="1">
      <alignment vertical="center" wrapText="1"/>
    </xf>
    <xf numFmtId="0" fontId="58" fillId="3" borderId="0" xfId="0" applyFont="1" applyFill="1" applyAlignment="1">
      <alignment vertical="center" wrapText="1"/>
    </xf>
    <xf numFmtId="0" fontId="31" fillId="0" borderId="0" xfId="0" applyFont="1" applyAlignment="1">
      <alignment horizontal="center"/>
    </xf>
    <xf numFmtId="1" fontId="59" fillId="46" borderId="0" xfId="0" applyNumberFormat="1" applyFont="1" applyFill="1" applyAlignment="1">
      <alignment horizontal="left"/>
    </xf>
    <xf numFmtId="0" fontId="59" fillId="46" borderId="0" xfId="0" applyFont="1" applyFill="1"/>
    <xf numFmtId="0" fontId="59" fillId="46" borderId="0" xfId="1" applyNumberFormat="1" applyFont="1" applyFill="1"/>
    <xf numFmtId="165" fontId="59" fillId="46" borderId="0" xfId="1" applyFont="1" applyFill="1"/>
    <xf numFmtId="0" fontId="59" fillId="45" borderId="0" xfId="0" applyFont="1" applyFill="1" applyAlignment="1">
      <alignment horizontal="left"/>
    </xf>
    <xf numFmtId="0" fontId="59" fillId="45" borderId="0" xfId="0" applyFont="1" applyFill="1"/>
    <xf numFmtId="0" fontId="59" fillId="45" borderId="0" xfId="1" applyNumberFormat="1" applyFont="1" applyFill="1"/>
    <xf numFmtId="165" fontId="59" fillId="45" borderId="0" xfId="1" applyFont="1" applyFill="1"/>
    <xf numFmtId="49" fontId="60" fillId="47" borderId="0" xfId="0" applyNumberFormat="1" applyFont="1" applyFill="1" applyAlignment="1">
      <alignment horizontal="left"/>
    </xf>
    <xf numFmtId="0" fontId="60" fillId="47" borderId="0" xfId="0" applyFont="1" applyFill="1"/>
    <xf numFmtId="0" fontId="60" fillId="47" borderId="0" xfId="1" applyNumberFormat="1" applyFont="1" applyFill="1"/>
    <xf numFmtId="165" fontId="60" fillId="47" borderId="0" xfId="1" applyFont="1" applyFill="1"/>
    <xf numFmtId="49" fontId="61" fillId="44" borderId="0" xfId="0" applyNumberFormat="1" applyFont="1" applyFill="1" applyAlignment="1">
      <alignment horizontal="left"/>
    </xf>
    <xf numFmtId="0" fontId="61" fillId="44" borderId="0" xfId="0" applyFont="1" applyFill="1"/>
    <xf numFmtId="0" fontId="61" fillId="44" borderId="0" xfId="1" applyNumberFormat="1" applyFont="1" applyFill="1"/>
    <xf numFmtId="165" fontId="62" fillId="44" borderId="0" xfId="1" applyFont="1" applyFill="1"/>
    <xf numFmtId="49" fontId="61" fillId="0" borderId="0" xfId="0" applyNumberFormat="1" applyFont="1" applyAlignment="1">
      <alignment horizontal="left"/>
    </xf>
    <xf numFmtId="0" fontId="61" fillId="0" borderId="0" xfId="0" applyFont="1"/>
    <xf numFmtId="0" fontId="61" fillId="0" borderId="0" xfId="1" applyNumberFormat="1" applyFont="1"/>
    <xf numFmtId="165" fontId="62" fillId="0" borderId="0" xfId="1" applyFont="1"/>
    <xf numFmtId="0" fontId="60" fillId="3" borderId="0" xfId="0" applyFont="1" applyFill="1" applyAlignment="1">
      <alignment horizontal="left"/>
    </xf>
    <xf numFmtId="0" fontId="60" fillId="44" borderId="0" xfId="0" applyFont="1" applyFill="1" applyAlignment="1">
      <alignment horizontal="left"/>
    </xf>
    <xf numFmtId="0" fontId="6" fillId="3" borderId="2" xfId="0" applyFont="1" applyFill="1" applyBorder="1" applyAlignment="1">
      <alignment horizontal="center" vertical="center"/>
    </xf>
    <xf numFmtId="0" fontId="61" fillId="0" borderId="0" xfId="0" applyFont="1" applyAlignment="1">
      <alignment horizontal="left"/>
    </xf>
    <xf numFmtId="9" fontId="59" fillId="45" borderId="0" xfId="47" applyFont="1" applyFill="1" applyAlignment="1">
      <alignment horizontal="center"/>
    </xf>
    <xf numFmtId="9" fontId="60" fillId="47" borderId="0" xfId="47" applyFont="1" applyFill="1" applyAlignment="1">
      <alignment horizontal="center"/>
    </xf>
    <xf numFmtId="9" fontId="62" fillId="44" borderId="0" xfId="47" applyFont="1" applyFill="1" applyAlignment="1">
      <alignment horizontal="center"/>
    </xf>
    <xf numFmtId="9" fontId="62" fillId="0" borderId="0" xfId="47" applyFont="1" applyAlignment="1">
      <alignment horizontal="center"/>
    </xf>
    <xf numFmtId="9" fontId="59" fillId="46" borderId="0" xfId="47" applyFont="1" applyFill="1" applyAlignment="1">
      <alignment horizontal="center"/>
    </xf>
    <xf numFmtId="0" fontId="6" fillId="3"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9" fillId="0" borderId="0" xfId="18" applyFont="1" applyAlignment="1">
      <alignment horizontal="center"/>
    </xf>
    <xf numFmtId="0" fontId="3" fillId="0" borderId="4" xfId="0" applyFont="1" applyBorder="1" applyAlignment="1">
      <alignment horizontal="center" wrapText="1"/>
    </xf>
    <xf numFmtId="0" fontId="13" fillId="3" borderId="0" xfId="0" applyFont="1" applyFill="1" applyAlignment="1">
      <alignment horizontal="center" wrapText="1"/>
    </xf>
    <xf numFmtId="0" fontId="16" fillId="3" borderId="23" xfId="18" applyFont="1" applyFill="1" applyBorder="1" applyAlignment="1">
      <alignment horizontal="center" vertical="center" wrapText="1"/>
    </xf>
    <xf numFmtId="0" fontId="16" fillId="3" borderId="24" xfId="0" applyFont="1" applyFill="1" applyBorder="1" applyAlignment="1">
      <alignment horizontal="center" vertical="center" wrapText="1"/>
    </xf>
    <xf numFmtId="0" fontId="23" fillId="3" borderId="22" xfId="0" applyFont="1" applyFill="1" applyBorder="1" applyAlignment="1">
      <alignment horizontal="center" vertical="center" wrapText="1"/>
    </xf>
    <xf numFmtId="0" fontId="0" fillId="3" borderId="22" xfId="0" applyFill="1" applyBorder="1" applyAlignment="1">
      <alignment wrapText="1"/>
    </xf>
    <xf numFmtId="0" fontId="2" fillId="11" borderId="9" xfId="18" applyFont="1" applyFill="1" applyBorder="1" applyAlignment="1">
      <alignment horizontal="center" vertical="center" wrapText="1"/>
    </xf>
    <xf numFmtId="0" fontId="0" fillId="11" borderId="12" xfId="0" applyFill="1" applyBorder="1" applyAlignment="1">
      <alignment horizontal="center" vertical="center" wrapText="1"/>
    </xf>
    <xf numFmtId="0" fontId="0" fillId="11" borderId="14" xfId="0" applyFill="1" applyBorder="1" applyAlignment="1">
      <alignment horizontal="center" vertical="center" wrapText="1"/>
    </xf>
    <xf numFmtId="0" fontId="2" fillId="11" borderId="6" xfId="18" applyFont="1" applyFill="1" applyBorder="1" applyAlignment="1">
      <alignment horizontal="center" vertical="center" wrapText="1"/>
    </xf>
    <xf numFmtId="0" fontId="0" fillId="11" borderId="6" xfId="0" applyFill="1" applyBorder="1" applyAlignment="1">
      <alignment horizontal="center" vertical="center" wrapText="1"/>
    </xf>
    <xf numFmtId="0" fontId="2" fillId="0" borderId="9" xfId="18" applyFont="1" applyBorder="1" applyAlignment="1">
      <alignment horizontal="center" vertical="center" wrapText="1"/>
    </xf>
    <xf numFmtId="0" fontId="0" fillId="0" borderId="12" xfId="0" applyBorder="1" applyAlignment="1">
      <alignment horizontal="center" vertical="center" wrapText="1"/>
    </xf>
    <xf numFmtId="0" fontId="0" fillId="0" borderId="14" xfId="0" applyBorder="1" applyAlignment="1">
      <alignment horizontal="center" vertical="center" wrapText="1"/>
    </xf>
    <xf numFmtId="0" fontId="26" fillId="11" borderId="9" xfId="18" applyFont="1" applyFill="1" applyBorder="1" applyAlignment="1">
      <alignment horizontal="center" vertical="center" wrapText="1"/>
    </xf>
    <xf numFmtId="0" fontId="23" fillId="11" borderId="14" xfId="0" applyFont="1" applyFill="1" applyBorder="1" applyAlignment="1">
      <alignment horizontal="center" vertical="center" wrapText="1"/>
    </xf>
    <xf numFmtId="0" fontId="16" fillId="11" borderId="17" xfId="18" applyFont="1" applyFill="1" applyBorder="1" applyAlignment="1">
      <alignment horizontal="center" vertical="center" wrapText="1"/>
    </xf>
    <xf numFmtId="0" fontId="16" fillId="11" borderId="8" xfId="0" applyFont="1" applyFill="1" applyBorder="1" applyAlignment="1">
      <alignment horizontal="center" vertical="center" wrapText="1"/>
    </xf>
    <xf numFmtId="0" fontId="26" fillId="0" borderId="9" xfId="18" applyFont="1" applyBorder="1" applyAlignment="1">
      <alignment horizontal="center" vertical="center" wrapText="1"/>
    </xf>
    <xf numFmtId="0" fontId="23" fillId="0" borderId="12" xfId="0" applyFont="1" applyBorder="1" applyAlignment="1">
      <alignment horizontal="center" vertical="center" wrapText="1"/>
    </xf>
    <xf numFmtId="0" fontId="16" fillId="0" borderId="17" xfId="18" applyFont="1" applyBorder="1" applyAlignment="1">
      <alignment horizontal="center" vertical="center" wrapText="1"/>
    </xf>
    <xf numFmtId="0" fontId="16" fillId="0" borderId="6" xfId="0" applyFont="1" applyBorder="1" applyAlignment="1">
      <alignment horizontal="center" vertical="center" wrapText="1"/>
    </xf>
    <xf numFmtId="0" fontId="23" fillId="11" borderId="12" xfId="0" applyFont="1" applyFill="1" applyBorder="1" applyAlignment="1">
      <alignment horizontal="center" vertical="center" wrapText="1"/>
    </xf>
    <xf numFmtId="0" fontId="2" fillId="11" borderId="4" xfId="18" applyFont="1" applyFill="1" applyBorder="1" applyAlignment="1">
      <alignment horizontal="center" vertical="center" wrapText="1"/>
    </xf>
    <xf numFmtId="0" fontId="0" fillId="11" borderId="8" xfId="0" applyFill="1" applyBorder="1" applyAlignment="1">
      <alignment horizontal="center" vertical="center" wrapText="1"/>
    </xf>
    <xf numFmtId="0" fontId="23" fillId="0" borderId="14" xfId="0" applyFont="1" applyBorder="1" applyAlignment="1">
      <alignment horizontal="center" vertical="center" wrapText="1"/>
    </xf>
    <xf numFmtId="0" fontId="16" fillId="0" borderId="8" xfId="0" applyFont="1" applyBorder="1" applyAlignment="1">
      <alignment horizontal="center" vertical="center" wrapText="1"/>
    </xf>
    <xf numFmtId="0" fontId="16" fillId="11" borderId="5" xfId="0" applyFont="1" applyFill="1" applyBorder="1" applyAlignment="1">
      <alignment horizontal="center" vertical="center" wrapText="1"/>
    </xf>
    <xf numFmtId="0" fontId="26" fillId="0" borderId="12" xfId="18" applyFont="1" applyBorder="1" applyAlignment="1">
      <alignment horizontal="center" vertical="center" wrapText="1"/>
    </xf>
    <xf numFmtId="0" fontId="16" fillId="0" borderId="6" xfId="18" applyFont="1" applyBorder="1" applyAlignment="1">
      <alignment horizontal="center" vertical="center" wrapText="1"/>
    </xf>
    <xf numFmtId="0" fontId="26" fillId="11" borderId="12" xfId="18" applyFont="1" applyFill="1" applyBorder="1" applyAlignment="1">
      <alignment horizontal="center" vertical="center" wrapText="1"/>
    </xf>
    <xf numFmtId="0" fontId="16" fillId="11" borderId="6" xfId="18" applyFont="1" applyFill="1" applyBorder="1" applyAlignment="1">
      <alignment horizontal="center" vertical="center" wrapText="1"/>
    </xf>
    <xf numFmtId="0" fontId="25" fillId="0" borderId="9" xfId="18" applyFont="1" applyBorder="1" applyAlignment="1">
      <alignment horizontal="center" vertical="center" wrapText="1"/>
    </xf>
    <xf numFmtId="0" fontId="24" fillId="0" borderId="12" xfId="0" applyFont="1" applyBorder="1" applyAlignment="1">
      <alignment horizontal="center" vertical="center" wrapText="1"/>
    </xf>
    <xf numFmtId="0" fontId="24" fillId="0" borderId="14" xfId="0" applyFont="1" applyBorder="1" applyAlignment="1">
      <alignment horizontal="center" vertical="center" wrapText="1"/>
    </xf>
    <xf numFmtId="0" fontId="25" fillId="11" borderId="9" xfId="18" applyFont="1" applyFill="1" applyBorder="1" applyAlignment="1">
      <alignment horizontal="center" vertical="center" wrapText="1"/>
    </xf>
    <xf numFmtId="0" fontId="24" fillId="11" borderId="12" xfId="0" applyFont="1" applyFill="1" applyBorder="1" applyAlignment="1">
      <alignment horizontal="center" vertical="center" wrapText="1"/>
    </xf>
    <xf numFmtId="0" fontId="24" fillId="11" borderId="14" xfId="0" applyFont="1" applyFill="1" applyBorder="1" applyAlignment="1">
      <alignment horizontal="center" vertical="center" wrapText="1"/>
    </xf>
    <xf numFmtId="0" fontId="16" fillId="11" borderId="6" xfId="0" applyFont="1" applyFill="1" applyBorder="1" applyAlignment="1">
      <alignment horizontal="center" vertical="center" wrapText="1"/>
    </xf>
    <xf numFmtId="0" fontId="16" fillId="3" borderId="17" xfId="18" applyFont="1" applyFill="1" applyBorder="1" applyAlignment="1">
      <alignment horizontal="center" vertical="center" wrapText="1"/>
    </xf>
    <xf numFmtId="0" fontId="16" fillId="0" borderId="5" xfId="0" applyFont="1" applyBorder="1" applyAlignment="1">
      <alignment horizontal="center" vertical="center" wrapText="1"/>
    </xf>
    <xf numFmtId="0" fontId="16" fillId="11" borderId="4" xfId="18" applyFont="1" applyFill="1" applyBorder="1" applyAlignment="1">
      <alignment horizontal="center" vertical="center" wrapText="1"/>
    </xf>
    <xf numFmtId="0" fontId="33" fillId="3" borderId="17" xfId="52" applyFill="1" applyBorder="1" applyAlignment="1">
      <alignment horizontal="center" vertical="center" wrapText="1"/>
    </xf>
    <xf numFmtId="0" fontId="33" fillId="0" borderId="6" xfId="52" applyBorder="1" applyAlignment="1">
      <alignment horizontal="center" vertical="center" wrapText="1"/>
    </xf>
    <xf numFmtId="0" fontId="33" fillId="0" borderId="8" xfId="52" applyBorder="1" applyAlignment="1">
      <alignment horizontal="center" vertical="center" wrapText="1"/>
    </xf>
    <xf numFmtId="0" fontId="26" fillId="11" borderId="6" xfId="18" applyFont="1" applyFill="1" applyBorder="1" applyAlignment="1">
      <alignment horizontal="center" vertical="center" wrapText="1"/>
    </xf>
    <xf numFmtId="0" fontId="23" fillId="11" borderId="6" xfId="0" applyFont="1" applyFill="1" applyBorder="1" applyAlignment="1">
      <alignment horizontal="center" vertical="center" wrapText="1"/>
    </xf>
    <xf numFmtId="0" fontId="34" fillId="11" borderId="6" xfId="52" applyFont="1" applyFill="1" applyBorder="1" applyAlignment="1">
      <alignment horizontal="center" vertical="center" wrapText="1"/>
    </xf>
    <xf numFmtId="0" fontId="33" fillId="11" borderId="6" xfId="52" applyFill="1" applyBorder="1" applyAlignment="1">
      <alignment horizontal="center" vertical="center" wrapText="1"/>
    </xf>
    <xf numFmtId="0" fontId="33" fillId="11" borderId="5" xfId="52" applyFill="1" applyBorder="1" applyAlignment="1">
      <alignment horizontal="center" vertical="center" wrapText="1"/>
    </xf>
    <xf numFmtId="0" fontId="16" fillId="3" borderId="6"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23" fillId="0" borderId="9" xfId="0" applyFont="1" applyBorder="1" applyAlignment="1">
      <alignment horizontal="center" vertical="center" wrapText="1"/>
    </xf>
    <xf numFmtId="0" fontId="14" fillId="0" borderId="0" xfId="0" applyFont="1" applyFill="1" applyAlignment="1">
      <alignment vertical="center"/>
    </xf>
    <xf numFmtId="0" fontId="13" fillId="0" borderId="0" xfId="0" applyFont="1" applyFill="1" applyAlignment="1">
      <alignment horizontal="center" vertical="center"/>
    </xf>
    <xf numFmtId="0" fontId="13" fillId="0" borderId="0" xfId="0" applyFont="1" applyFill="1"/>
    <xf numFmtId="0" fontId="14" fillId="0" borderId="0" xfId="0" applyFont="1" applyFill="1"/>
    <xf numFmtId="0" fontId="0" fillId="0" borderId="0" xfId="0" applyFill="1"/>
  </cellXfs>
  <cellStyles count="131">
    <cellStyle name="20% - Ênfase1" xfId="74" builtinId="30" customBuiltin="1"/>
    <cellStyle name="20% - Ênfase1 2" xfId="23" xr:uid="{00000000-0005-0000-0000-000001000000}"/>
    <cellStyle name="20% - Ênfase2" xfId="78" builtinId="34" customBuiltin="1"/>
    <cellStyle name="20% - Ênfase2 2" xfId="24" xr:uid="{00000000-0005-0000-0000-000003000000}"/>
    <cellStyle name="20% - Ênfase3" xfId="82" builtinId="38" customBuiltin="1"/>
    <cellStyle name="20% - Ênfase3 2" xfId="25" xr:uid="{00000000-0005-0000-0000-000005000000}"/>
    <cellStyle name="20% - Ênfase4" xfId="86" builtinId="42" customBuiltin="1"/>
    <cellStyle name="20% - Ênfase4 2" xfId="26" xr:uid="{00000000-0005-0000-0000-000007000000}"/>
    <cellStyle name="20% - Ênfase5" xfId="90" builtinId="46" customBuiltin="1"/>
    <cellStyle name="20% - Ênfase6" xfId="94" builtinId="50" customBuiltin="1"/>
    <cellStyle name="40% - Ênfase1" xfId="75" builtinId="31" customBuiltin="1"/>
    <cellStyle name="40% - Ênfase2" xfId="79" builtinId="35" customBuiltin="1"/>
    <cellStyle name="40% - Ênfase3" xfId="83" builtinId="39" customBuiltin="1"/>
    <cellStyle name="40% - Ênfase3 2" xfId="27" xr:uid="{00000000-0005-0000-0000-00000D000000}"/>
    <cellStyle name="40% - Ênfase4" xfId="87" builtinId="43" customBuiltin="1"/>
    <cellStyle name="40% - Ênfase5" xfId="91" builtinId="47" customBuiltin="1"/>
    <cellStyle name="40% - Ênfase6" xfId="95" builtinId="51" customBuiltin="1"/>
    <cellStyle name="60% - Ênfase1" xfId="76" builtinId="32" customBuiltin="1"/>
    <cellStyle name="60% - Ênfase2" xfId="80" builtinId="36" customBuiltin="1"/>
    <cellStyle name="60% - Ênfase3" xfId="84" builtinId="40" customBuiltin="1"/>
    <cellStyle name="60% - Ênfase3 2" xfId="28" xr:uid="{00000000-0005-0000-0000-000014000000}"/>
    <cellStyle name="60% - Ênfase4" xfId="88" builtinId="44" customBuiltin="1"/>
    <cellStyle name="60% - Ênfase4 2" xfId="29" xr:uid="{00000000-0005-0000-0000-000016000000}"/>
    <cellStyle name="60% - Ênfase5" xfId="92" builtinId="48" customBuiltin="1"/>
    <cellStyle name="60% - Ênfase6" xfId="96" builtinId="52" customBuiltin="1"/>
    <cellStyle name="60% - Ênfase6 2" xfId="30" xr:uid="{00000000-0005-0000-0000-000019000000}"/>
    <cellStyle name="Bom" xfId="61" builtinId="26" customBuiltin="1"/>
    <cellStyle name="Cálculo" xfId="66" builtinId="22" customBuiltin="1"/>
    <cellStyle name="Célula de Verificação" xfId="68" builtinId="23" customBuiltin="1"/>
    <cellStyle name="Célula Vinculada" xfId="67" builtinId="24" customBuiltin="1"/>
    <cellStyle name="Ênfase1" xfId="73" builtinId="29" customBuiltin="1"/>
    <cellStyle name="Ênfase2" xfId="77" builtinId="33" customBuiltin="1"/>
    <cellStyle name="Ênfase3" xfId="81" builtinId="37" customBuiltin="1"/>
    <cellStyle name="Ênfase4" xfId="85" builtinId="41" customBuiltin="1"/>
    <cellStyle name="Ênfase5" xfId="89" builtinId="45" customBuiltin="1"/>
    <cellStyle name="Ênfase6" xfId="93" builtinId="49" customBuiltin="1"/>
    <cellStyle name="Entrada" xfId="64" builtinId="20" customBuiltin="1"/>
    <cellStyle name="Hiperlink" xfId="52" builtinId="8"/>
    <cellStyle name="Moeda 2" xfId="31" xr:uid="{00000000-0005-0000-0000-000027000000}"/>
    <cellStyle name="Moeda 2 2" xfId="32" xr:uid="{00000000-0005-0000-0000-000028000000}"/>
    <cellStyle name="Moeda 2 2 2" xfId="33" xr:uid="{00000000-0005-0000-0000-000029000000}"/>
    <cellStyle name="Moeda 2 2 3" xfId="121" xr:uid="{00000000-0005-0000-0000-00002A000000}"/>
    <cellStyle name="Moeda 2 3" xfId="109" xr:uid="{00000000-0005-0000-0000-00002B000000}"/>
    <cellStyle name="Moeda 2 3 2" xfId="120" xr:uid="{00000000-0005-0000-0000-00002C000000}"/>
    <cellStyle name="Moeda 2 4" xfId="118" xr:uid="{00000000-0005-0000-0000-00002D000000}"/>
    <cellStyle name="Moeda 3" xfId="124" xr:uid="{00000000-0005-0000-0000-00002E000000}"/>
    <cellStyle name="Neutro" xfId="63" builtinId="28" customBuiltin="1"/>
    <cellStyle name="Normal" xfId="0" builtinId="0"/>
    <cellStyle name="Normal 10" xfId="97" xr:uid="{00000000-0005-0000-0000-000031000000}"/>
    <cellStyle name="Normal 11" xfId="119" xr:uid="{00000000-0005-0000-0000-000032000000}"/>
    <cellStyle name="Normal 11 2" xfId="126" xr:uid="{8F825A99-0E4E-4594-9460-8B85982204BF}"/>
    <cellStyle name="Normal 12" xfId="98" xr:uid="{00000000-0005-0000-0000-000033000000}"/>
    <cellStyle name="Normal 13" xfId="55" xr:uid="{00000000-0005-0000-0000-000034000000}"/>
    <cellStyle name="Normal 14 2" xfId="125" xr:uid="{35D2E702-4FC7-47EF-A11B-904C1CF613B3}"/>
    <cellStyle name="Normal 2" xfId="2" xr:uid="{00000000-0005-0000-0000-000035000000}"/>
    <cellStyle name="Normal 2 2" xfId="34" xr:uid="{00000000-0005-0000-0000-000036000000}"/>
    <cellStyle name="Normal 2 2 2" xfId="18" xr:uid="{00000000-0005-0000-0000-000037000000}"/>
    <cellStyle name="Normal 2 3" xfId="35" xr:uid="{00000000-0005-0000-0000-000038000000}"/>
    <cellStyle name="Normal 3" xfId="4" xr:uid="{00000000-0005-0000-0000-000039000000}"/>
    <cellStyle name="Normal 3 2" xfId="36" xr:uid="{00000000-0005-0000-0000-00003A000000}"/>
    <cellStyle name="Normal 3 3" xfId="37" xr:uid="{00000000-0005-0000-0000-00003B000000}"/>
    <cellStyle name="Normal 3 4" xfId="127" xr:uid="{17E52EDE-2C13-4EE7-9CBF-D6CA7C360CC1}"/>
    <cellStyle name="Normal 4" xfId="6" xr:uid="{00000000-0005-0000-0000-00003C000000}"/>
    <cellStyle name="Normal 4 2" xfId="7" xr:uid="{00000000-0005-0000-0000-00003D000000}"/>
    <cellStyle name="Normal 4 2 2" xfId="21" xr:uid="{00000000-0005-0000-0000-00003E000000}"/>
    <cellStyle name="Normal 5" xfId="8" xr:uid="{00000000-0005-0000-0000-00003F000000}"/>
    <cellStyle name="Normal 6" xfId="38" xr:uid="{00000000-0005-0000-0000-000040000000}"/>
    <cellStyle name="Normal 7" xfId="9" xr:uid="{00000000-0005-0000-0000-000041000000}"/>
    <cellStyle name="Normal 7 2" xfId="39" xr:uid="{00000000-0005-0000-0000-000042000000}"/>
    <cellStyle name="Normal 8" xfId="40" xr:uid="{00000000-0005-0000-0000-000043000000}"/>
    <cellStyle name="Normal 9" xfId="48" xr:uid="{00000000-0005-0000-0000-000044000000}"/>
    <cellStyle name="Nota" xfId="70" builtinId="10" customBuiltin="1"/>
    <cellStyle name="Nota 2" xfId="41" xr:uid="{00000000-0005-0000-0000-000046000000}"/>
    <cellStyle name="Nota 2 2" xfId="42" xr:uid="{00000000-0005-0000-0000-000047000000}"/>
    <cellStyle name="Porcentagem" xfId="47" builtinId="5"/>
    <cellStyle name="Porcentagem 2" xfId="5" xr:uid="{00000000-0005-0000-0000-000049000000}"/>
    <cellStyle name="Porcentagem 2 2" xfId="20" xr:uid="{00000000-0005-0000-0000-00004A000000}"/>
    <cellStyle name="Porcentagem 3" xfId="10" xr:uid="{00000000-0005-0000-0000-00004B000000}"/>
    <cellStyle name="Porcentagem 4" xfId="11" xr:uid="{00000000-0005-0000-0000-00004C000000}"/>
    <cellStyle name="Porcentagem 5" xfId="49" xr:uid="{00000000-0005-0000-0000-00004D000000}"/>
    <cellStyle name="Ruim" xfId="62" builtinId="27" customBuiltin="1"/>
    <cellStyle name="Saída" xfId="65" builtinId="21" customBuiltin="1"/>
    <cellStyle name="Separador de milhares 2" xfId="12" xr:uid="{00000000-0005-0000-0000-00004F000000}"/>
    <cellStyle name="Separador de milhares 2 2" xfId="43" xr:uid="{00000000-0005-0000-0000-000050000000}"/>
    <cellStyle name="Separador de milhares 2 2 2" xfId="110" xr:uid="{00000000-0005-0000-0000-000051000000}"/>
    <cellStyle name="Separador de milhares 2 3" xfId="44" xr:uid="{00000000-0005-0000-0000-000052000000}"/>
    <cellStyle name="Separador de milhares 2 3 2" xfId="22" xr:uid="{00000000-0005-0000-0000-000053000000}"/>
    <cellStyle name="Separador de milhares 2 3 2 2" xfId="108" xr:uid="{00000000-0005-0000-0000-000054000000}"/>
    <cellStyle name="Separador de milhares 2 3 3" xfId="111" xr:uid="{00000000-0005-0000-0000-000055000000}"/>
    <cellStyle name="Separador de milhares 2 4" xfId="101" xr:uid="{00000000-0005-0000-0000-000056000000}"/>
    <cellStyle name="Separador de milhares 3" xfId="13" xr:uid="{00000000-0005-0000-0000-000057000000}"/>
    <cellStyle name="Separador de milhares 3 2" xfId="16" xr:uid="{00000000-0005-0000-0000-000058000000}"/>
    <cellStyle name="Separador de milhares 3 2 2" xfId="105" xr:uid="{00000000-0005-0000-0000-000059000000}"/>
    <cellStyle name="Separador de milhares 3 3" xfId="102" xr:uid="{00000000-0005-0000-0000-00005A000000}"/>
    <cellStyle name="Separador de milhares 4" xfId="14" xr:uid="{00000000-0005-0000-0000-00005B000000}"/>
    <cellStyle name="Separador de milhares 4 2" xfId="103" xr:uid="{00000000-0005-0000-0000-00005C000000}"/>
    <cellStyle name="Separador de milhares 5" xfId="45" xr:uid="{00000000-0005-0000-0000-00005D000000}"/>
    <cellStyle name="Separador de milhares 5 2" xfId="112" xr:uid="{00000000-0005-0000-0000-00005E000000}"/>
    <cellStyle name="Separador de milhares 6" xfId="46" xr:uid="{00000000-0005-0000-0000-00005F000000}"/>
    <cellStyle name="Separador de milhares 6 2" xfId="113" xr:uid="{00000000-0005-0000-0000-000060000000}"/>
    <cellStyle name="Separador de milhares 7" xfId="50" xr:uid="{00000000-0005-0000-0000-000061000000}"/>
    <cellStyle name="Separador de milhares 7 2" xfId="114" xr:uid="{00000000-0005-0000-0000-000062000000}"/>
    <cellStyle name="Texto de Aviso" xfId="69" builtinId="11" customBuiltin="1"/>
    <cellStyle name="Texto Explicativo" xfId="71" builtinId="53" customBuiltin="1"/>
    <cellStyle name="Título" xfId="56" builtinId="15" customBuiltin="1"/>
    <cellStyle name="Título 1" xfId="57" builtinId="16" customBuiltin="1"/>
    <cellStyle name="Título 2" xfId="58" builtinId="17" customBuiltin="1"/>
    <cellStyle name="Título 3" xfId="59" builtinId="18" customBuiltin="1"/>
    <cellStyle name="Título 4" xfId="60" builtinId="19" customBuiltin="1"/>
    <cellStyle name="Total" xfId="72" builtinId="25" customBuiltin="1"/>
    <cellStyle name="Vírgula" xfId="1" builtinId="3"/>
    <cellStyle name="Vírgula 10" xfId="53" xr:uid="{00000000-0005-0000-0000-00006C000000}"/>
    <cellStyle name="Vírgula 10 2" xfId="115" xr:uid="{00000000-0005-0000-0000-00006D000000}"/>
    <cellStyle name="Vírgula 11" xfId="130" xr:uid="{F9606E71-4C77-48FE-8C83-2A1DD3F09F33}"/>
    <cellStyle name="Vírgula 2" xfId="3" xr:uid="{00000000-0005-0000-0000-00006E000000}"/>
    <cellStyle name="Vírgula 2 2" xfId="19" xr:uid="{00000000-0005-0000-0000-00006F000000}"/>
    <cellStyle name="Vírgula 2 2 2" xfId="107" xr:uid="{00000000-0005-0000-0000-000070000000}"/>
    <cellStyle name="Vírgula 2 3" xfId="54" xr:uid="{00000000-0005-0000-0000-000071000000}"/>
    <cellStyle name="Vírgula 2 3 2" xfId="116" xr:uid="{00000000-0005-0000-0000-000072000000}"/>
    <cellStyle name="Vírgula 2 4" xfId="100" xr:uid="{00000000-0005-0000-0000-000073000000}"/>
    <cellStyle name="Vírgula 2 4 2" xfId="123" xr:uid="{00000000-0005-0000-0000-000074000000}"/>
    <cellStyle name="Vírgula 3" xfId="15" xr:uid="{00000000-0005-0000-0000-000075000000}"/>
    <cellStyle name="Vírgula 3 2" xfId="104" xr:uid="{00000000-0005-0000-0000-000076000000}"/>
    <cellStyle name="Vírgula 4" xfId="17" xr:uid="{00000000-0005-0000-0000-000077000000}"/>
    <cellStyle name="Vírgula 4 2" xfId="106" xr:uid="{00000000-0005-0000-0000-000078000000}"/>
    <cellStyle name="Vírgula 5" xfId="51" xr:uid="{00000000-0005-0000-0000-000079000000}"/>
    <cellStyle name="Vírgula 6" xfId="99" xr:uid="{00000000-0005-0000-0000-00007A000000}"/>
    <cellStyle name="Vírgula 6 2" xfId="122" xr:uid="{00000000-0005-0000-0000-00007B000000}"/>
    <cellStyle name="Vírgula 7" xfId="117" xr:uid="{00000000-0005-0000-0000-00007C000000}"/>
    <cellStyle name="Vírgula 8" xfId="128" xr:uid="{E47BBA60-7CB4-4500-9D0A-F67EA8D82701}"/>
    <cellStyle name="Vírgula 9" xfId="129" xr:uid="{ACDBA08D-46AA-4440-81FA-EAF465E8F083}"/>
  </cellStyles>
  <dxfs count="0"/>
  <tableStyles count="0" defaultTableStyle="TableStyleMedium2" defaultPivotStyle="PivotStyleLight16"/>
  <colors>
    <mruColors>
      <color rgb="FF000099"/>
      <color rgb="FFFFCC99"/>
      <color rgb="FFFFFF99"/>
      <color rgb="FFFFDBB7"/>
      <color rgb="FFFFCC66"/>
      <color rgb="FFFFFF66"/>
      <color rgb="FF006600"/>
      <color rgb="FFCCFF33"/>
      <color rgb="FF003300"/>
      <color rgb="FF99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1</xdr:row>
      <xdr:rowOff>47625</xdr:rowOff>
    </xdr:from>
    <xdr:to>
      <xdr:col>4</xdr:col>
      <xdr:colOff>323850</xdr:colOff>
      <xdr:row>33</xdr:row>
      <xdr:rowOff>114300</xdr:rowOff>
    </xdr:to>
    <xdr:pic>
      <xdr:nvPicPr>
        <xdr:cNvPr id="4" name="Imagem 3">
          <a:extLst>
            <a:ext uri="{FF2B5EF4-FFF2-40B4-BE49-F238E27FC236}">
              <a16:creationId xmlns:a16="http://schemas.microsoft.com/office/drawing/2014/main" id="{00000000-0008-0000-1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47625"/>
          <a:ext cx="7762875" cy="616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123825</xdr:colOff>
      <xdr:row>30</xdr:row>
      <xdr:rowOff>152400</xdr:rowOff>
    </xdr:from>
    <xdr:to>
      <xdr:col>4</xdr:col>
      <xdr:colOff>152400</xdr:colOff>
      <xdr:row>62</xdr:row>
      <xdr:rowOff>142875</xdr:rowOff>
    </xdr:to>
    <xdr:pic>
      <xdr:nvPicPr>
        <xdr:cNvPr id="5" name="Imagem 4">
          <a:extLst>
            <a:ext uri="{FF2B5EF4-FFF2-40B4-BE49-F238E27FC236}">
              <a16:creationId xmlns:a16="http://schemas.microsoft.com/office/drawing/2014/main" id="{00000000-0008-0000-1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3825" y="5676900"/>
          <a:ext cx="7572375" cy="6086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85725</xdr:colOff>
      <xdr:row>59</xdr:row>
      <xdr:rowOff>180975</xdr:rowOff>
    </xdr:from>
    <xdr:to>
      <xdr:col>4</xdr:col>
      <xdr:colOff>133350</xdr:colOff>
      <xdr:row>92</xdr:row>
      <xdr:rowOff>38100</xdr:rowOff>
    </xdr:to>
    <xdr:pic>
      <xdr:nvPicPr>
        <xdr:cNvPr id="6" name="Imagem 5">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725" y="11229975"/>
          <a:ext cx="7591425" cy="6143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104775</xdr:colOff>
      <xdr:row>89</xdr:row>
      <xdr:rowOff>57150</xdr:rowOff>
    </xdr:from>
    <xdr:to>
      <xdr:col>4</xdr:col>
      <xdr:colOff>152400</xdr:colOff>
      <xdr:row>118</xdr:row>
      <xdr:rowOff>161925</xdr:rowOff>
    </xdr:to>
    <xdr:pic>
      <xdr:nvPicPr>
        <xdr:cNvPr id="7" name="Imagem 6">
          <a:extLst>
            <a:ext uri="{FF2B5EF4-FFF2-40B4-BE49-F238E27FC236}">
              <a16:creationId xmlns:a16="http://schemas.microsoft.com/office/drawing/2014/main" id="{00000000-0008-0000-10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4775" y="16821150"/>
          <a:ext cx="7591425" cy="5629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76200</xdr:colOff>
      <xdr:row>118</xdr:row>
      <xdr:rowOff>9525</xdr:rowOff>
    </xdr:from>
    <xdr:to>
      <xdr:col>4</xdr:col>
      <xdr:colOff>123825</xdr:colOff>
      <xdr:row>147</xdr:row>
      <xdr:rowOff>152400</xdr:rowOff>
    </xdr:to>
    <xdr:pic>
      <xdr:nvPicPr>
        <xdr:cNvPr id="8" name="Imagem 7">
          <a:extLst>
            <a:ext uri="{FF2B5EF4-FFF2-40B4-BE49-F238E27FC236}">
              <a16:creationId xmlns:a16="http://schemas.microsoft.com/office/drawing/2014/main" id="{00000000-0008-0000-10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6200" y="22298025"/>
          <a:ext cx="7591425" cy="5667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104775</xdr:colOff>
      <xdr:row>147</xdr:row>
      <xdr:rowOff>95250</xdr:rowOff>
    </xdr:from>
    <xdr:to>
      <xdr:col>4</xdr:col>
      <xdr:colOff>57150</xdr:colOff>
      <xdr:row>176</xdr:row>
      <xdr:rowOff>142875</xdr:rowOff>
    </xdr:to>
    <xdr:pic>
      <xdr:nvPicPr>
        <xdr:cNvPr id="9" name="Imagem 8">
          <a:extLst>
            <a:ext uri="{FF2B5EF4-FFF2-40B4-BE49-F238E27FC236}">
              <a16:creationId xmlns:a16="http://schemas.microsoft.com/office/drawing/2014/main" id="{00000000-0008-0000-1000-00000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4775" y="27908250"/>
          <a:ext cx="7496175" cy="5572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123825</xdr:colOff>
      <xdr:row>173</xdr:row>
      <xdr:rowOff>180975</xdr:rowOff>
    </xdr:from>
    <xdr:to>
      <xdr:col>4</xdr:col>
      <xdr:colOff>152400</xdr:colOff>
      <xdr:row>202</xdr:row>
      <xdr:rowOff>171450</xdr:rowOff>
    </xdr:to>
    <xdr:pic>
      <xdr:nvPicPr>
        <xdr:cNvPr id="10" name="Imagem 9">
          <a:extLst>
            <a:ext uri="{FF2B5EF4-FFF2-40B4-BE49-F238E27FC236}">
              <a16:creationId xmlns:a16="http://schemas.microsoft.com/office/drawing/2014/main" id="{00000000-0008-0000-1000-00000A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3825" y="32946975"/>
          <a:ext cx="7572375" cy="5514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85725</xdr:colOff>
      <xdr:row>201</xdr:row>
      <xdr:rowOff>161925</xdr:rowOff>
    </xdr:from>
    <xdr:to>
      <xdr:col>4</xdr:col>
      <xdr:colOff>152400</xdr:colOff>
      <xdr:row>230</xdr:row>
      <xdr:rowOff>95250</xdr:rowOff>
    </xdr:to>
    <xdr:pic>
      <xdr:nvPicPr>
        <xdr:cNvPr id="11" name="Imagem 10">
          <a:extLst>
            <a:ext uri="{FF2B5EF4-FFF2-40B4-BE49-F238E27FC236}">
              <a16:creationId xmlns:a16="http://schemas.microsoft.com/office/drawing/2014/main" id="{00000000-0008-0000-1000-00000B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5725" y="38261925"/>
          <a:ext cx="7610475" cy="5457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PLANILHA/ANA%20ROSA/RODOCAD/WINDOWS/TEMP/RODOCAP2001-nov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DOCAP"/>
      <sheetName val="Tiques"/>
    </sheetNames>
    <sheetDataSet>
      <sheetData sheetId="0"/>
      <sheetData sheetId="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Desktop/Legisla&#231;&#227;o/novas%20praticas%20cont&#225;beis.pp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pwc.com.br/pt/ifrs-brasil/navegador-contabil/assets/navegador-contabil-3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theme="3" tint="0.39997558519241921"/>
  </sheetPr>
  <dimension ref="A1:V1056"/>
  <sheetViews>
    <sheetView showGridLines="0" tabSelected="1" zoomScale="79" zoomScaleNormal="79" zoomScaleSheetLayoutView="115" workbookViewId="0">
      <selection activeCell="A2" sqref="A2"/>
    </sheetView>
  </sheetViews>
  <sheetFormatPr defaultColWidth="8.77734375" defaultRowHeight="14.4" outlineLevelCol="1"/>
  <cols>
    <col min="1" max="1" width="5.44140625" style="19" customWidth="1"/>
    <col min="2" max="2" width="13" style="30" customWidth="1"/>
    <col min="3" max="3" width="43.6640625" style="30" customWidth="1" outlineLevel="1"/>
    <col min="4" max="4" width="44.33203125" style="204" customWidth="1" outlineLevel="1"/>
    <col min="5" max="5" width="43" style="19" customWidth="1"/>
    <col min="6" max="6" width="17.6640625" style="180" bestFit="1" customWidth="1"/>
    <col min="7" max="7" width="6.6640625" style="205" customWidth="1"/>
    <col min="8" max="8" width="17.6640625" style="180" bestFit="1" customWidth="1"/>
    <col min="9" max="9" width="5.44140625" style="205" customWidth="1"/>
    <col min="10" max="10" width="9.109375" style="180" bestFit="1" customWidth="1"/>
    <col min="11" max="16384" width="8.77734375" style="317"/>
  </cols>
  <sheetData>
    <row r="1" spans="1:10" s="313" customFormat="1" ht="18" customHeight="1">
      <c r="A1" s="183"/>
      <c r="B1" s="184"/>
      <c r="C1" s="184"/>
      <c r="D1" s="201"/>
      <c r="E1" s="185"/>
      <c r="F1" s="224"/>
      <c r="G1" s="223"/>
      <c r="H1" s="220"/>
      <c r="I1" s="206"/>
      <c r="J1" s="186"/>
    </row>
    <row r="2" spans="1:10" s="313" customFormat="1" ht="18" customHeight="1">
      <c r="A2" s="193"/>
      <c r="B2" s="184"/>
      <c r="C2" s="184"/>
      <c r="D2" s="188"/>
      <c r="E2" s="189"/>
      <c r="F2" s="220"/>
      <c r="G2" s="220"/>
      <c r="H2" s="220"/>
      <c r="I2" s="206"/>
      <c r="J2" s="186"/>
    </row>
    <row r="3" spans="1:10" s="313" customFormat="1" ht="18" customHeight="1">
      <c r="A3" s="187"/>
      <c r="B3" s="181"/>
      <c r="C3" s="181"/>
      <c r="D3" s="202"/>
      <c r="E3" s="174"/>
      <c r="F3" s="220"/>
      <c r="G3" s="220"/>
      <c r="H3" s="220"/>
      <c r="I3" s="206"/>
      <c r="J3" s="186"/>
    </row>
    <row r="4" spans="1:10" s="313" customFormat="1" ht="18" customHeight="1">
      <c r="A4" s="187"/>
      <c r="B4" s="182"/>
      <c r="C4" s="182"/>
      <c r="D4" s="255" t="s">
        <v>2</v>
      </c>
      <c r="E4" s="256"/>
      <c r="F4" s="222">
        <v>44561</v>
      </c>
      <c r="G4" s="222"/>
      <c r="H4" s="221">
        <v>44926</v>
      </c>
      <c r="I4" s="221"/>
      <c r="J4" s="190"/>
    </row>
    <row r="5" spans="1:10" s="314" customFormat="1" ht="18" customHeight="1">
      <c r="A5" s="176" t="s">
        <v>3</v>
      </c>
      <c r="B5" s="191" t="s">
        <v>4</v>
      </c>
      <c r="C5" s="175" t="s">
        <v>5</v>
      </c>
      <c r="D5" s="203" t="s">
        <v>6</v>
      </c>
      <c r="E5" s="176" t="s">
        <v>7</v>
      </c>
      <c r="F5" s="192" t="s">
        <v>8</v>
      </c>
      <c r="G5" s="248" t="s">
        <v>9</v>
      </c>
      <c r="H5" s="192" t="s">
        <v>10</v>
      </c>
      <c r="I5" s="218" t="s">
        <v>9</v>
      </c>
      <c r="J5" s="218" t="s">
        <v>11</v>
      </c>
    </row>
    <row r="6" spans="1:10" s="315" customFormat="1">
      <c r="A6" s="225">
        <v>1</v>
      </c>
      <c r="B6" s="226">
        <v>1</v>
      </c>
      <c r="C6" s="226"/>
      <c r="D6" s="227"/>
      <c r="E6" s="228" t="s">
        <v>12</v>
      </c>
      <c r="F6" s="229">
        <v>70198077.650000006</v>
      </c>
      <c r="G6" s="219">
        <f>IFERROR((F6/$F$6),0)</f>
        <v>1</v>
      </c>
      <c r="H6" s="229">
        <v>85295539.920000002</v>
      </c>
      <c r="I6" s="219">
        <f>IFERROR((H6/$F$6),0)</f>
        <v>1.2150694545408252</v>
      </c>
      <c r="J6" s="219">
        <f t="shared" ref="J6:J9" si="0">IF(AND(F6=0,H6=0),0,IF(H6=0,-1,IF(F6=0,1,(H6/F6)-1)))</f>
        <v>0.21506945454082516</v>
      </c>
    </row>
    <row r="7" spans="1:10" s="315" customFormat="1">
      <c r="A7" s="225">
        <v>2</v>
      </c>
      <c r="B7" s="230" t="s">
        <v>13</v>
      </c>
      <c r="C7" s="230"/>
      <c r="D7" s="231"/>
      <c r="E7" s="232" t="s">
        <v>14</v>
      </c>
      <c r="F7" s="233">
        <v>31100525.379999999</v>
      </c>
      <c r="G7" s="250">
        <f t="shared" ref="G7:G70" si="1">IFERROR((F7/$F$6),0)</f>
        <v>0.44303955921790111</v>
      </c>
      <c r="H7" s="233">
        <v>38590396.460000001</v>
      </c>
      <c r="I7" s="250">
        <f t="shared" ref="I7" si="2">IFERROR((H7/$F$6),0)</f>
        <v>0.54973580120537668</v>
      </c>
      <c r="J7" s="250">
        <f t="shared" si="0"/>
        <v>0.24082779916047836</v>
      </c>
    </row>
    <row r="8" spans="1:10" s="315" customFormat="1">
      <c r="A8" s="225">
        <v>3</v>
      </c>
      <c r="B8" s="234" t="s">
        <v>15</v>
      </c>
      <c r="C8" s="234"/>
      <c r="D8" s="235"/>
      <c r="E8" s="236" t="s">
        <v>16</v>
      </c>
      <c r="F8" s="237">
        <v>7727501.4400000004</v>
      </c>
      <c r="G8" s="251">
        <f t="shared" si="1"/>
        <v>0.11008138254908466</v>
      </c>
      <c r="H8" s="237">
        <v>9169548.8599999994</v>
      </c>
      <c r="I8" s="251">
        <f t="shared" ref="I8" si="3">IFERROR((H8/$F$6),0)</f>
        <v>0.13062393112413098</v>
      </c>
      <c r="J8" s="251">
        <f t="shared" si="0"/>
        <v>0.1866123780366451</v>
      </c>
    </row>
    <row r="9" spans="1:10" s="315" customFormat="1">
      <c r="A9" s="225">
        <v>4</v>
      </c>
      <c r="B9" s="238" t="s">
        <v>17</v>
      </c>
      <c r="C9" s="238"/>
      <c r="D9" s="239"/>
      <c r="E9" s="240" t="s">
        <v>18</v>
      </c>
      <c r="F9" s="241">
        <v>8986.4699999999993</v>
      </c>
      <c r="G9" s="252">
        <f t="shared" si="1"/>
        <v>1.2801589873736376E-4</v>
      </c>
      <c r="H9" s="241">
        <v>8729.11</v>
      </c>
      <c r="I9" s="252">
        <f t="shared" ref="I9" si="4">IFERROR((H9/$F$6),0)</f>
        <v>1.2434970147647624E-4</v>
      </c>
      <c r="J9" s="252">
        <f t="shared" si="0"/>
        <v>-2.863860893098169E-2</v>
      </c>
    </row>
    <row r="10" spans="1:10" s="315" customFormat="1">
      <c r="A10" s="225">
        <v>5</v>
      </c>
      <c r="B10" s="242" t="s">
        <v>19</v>
      </c>
      <c r="C10" s="249" t="s">
        <v>20</v>
      </c>
      <c r="D10" s="243" t="s">
        <v>21</v>
      </c>
      <c r="E10" s="244" t="s">
        <v>22</v>
      </c>
      <c r="F10" s="245">
        <v>8986.4699999999993</v>
      </c>
      <c r="G10" s="253">
        <f t="shared" si="1"/>
        <v>1.2801589873736376E-4</v>
      </c>
      <c r="H10" s="245">
        <v>8729.11</v>
      </c>
      <c r="I10" s="253">
        <f t="shared" ref="I10" si="5">IFERROR((H10/$F$6),0)</f>
        <v>1.2434970147647624E-4</v>
      </c>
      <c r="J10" s="253">
        <f>IF(AND(F10=0,H10=0),0,IF(H10=0,-1,IF(F10=0,1,(H10/F10)-1)))</f>
        <v>-2.863860893098169E-2</v>
      </c>
    </row>
    <row r="11" spans="1:10" s="315" customFormat="1">
      <c r="A11" s="225">
        <v>6</v>
      </c>
      <c r="B11" s="238" t="s">
        <v>24</v>
      </c>
      <c r="C11" s="238"/>
      <c r="D11" s="239"/>
      <c r="E11" s="240" t="s">
        <v>25</v>
      </c>
      <c r="F11" s="241">
        <v>45176.83</v>
      </c>
      <c r="G11" s="252">
        <f t="shared" si="1"/>
        <v>6.4356221013980993E-4</v>
      </c>
      <c r="H11" s="241">
        <v>6035819.7800000003</v>
      </c>
      <c r="I11" s="252">
        <f t="shared" ref="I11" si="6">IFERROR((H11/$F$6),0)</f>
        <v>8.5982693288182935E-2</v>
      </c>
      <c r="J11" s="252">
        <f t="shared" ref="J11:J74" si="7">IF(AND(F11=0,H11=0),0,IF(H11=0,-1,IF(F11=0,1,(H11/F11)-1)))</f>
        <v>132.60432283540035</v>
      </c>
    </row>
    <row r="12" spans="1:10" s="315" customFormat="1">
      <c r="A12" s="225">
        <v>7</v>
      </c>
      <c r="B12" s="242" t="s">
        <v>26</v>
      </c>
      <c r="C12" s="242" t="s">
        <v>27</v>
      </c>
      <c r="D12" s="243" t="s">
        <v>21</v>
      </c>
      <c r="E12" s="244" t="s">
        <v>28</v>
      </c>
      <c r="F12" s="245">
        <v>23652.51</v>
      </c>
      <c r="G12" s="253">
        <f t="shared" si="1"/>
        <v>3.369395686008504E-4</v>
      </c>
      <c r="H12" s="245">
        <v>45593.15</v>
      </c>
      <c r="I12" s="253">
        <f t="shared" ref="I12" si="8">IFERROR((H12/$F$6),0)</f>
        <v>6.4949285687455004E-4</v>
      </c>
      <c r="J12" s="253">
        <f t="shared" si="7"/>
        <v>0.92762417181094126</v>
      </c>
    </row>
    <row r="13" spans="1:10" s="315" customFormat="1">
      <c r="A13" s="225">
        <v>8</v>
      </c>
      <c r="B13" s="242" t="s">
        <v>29</v>
      </c>
      <c r="C13" s="242" t="s">
        <v>27</v>
      </c>
      <c r="D13" s="243" t="s">
        <v>21</v>
      </c>
      <c r="E13" s="244" t="s">
        <v>30</v>
      </c>
      <c r="F13" s="245">
        <v>0</v>
      </c>
      <c r="G13" s="253">
        <f t="shared" si="1"/>
        <v>0</v>
      </c>
      <c r="H13" s="245">
        <v>1292583.75</v>
      </c>
      <c r="I13" s="253">
        <f t="shared" ref="I13" si="9">IFERROR((H13/$F$6),0)</f>
        <v>1.8413378161787879E-2</v>
      </c>
      <c r="J13" s="253">
        <f t="shared" si="7"/>
        <v>1</v>
      </c>
    </row>
    <row r="14" spans="1:10" s="315" customFormat="1">
      <c r="A14" s="225">
        <v>9</v>
      </c>
      <c r="B14" s="242" t="s">
        <v>31</v>
      </c>
      <c r="C14" s="242" t="s">
        <v>27</v>
      </c>
      <c r="D14" s="243" t="s">
        <v>21</v>
      </c>
      <c r="E14" s="244" t="s">
        <v>32</v>
      </c>
      <c r="F14" s="245">
        <v>200</v>
      </c>
      <c r="G14" s="253">
        <f t="shared" si="1"/>
        <v>2.8490808679573574E-6</v>
      </c>
      <c r="H14" s="245">
        <v>0</v>
      </c>
      <c r="I14" s="253">
        <f t="shared" ref="I14" si="10">IFERROR((H14/$F$6),0)</f>
        <v>0</v>
      </c>
      <c r="J14" s="253">
        <f t="shared" si="7"/>
        <v>-1</v>
      </c>
    </row>
    <row r="15" spans="1:10" s="315" customFormat="1">
      <c r="A15" s="225">
        <v>10</v>
      </c>
      <c r="B15" s="242" t="s">
        <v>33</v>
      </c>
      <c r="C15" s="242" t="s">
        <v>27</v>
      </c>
      <c r="D15" s="243" t="s">
        <v>21</v>
      </c>
      <c r="E15" s="244" t="s">
        <v>34</v>
      </c>
      <c r="F15" s="245">
        <v>0</v>
      </c>
      <c r="G15" s="253">
        <f t="shared" si="1"/>
        <v>0</v>
      </c>
      <c r="H15" s="245">
        <v>3500</v>
      </c>
      <c r="I15" s="253">
        <f t="shared" ref="I15" si="11">IFERROR((H15/$F$6),0)</f>
        <v>4.9858915189253756E-5</v>
      </c>
      <c r="J15" s="253">
        <f t="shared" si="7"/>
        <v>1</v>
      </c>
    </row>
    <row r="16" spans="1:10" s="315" customFormat="1">
      <c r="A16" s="225">
        <v>11</v>
      </c>
      <c r="B16" s="242" t="s">
        <v>35</v>
      </c>
      <c r="C16" s="242" t="s">
        <v>27</v>
      </c>
      <c r="D16" s="243" t="s">
        <v>21</v>
      </c>
      <c r="E16" s="244" t="s">
        <v>36</v>
      </c>
      <c r="F16" s="245">
        <v>603.74</v>
      </c>
      <c r="G16" s="253">
        <f t="shared" si="1"/>
        <v>8.6005204161028751E-6</v>
      </c>
      <c r="H16" s="245">
        <v>21.02</v>
      </c>
      <c r="I16" s="253">
        <f t="shared" ref="I16" si="12">IFERROR((H16/$F$6),0)</f>
        <v>2.9943839922231825E-7</v>
      </c>
      <c r="J16" s="253">
        <f t="shared" si="7"/>
        <v>-0.9651836883426641</v>
      </c>
    </row>
    <row r="17" spans="1:10" s="315" customFormat="1">
      <c r="A17" s="225">
        <v>12</v>
      </c>
      <c r="B17" s="242" t="s">
        <v>37</v>
      </c>
      <c r="C17" s="242" t="s">
        <v>27</v>
      </c>
      <c r="D17" s="243" t="s">
        <v>21</v>
      </c>
      <c r="E17" s="244" t="s">
        <v>38</v>
      </c>
      <c r="F17" s="245">
        <v>0</v>
      </c>
      <c r="G17" s="253">
        <f t="shared" si="1"/>
        <v>0</v>
      </c>
      <c r="H17" s="245">
        <v>0</v>
      </c>
      <c r="I17" s="253">
        <f t="shared" ref="I17" si="13">IFERROR((H17/$F$6),0)</f>
        <v>0</v>
      </c>
      <c r="J17" s="253">
        <f t="shared" si="7"/>
        <v>0</v>
      </c>
    </row>
    <row r="18" spans="1:10" s="315" customFormat="1" ht="14.25" customHeight="1">
      <c r="A18" s="225">
        <v>13</v>
      </c>
      <c r="B18" s="242" t="s">
        <v>39</v>
      </c>
      <c r="C18" s="242" t="s">
        <v>27</v>
      </c>
      <c r="D18" s="243" t="s">
        <v>21</v>
      </c>
      <c r="E18" s="244" t="s">
        <v>40</v>
      </c>
      <c r="F18" s="245">
        <v>0.7</v>
      </c>
      <c r="G18" s="253">
        <f t="shared" si="1"/>
        <v>9.9717830378507511E-9</v>
      </c>
      <c r="H18" s="245">
        <v>0.7</v>
      </c>
      <c r="I18" s="253">
        <f t="shared" ref="I18" si="14">IFERROR((H18/$F$6),0)</f>
        <v>9.9717830378507511E-9</v>
      </c>
      <c r="J18" s="253">
        <f t="shared" si="7"/>
        <v>0</v>
      </c>
    </row>
    <row r="19" spans="1:10" s="315" customFormat="1">
      <c r="A19" s="225">
        <v>14</v>
      </c>
      <c r="B19" s="242" t="s">
        <v>41</v>
      </c>
      <c r="C19" s="242" t="s">
        <v>27</v>
      </c>
      <c r="D19" s="243" t="s">
        <v>21</v>
      </c>
      <c r="E19" s="244" t="s">
        <v>42</v>
      </c>
      <c r="F19" s="245">
        <v>51</v>
      </c>
      <c r="G19" s="253">
        <f t="shared" si="1"/>
        <v>7.2651562132912616E-7</v>
      </c>
      <c r="H19" s="245">
        <v>38.369999999999997</v>
      </c>
      <c r="I19" s="253">
        <f t="shared" ref="I19" si="15">IFERROR((H19/$F$6),0)</f>
        <v>5.4659616451761902E-7</v>
      </c>
      <c r="J19" s="253">
        <f t="shared" si="7"/>
        <v>-0.24764705882352944</v>
      </c>
    </row>
    <row r="20" spans="1:10" s="315" customFormat="1">
      <c r="A20" s="225">
        <v>15</v>
      </c>
      <c r="B20" s="242" t="s">
        <v>43</v>
      </c>
      <c r="C20" s="242" t="s">
        <v>27</v>
      </c>
      <c r="D20" s="243" t="s">
        <v>21</v>
      </c>
      <c r="E20" s="244" t="s">
        <v>44</v>
      </c>
      <c r="F20" s="245">
        <v>20668.88</v>
      </c>
      <c r="G20" s="253">
        <f t="shared" si="1"/>
        <v>2.9443655285053236E-4</v>
      </c>
      <c r="H20" s="245">
        <v>4676504.3099999996</v>
      </c>
      <c r="I20" s="253">
        <f t="shared" ref="I20" si="16">IFERROR((H20/$F$6),0)</f>
        <v>6.6618694792705616E-2</v>
      </c>
      <c r="J20" s="253">
        <f t="shared" si="7"/>
        <v>225.25823508579077</v>
      </c>
    </row>
    <row r="21" spans="1:10" s="315" customFormat="1">
      <c r="A21" s="225">
        <v>16</v>
      </c>
      <c r="B21" s="242" t="s">
        <v>45</v>
      </c>
      <c r="C21" s="242" t="s">
        <v>27</v>
      </c>
      <c r="D21" s="243" t="s">
        <v>21</v>
      </c>
      <c r="E21" s="244" t="s">
        <v>46</v>
      </c>
      <c r="F21" s="245">
        <v>0</v>
      </c>
      <c r="G21" s="253">
        <f t="shared" si="1"/>
        <v>0</v>
      </c>
      <c r="H21" s="245">
        <v>17578.48</v>
      </c>
      <c r="I21" s="253">
        <f t="shared" ref="I21" si="17">IFERROR((H21/$F$6),0)</f>
        <v>2.5041255527885527E-4</v>
      </c>
      <c r="J21" s="253">
        <f t="shared" si="7"/>
        <v>1</v>
      </c>
    </row>
    <row r="22" spans="1:10" s="315" customFormat="1">
      <c r="A22" s="225">
        <v>17</v>
      </c>
      <c r="B22" s="238" t="s">
        <v>47</v>
      </c>
      <c r="C22" s="238"/>
      <c r="D22" s="239"/>
      <c r="E22" s="240" t="s">
        <v>48</v>
      </c>
      <c r="F22" s="241">
        <v>2917219.67</v>
      </c>
      <c r="G22" s="252">
        <f t="shared" si="1"/>
        <v>4.1556973747129383E-2</v>
      </c>
      <c r="H22" s="241">
        <v>1255060.4099999999</v>
      </c>
      <c r="I22" s="252">
        <f t="shared" ref="I22" si="18">IFERROR((H22/$F$6),0)</f>
        <v>1.7878843011308584E-2</v>
      </c>
      <c r="J22" s="252">
        <f t="shared" si="7"/>
        <v>-0.56977514483850988</v>
      </c>
    </row>
    <row r="23" spans="1:10" s="315" customFormat="1">
      <c r="A23" s="225">
        <v>18</v>
      </c>
      <c r="B23" s="242" t="s">
        <v>49</v>
      </c>
      <c r="C23" s="242" t="s">
        <v>50</v>
      </c>
      <c r="D23" s="243" t="s">
        <v>51</v>
      </c>
      <c r="E23" s="244" t="s">
        <v>52</v>
      </c>
      <c r="F23" s="245">
        <v>978.73</v>
      </c>
      <c r="G23" s="253">
        <f t="shared" si="1"/>
        <v>1.3942404589479523E-5</v>
      </c>
      <c r="H23" s="245">
        <v>928.74</v>
      </c>
      <c r="I23" s="253">
        <f t="shared" ref="I23" si="19">IFERROR((H23/$F$6),0)</f>
        <v>1.3230276826533581E-5</v>
      </c>
      <c r="J23" s="253">
        <f t="shared" si="7"/>
        <v>-5.107639491994731E-2</v>
      </c>
    </row>
    <row r="24" spans="1:10" s="315" customFormat="1">
      <c r="A24" s="225">
        <v>19</v>
      </c>
      <c r="B24" s="242" t="s">
        <v>53</v>
      </c>
      <c r="C24" s="242" t="s">
        <v>50</v>
      </c>
      <c r="D24" s="243" t="s">
        <v>51</v>
      </c>
      <c r="E24" s="244" t="s">
        <v>54</v>
      </c>
      <c r="F24" s="245">
        <v>2413785.16</v>
      </c>
      <c r="G24" s="253">
        <f t="shared" si="1"/>
        <v>3.4385345593576949E-2</v>
      </c>
      <c r="H24" s="245">
        <v>1001831.43</v>
      </c>
      <c r="I24" s="253">
        <f t="shared" ref="I24" si="20">IFERROR((H24/$F$6),0)</f>
        <v>1.4271493800656804E-2</v>
      </c>
      <c r="J24" s="253">
        <f t="shared" si="7"/>
        <v>-0.58495418457208515</v>
      </c>
    </row>
    <row r="25" spans="1:10" s="315" customFormat="1">
      <c r="A25" s="225">
        <v>20</v>
      </c>
      <c r="B25" s="242" t="s">
        <v>55</v>
      </c>
      <c r="C25" s="242" t="s">
        <v>50</v>
      </c>
      <c r="D25" s="243" t="s">
        <v>51</v>
      </c>
      <c r="E25" s="244" t="s">
        <v>56</v>
      </c>
      <c r="F25" s="245">
        <v>452455.75</v>
      </c>
      <c r="G25" s="253">
        <f t="shared" si="1"/>
        <v>6.4454151046114856E-3</v>
      </c>
      <c r="H25" s="245">
        <v>0</v>
      </c>
      <c r="I25" s="253">
        <f t="shared" ref="I25" si="21">IFERROR((H25/$F$6),0)</f>
        <v>0</v>
      </c>
      <c r="J25" s="253">
        <f t="shared" si="7"/>
        <v>-1</v>
      </c>
    </row>
    <row r="26" spans="1:10" s="315" customFormat="1">
      <c r="A26" s="225">
        <v>21</v>
      </c>
      <c r="B26" s="242" t="s">
        <v>57</v>
      </c>
      <c r="C26" s="242" t="s">
        <v>50</v>
      </c>
      <c r="D26" s="243" t="s">
        <v>51</v>
      </c>
      <c r="E26" s="244" t="s">
        <v>58</v>
      </c>
      <c r="F26" s="245">
        <v>0</v>
      </c>
      <c r="G26" s="253">
        <f t="shared" si="1"/>
        <v>0</v>
      </c>
      <c r="H26" s="245">
        <v>0</v>
      </c>
      <c r="I26" s="253">
        <f t="shared" ref="I26" si="22">IFERROR((H26/$F$6),0)</f>
        <v>0</v>
      </c>
      <c r="J26" s="253">
        <f t="shared" si="7"/>
        <v>0</v>
      </c>
    </row>
    <row r="27" spans="1:10" s="315" customFormat="1">
      <c r="A27" s="225">
        <v>22</v>
      </c>
      <c r="B27" s="242" t="s">
        <v>59</v>
      </c>
      <c r="C27" s="242" t="s">
        <v>50</v>
      </c>
      <c r="D27" s="243" t="s">
        <v>51</v>
      </c>
      <c r="E27" s="244" t="s">
        <v>60</v>
      </c>
      <c r="F27" s="245">
        <v>0.03</v>
      </c>
      <c r="G27" s="253">
        <f t="shared" si="1"/>
        <v>4.2736213019360363E-10</v>
      </c>
      <c r="H27" s="245">
        <v>0.03</v>
      </c>
      <c r="I27" s="253">
        <f t="shared" ref="I27" si="23">IFERROR((H27/$F$6),0)</f>
        <v>4.2736213019360363E-10</v>
      </c>
      <c r="J27" s="253">
        <f t="shared" si="7"/>
        <v>0</v>
      </c>
    </row>
    <row r="28" spans="1:10" s="315" customFormat="1">
      <c r="A28" s="225">
        <v>23</v>
      </c>
      <c r="B28" s="242" t="s">
        <v>61</v>
      </c>
      <c r="C28" s="242" t="s">
        <v>50</v>
      </c>
      <c r="D28" s="243" t="s">
        <v>51</v>
      </c>
      <c r="E28" s="244" t="s">
        <v>62</v>
      </c>
      <c r="F28" s="245">
        <v>50000</v>
      </c>
      <c r="G28" s="253">
        <f t="shared" si="1"/>
        <v>7.1227021698933935E-4</v>
      </c>
      <c r="H28" s="245">
        <v>252300.21</v>
      </c>
      <c r="I28" s="253">
        <f t="shared" ref="I28" si="24">IFERROR((H28/$F$6),0)</f>
        <v>3.5941185064631179E-3</v>
      </c>
      <c r="J28" s="253">
        <f t="shared" si="7"/>
        <v>4.0460041999999996</v>
      </c>
    </row>
    <row r="29" spans="1:10" s="315" customFormat="1">
      <c r="A29" s="225">
        <v>24</v>
      </c>
      <c r="B29" s="242" t="s">
        <v>63</v>
      </c>
      <c r="C29" s="242" t="s">
        <v>50</v>
      </c>
      <c r="D29" s="243" t="s">
        <v>51</v>
      </c>
      <c r="E29" s="244" t="s">
        <v>64</v>
      </c>
      <c r="F29" s="245">
        <v>0</v>
      </c>
      <c r="G29" s="253">
        <f t="shared" si="1"/>
        <v>0</v>
      </c>
      <c r="H29" s="245">
        <v>0</v>
      </c>
      <c r="I29" s="253">
        <f t="shared" ref="I29" si="25">IFERROR((H29/$F$6),0)</f>
        <v>0</v>
      </c>
      <c r="J29" s="253">
        <f t="shared" si="7"/>
        <v>0</v>
      </c>
    </row>
    <row r="30" spans="1:10" s="315" customFormat="1">
      <c r="A30" s="225">
        <v>25</v>
      </c>
      <c r="B30" s="242" t="s">
        <v>65</v>
      </c>
      <c r="C30" s="242" t="s">
        <v>50</v>
      </c>
      <c r="D30" s="243" t="s">
        <v>51</v>
      </c>
      <c r="E30" s="244" t="s">
        <v>66</v>
      </c>
      <c r="F30" s="245">
        <v>0</v>
      </c>
      <c r="G30" s="253">
        <f t="shared" si="1"/>
        <v>0</v>
      </c>
      <c r="H30" s="245">
        <v>0</v>
      </c>
      <c r="I30" s="253">
        <f t="shared" ref="I30" si="26">IFERROR((H30/$F$6),0)</f>
        <v>0</v>
      </c>
      <c r="J30" s="253">
        <f t="shared" si="7"/>
        <v>0</v>
      </c>
    </row>
    <row r="31" spans="1:10" s="315" customFormat="1">
      <c r="A31" s="225">
        <v>26</v>
      </c>
      <c r="B31" s="242" t="s">
        <v>67</v>
      </c>
      <c r="C31" s="242" t="s">
        <v>50</v>
      </c>
      <c r="D31" s="243" t="s">
        <v>51</v>
      </c>
      <c r="E31" s="244" t="s">
        <v>68</v>
      </c>
      <c r="F31" s="245">
        <v>0</v>
      </c>
      <c r="G31" s="253">
        <f t="shared" si="1"/>
        <v>0</v>
      </c>
      <c r="H31" s="245">
        <v>0</v>
      </c>
      <c r="I31" s="253">
        <f t="shared" ref="I31" si="27">IFERROR((H31/$F$6),0)</f>
        <v>0</v>
      </c>
      <c r="J31" s="253">
        <f t="shared" si="7"/>
        <v>0</v>
      </c>
    </row>
    <row r="32" spans="1:10" s="315" customFormat="1">
      <c r="A32" s="225">
        <v>27</v>
      </c>
      <c r="B32" s="242" t="s">
        <v>69</v>
      </c>
      <c r="C32" s="242" t="s">
        <v>50</v>
      </c>
      <c r="D32" s="243" t="s">
        <v>51</v>
      </c>
      <c r="E32" s="244" t="s">
        <v>70</v>
      </c>
      <c r="F32" s="245">
        <v>0</v>
      </c>
      <c r="G32" s="253">
        <f t="shared" si="1"/>
        <v>0</v>
      </c>
      <c r="H32" s="245">
        <v>0</v>
      </c>
      <c r="I32" s="253">
        <f t="shared" ref="I32" si="28">IFERROR((H32/$F$6),0)</f>
        <v>0</v>
      </c>
      <c r="J32" s="253">
        <f t="shared" si="7"/>
        <v>0</v>
      </c>
    </row>
    <row r="33" spans="1:10" s="315" customFormat="1">
      <c r="A33" s="225">
        <v>28</v>
      </c>
      <c r="B33" s="238" t="s">
        <v>71</v>
      </c>
      <c r="C33" s="238"/>
      <c r="D33" s="239"/>
      <c r="E33" s="240" t="s">
        <v>72</v>
      </c>
      <c r="F33" s="241">
        <v>4486819.68</v>
      </c>
      <c r="G33" s="252">
        <f t="shared" si="1"/>
        <v>6.3916560541312756E-2</v>
      </c>
      <c r="H33" s="241">
        <v>1223067.99</v>
      </c>
      <c r="I33" s="252">
        <f t="shared" ref="I33" si="29">IFERROR((H33/$F$6),0)</f>
        <v>1.7423098052600304E-2</v>
      </c>
      <c r="J33" s="252">
        <f t="shared" si="7"/>
        <v>-0.72740870433197347</v>
      </c>
    </row>
    <row r="34" spans="1:10" s="315" customFormat="1">
      <c r="A34" s="225">
        <v>29</v>
      </c>
      <c r="B34" s="242" t="s">
        <v>73</v>
      </c>
      <c r="C34" s="242" t="s">
        <v>74</v>
      </c>
      <c r="D34" s="243" t="s">
        <v>21</v>
      </c>
      <c r="E34" s="244" t="s">
        <v>75</v>
      </c>
      <c r="F34" s="245">
        <v>0</v>
      </c>
      <c r="G34" s="253">
        <f t="shared" si="1"/>
        <v>0</v>
      </c>
      <c r="H34" s="245">
        <v>0</v>
      </c>
      <c r="I34" s="253">
        <f t="shared" ref="I34" si="30">IFERROR((H34/$F$6),0)</f>
        <v>0</v>
      </c>
      <c r="J34" s="253">
        <f t="shared" si="7"/>
        <v>0</v>
      </c>
    </row>
    <row r="35" spans="1:10" s="315" customFormat="1">
      <c r="A35" s="225">
        <v>30</v>
      </c>
      <c r="B35" s="242" t="s">
        <v>76</v>
      </c>
      <c r="C35" s="242" t="s">
        <v>74</v>
      </c>
      <c r="D35" s="243" t="s">
        <v>21</v>
      </c>
      <c r="E35" s="244" t="s">
        <v>77</v>
      </c>
      <c r="F35" s="245">
        <v>112772.12</v>
      </c>
      <c r="G35" s="253">
        <f t="shared" si="1"/>
        <v>1.6064844476549563E-3</v>
      </c>
      <c r="H35" s="245">
        <v>209998.23</v>
      </c>
      <c r="I35" s="253">
        <f t="shared" ref="I35" si="31">IFERROR((H35/$F$6),0)</f>
        <v>2.991509696989544E-3</v>
      </c>
      <c r="J35" s="253">
        <f t="shared" si="7"/>
        <v>0.86214669015710643</v>
      </c>
    </row>
    <row r="36" spans="1:10" s="315" customFormat="1">
      <c r="A36" s="225">
        <v>31</v>
      </c>
      <c r="B36" s="242" t="s">
        <v>78</v>
      </c>
      <c r="C36" s="242" t="s">
        <v>74</v>
      </c>
      <c r="D36" s="243" t="s">
        <v>21</v>
      </c>
      <c r="E36" s="244" t="s">
        <v>79</v>
      </c>
      <c r="F36" s="245">
        <v>353904.21</v>
      </c>
      <c r="G36" s="253">
        <f t="shared" si="1"/>
        <v>5.0415085690028146E-3</v>
      </c>
      <c r="H36" s="245">
        <v>1002967.99</v>
      </c>
      <c r="I36" s="253">
        <f t="shared" ref="I36" si="32">IFERROR((H36/$F$6),0)</f>
        <v>1.4287684557413232E-2</v>
      </c>
      <c r="J36" s="253">
        <f t="shared" si="7"/>
        <v>1.8340097734355858</v>
      </c>
    </row>
    <row r="37" spans="1:10" s="315" customFormat="1">
      <c r="A37" s="225">
        <v>32</v>
      </c>
      <c r="B37" s="242" t="s">
        <v>80</v>
      </c>
      <c r="C37" s="242" t="s">
        <v>74</v>
      </c>
      <c r="D37" s="243" t="s">
        <v>21</v>
      </c>
      <c r="E37" s="244" t="s">
        <v>81</v>
      </c>
      <c r="F37" s="245">
        <v>10000</v>
      </c>
      <c r="G37" s="253">
        <f t="shared" si="1"/>
        <v>1.4245404339786787E-4</v>
      </c>
      <c r="H37" s="245">
        <v>10000</v>
      </c>
      <c r="I37" s="253">
        <f t="shared" ref="I37" si="33">IFERROR((H37/$F$6),0)</f>
        <v>1.4245404339786787E-4</v>
      </c>
      <c r="J37" s="253">
        <f t="shared" si="7"/>
        <v>0</v>
      </c>
    </row>
    <row r="38" spans="1:10" s="315" customFormat="1">
      <c r="A38" s="225">
        <v>33</v>
      </c>
      <c r="B38" s="242" t="s">
        <v>82</v>
      </c>
      <c r="C38" s="242" t="s">
        <v>74</v>
      </c>
      <c r="D38" s="243" t="s">
        <v>21</v>
      </c>
      <c r="E38" s="244" t="s">
        <v>83</v>
      </c>
      <c r="F38" s="245">
        <v>4010143.35</v>
      </c>
      <c r="G38" s="253">
        <f t="shared" si="1"/>
        <v>5.7126113481257131E-2</v>
      </c>
      <c r="H38" s="245">
        <v>101.77</v>
      </c>
      <c r="I38" s="253">
        <f t="shared" ref="I38" si="34">IFERROR((H38/$F$6),0)</f>
        <v>1.4497547996601014E-6</v>
      </c>
      <c r="J38" s="253">
        <f t="shared" si="7"/>
        <v>-0.9999746218548522</v>
      </c>
    </row>
    <row r="39" spans="1:10" s="315" customFormat="1">
      <c r="A39" s="225">
        <v>34</v>
      </c>
      <c r="B39" s="238" t="s">
        <v>84</v>
      </c>
      <c r="C39" s="238"/>
      <c r="D39" s="239"/>
      <c r="E39" s="240" t="s">
        <v>85</v>
      </c>
      <c r="F39" s="241">
        <v>269298.78999999998</v>
      </c>
      <c r="G39" s="252">
        <f t="shared" si="1"/>
        <v>3.8362701517653305E-3</v>
      </c>
      <c r="H39" s="241">
        <v>646871.56999999995</v>
      </c>
      <c r="I39" s="252">
        <f t="shared" ref="I39" si="35">IFERROR((H39/$F$6),0)</f>
        <v>9.2149470705626922E-3</v>
      </c>
      <c r="J39" s="252">
        <f t="shared" si="7"/>
        <v>1.402058954665188</v>
      </c>
    </row>
    <row r="40" spans="1:10" s="315" customFormat="1">
      <c r="A40" s="225">
        <v>35</v>
      </c>
      <c r="B40" s="242" t="s">
        <v>86</v>
      </c>
      <c r="C40" s="242" t="s">
        <v>87</v>
      </c>
      <c r="D40" s="243" t="s">
        <v>51</v>
      </c>
      <c r="E40" s="244" t="s">
        <v>88</v>
      </c>
      <c r="F40" s="245">
        <v>9426.85</v>
      </c>
      <c r="G40" s="253">
        <f t="shared" si="1"/>
        <v>1.3428928990051909E-4</v>
      </c>
      <c r="H40" s="245">
        <v>5.77</v>
      </c>
      <c r="I40" s="253">
        <f t="shared" ref="I40" si="36">IFERROR((H40/$F$6),0)</f>
        <v>8.2195983040569763E-8</v>
      </c>
      <c r="J40" s="253">
        <f t="shared" si="7"/>
        <v>-0.99938791855179621</v>
      </c>
    </row>
    <row r="41" spans="1:10" s="315" customFormat="1">
      <c r="A41" s="225">
        <v>36</v>
      </c>
      <c r="B41" s="242" t="s">
        <v>89</v>
      </c>
      <c r="C41" s="242" t="s">
        <v>87</v>
      </c>
      <c r="D41" s="243" t="s">
        <v>51</v>
      </c>
      <c r="E41" s="244" t="s">
        <v>90</v>
      </c>
      <c r="F41" s="245">
        <v>147469.95000000001</v>
      </c>
      <c r="G41" s="253">
        <f t="shared" si="1"/>
        <v>2.1007690657181407E-3</v>
      </c>
      <c r="H41" s="245">
        <v>0</v>
      </c>
      <c r="I41" s="253">
        <f t="shared" ref="I41" si="37">IFERROR((H41/$F$6),0)</f>
        <v>0</v>
      </c>
      <c r="J41" s="253">
        <f t="shared" si="7"/>
        <v>-1</v>
      </c>
    </row>
    <row r="42" spans="1:10" s="315" customFormat="1">
      <c r="A42" s="225">
        <v>37</v>
      </c>
      <c r="B42" s="242" t="s">
        <v>91</v>
      </c>
      <c r="C42" s="242" t="s">
        <v>87</v>
      </c>
      <c r="D42" s="243" t="s">
        <v>51</v>
      </c>
      <c r="E42" s="244" t="s">
        <v>92</v>
      </c>
      <c r="F42" s="245">
        <v>0</v>
      </c>
      <c r="G42" s="253">
        <f t="shared" si="1"/>
        <v>0</v>
      </c>
      <c r="H42" s="245">
        <v>247147.8</v>
      </c>
      <c r="I42" s="253">
        <f t="shared" ref="I42" si="38">IFERROR((H42/$F$6),0)</f>
        <v>3.5207203426887569E-3</v>
      </c>
      <c r="J42" s="253">
        <f t="shared" si="7"/>
        <v>1</v>
      </c>
    </row>
    <row r="43" spans="1:10" s="315" customFormat="1">
      <c r="A43" s="225">
        <v>38</v>
      </c>
      <c r="B43" s="242" t="s">
        <v>93</v>
      </c>
      <c r="C43" s="242" t="s">
        <v>87</v>
      </c>
      <c r="D43" s="243" t="s">
        <v>51</v>
      </c>
      <c r="E43" s="244" t="s">
        <v>94</v>
      </c>
      <c r="F43" s="245">
        <v>93.28</v>
      </c>
      <c r="G43" s="253">
        <f t="shared" si="1"/>
        <v>1.3288113168153116E-6</v>
      </c>
      <c r="H43" s="245">
        <v>0</v>
      </c>
      <c r="I43" s="253">
        <f t="shared" ref="I43" si="39">IFERROR((H43/$F$6),0)</f>
        <v>0</v>
      </c>
      <c r="J43" s="253">
        <f t="shared" si="7"/>
        <v>-1</v>
      </c>
    </row>
    <row r="44" spans="1:10" s="315" customFormat="1">
      <c r="A44" s="225">
        <v>39</v>
      </c>
      <c r="B44" s="242" t="s">
        <v>95</v>
      </c>
      <c r="C44" s="242" t="s">
        <v>87</v>
      </c>
      <c r="D44" s="243" t="s">
        <v>51</v>
      </c>
      <c r="E44" s="244" t="s">
        <v>96</v>
      </c>
      <c r="F44" s="245">
        <v>38742.07</v>
      </c>
      <c r="G44" s="253">
        <f t="shared" si="1"/>
        <v>5.5189645211032353E-4</v>
      </c>
      <c r="H44" s="245">
        <v>0</v>
      </c>
      <c r="I44" s="253">
        <f t="shared" ref="I44" si="40">IFERROR((H44/$F$6),0)</f>
        <v>0</v>
      </c>
      <c r="J44" s="253">
        <f t="shared" si="7"/>
        <v>-1</v>
      </c>
    </row>
    <row r="45" spans="1:10" s="315" customFormat="1">
      <c r="A45" s="225">
        <v>40</v>
      </c>
      <c r="B45" s="242" t="s">
        <v>97</v>
      </c>
      <c r="C45" s="242" t="s">
        <v>87</v>
      </c>
      <c r="D45" s="243" t="s">
        <v>51</v>
      </c>
      <c r="E45" s="244" t="s">
        <v>98</v>
      </c>
      <c r="F45" s="245">
        <v>73566.64</v>
      </c>
      <c r="G45" s="253">
        <f t="shared" si="1"/>
        <v>1.0479865327195322E-3</v>
      </c>
      <c r="H45" s="245">
        <v>0</v>
      </c>
      <c r="I45" s="253">
        <f t="shared" ref="I45" si="41">IFERROR((H45/$F$6),0)</f>
        <v>0</v>
      </c>
      <c r="J45" s="253">
        <f t="shared" si="7"/>
        <v>-1</v>
      </c>
    </row>
    <row r="46" spans="1:10" s="315" customFormat="1">
      <c r="A46" s="225">
        <v>41</v>
      </c>
      <c r="B46" s="242" t="s">
        <v>99</v>
      </c>
      <c r="C46" s="242" t="s">
        <v>87</v>
      </c>
      <c r="D46" s="243" t="s">
        <v>51</v>
      </c>
      <c r="E46" s="244" t="s">
        <v>100</v>
      </c>
      <c r="F46" s="245">
        <v>0</v>
      </c>
      <c r="G46" s="253">
        <f t="shared" si="1"/>
        <v>0</v>
      </c>
      <c r="H46" s="245">
        <v>399718</v>
      </c>
      <c r="I46" s="253">
        <f t="shared" ref="I46" si="42">IFERROR((H46/$F$6),0)</f>
        <v>5.694144531890895E-3</v>
      </c>
      <c r="J46" s="253">
        <f t="shared" si="7"/>
        <v>1</v>
      </c>
    </row>
    <row r="47" spans="1:10" s="315" customFormat="1">
      <c r="A47" s="225">
        <v>42</v>
      </c>
      <c r="B47" s="234" t="s">
        <v>101</v>
      </c>
      <c r="C47" s="234"/>
      <c r="D47" s="235"/>
      <c r="E47" s="236" t="s">
        <v>102</v>
      </c>
      <c r="F47" s="237">
        <v>19689478.469999999</v>
      </c>
      <c r="G47" s="251">
        <f t="shared" si="1"/>
        <v>0.28048458204467652</v>
      </c>
      <c r="H47" s="237">
        <v>25413976.420000002</v>
      </c>
      <c r="I47" s="251">
        <f t="shared" ref="I47" si="43">IFERROR((H47/$F$6),0)</f>
        <v>0.36203236998470711</v>
      </c>
      <c r="J47" s="251">
        <f t="shared" si="7"/>
        <v>0.29073893240606496</v>
      </c>
    </row>
    <row r="48" spans="1:10" s="315" customFormat="1">
      <c r="A48" s="225">
        <v>43</v>
      </c>
      <c r="B48" s="238" t="s">
        <v>103</v>
      </c>
      <c r="C48" s="238"/>
      <c r="D48" s="239"/>
      <c r="E48" s="240" t="s">
        <v>104</v>
      </c>
      <c r="F48" s="241">
        <v>6115071.7199999997</v>
      </c>
      <c r="G48" s="252">
        <f t="shared" si="1"/>
        <v>8.7111669218195451E-2</v>
      </c>
      <c r="H48" s="241">
        <v>10179770.109999999</v>
      </c>
      <c r="I48" s="252">
        <f t="shared" ref="I48" si="44">IFERROR((H48/$F$6),0)</f>
        <v>0.14501494130302581</v>
      </c>
      <c r="J48" s="252">
        <f t="shared" si="7"/>
        <v>0.66470167090697663</v>
      </c>
    </row>
    <row r="49" spans="1:10" s="315" customFormat="1">
      <c r="A49" s="225">
        <v>44</v>
      </c>
      <c r="B49" s="242" t="s">
        <v>105</v>
      </c>
      <c r="C49" s="242" t="s">
        <v>106</v>
      </c>
      <c r="D49" s="243" t="s">
        <v>107</v>
      </c>
      <c r="E49" s="244" t="s">
        <v>108</v>
      </c>
      <c r="F49" s="245">
        <v>3822130.48</v>
      </c>
      <c r="G49" s="253">
        <f t="shared" si="1"/>
        <v>5.4447794127023358E-2</v>
      </c>
      <c r="H49" s="245">
        <v>6627354.9100000001</v>
      </c>
      <c r="I49" s="253">
        <f t="shared" ref="I49" si="45">IFERROR((H49/$F$6),0)</f>
        <v>9.4409350396221281E-2</v>
      </c>
      <c r="J49" s="253">
        <f t="shared" si="7"/>
        <v>0.73394261255047488</v>
      </c>
    </row>
    <row r="50" spans="1:10" s="315" customFormat="1">
      <c r="A50" s="225">
        <v>45</v>
      </c>
      <c r="B50" s="242" t="s">
        <v>109</v>
      </c>
      <c r="C50" s="242" t="s">
        <v>106</v>
      </c>
      <c r="D50" s="243" t="s">
        <v>107</v>
      </c>
      <c r="E50" s="244" t="s">
        <v>110</v>
      </c>
      <c r="F50" s="245">
        <v>602136.46</v>
      </c>
      <c r="G50" s="253">
        <f t="shared" si="1"/>
        <v>8.5776773404278531E-3</v>
      </c>
      <c r="H50" s="245">
        <v>1693544.49</v>
      </c>
      <c r="I50" s="253">
        <f t="shared" ref="I50" si="46">IFERROR((H50/$F$6),0)</f>
        <v>2.4125226027468003E-2</v>
      </c>
      <c r="J50" s="253">
        <f t="shared" si="7"/>
        <v>1.8125592826582868</v>
      </c>
    </row>
    <row r="51" spans="1:10" s="315" customFormat="1">
      <c r="A51" s="225">
        <v>46</v>
      </c>
      <c r="B51" s="242" t="s">
        <v>111</v>
      </c>
      <c r="C51" s="242" t="s">
        <v>112</v>
      </c>
      <c r="D51" s="243" t="s">
        <v>107</v>
      </c>
      <c r="E51" s="244" t="s">
        <v>113</v>
      </c>
      <c r="F51" s="245">
        <v>1176876.8400000001</v>
      </c>
      <c r="G51" s="253">
        <f t="shared" si="1"/>
        <v>1.6765086443930561E-2</v>
      </c>
      <c r="H51" s="245">
        <v>1190058.1200000001</v>
      </c>
      <c r="I51" s="253">
        <f t="shared" ref="I51" si="47">IFERROR((H51/$F$6),0)</f>
        <v>1.6952859107246507E-2</v>
      </c>
      <c r="J51" s="253">
        <f t="shared" si="7"/>
        <v>1.1200220407090455E-2</v>
      </c>
    </row>
    <row r="52" spans="1:10" s="315" customFormat="1">
      <c r="A52" s="225">
        <v>47</v>
      </c>
      <c r="B52" s="242" t="s">
        <v>114</v>
      </c>
      <c r="C52" s="242" t="s">
        <v>115</v>
      </c>
      <c r="D52" s="243" t="s">
        <v>107</v>
      </c>
      <c r="E52" s="244" t="s">
        <v>116</v>
      </c>
      <c r="F52" s="245">
        <v>45005.19</v>
      </c>
      <c r="G52" s="253">
        <f t="shared" si="1"/>
        <v>6.4111712893892895E-4</v>
      </c>
      <c r="H52" s="245">
        <v>45005.19</v>
      </c>
      <c r="I52" s="253">
        <f t="shared" ref="I52" si="48">IFERROR((H52/$F$6),0)</f>
        <v>6.4111712893892895E-4</v>
      </c>
      <c r="J52" s="253">
        <f t="shared" si="7"/>
        <v>0</v>
      </c>
    </row>
    <row r="53" spans="1:10" s="315" customFormat="1">
      <c r="A53" s="225">
        <v>48</v>
      </c>
      <c r="B53" s="242" t="s">
        <v>117</v>
      </c>
      <c r="C53" s="242" t="s">
        <v>115</v>
      </c>
      <c r="D53" s="243" t="s">
        <v>107</v>
      </c>
      <c r="E53" s="244" t="s">
        <v>118</v>
      </c>
      <c r="F53" s="245">
        <v>10971</v>
      </c>
      <c r="G53" s="253">
        <f t="shared" si="1"/>
        <v>1.5628633101180084E-4</v>
      </c>
      <c r="H53" s="245">
        <v>10971</v>
      </c>
      <c r="I53" s="253">
        <f t="shared" ref="I53" si="49">IFERROR((H53/$F$6),0)</f>
        <v>1.5628633101180084E-4</v>
      </c>
      <c r="J53" s="253">
        <f t="shared" si="7"/>
        <v>0</v>
      </c>
    </row>
    <row r="54" spans="1:10" s="315" customFormat="1">
      <c r="A54" s="225">
        <v>49</v>
      </c>
      <c r="B54" s="242" t="s">
        <v>119</v>
      </c>
      <c r="C54" s="242" t="s">
        <v>115</v>
      </c>
      <c r="D54" s="243" t="s">
        <v>107</v>
      </c>
      <c r="E54" s="244" t="s">
        <v>120</v>
      </c>
      <c r="F54" s="245">
        <v>0</v>
      </c>
      <c r="G54" s="253">
        <f t="shared" si="1"/>
        <v>0</v>
      </c>
      <c r="H54" s="245">
        <v>0</v>
      </c>
      <c r="I54" s="253">
        <f t="shared" ref="I54" si="50">IFERROR((H54/$F$6),0)</f>
        <v>0</v>
      </c>
      <c r="J54" s="253">
        <f t="shared" si="7"/>
        <v>0</v>
      </c>
    </row>
    <row r="55" spans="1:10" s="315" customFormat="1">
      <c r="A55" s="225">
        <v>50</v>
      </c>
      <c r="B55" s="242" t="s">
        <v>121</v>
      </c>
      <c r="C55" s="242" t="s">
        <v>115</v>
      </c>
      <c r="D55" s="243" t="s">
        <v>107</v>
      </c>
      <c r="E55" s="244" t="s">
        <v>122</v>
      </c>
      <c r="F55" s="245">
        <v>431958.98</v>
      </c>
      <c r="G55" s="253">
        <f t="shared" si="1"/>
        <v>6.1534303283018741E-3</v>
      </c>
      <c r="H55" s="245">
        <v>563738.42000000004</v>
      </c>
      <c r="I55" s="253">
        <f t="shared" ref="I55" si="51">IFERROR((H55/$F$6),0)</f>
        <v>8.0306817347725479E-3</v>
      </c>
      <c r="J55" s="253">
        <f t="shared" si="7"/>
        <v>0.30507396790315622</v>
      </c>
    </row>
    <row r="56" spans="1:10" s="315" customFormat="1">
      <c r="A56" s="225">
        <v>51</v>
      </c>
      <c r="B56" s="242" t="s">
        <v>123</v>
      </c>
      <c r="C56" s="242" t="s">
        <v>115</v>
      </c>
      <c r="D56" s="243" t="s">
        <v>107</v>
      </c>
      <c r="E56" s="244" t="s">
        <v>124</v>
      </c>
      <c r="F56" s="245">
        <v>260.52999999999997</v>
      </c>
      <c r="G56" s="253">
        <f t="shared" si="1"/>
        <v>3.7113551926446516E-6</v>
      </c>
      <c r="H56" s="245">
        <v>260.52999999999997</v>
      </c>
      <c r="I56" s="253">
        <f t="shared" ref="I56" si="52">IFERROR((H56/$F$6),0)</f>
        <v>3.7113551926446516E-6</v>
      </c>
      <c r="J56" s="253">
        <f t="shared" si="7"/>
        <v>0</v>
      </c>
    </row>
    <row r="57" spans="1:10" s="315" customFormat="1">
      <c r="A57" s="225">
        <v>52</v>
      </c>
      <c r="B57" s="242" t="s">
        <v>125</v>
      </c>
      <c r="C57" s="242" t="s">
        <v>115</v>
      </c>
      <c r="D57" s="243" t="s">
        <v>107</v>
      </c>
      <c r="E57" s="244" t="s">
        <v>126</v>
      </c>
      <c r="F57" s="245">
        <v>6333.32</v>
      </c>
      <c r="G57" s="253">
        <f t="shared" si="1"/>
        <v>9.0220704213258453E-5</v>
      </c>
      <c r="H57" s="245">
        <v>6333.32</v>
      </c>
      <c r="I57" s="253">
        <f t="shared" ref="I57" si="53">IFERROR((H57/$F$6),0)</f>
        <v>9.0220704213258453E-5</v>
      </c>
      <c r="J57" s="253">
        <f t="shared" si="7"/>
        <v>0</v>
      </c>
    </row>
    <row r="58" spans="1:10" s="315" customFormat="1">
      <c r="A58" s="225">
        <v>53</v>
      </c>
      <c r="B58" s="242" t="s">
        <v>127</v>
      </c>
      <c r="C58" s="242" t="s">
        <v>115</v>
      </c>
      <c r="D58" s="243" t="s">
        <v>107</v>
      </c>
      <c r="E58" s="244" t="s">
        <v>128</v>
      </c>
      <c r="F58" s="245">
        <v>7775</v>
      </c>
      <c r="G58" s="253">
        <f t="shared" si="1"/>
        <v>1.1075801874184228E-4</v>
      </c>
      <c r="H58" s="245">
        <v>0</v>
      </c>
      <c r="I58" s="253">
        <f t="shared" ref="I58" si="54">IFERROR((H58/$F$6),0)</f>
        <v>0</v>
      </c>
      <c r="J58" s="253">
        <f t="shared" si="7"/>
        <v>-1</v>
      </c>
    </row>
    <row r="59" spans="1:10" s="315" customFormat="1">
      <c r="A59" s="225">
        <v>54</v>
      </c>
      <c r="B59" s="242" t="s">
        <v>129</v>
      </c>
      <c r="C59" s="242" t="s">
        <v>115</v>
      </c>
      <c r="D59" s="243" t="s">
        <v>107</v>
      </c>
      <c r="E59" s="244" t="s">
        <v>130</v>
      </c>
      <c r="F59" s="245">
        <v>11623.92</v>
      </c>
      <c r="G59" s="253">
        <f t="shared" si="1"/>
        <v>1.6558744041333444E-4</v>
      </c>
      <c r="H59" s="245">
        <v>11623.92</v>
      </c>
      <c r="I59" s="253">
        <f t="shared" ref="I59" si="55">IFERROR((H59/$F$6),0)</f>
        <v>1.6558744041333444E-4</v>
      </c>
      <c r="J59" s="253">
        <f t="shared" si="7"/>
        <v>0</v>
      </c>
    </row>
    <row r="60" spans="1:10" s="315" customFormat="1">
      <c r="A60" s="225">
        <v>55</v>
      </c>
      <c r="B60" s="242" t="s">
        <v>131</v>
      </c>
      <c r="C60" s="242" t="s">
        <v>112</v>
      </c>
      <c r="D60" s="243" t="s">
        <v>107</v>
      </c>
      <c r="E60" s="244" t="s">
        <v>132</v>
      </c>
      <c r="F60" s="245">
        <v>0</v>
      </c>
      <c r="G60" s="253">
        <f t="shared" si="1"/>
        <v>0</v>
      </c>
      <c r="H60" s="245">
        <v>0</v>
      </c>
      <c r="I60" s="253">
        <f t="shared" ref="I60" si="56">IFERROR((H60/$F$6),0)</f>
        <v>0</v>
      </c>
      <c r="J60" s="253">
        <f t="shared" si="7"/>
        <v>0</v>
      </c>
    </row>
    <row r="61" spans="1:10" s="315" customFormat="1">
      <c r="A61" s="225">
        <v>56</v>
      </c>
      <c r="B61" s="242" t="s">
        <v>133</v>
      </c>
      <c r="C61" s="242" t="s">
        <v>112</v>
      </c>
      <c r="D61" s="243" t="s">
        <v>107</v>
      </c>
      <c r="E61" s="244" t="s">
        <v>134</v>
      </c>
      <c r="F61" s="245">
        <v>0</v>
      </c>
      <c r="G61" s="253">
        <f t="shared" si="1"/>
        <v>0</v>
      </c>
      <c r="H61" s="245">
        <v>30880.21</v>
      </c>
      <c r="I61" s="253">
        <f t="shared" ref="I61" si="57">IFERROR((H61/$F$6),0)</f>
        <v>4.3990107754752735E-4</v>
      </c>
      <c r="J61" s="253">
        <f t="shared" si="7"/>
        <v>1</v>
      </c>
    </row>
    <row r="62" spans="1:10" s="315" customFormat="1">
      <c r="A62" s="225">
        <v>57</v>
      </c>
      <c r="B62" s="242" t="s">
        <v>135</v>
      </c>
      <c r="C62" s="242" t="s">
        <v>112</v>
      </c>
      <c r="D62" s="243" t="s">
        <v>107</v>
      </c>
      <c r="E62" s="244" t="s">
        <v>136</v>
      </c>
      <c r="F62" s="245">
        <v>0</v>
      </c>
      <c r="G62" s="253">
        <f t="shared" si="1"/>
        <v>0</v>
      </c>
      <c r="H62" s="245">
        <v>0</v>
      </c>
      <c r="I62" s="253">
        <f t="shared" ref="I62" si="58">IFERROR((H62/$F$6),0)</f>
        <v>0</v>
      </c>
      <c r="J62" s="253">
        <f t="shared" si="7"/>
        <v>0</v>
      </c>
    </row>
    <row r="63" spans="1:10" s="315" customFormat="1">
      <c r="A63" s="225">
        <v>58</v>
      </c>
      <c r="B63" s="238" t="s">
        <v>137</v>
      </c>
      <c r="C63" s="238"/>
      <c r="D63" s="239"/>
      <c r="E63" s="240" t="s">
        <v>138</v>
      </c>
      <c r="F63" s="241">
        <v>578614.28</v>
      </c>
      <c r="G63" s="252">
        <f t="shared" si="1"/>
        <v>8.2425943753746088E-3</v>
      </c>
      <c r="H63" s="241">
        <v>941051.72</v>
      </c>
      <c r="I63" s="252">
        <f t="shared" ref="I63" si="59">IFERROR((H63/$F$6),0)</f>
        <v>1.3405662256051821E-2</v>
      </c>
      <c r="J63" s="252">
        <f t="shared" si="7"/>
        <v>0.62638868850592466</v>
      </c>
    </row>
    <row r="64" spans="1:10" s="315" customFormat="1">
      <c r="A64" s="225">
        <v>59</v>
      </c>
      <c r="B64" s="242" t="s">
        <v>139</v>
      </c>
      <c r="C64" s="242" t="s">
        <v>115</v>
      </c>
      <c r="D64" s="243" t="s">
        <v>107</v>
      </c>
      <c r="E64" s="244" t="s">
        <v>140</v>
      </c>
      <c r="F64" s="245">
        <v>337433.51</v>
      </c>
      <c r="G64" s="253">
        <f t="shared" si="1"/>
        <v>4.8068767877434884E-3</v>
      </c>
      <c r="H64" s="245">
        <v>742779.24</v>
      </c>
      <c r="I64" s="253">
        <f t="shared" ref="I64" si="60">IFERROR((H64/$F$6),0)</f>
        <v>1.0581190608999532E-2</v>
      </c>
      <c r="J64" s="253">
        <f t="shared" si="7"/>
        <v>1.2012610425087891</v>
      </c>
    </row>
    <row r="65" spans="1:10" s="315" customFormat="1">
      <c r="A65" s="225">
        <v>60</v>
      </c>
      <c r="B65" s="242" t="s">
        <v>141</v>
      </c>
      <c r="C65" s="242" t="s">
        <v>115</v>
      </c>
      <c r="D65" s="243" t="s">
        <v>107</v>
      </c>
      <c r="E65" s="244" t="s">
        <v>142</v>
      </c>
      <c r="F65" s="245">
        <v>45449</v>
      </c>
      <c r="G65" s="253">
        <f t="shared" si="1"/>
        <v>6.4743938183896971E-4</v>
      </c>
      <c r="H65" s="245">
        <v>0</v>
      </c>
      <c r="I65" s="253">
        <f t="shared" ref="I65" si="61">IFERROR((H65/$F$6),0)</f>
        <v>0</v>
      </c>
      <c r="J65" s="253">
        <f t="shared" si="7"/>
        <v>-1</v>
      </c>
    </row>
    <row r="66" spans="1:10" s="315" customFormat="1">
      <c r="A66" s="225">
        <v>61</v>
      </c>
      <c r="B66" s="242" t="s">
        <v>143</v>
      </c>
      <c r="C66" s="242" t="s">
        <v>115</v>
      </c>
      <c r="D66" s="243" t="s">
        <v>107</v>
      </c>
      <c r="E66" s="244" t="s">
        <v>144</v>
      </c>
      <c r="F66" s="245">
        <v>0</v>
      </c>
      <c r="G66" s="253">
        <f t="shared" si="1"/>
        <v>0</v>
      </c>
      <c r="H66" s="245">
        <v>0</v>
      </c>
      <c r="I66" s="253">
        <f t="shared" ref="I66" si="62">IFERROR((H66/$F$6),0)</f>
        <v>0</v>
      </c>
      <c r="J66" s="253">
        <f t="shared" si="7"/>
        <v>0</v>
      </c>
    </row>
    <row r="67" spans="1:10" s="315" customFormat="1">
      <c r="A67" s="225">
        <v>62</v>
      </c>
      <c r="B67" s="242" t="s">
        <v>145</v>
      </c>
      <c r="C67" s="242" t="s">
        <v>115</v>
      </c>
      <c r="D67" s="243" t="s">
        <v>107</v>
      </c>
      <c r="E67" s="244" t="s">
        <v>146</v>
      </c>
      <c r="F67" s="245">
        <v>32493.06</v>
      </c>
      <c r="G67" s="253">
        <f t="shared" si="1"/>
        <v>4.6287677793695252E-4</v>
      </c>
      <c r="H67" s="245">
        <v>32493.06</v>
      </c>
      <c r="I67" s="253">
        <f t="shared" ref="I67" si="63">IFERROR((H67/$F$6),0)</f>
        <v>4.6287677793695252E-4</v>
      </c>
      <c r="J67" s="253">
        <f t="shared" si="7"/>
        <v>0</v>
      </c>
    </row>
    <row r="68" spans="1:10" s="315" customFormat="1">
      <c r="A68" s="225">
        <v>63</v>
      </c>
      <c r="B68" s="242" t="s">
        <v>147</v>
      </c>
      <c r="C68" s="242" t="s">
        <v>115</v>
      </c>
      <c r="D68" s="243" t="s">
        <v>107</v>
      </c>
      <c r="E68" s="244" t="s">
        <v>148</v>
      </c>
      <c r="F68" s="245">
        <v>163238.71</v>
      </c>
      <c r="G68" s="253">
        <f t="shared" si="1"/>
        <v>2.325401427855197E-3</v>
      </c>
      <c r="H68" s="245">
        <v>151712.1</v>
      </c>
      <c r="I68" s="253">
        <f t="shared" ref="I68" si="64">IFERROR((H68/$F$6),0)</f>
        <v>2.1612002077381672E-3</v>
      </c>
      <c r="J68" s="253">
        <f t="shared" si="7"/>
        <v>-7.0611989031278077E-2</v>
      </c>
    </row>
    <row r="69" spans="1:10" s="315" customFormat="1">
      <c r="A69" s="225">
        <v>64</v>
      </c>
      <c r="B69" s="242" t="s">
        <v>149</v>
      </c>
      <c r="C69" s="242" t="s">
        <v>115</v>
      </c>
      <c r="D69" s="243" t="s">
        <v>107</v>
      </c>
      <c r="E69" s="244" t="s">
        <v>150</v>
      </c>
      <c r="F69" s="245">
        <v>0</v>
      </c>
      <c r="G69" s="253">
        <f t="shared" si="1"/>
        <v>0</v>
      </c>
      <c r="H69" s="245">
        <v>14067.32</v>
      </c>
      <c r="I69" s="253">
        <f t="shared" ref="I69" si="65">IFERROR((H69/$F$6),0)</f>
        <v>2.0039466137716948E-4</v>
      </c>
      <c r="J69" s="253">
        <f t="shared" si="7"/>
        <v>1</v>
      </c>
    </row>
    <row r="70" spans="1:10" s="315" customFormat="1">
      <c r="A70" s="225">
        <v>65</v>
      </c>
      <c r="B70" s="238" t="s">
        <v>151</v>
      </c>
      <c r="C70" s="238"/>
      <c r="D70" s="239"/>
      <c r="E70" s="240" t="s">
        <v>152</v>
      </c>
      <c r="F70" s="241">
        <v>309322.82</v>
      </c>
      <c r="G70" s="252">
        <f t="shared" si="1"/>
        <v>4.4064286424230874E-3</v>
      </c>
      <c r="H70" s="241">
        <v>574969.39</v>
      </c>
      <c r="I70" s="252">
        <f t="shared" ref="I70" si="66">IFERROR((H70/$F$6),0)</f>
        <v>8.1906714435505627E-3</v>
      </c>
      <c r="J70" s="252">
        <f t="shared" si="7"/>
        <v>0.85880042733348927</v>
      </c>
    </row>
    <row r="71" spans="1:10" s="315" customFormat="1">
      <c r="A71" s="225">
        <v>66</v>
      </c>
      <c r="B71" s="242" t="s">
        <v>153</v>
      </c>
      <c r="C71" s="242" t="s">
        <v>154</v>
      </c>
      <c r="D71" s="243" t="s">
        <v>155</v>
      </c>
      <c r="E71" s="244" t="s">
        <v>156</v>
      </c>
      <c r="F71" s="245">
        <v>64614</v>
      </c>
      <c r="G71" s="253">
        <f t="shared" ref="G71:G105" si="67">IFERROR((F71/$F$6),0)</f>
        <v>9.2045255601098355E-4</v>
      </c>
      <c r="H71" s="245">
        <v>67536</v>
      </c>
      <c r="I71" s="253">
        <f t="shared" ref="I71" si="68">IFERROR((H71/$F$6),0)</f>
        <v>9.6207762749184048E-4</v>
      </c>
      <c r="J71" s="253">
        <f t="shared" si="7"/>
        <v>4.522239762280611E-2</v>
      </c>
    </row>
    <row r="72" spans="1:10" s="315" customFormat="1">
      <c r="A72" s="225">
        <v>67</v>
      </c>
      <c r="B72" s="242" t="s">
        <v>157</v>
      </c>
      <c r="C72" s="242" t="s">
        <v>154</v>
      </c>
      <c r="D72" s="243" t="s">
        <v>155</v>
      </c>
      <c r="E72" s="244" t="s">
        <v>158</v>
      </c>
      <c r="F72" s="245">
        <v>331</v>
      </c>
      <c r="G72" s="253">
        <f t="shared" si="67"/>
        <v>4.7152288364694267E-6</v>
      </c>
      <c r="H72" s="245">
        <v>15000</v>
      </c>
      <c r="I72" s="253">
        <f t="shared" ref="I72" si="69">IFERROR((H72/$F$6),0)</f>
        <v>2.1368106509680183E-4</v>
      </c>
      <c r="J72" s="253">
        <f t="shared" si="7"/>
        <v>44.317220543806648</v>
      </c>
    </row>
    <row r="73" spans="1:10" s="315" customFormat="1">
      <c r="A73" s="225">
        <v>68</v>
      </c>
      <c r="B73" s="242" t="s">
        <v>159</v>
      </c>
      <c r="C73" s="242" t="s">
        <v>160</v>
      </c>
      <c r="D73" s="243" t="s">
        <v>155</v>
      </c>
      <c r="E73" s="244" t="s">
        <v>161</v>
      </c>
      <c r="F73" s="245">
        <v>160650.56</v>
      </c>
      <c r="G73" s="253">
        <f t="shared" si="67"/>
        <v>2.2885321846131778E-3</v>
      </c>
      <c r="H73" s="245">
        <v>319154.65999999997</v>
      </c>
      <c r="I73" s="253">
        <f t="shared" ref="I73" si="70">IFERROR((H73/$F$6),0)</f>
        <v>4.5464871786271765E-3</v>
      </c>
      <c r="J73" s="253">
        <f t="shared" si="7"/>
        <v>0.98663895102513166</v>
      </c>
    </row>
    <row r="74" spans="1:10" s="315" customFormat="1">
      <c r="A74" s="225">
        <v>69</v>
      </c>
      <c r="B74" s="242" t="s">
        <v>162</v>
      </c>
      <c r="C74" s="242" t="s">
        <v>160</v>
      </c>
      <c r="D74" s="243" t="s">
        <v>155</v>
      </c>
      <c r="E74" s="244" t="s">
        <v>163</v>
      </c>
      <c r="F74" s="245">
        <v>74805.259999999995</v>
      </c>
      <c r="G74" s="253">
        <f t="shared" si="67"/>
        <v>1.065631175442879E-3</v>
      </c>
      <c r="H74" s="245">
        <v>164626.93</v>
      </c>
      <c r="I74" s="253">
        <f t="shared" ref="I74" si="71">IFERROR((H74/$F$6),0)</f>
        <v>2.3451771830677757E-3</v>
      </c>
      <c r="J74" s="253">
        <f t="shared" si="7"/>
        <v>1.2007400281744895</v>
      </c>
    </row>
    <row r="75" spans="1:10" s="315" customFormat="1">
      <c r="A75" s="225">
        <v>70</v>
      </c>
      <c r="B75" s="242" t="s">
        <v>164</v>
      </c>
      <c r="C75" s="242" t="s">
        <v>154</v>
      </c>
      <c r="D75" s="243" t="s">
        <v>155</v>
      </c>
      <c r="E75" s="244" t="s">
        <v>165</v>
      </c>
      <c r="F75" s="245">
        <v>8922</v>
      </c>
      <c r="G75" s="253">
        <f t="shared" si="67"/>
        <v>1.2709749751957773E-4</v>
      </c>
      <c r="H75" s="245">
        <v>8442</v>
      </c>
      <c r="I75" s="253">
        <f t="shared" ref="I75" si="72">IFERROR((H75/$F$6),0)</f>
        <v>1.2025970343648006E-4</v>
      </c>
      <c r="J75" s="253">
        <f t="shared" ref="J75:J106" si="73">IF(AND(F75=0,H75=0),0,IF(H75=0,-1,IF(F75=0,1,(H75/F75)-1)))</f>
        <v>-5.3799596503026237E-2</v>
      </c>
    </row>
    <row r="76" spans="1:10" s="315" customFormat="1">
      <c r="A76" s="225">
        <v>71</v>
      </c>
      <c r="B76" s="242" t="s">
        <v>166</v>
      </c>
      <c r="C76" s="242" t="s">
        <v>160</v>
      </c>
      <c r="D76" s="243" t="s">
        <v>155</v>
      </c>
      <c r="E76" s="244" t="s">
        <v>167</v>
      </c>
      <c r="F76" s="245">
        <v>0</v>
      </c>
      <c r="G76" s="253">
        <f t="shared" si="67"/>
        <v>0</v>
      </c>
      <c r="H76" s="245">
        <v>209.8</v>
      </c>
      <c r="I76" s="253">
        <f t="shared" ref="I76" si="74">IFERROR((H76/$F$6),0)</f>
        <v>2.9886858304872683E-6</v>
      </c>
      <c r="J76" s="253">
        <f t="shared" si="73"/>
        <v>1</v>
      </c>
    </row>
    <row r="77" spans="1:10" s="315" customFormat="1">
      <c r="A77" s="225">
        <v>72</v>
      </c>
      <c r="B77" s="238" t="s">
        <v>168</v>
      </c>
      <c r="C77" s="238"/>
      <c r="D77" s="239"/>
      <c r="E77" s="240" t="s">
        <v>169</v>
      </c>
      <c r="F77" s="241">
        <v>42382.92</v>
      </c>
      <c r="G77" s="252">
        <f t="shared" si="67"/>
        <v>6.0376183250083625E-4</v>
      </c>
      <c r="H77" s="241">
        <v>49814.57</v>
      </c>
      <c r="I77" s="252">
        <f t="shared" ref="I77" si="75">IFERROR((H77/$F$6),0)</f>
        <v>7.0962869166261273E-4</v>
      </c>
      <c r="J77" s="252">
        <f t="shared" si="73"/>
        <v>0.1753453985709339</v>
      </c>
    </row>
    <row r="78" spans="1:10" s="315" customFormat="1">
      <c r="A78" s="225">
        <v>73</v>
      </c>
      <c r="B78" s="242" t="s">
        <v>170</v>
      </c>
      <c r="C78" s="242" t="s">
        <v>171</v>
      </c>
      <c r="D78" s="243" t="s">
        <v>155</v>
      </c>
      <c r="E78" s="244" t="s">
        <v>172</v>
      </c>
      <c r="F78" s="245">
        <v>0</v>
      </c>
      <c r="G78" s="253">
        <f t="shared" si="67"/>
        <v>0</v>
      </c>
      <c r="H78" s="245">
        <v>5850</v>
      </c>
      <c r="I78" s="253">
        <f t="shared" ref="I78" si="76">IFERROR((H78/$F$6),0)</f>
        <v>8.3335615387752706E-5</v>
      </c>
      <c r="J78" s="253">
        <f t="shared" si="73"/>
        <v>1</v>
      </c>
    </row>
    <row r="79" spans="1:10" s="315" customFormat="1">
      <c r="A79" s="225">
        <v>74</v>
      </c>
      <c r="B79" s="242" t="s">
        <v>173</v>
      </c>
      <c r="C79" s="242" t="s">
        <v>171</v>
      </c>
      <c r="D79" s="243" t="s">
        <v>155</v>
      </c>
      <c r="E79" s="244" t="s">
        <v>174</v>
      </c>
      <c r="F79" s="245">
        <v>0</v>
      </c>
      <c r="G79" s="253">
        <f t="shared" si="67"/>
        <v>0</v>
      </c>
      <c r="H79" s="245">
        <v>10584.22</v>
      </c>
      <c r="I79" s="253">
        <f t="shared" ref="I79" si="77">IFERROR((H79/$F$6),0)</f>
        <v>1.507764935212581E-4</v>
      </c>
      <c r="J79" s="253">
        <f t="shared" si="73"/>
        <v>1</v>
      </c>
    </row>
    <row r="80" spans="1:10" s="315" customFormat="1">
      <c r="A80" s="225">
        <v>75</v>
      </c>
      <c r="B80" s="242" t="s">
        <v>175</v>
      </c>
      <c r="C80" s="242" t="s">
        <v>171</v>
      </c>
      <c r="D80" s="243" t="s">
        <v>155</v>
      </c>
      <c r="E80" s="244" t="s">
        <v>176</v>
      </c>
      <c r="F80" s="245">
        <v>39335.4</v>
      </c>
      <c r="G80" s="253">
        <f t="shared" si="67"/>
        <v>5.6034867786724921E-4</v>
      </c>
      <c r="H80" s="245">
        <v>0</v>
      </c>
      <c r="I80" s="253">
        <f t="shared" ref="I80" si="78">IFERROR((H80/$F$6),0)</f>
        <v>0</v>
      </c>
      <c r="J80" s="253">
        <f t="shared" si="73"/>
        <v>-1</v>
      </c>
    </row>
    <row r="81" spans="1:10" s="315" customFormat="1">
      <c r="A81" s="225">
        <v>76</v>
      </c>
      <c r="B81" s="242" t="s">
        <v>177</v>
      </c>
      <c r="C81" s="242" t="s">
        <v>171</v>
      </c>
      <c r="D81" s="243" t="s">
        <v>155</v>
      </c>
      <c r="E81" s="244" t="s">
        <v>178</v>
      </c>
      <c r="F81" s="245">
        <v>511.58</v>
      </c>
      <c r="G81" s="253">
        <f t="shared" si="67"/>
        <v>7.2876639521481243E-6</v>
      </c>
      <c r="H81" s="245">
        <v>920.09</v>
      </c>
      <c r="I81" s="253">
        <f t="shared" ref="I81" si="79">IFERROR((H81/$F$6),0)</f>
        <v>1.3107054078994426E-5</v>
      </c>
      <c r="J81" s="253">
        <f t="shared" si="73"/>
        <v>0.79852613471988754</v>
      </c>
    </row>
    <row r="82" spans="1:10" s="315" customFormat="1">
      <c r="A82" s="225">
        <v>77</v>
      </c>
      <c r="B82" s="242" t="s">
        <v>179</v>
      </c>
      <c r="C82" s="242" t="s">
        <v>171</v>
      </c>
      <c r="D82" s="243" t="s">
        <v>155</v>
      </c>
      <c r="E82" s="244" t="s">
        <v>180</v>
      </c>
      <c r="F82" s="245">
        <v>1993.08</v>
      </c>
      <c r="G82" s="253">
        <f t="shared" si="67"/>
        <v>2.839223048154225E-5</v>
      </c>
      <c r="H82" s="245">
        <v>5424.82</v>
      </c>
      <c r="I82" s="253">
        <f t="shared" ref="I82" si="80">IFERROR((H82/$F$6),0)</f>
        <v>7.7278754370562153E-5</v>
      </c>
      <c r="J82" s="253">
        <f t="shared" si="73"/>
        <v>1.721827523230377</v>
      </c>
    </row>
    <row r="83" spans="1:10" s="315" customFormat="1">
      <c r="A83" s="225">
        <v>78</v>
      </c>
      <c r="B83" s="242" t="s">
        <v>181</v>
      </c>
      <c r="C83" s="242" t="s">
        <v>171</v>
      </c>
      <c r="D83" s="243" t="s">
        <v>155</v>
      </c>
      <c r="E83" s="244" t="s">
        <v>182</v>
      </c>
      <c r="F83" s="245">
        <v>0</v>
      </c>
      <c r="G83" s="253">
        <f t="shared" si="67"/>
        <v>0</v>
      </c>
      <c r="H83" s="245">
        <v>0</v>
      </c>
      <c r="I83" s="253">
        <f t="shared" ref="I83" si="81">IFERROR((H83/$F$6),0)</f>
        <v>0</v>
      </c>
      <c r="J83" s="253">
        <f t="shared" si="73"/>
        <v>0</v>
      </c>
    </row>
    <row r="84" spans="1:10" s="315" customFormat="1">
      <c r="A84" s="225">
        <v>79</v>
      </c>
      <c r="B84" s="242" t="s">
        <v>183</v>
      </c>
      <c r="C84" s="242" t="s">
        <v>171</v>
      </c>
      <c r="D84" s="243" t="s">
        <v>155</v>
      </c>
      <c r="E84" s="244" t="s">
        <v>184</v>
      </c>
      <c r="F84" s="245">
        <v>542.86</v>
      </c>
      <c r="G84" s="253">
        <f t="shared" si="67"/>
        <v>7.7332601998966567E-6</v>
      </c>
      <c r="H84" s="245">
        <v>27035.439999999999</v>
      </c>
      <c r="I84" s="253">
        <f t="shared" ref="I84" si="82">IFERROR((H84/$F$6),0)</f>
        <v>3.8513077430404527E-4</v>
      </c>
      <c r="J84" s="253">
        <f t="shared" si="73"/>
        <v>48.801864200714732</v>
      </c>
    </row>
    <row r="85" spans="1:10" s="315" customFormat="1">
      <c r="A85" s="225">
        <v>80</v>
      </c>
      <c r="B85" s="242" t="s">
        <v>185</v>
      </c>
      <c r="C85" s="242" t="s">
        <v>171</v>
      </c>
      <c r="D85" s="243" t="s">
        <v>155</v>
      </c>
      <c r="E85" s="244" t="s">
        <v>186</v>
      </c>
      <c r="F85" s="245">
        <v>0</v>
      </c>
      <c r="G85" s="253">
        <f t="shared" si="67"/>
        <v>0</v>
      </c>
      <c r="H85" s="245">
        <v>0</v>
      </c>
      <c r="I85" s="253">
        <f t="shared" ref="I85" si="83">IFERROR((H85/$F$6),0)</f>
        <v>0</v>
      </c>
      <c r="J85" s="253">
        <f t="shared" si="73"/>
        <v>0</v>
      </c>
    </row>
    <row r="86" spans="1:10" s="315" customFormat="1">
      <c r="A86" s="225">
        <v>81</v>
      </c>
      <c r="B86" s="238" t="s">
        <v>187</v>
      </c>
      <c r="C86" s="238"/>
      <c r="D86" s="239"/>
      <c r="E86" s="240" t="s">
        <v>188</v>
      </c>
      <c r="F86" s="241">
        <v>113986.21</v>
      </c>
      <c r="G86" s="252">
        <f t="shared" si="67"/>
        <v>1.6237796506098482E-3</v>
      </c>
      <c r="H86" s="241">
        <v>108297.76</v>
      </c>
      <c r="I86" s="252">
        <f t="shared" ref="I86" si="84">IFERROR((H86/$F$6),0)</f>
        <v>1.5427453802931879E-3</v>
      </c>
      <c r="J86" s="252">
        <f t="shared" si="73"/>
        <v>-4.9904720930716184E-2</v>
      </c>
    </row>
    <row r="87" spans="1:10" s="315" customFormat="1">
      <c r="A87" s="225">
        <v>82</v>
      </c>
      <c r="B87" s="242" t="s">
        <v>189</v>
      </c>
      <c r="C87" s="242" t="s">
        <v>190</v>
      </c>
      <c r="D87" s="243" t="s">
        <v>155</v>
      </c>
      <c r="E87" s="244" t="s">
        <v>191</v>
      </c>
      <c r="F87" s="245">
        <v>12640</v>
      </c>
      <c r="G87" s="253">
        <f t="shared" si="67"/>
        <v>1.8006191085490501E-4</v>
      </c>
      <c r="H87" s="245">
        <v>0</v>
      </c>
      <c r="I87" s="253">
        <f t="shared" ref="I87" si="85">IFERROR((H87/$F$6),0)</f>
        <v>0</v>
      </c>
      <c r="J87" s="253">
        <f t="shared" si="73"/>
        <v>-1</v>
      </c>
    </row>
    <row r="88" spans="1:10" s="315" customFormat="1">
      <c r="A88" s="225">
        <v>84</v>
      </c>
      <c r="B88" s="242" t="s">
        <v>192</v>
      </c>
      <c r="C88" s="242" t="s">
        <v>190</v>
      </c>
      <c r="D88" s="243" t="s">
        <v>155</v>
      </c>
      <c r="E88" s="244" t="s">
        <v>193</v>
      </c>
      <c r="F88" s="245">
        <v>2708.41</v>
      </c>
      <c r="G88" s="253">
        <f t="shared" si="67"/>
        <v>3.8582395567921935E-5</v>
      </c>
      <c r="H88" s="245">
        <v>0</v>
      </c>
      <c r="I88" s="253">
        <f t="shared" ref="I88" si="86">IFERROR((H88/$F$6),0)</f>
        <v>0</v>
      </c>
      <c r="J88" s="253">
        <f t="shared" si="73"/>
        <v>-1</v>
      </c>
    </row>
    <row r="89" spans="1:10" s="315" customFormat="1">
      <c r="A89" s="225">
        <v>85</v>
      </c>
      <c r="B89" s="242" t="s">
        <v>194</v>
      </c>
      <c r="C89" s="242" t="s">
        <v>190</v>
      </c>
      <c r="D89" s="243" t="s">
        <v>155</v>
      </c>
      <c r="E89" s="244" t="s">
        <v>195</v>
      </c>
      <c r="F89" s="245">
        <v>2853</v>
      </c>
      <c r="G89" s="253">
        <f t="shared" si="67"/>
        <v>4.0642138581411708E-5</v>
      </c>
      <c r="H89" s="245">
        <v>0</v>
      </c>
      <c r="I89" s="253">
        <f t="shared" ref="I89" si="87">IFERROR((H89/$F$6),0)</f>
        <v>0</v>
      </c>
      <c r="J89" s="253">
        <f t="shared" si="73"/>
        <v>-1</v>
      </c>
    </row>
    <row r="90" spans="1:10" s="315" customFormat="1">
      <c r="A90" s="225">
        <v>86</v>
      </c>
      <c r="B90" s="242" t="s">
        <v>196</v>
      </c>
      <c r="C90" s="242" t="s">
        <v>190</v>
      </c>
      <c r="D90" s="243" t="s">
        <v>155</v>
      </c>
      <c r="E90" s="244" t="s">
        <v>197</v>
      </c>
      <c r="F90" s="245">
        <v>2.19</v>
      </c>
      <c r="G90" s="253">
        <f t="shared" si="67"/>
        <v>3.1197435504133067E-8</v>
      </c>
      <c r="H90" s="245">
        <v>2.19</v>
      </c>
      <c r="I90" s="253">
        <f t="shared" ref="I90" si="88">IFERROR((H90/$F$6),0)</f>
        <v>3.1197435504133067E-8</v>
      </c>
      <c r="J90" s="253">
        <f t="shared" si="73"/>
        <v>0</v>
      </c>
    </row>
    <row r="91" spans="1:10" s="315" customFormat="1">
      <c r="A91" s="225">
        <v>90</v>
      </c>
      <c r="B91" s="242" t="s">
        <v>198</v>
      </c>
      <c r="C91" s="242" t="s">
        <v>190</v>
      </c>
      <c r="D91" s="243" t="s">
        <v>155</v>
      </c>
      <c r="E91" s="244" t="s">
        <v>199</v>
      </c>
      <c r="F91" s="245">
        <v>0</v>
      </c>
      <c r="G91" s="253">
        <f t="shared" si="67"/>
        <v>0</v>
      </c>
      <c r="H91" s="245">
        <v>31047.68</v>
      </c>
      <c r="I91" s="253">
        <f t="shared" ref="I91" si="89">IFERROR((H91/$F$6),0)</f>
        <v>4.4228675541231144E-4</v>
      </c>
      <c r="J91" s="253">
        <f t="shared" si="73"/>
        <v>1</v>
      </c>
    </row>
    <row r="92" spans="1:10" s="315" customFormat="1">
      <c r="A92" s="225">
        <v>94</v>
      </c>
      <c r="B92" s="242" t="s">
        <v>200</v>
      </c>
      <c r="C92" s="242" t="s">
        <v>190</v>
      </c>
      <c r="D92" s="243" t="s">
        <v>155</v>
      </c>
      <c r="E92" s="244" t="s">
        <v>201</v>
      </c>
      <c r="F92" s="245">
        <v>3357.49</v>
      </c>
      <c r="G92" s="253">
        <f t="shared" si="67"/>
        <v>4.7828802616790741E-5</v>
      </c>
      <c r="H92" s="245">
        <v>10929.44</v>
      </c>
      <c r="I92" s="253">
        <f t="shared" ref="I92" si="90">IFERROR((H92/$F$6),0)</f>
        <v>1.5569429200743931E-4</v>
      </c>
      <c r="J92" s="253">
        <f t="shared" si="73"/>
        <v>2.255241266541375</v>
      </c>
    </row>
    <row r="93" spans="1:10" s="315" customFormat="1">
      <c r="A93" s="225">
        <v>100</v>
      </c>
      <c r="B93" s="242" t="s">
        <v>202</v>
      </c>
      <c r="C93" s="242" t="s">
        <v>190</v>
      </c>
      <c r="D93" s="243" t="s">
        <v>155</v>
      </c>
      <c r="E93" s="244" t="s">
        <v>203</v>
      </c>
      <c r="F93" s="245">
        <v>3112.26</v>
      </c>
      <c r="G93" s="253">
        <f t="shared" si="67"/>
        <v>4.4335402110544835E-5</v>
      </c>
      <c r="H93" s="245">
        <v>0</v>
      </c>
      <c r="I93" s="253">
        <f t="shared" ref="I93" si="91">IFERROR((H93/$F$6),0)</f>
        <v>0</v>
      </c>
      <c r="J93" s="253">
        <f t="shared" si="73"/>
        <v>-1</v>
      </c>
    </row>
    <row r="94" spans="1:10" s="315" customFormat="1">
      <c r="A94" s="225">
        <v>102</v>
      </c>
      <c r="B94" s="242" t="s">
        <v>204</v>
      </c>
      <c r="C94" s="242" t="s">
        <v>190</v>
      </c>
      <c r="D94" s="243" t="s">
        <v>155</v>
      </c>
      <c r="E94" s="244" t="s">
        <v>205</v>
      </c>
      <c r="F94" s="245">
        <v>2285.61</v>
      </c>
      <c r="G94" s="253">
        <f t="shared" si="67"/>
        <v>3.2559438613060081E-5</v>
      </c>
      <c r="H94" s="245">
        <v>2285.61</v>
      </c>
      <c r="I94" s="253">
        <f t="shared" ref="I94" si="92">IFERROR((H94/$F$6),0)</f>
        <v>3.2559438613060081E-5</v>
      </c>
      <c r="J94" s="253">
        <f t="shared" si="73"/>
        <v>0</v>
      </c>
    </row>
    <row r="95" spans="1:10" s="315" customFormat="1">
      <c r="A95" s="225">
        <v>104</v>
      </c>
      <c r="B95" s="242" t="s">
        <v>206</v>
      </c>
      <c r="C95" s="242" t="s">
        <v>190</v>
      </c>
      <c r="D95" s="243" t="s">
        <v>155</v>
      </c>
      <c r="E95" s="244" t="s">
        <v>207</v>
      </c>
      <c r="F95" s="245">
        <v>8028.8</v>
      </c>
      <c r="G95" s="253">
        <f t="shared" si="67"/>
        <v>1.1437350236328016E-4</v>
      </c>
      <c r="H95" s="245">
        <v>0</v>
      </c>
      <c r="I95" s="253">
        <f t="shared" ref="I95" si="93">IFERROR((H95/$F$6),0)</f>
        <v>0</v>
      </c>
      <c r="J95" s="253">
        <f t="shared" si="73"/>
        <v>-1</v>
      </c>
    </row>
    <row r="96" spans="1:10" s="315" customFormat="1">
      <c r="A96" s="225">
        <v>110</v>
      </c>
      <c r="B96" s="242" t="s">
        <v>208</v>
      </c>
      <c r="C96" s="242" t="s">
        <v>190</v>
      </c>
      <c r="D96" s="243" t="s">
        <v>155</v>
      </c>
      <c r="E96" s="244" t="s">
        <v>209</v>
      </c>
      <c r="F96" s="245">
        <v>1995</v>
      </c>
      <c r="G96" s="253">
        <f t="shared" si="67"/>
        <v>2.8419581657874643E-5</v>
      </c>
      <c r="H96" s="245">
        <v>1080</v>
      </c>
      <c r="I96" s="253">
        <f t="shared" ref="I96" si="94">IFERROR((H96/$F$6),0)</f>
        <v>1.5385036686969732E-5</v>
      </c>
      <c r="J96" s="253">
        <f t="shared" si="73"/>
        <v>-0.45864661654135341</v>
      </c>
    </row>
    <row r="97" spans="1:10" s="315" customFormat="1">
      <c r="A97" s="225">
        <v>113</v>
      </c>
      <c r="B97" s="242" t="s">
        <v>210</v>
      </c>
      <c r="C97" s="242" t="s">
        <v>190</v>
      </c>
      <c r="D97" s="243" t="s">
        <v>155</v>
      </c>
      <c r="E97" s="244" t="s">
        <v>211</v>
      </c>
      <c r="F97" s="245">
        <v>280.5</v>
      </c>
      <c r="G97" s="253">
        <f t="shared" si="67"/>
        <v>3.9958359173101941E-6</v>
      </c>
      <c r="H97" s="245">
        <v>0</v>
      </c>
      <c r="I97" s="253">
        <f t="shared" ref="I97" si="95">IFERROR((H97/$F$6),0)</f>
        <v>0</v>
      </c>
      <c r="J97" s="253">
        <f t="shared" si="73"/>
        <v>-1</v>
      </c>
    </row>
    <row r="98" spans="1:10" s="315" customFormat="1">
      <c r="A98" s="225">
        <v>116</v>
      </c>
      <c r="B98" s="242" t="s">
        <v>212</v>
      </c>
      <c r="C98" s="242" t="s">
        <v>190</v>
      </c>
      <c r="D98" s="243" t="s">
        <v>155</v>
      </c>
      <c r="E98" s="244" t="s">
        <v>213</v>
      </c>
      <c r="F98" s="245">
        <v>2100</v>
      </c>
      <c r="G98" s="253">
        <f t="shared" si="67"/>
        <v>2.9915349113552253E-5</v>
      </c>
      <c r="H98" s="245">
        <v>2100</v>
      </c>
      <c r="I98" s="253">
        <f t="shared" ref="I98" si="96">IFERROR((H98/$F$6),0)</f>
        <v>2.9915349113552253E-5</v>
      </c>
      <c r="J98" s="253">
        <f t="shared" si="73"/>
        <v>0</v>
      </c>
    </row>
    <row r="99" spans="1:10" s="315" customFormat="1">
      <c r="A99" s="225">
        <v>117</v>
      </c>
      <c r="B99" s="242" t="s">
        <v>214</v>
      </c>
      <c r="C99" s="242" t="s">
        <v>190</v>
      </c>
      <c r="D99" s="243" t="s">
        <v>155</v>
      </c>
      <c r="E99" s="244" t="s">
        <v>215</v>
      </c>
      <c r="F99" s="245">
        <v>30000.04</v>
      </c>
      <c r="G99" s="253">
        <f t="shared" si="67"/>
        <v>4.2736270000977723E-4</v>
      </c>
      <c r="H99" s="245">
        <v>17592.28</v>
      </c>
      <c r="I99" s="253">
        <f t="shared" ref="I99" si="97">IFERROR((H99/$F$6),0)</f>
        <v>2.5060914185874431E-4</v>
      </c>
      <c r="J99" s="253">
        <f t="shared" si="73"/>
        <v>-0.41359144854473529</v>
      </c>
    </row>
    <row r="100" spans="1:10" s="315" customFormat="1">
      <c r="A100" s="225">
        <v>121</v>
      </c>
      <c r="B100" s="242" t="s">
        <v>216</v>
      </c>
      <c r="C100" s="242" t="s">
        <v>190</v>
      </c>
      <c r="D100" s="243" t="s">
        <v>155</v>
      </c>
      <c r="E100" s="244" t="s">
        <v>217</v>
      </c>
      <c r="F100" s="245">
        <v>420</v>
      </c>
      <c r="G100" s="253">
        <f t="shared" si="67"/>
        <v>5.983069822710451E-6</v>
      </c>
      <c r="H100" s="245">
        <v>0</v>
      </c>
      <c r="I100" s="253">
        <f t="shared" ref="I100" si="98">IFERROR((H100/$F$6),0)</f>
        <v>0</v>
      </c>
      <c r="J100" s="253">
        <f t="shared" si="73"/>
        <v>-1</v>
      </c>
    </row>
    <row r="101" spans="1:10" s="315" customFormat="1">
      <c r="A101" s="225">
        <v>122</v>
      </c>
      <c r="B101" s="242" t="s">
        <v>218</v>
      </c>
      <c r="C101" s="242" t="s">
        <v>190</v>
      </c>
      <c r="D101" s="243" t="s">
        <v>155</v>
      </c>
      <c r="E101" s="244" t="s">
        <v>219</v>
      </c>
      <c r="F101" s="245">
        <v>2180</v>
      </c>
      <c r="G101" s="253">
        <f t="shared" si="67"/>
        <v>3.1054981460735198E-5</v>
      </c>
      <c r="H101" s="245">
        <v>2180</v>
      </c>
      <c r="I101" s="253">
        <f t="shared" ref="I101" si="99">IFERROR((H101/$F$6),0)</f>
        <v>3.1054981460735198E-5</v>
      </c>
      <c r="J101" s="253">
        <f t="shared" si="73"/>
        <v>0</v>
      </c>
    </row>
    <row r="102" spans="1:10" s="315" customFormat="1">
      <c r="A102" s="225">
        <v>124</v>
      </c>
      <c r="B102" s="242" t="s">
        <v>220</v>
      </c>
      <c r="C102" s="242" t="s">
        <v>190</v>
      </c>
      <c r="D102" s="243" t="s">
        <v>155</v>
      </c>
      <c r="E102" s="244" t="s">
        <v>221</v>
      </c>
      <c r="F102" s="245">
        <v>30005.72</v>
      </c>
      <c r="G102" s="253">
        <f t="shared" si="67"/>
        <v>4.2744361390642722E-4</v>
      </c>
      <c r="H102" s="245">
        <v>31242.76</v>
      </c>
      <c r="I102" s="253">
        <f t="shared" ref="I102" si="100">IFERROR((H102/$F$6),0)</f>
        <v>4.4506574889091702E-4</v>
      </c>
      <c r="J102" s="253">
        <f t="shared" si="73"/>
        <v>4.1226806088972223E-2</v>
      </c>
    </row>
    <row r="103" spans="1:10" s="315" customFormat="1">
      <c r="A103" s="225">
        <v>126</v>
      </c>
      <c r="B103" s="242" t="s">
        <v>222</v>
      </c>
      <c r="C103" s="242" t="s">
        <v>190</v>
      </c>
      <c r="D103" s="243" t="s">
        <v>155</v>
      </c>
      <c r="E103" s="244" t="s">
        <v>223</v>
      </c>
      <c r="F103" s="245">
        <v>9256.7999999999993</v>
      </c>
      <c r="G103" s="253">
        <f t="shared" si="67"/>
        <v>1.3186685889253832E-4</v>
      </c>
      <c r="H103" s="245">
        <v>0</v>
      </c>
      <c r="I103" s="253">
        <f t="shared" ref="I103" si="101">IFERROR((H103/$F$6),0)</f>
        <v>0</v>
      </c>
      <c r="J103" s="253">
        <f t="shared" si="73"/>
        <v>-1</v>
      </c>
    </row>
    <row r="104" spans="1:10" s="315" customFormat="1">
      <c r="A104" s="225">
        <v>128</v>
      </c>
      <c r="B104" s="242" t="s">
        <v>224</v>
      </c>
      <c r="C104" s="242" t="s">
        <v>190</v>
      </c>
      <c r="D104" s="243" t="s">
        <v>155</v>
      </c>
      <c r="E104" s="244" t="s">
        <v>225</v>
      </c>
      <c r="F104" s="245">
        <v>57.53</v>
      </c>
      <c r="G104" s="253">
        <f t="shared" si="67"/>
        <v>8.1953811166793389E-7</v>
      </c>
      <c r="H104" s="245">
        <v>0</v>
      </c>
      <c r="I104" s="253">
        <f t="shared" ref="I104" si="102">IFERROR((H104/$F$6),0)</f>
        <v>0</v>
      </c>
      <c r="J104" s="253">
        <f t="shared" si="73"/>
        <v>-1</v>
      </c>
    </row>
    <row r="105" spans="1:10" s="315" customFormat="1">
      <c r="A105" s="225">
        <v>129</v>
      </c>
      <c r="B105" s="242" t="s">
        <v>226</v>
      </c>
      <c r="C105" s="242" t="s">
        <v>190</v>
      </c>
      <c r="D105" s="243" t="s">
        <v>155</v>
      </c>
      <c r="E105" s="244" t="s">
        <v>227</v>
      </c>
      <c r="F105" s="245">
        <v>77.05</v>
      </c>
      <c r="G105" s="253">
        <f t="shared" si="67"/>
        <v>1.097608404380572E-6</v>
      </c>
      <c r="H105" s="245">
        <v>0</v>
      </c>
      <c r="I105" s="253">
        <f t="shared" ref="I105" si="103">IFERROR((H105/$F$6),0)</f>
        <v>0</v>
      </c>
      <c r="J105" s="253">
        <f t="shared" si="73"/>
        <v>-1</v>
      </c>
    </row>
    <row r="106" spans="1:10" s="315" customFormat="1">
      <c r="A106" s="225">
        <v>130</v>
      </c>
      <c r="B106" s="242" t="s">
        <v>228</v>
      </c>
      <c r="C106" s="242" t="s">
        <v>190</v>
      </c>
      <c r="D106" s="243" t="s">
        <v>155</v>
      </c>
      <c r="E106" s="244" t="s">
        <v>229</v>
      </c>
      <c r="F106" s="245">
        <v>0</v>
      </c>
      <c r="G106" s="253">
        <f t="shared" ref="G106:G128" si="104">IFERROR((F106/$F$6),0)</f>
        <v>0</v>
      </c>
      <c r="H106" s="245">
        <v>5540.37</v>
      </c>
      <c r="I106" s="253">
        <f t="shared" ref="I106" si="105">IFERROR((H106/$F$6),0)</f>
        <v>7.8924810842024524E-5</v>
      </c>
      <c r="J106" s="253">
        <f t="shared" si="73"/>
        <v>1</v>
      </c>
    </row>
    <row r="107" spans="1:10" s="315" customFormat="1">
      <c r="A107" s="225">
        <v>148</v>
      </c>
      <c r="B107" s="242" t="s">
        <v>230</v>
      </c>
      <c r="C107" s="242" t="s">
        <v>190</v>
      </c>
      <c r="D107" s="243" t="s">
        <v>155</v>
      </c>
      <c r="E107" s="244" t="s">
        <v>231</v>
      </c>
      <c r="F107" s="245">
        <v>2454.81</v>
      </c>
      <c r="G107" s="253">
        <f t="shared" si="104"/>
        <v>3.4969761027352007E-5</v>
      </c>
      <c r="H107" s="245">
        <v>2454.81</v>
      </c>
      <c r="I107" s="253">
        <f t="shared" ref="I107" si="106">IFERROR((H107/$F$6),0)</f>
        <v>3.4969761027352007E-5</v>
      </c>
      <c r="J107" s="253">
        <f t="shared" ref="J107:J132" si="107">IF(AND(F107=0,H107=0),0,IF(H107=0,-1,IF(F107=0,1,(H107/F107)-1)))</f>
        <v>0</v>
      </c>
    </row>
    <row r="108" spans="1:10" s="315" customFormat="1">
      <c r="A108" s="225">
        <v>150</v>
      </c>
      <c r="B108" s="242" t="s">
        <v>232</v>
      </c>
      <c r="C108" s="242" t="s">
        <v>190</v>
      </c>
      <c r="D108" s="243" t="s">
        <v>155</v>
      </c>
      <c r="E108" s="244" t="s">
        <v>233</v>
      </c>
      <c r="F108" s="245">
        <v>171</v>
      </c>
      <c r="G108" s="253">
        <f t="shared" si="104"/>
        <v>2.4359641421035407E-6</v>
      </c>
      <c r="H108" s="245">
        <v>171</v>
      </c>
      <c r="I108" s="253">
        <f t="shared" ref="I108" si="108">IFERROR((H108/$F$6),0)</f>
        <v>2.4359641421035407E-6</v>
      </c>
      <c r="J108" s="253">
        <f t="shared" si="107"/>
        <v>0</v>
      </c>
    </row>
    <row r="109" spans="1:10" s="315" customFormat="1">
      <c r="A109" s="225">
        <v>172</v>
      </c>
      <c r="B109" s="242" t="s">
        <v>234</v>
      </c>
      <c r="C109" s="242" t="s">
        <v>190</v>
      </c>
      <c r="D109" s="243" t="s">
        <v>155</v>
      </c>
      <c r="E109" s="244" t="s">
        <v>235</v>
      </c>
      <c r="F109" s="245">
        <v>0</v>
      </c>
      <c r="G109" s="253">
        <f t="shared" si="104"/>
        <v>0</v>
      </c>
      <c r="H109" s="245">
        <v>299.12</v>
      </c>
      <c r="I109" s="253">
        <f t="shared" ref="I109" si="109">IFERROR((H109/$F$6),0)</f>
        <v>4.2610853461170241E-6</v>
      </c>
      <c r="J109" s="253">
        <f t="shared" si="107"/>
        <v>1</v>
      </c>
    </row>
    <row r="110" spans="1:10" s="315" customFormat="1">
      <c r="A110" s="225">
        <v>173</v>
      </c>
      <c r="B110" s="242" t="s">
        <v>236</v>
      </c>
      <c r="C110" s="242" t="s">
        <v>190</v>
      </c>
      <c r="D110" s="243" t="s">
        <v>155</v>
      </c>
      <c r="E110" s="244" t="s">
        <v>237</v>
      </c>
      <c r="F110" s="245">
        <v>0</v>
      </c>
      <c r="G110" s="253">
        <f t="shared" si="104"/>
        <v>0</v>
      </c>
      <c r="H110" s="245">
        <v>1372.5</v>
      </c>
      <c r="I110" s="253">
        <f t="shared" ref="I110" si="110">IFERROR((H110/$F$6),0)</f>
        <v>1.9551817456357365E-5</v>
      </c>
      <c r="J110" s="253">
        <f t="shared" si="107"/>
        <v>1</v>
      </c>
    </row>
    <row r="111" spans="1:10" s="315" customFormat="1">
      <c r="A111" s="225">
        <v>174</v>
      </c>
      <c r="B111" s="238" t="s">
        <v>238</v>
      </c>
      <c r="C111" s="238"/>
      <c r="D111" s="239"/>
      <c r="E111" s="240" t="s">
        <v>239</v>
      </c>
      <c r="F111" s="241">
        <v>-1394679.5</v>
      </c>
      <c r="G111" s="252">
        <f t="shared" si="104"/>
        <v>-1.9867773401911669E-2</v>
      </c>
      <c r="H111" s="241">
        <v>-2207945.56</v>
      </c>
      <c r="I111" s="252">
        <f t="shared" ref="I111" si="111">IFERROR((H111/$F$6),0)</f>
        <v>-3.1453077262436971E-2</v>
      </c>
      <c r="J111" s="252">
        <f t="shared" si="107"/>
        <v>0.58312039432715546</v>
      </c>
    </row>
    <row r="112" spans="1:10" s="315" customFormat="1">
      <c r="A112" s="225">
        <v>175</v>
      </c>
      <c r="B112" s="242" t="s">
        <v>240</v>
      </c>
      <c r="C112" s="242" t="s">
        <v>241</v>
      </c>
      <c r="D112" s="243" t="s">
        <v>107</v>
      </c>
      <c r="E112" s="244" t="s">
        <v>242</v>
      </c>
      <c r="F112" s="245">
        <v>-1394679.5</v>
      </c>
      <c r="G112" s="253">
        <f t="shared" si="104"/>
        <v>-1.9867773401911669E-2</v>
      </c>
      <c r="H112" s="245">
        <v>-2207945.56</v>
      </c>
      <c r="I112" s="253">
        <f t="shared" ref="I112" si="112">IFERROR((H112/$F$6),0)</f>
        <v>-3.1453077262436971E-2</v>
      </c>
      <c r="J112" s="253">
        <f t="shared" si="107"/>
        <v>0.58312039432715546</v>
      </c>
    </row>
    <row r="113" spans="1:10" s="315" customFormat="1">
      <c r="A113" s="225">
        <v>176</v>
      </c>
      <c r="B113" s="238" t="s">
        <v>243</v>
      </c>
      <c r="C113" s="238"/>
      <c r="D113" s="239"/>
      <c r="E113" s="240" t="s">
        <v>244</v>
      </c>
      <c r="F113" s="241">
        <v>13924780.02</v>
      </c>
      <c r="G113" s="252">
        <f t="shared" si="104"/>
        <v>0.19836412172748435</v>
      </c>
      <c r="H113" s="241">
        <v>15768018.43</v>
      </c>
      <c r="I113" s="252">
        <f t="shared" ref="I113" si="113">IFERROR((H113/$F$6),0)</f>
        <v>0.22462179817256006</v>
      </c>
      <c r="J113" s="252">
        <f t="shared" si="107"/>
        <v>0.13237109723475537</v>
      </c>
    </row>
    <row r="114" spans="1:10" s="315" customFormat="1">
      <c r="A114" s="225">
        <v>177</v>
      </c>
      <c r="B114" s="242" t="s">
        <v>245</v>
      </c>
      <c r="C114" s="242" t="s">
        <v>246</v>
      </c>
      <c r="D114" s="243" t="s">
        <v>107</v>
      </c>
      <c r="E114" s="244" t="s">
        <v>244</v>
      </c>
      <c r="F114" s="245">
        <v>13924780.02</v>
      </c>
      <c r="G114" s="253">
        <f t="shared" si="104"/>
        <v>0.19836412172748435</v>
      </c>
      <c r="H114" s="245">
        <v>15768018.43</v>
      </c>
      <c r="I114" s="253">
        <f t="shared" ref="I114" si="114">IFERROR((H114/$F$6),0)</f>
        <v>0.22462179817256006</v>
      </c>
      <c r="J114" s="253">
        <f t="shared" si="107"/>
        <v>0.13237109723475537</v>
      </c>
    </row>
    <row r="115" spans="1:10" s="315" customFormat="1">
      <c r="A115" s="225">
        <v>178</v>
      </c>
      <c r="B115" s="234" t="s">
        <v>247</v>
      </c>
      <c r="C115" s="234"/>
      <c r="D115" s="235"/>
      <c r="E115" s="236" t="s">
        <v>248</v>
      </c>
      <c r="F115" s="237">
        <v>3683545.47</v>
      </c>
      <c r="G115" s="251">
        <f t="shared" si="104"/>
        <v>5.2473594624139967E-2</v>
      </c>
      <c r="H115" s="237">
        <v>4006871.18</v>
      </c>
      <c r="I115" s="251">
        <f t="shared" ref="I115" si="115">IFERROR((H115/$F$6),0)</f>
        <v>5.7079500096538609E-2</v>
      </c>
      <c r="J115" s="251">
        <f t="shared" si="107"/>
        <v>8.7775680423459068E-2</v>
      </c>
    </row>
    <row r="116" spans="1:10" s="315" customFormat="1">
      <c r="A116" s="225">
        <v>179</v>
      </c>
      <c r="B116" s="238" t="s">
        <v>249</v>
      </c>
      <c r="C116" s="238"/>
      <c r="D116" s="239"/>
      <c r="E116" s="240" t="s">
        <v>250</v>
      </c>
      <c r="F116" s="241">
        <v>3853832.14</v>
      </c>
      <c r="G116" s="252">
        <f t="shared" si="104"/>
        <v>5.4899397091965806E-2</v>
      </c>
      <c r="H116" s="241">
        <v>4130210.17</v>
      </c>
      <c r="I116" s="252">
        <f t="shared" ref="I116" si="116">IFERROR((H116/$F$6),0)</f>
        <v>5.8836513879949523E-2</v>
      </c>
      <c r="J116" s="252">
        <f t="shared" si="107"/>
        <v>7.1715118863480143E-2</v>
      </c>
    </row>
    <row r="117" spans="1:10" s="315" customFormat="1">
      <c r="A117" s="225">
        <v>180</v>
      </c>
      <c r="B117" s="242" t="s">
        <v>251</v>
      </c>
      <c r="C117" s="242" t="s">
        <v>252</v>
      </c>
      <c r="D117" s="243" t="s">
        <v>253</v>
      </c>
      <c r="E117" s="244" t="s">
        <v>254</v>
      </c>
      <c r="F117" s="245">
        <v>1741952.72</v>
      </c>
      <c r="G117" s="253">
        <f t="shared" si="104"/>
        <v>2.4814820837191397E-2</v>
      </c>
      <c r="H117" s="245">
        <v>1770532.59</v>
      </c>
      <c r="I117" s="253">
        <f t="shared" ref="I117" si="117">IFERROR((H117/$F$6),0)</f>
        <v>2.5221952641319944E-2</v>
      </c>
      <c r="J117" s="253">
        <f t="shared" si="107"/>
        <v>1.6406800065159155E-2</v>
      </c>
    </row>
    <row r="118" spans="1:10" s="315" customFormat="1">
      <c r="A118" s="225">
        <v>181</v>
      </c>
      <c r="B118" s="242" t="s">
        <v>255</v>
      </c>
      <c r="C118" s="242" t="s">
        <v>252</v>
      </c>
      <c r="D118" s="243" t="s">
        <v>253</v>
      </c>
      <c r="E118" s="244" t="s">
        <v>256</v>
      </c>
      <c r="F118" s="245">
        <v>41410.35</v>
      </c>
      <c r="G118" s="253">
        <f t="shared" si="104"/>
        <v>5.8990717960208979E-4</v>
      </c>
      <c r="H118" s="245">
        <v>72184.62</v>
      </c>
      <c r="I118" s="253">
        <f t="shared" ref="I118" si="118">IFERROR((H118/$F$6),0)</f>
        <v>1.0282990990138601E-3</v>
      </c>
      <c r="J118" s="253">
        <f t="shared" si="107"/>
        <v>0.74315406655582472</v>
      </c>
    </row>
    <row r="119" spans="1:10" s="315" customFormat="1">
      <c r="A119" s="225">
        <v>182</v>
      </c>
      <c r="B119" s="242" t="s">
        <v>257</v>
      </c>
      <c r="C119" s="242" t="s">
        <v>258</v>
      </c>
      <c r="D119" s="243" t="s">
        <v>253</v>
      </c>
      <c r="E119" s="244" t="s">
        <v>259</v>
      </c>
      <c r="F119" s="245">
        <v>31144.91</v>
      </c>
      <c r="G119" s="253">
        <f t="shared" si="104"/>
        <v>4.436718360762689E-4</v>
      </c>
      <c r="H119" s="245">
        <v>29810.68</v>
      </c>
      <c r="I119" s="253">
        <f t="shared" ref="I119" si="119">IFERROR((H119/$F$6),0)</f>
        <v>4.2466519024399521E-4</v>
      </c>
      <c r="J119" s="253">
        <f t="shared" si="107"/>
        <v>-4.2839423841648627E-2</v>
      </c>
    </row>
    <row r="120" spans="1:10" s="315" customFormat="1">
      <c r="A120" s="225">
        <v>183</v>
      </c>
      <c r="B120" s="242" t="s">
        <v>260</v>
      </c>
      <c r="C120" s="242" t="s">
        <v>261</v>
      </c>
      <c r="D120" s="243" t="s">
        <v>253</v>
      </c>
      <c r="E120" s="244" t="s">
        <v>262</v>
      </c>
      <c r="F120" s="245">
        <v>32591.17</v>
      </c>
      <c r="G120" s="253">
        <f t="shared" si="104"/>
        <v>4.6427439455672896E-4</v>
      </c>
      <c r="H120" s="245">
        <v>44722.96</v>
      </c>
      <c r="I120" s="253">
        <f t="shared" ref="I120" si="120">IFERROR((H120/$F$6),0)</f>
        <v>6.3709664847211094E-4</v>
      </c>
      <c r="J120" s="253">
        <f t="shared" si="107"/>
        <v>0.37224162250081849</v>
      </c>
    </row>
    <row r="121" spans="1:10" s="315" customFormat="1">
      <c r="A121" s="225">
        <v>184</v>
      </c>
      <c r="B121" s="242" t="s">
        <v>263</v>
      </c>
      <c r="C121" s="242" t="s">
        <v>252</v>
      </c>
      <c r="D121" s="243" t="s">
        <v>253</v>
      </c>
      <c r="E121" s="244" t="s">
        <v>264</v>
      </c>
      <c r="F121" s="245">
        <v>152283.71</v>
      </c>
      <c r="G121" s="253">
        <f t="shared" si="104"/>
        <v>2.1693430233128324E-3</v>
      </c>
      <c r="H121" s="245">
        <v>122889</v>
      </c>
      <c r="I121" s="253">
        <f t="shared" ref="I121" si="121">IFERROR((H121/$F$6),0)</f>
        <v>1.7506034939120585E-3</v>
      </c>
      <c r="J121" s="253">
        <f t="shared" si="107"/>
        <v>-0.19302596449745013</v>
      </c>
    </row>
    <row r="122" spans="1:10" s="315" customFormat="1">
      <c r="A122" s="225">
        <v>185</v>
      </c>
      <c r="B122" s="242" t="s">
        <v>265</v>
      </c>
      <c r="C122" s="242" t="s">
        <v>252</v>
      </c>
      <c r="D122" s="243" t="s">
        <v>253</v>
      </c>
      <c r="E122" s="244" t="s">
        <v>266</v>
      </c>
      <c r="F122" s="245">
        <v>133378.4</v>
      </c>
      <c r="G122" s="253">
        <f t="shared" si="104"/>
        <v>1.9000292381938181E-3</v>
      </c>
      <c r="H122" s="245">
        <v>134689.93</v>
      </c>
      <c r="I122" s="253">
        <f t="shared" ref="I122" si="122">IFERROR((H122/$F$6),0)</f>
        <v>1.9187125133475786E-3</v>
      </c>
      <c r="J122" s="253">
        <f t="shared" si="107"/>
        <v>9.8331513948284321E-3</v>
      </c>
    </row>
    <row r="123" spans="1:10" s="315" customFormat="1">
      <c r="A123" s="225">
        <v>186</v>
      </c>
      <c r="B123" s="242" t="s">
        <v>267</v>
      </c>
      <c r="C123" s="242" t="s">
        <v>252</v>
      </c>
      <c r="D123" s="243" t="s">
        <v>253</v>
      </c>
      <c r="E123" s="244" t="s">
        <v>268</v>
      </c>
      <c r="F123" s="245">
        <v>517.29</v>
      </c>
      <c r="G123" s="253">
        <f t="shared" si="104"/>
        <v>7.3690052109283067E-6</v>
      </c>
      <c r="H123" s="245">
        <v>511.68</v>
      </c>
      <c r="I123" s="253">
        <f t="shared" ref="I123" si="123">IFERROR((H123/$F$6),0)</f>
        <v>7.2890884925821035E-6</v>
      </c>
      <c r="J123" s="253">
        <f t="shared" si="107"/>
        <v>-1.0844980571826146E-2</v>
      </c>
    </row>
    <row r="124" spans="1:10" s="315" customFormat="1">
      <c r="A124" s="225">
        <v>187</v>
      </c>
      <c r="B124" s="242" t="s">
        <v>269</v>
      </c>
      <c r="C124" s="242" t="s">
        <v>270</v>
      </c>
      <c r="D124" s="243" t="s">
        <v>253</v>
      </c>
      <c r="E124" s="244" t="s">
        <v>271</v>
      </c>
      <c r="F124" s="245">
        <v>50</v>
      </c>
      <c r="G124" s="253">
        <f t="shared" si="104"/>
        <v>7.1227021698933935E-7</v>
      </c>
      <c r="H124" s="245">
        <v>2451.36</v>
      </c>
      <c r="I124" s="253">
        <f t="shared" ref="I124" si="124">IFERROR((H124/$F$6),0)</f>
        <v>3.492061438237974E-5</v>
      </c>
      <c r="J124" s="253">
        <f t="shared" si="107"/>
        <v>48.027200000000001</v>
      </c>
    </row>
    <row r="125" spans="1:10" s="315" customFormat="1">
      <c r="A125" s="225">
        <v>188</v>
      </c>
      <c r="B125" s="242" t="s">
        <v>272</v>
      </c>
      <c r="C125" s="242" t="s">
        <v>252</v>
      </c>
      <c r="D125" s="243" t="s">
        <v>253</v>
      </c>
      <c r="E125" s="244" t="s">
        <v>273</v>
      </c>
      <c r="F125" s="245">
        <v>274000.44</v>
      </c>
      <c r="G125" s="253">
        <f t="shared" si="104"/>
        <v>3.9032470570794895E-3</v>
      </c>
      <c r="H125" s="245">
        <v>492373.9</v>
      </c>
      <c r="I125" s="253">
        <f t="shared" ref="I125" si="125">IFERROR((H125/$F$6),0)</f>
        <v>7.0140652918577462E-3</v>
      </c>
      <c r="J125" s="253">
        <f t="shared" si="107"/>
        <v>0.79698215083158264</v>
      </c>
    </row>
    <row r="126" spans="1:10" s="315" customFormat="1">
      <c r="A126" s="225">
        <v>189</v>
      </c>
      <c r="B126" s="242" t="s">
        <v>274</v>
      </c>
      <c r="C126" s="242" t="s">
        <v>252</v>
      </c>
      <c r="D126" s="243" t="s">
        <v>253</v>
      </c>
      <c r="E126" s="244" t="s">
        <v>275</v>
      </c>
      <c r="F126" s="245">
        <v>1151968.98</v>
      </c>
      <c r="G126" s="253">
        <f t="shared" si="104"/>
        <v>1.6410263906991761E-2</v>
      </c>
      <c r="H126" s="245">
        <v>1218344.73</v>
      </c>
      <c r="I126" s="253">
        <f t="shared" ref="I126" si="126">IFERROR((H126/$F$6),0)</f>
        <v>1.7355813304098362E-2</v>
      </c>
      <c r="J126" s="253">
        <f t="shared" si="107"/>
        <v>5.761939006378447E-2</v>
      </c>
    </row>
    <row r="127" spans="1:10" s="315" customFormat="1">
      <c r="A127" s="225">
        <v>190</v>
      </c>
      <c r="B127" s="242" t="s">
        <v>276</v>
      </c>
      <c r="C127" s="242" t="s">
        <v>252</v>
      </c>
      <c r="D127" s="243" t="s">
        <v>253</v>
      </c>
      <c r="E127" s="244" t="s">
        <v>277</v>
      </c>
      <c r="F127" s="245">
        <v>38180.94</v>
      </c>
      <c r="G127" s="253">
        <f t="shared" si="104"/>
        <v>5.4390292837313897E-4</v>
      </c>
      <c r="H127" s="245">
        <v>31337.7</v>
      </c>
      <c r="I127" s="253">
        <f t="shared" ref="I127" si="127">IFERROR((H127/$F$6),0)</f>
        <v>4.4641820757893643E-4</v>
      </c>
      <c r="J127" s="253">
        <f t="shared" si="107"/>
        <v>-0.1792318366179565</v>
      </c>
    </row>
    <row r="128" spans="1:10" s="315" customFormat="1">
      <c r="A128" s="225">
        <v>193</v>
      </c>
      <c r="B128" s="242" t="s">
        <v>278</v>
      </c>
      <c r="C128" s="242" t="s">
        <v>252</v>
      </c>
      <c r="D128" s="243" t="s">
        <v>253</v>
      </c>
      <c r="E128" s="244" t="s">
        <v>279</v>
      </c>
      <c r="F128" s="245">
        <v>167253.19</v>
      </c>
      <c r="G128" s="253">
        <f t="shared" si="104"/>
        <v>2.3825893186691844E-3</v>
      </c>
      <c r="H128" s="245">
        <v>153013.1</v>
      </c>
      <c r="I128" s="253">
        <f t="shared" ref="I128" si="128">IFERROR((H128/$F$6),0)</f>
        <v>2.1797334787842298E-3</v>
      </c>
      <c r="J128" s="253">
        <f t="shared" si="107"/>
        <v>-8.5140917192670584E-2</v>
      </c>
    </row>
    <row r="129" spans="1:10" s="315" customFormat="1">
      <c r="A129" s="225">
        <v>194</v>
      </c>
      <c r="B129" s="242" t="s">
        <v>280</v>
      </c>
      <c r="C129" s="242" t="s">
        <v>258</v>
      </c>
      <c r="D129" s="243" t="s">
        <v>253</v>
      </c>
      <c r="E129" s="244" t="s">
        <v>281</v>
      </c>
      <c r="F129" s="245">
        <v>12366.8</v>
      </c>
      <c r="G129" s="253">
        <f t="shared" ref="G129:G188" si="129">IFERROR((F129/$F$6),0)</f>
        <v>1.7617006638927522E-4</v>
      </c>
      <c r="H129" s="245">
        <v>9557.1299999999992</v>
      </c>
      <c r="I129" s="253">
        <f t="shared" ref="I129" si="130">IFERROR((H129/$F$6),0)</f>
        <v>1.361451811779065E-4</v>
      </c>
      <c r="J129" s="253">
        <f t="shared" si="107"/>
        <v>-0.22719458550312133</v>
      </c>
    </row>
    <row r="130" spans="1:10" s="315" customFormat="1">
      <c r="A130" s="225">
        <v>195</v>
      </c>
      <c r="B130" s="242" t="s">
        <v>282</v>
      </c>
      <c r="C130" s="242" t="s">
        <v>270</v>
      </c>
      <c r="D130" s="243" t="s">
        <v>253</v>
      </c>
      <c r="E130" s="244" t="s">
        <v>283</v>
      </c>
      <c r="F130" s="245">
        <v>9045.9699999999993</v>
      </c>
      <c r="G130" s="253">
        <f t="shared" si="129"/>
        <v>1.2886350029558109E-4</v>
      </c>
      <c r="H130" s="245">
        <v>0.05</v>
      </c>
      <c r="I130" s="253">
        <f t="shared" ref="I130" si="131">IFERROR((H130/$F$6),0)</f>
        <v>7.1227021698933948E-10</v>
      </c>
      <c r="J130" s="253">
        <f t="shared" si="107"/>
        <v>-0.9999944726767831</v>
      </c>
    </row>
    <row r="131" spans="1:10" s="315" customFormat="1">
      <c r="A131" s="225">
        <v>196</v>
      </c>
      <c r="B131" s="242" t="s">
        <v>284</v>
      </c>
      <c r="C131" s="242" t="s">
        <v>270</v>
      </c>
      <c r="D131" s="243" t="s">
        <v>253</v>
      </c>
      <c r="E131" s="244" t="s">
        <v>285</v>
      </c>
      <c r="F131" s="245">
        <v>35922.11</v>
      </c>
      <c r="G131" s="253">
        <f t="shared" si="129"/>
        <v>5.1172498168829833E-4</v>
      </c>
      <c r="H131" s="245">
        <v>18171.099999999999</v>
      </c>
      <c r="I131" s="253">
        <f t="shared" ref="I131" si="132">IFERROR((H131/$F$6),0)</f>
        <v>2.5885466679869968E-4</v>
      </c>
      <c r="J131" s="253">
        <f t="shared" si="107"/>
        <v>-0.49415276552518772</v>
      </c>
    </row>
    <row r="132" spans="1:10" s="315" customFormat="1">
      <c r="A132" s="225">
        <v>197</v>
      </c>
      <c r="B132" s="242" t="s">
        <v>286</v>
      </c>
      <c r="C132" s="242" t="s">
        <v>270</v>
      </c>
      <c r="D132" s="243" t="s">
        <v>253</v>
      </c>
      <c r="E132" s="244" t="s">
        <v>287</v>
      </c>
      <c r="F132" s="245">
        <v>219.41</v>
      </c>
      <c r="G132" s="253">
        <f t="shared" si="129"/>
        <v>3.1255841661926192E-6</v>
      </c>
      <c r="H132" s="245">
        <v>788.68</v>
      </c>
      <c r="I132" s="253">
        <f t="shared" ref="I132" si="133">IFERROR((H132/$F$6),0)</f>
        <v>1.1235065494703043E-5</v>
      </c>
      <c r="J132" s="253">
        <f t="shared" si="107"/>
        <v>2.5945490178205186</v>
      </c>
    </row>
    <row r="133" spans="1:10" s="315" customFormat="1">
      <c r="A133" s="225">
        <v>198</v>
      </c>
      <c r="B133" s="242" t="s">
        <v>288</v>
      </c>
      <c r="C133" s="242" t="s">
        <v>252</v>
      </c>
      <c r="D133" s="243" t="s">
        <v>253</v>
      </c>
      <c r="E133" s="244" t="s">
        <v>289</v>
      </c>
      <c r="F133" s="245">
        <v>0</v>
      </c>
      <c r="G133" s="253">
        <f t="shared" si="129"/>
        <v>0</v>
      </c>
      <c r="H133" s="245">
        <v>0.09</v>
      </c>
      <c r="I133" s="253">
        <f t="shared" ref="I133" si="134">IFERROR((H133/$F$6),0)</f>
        <v>1.2820863905808108E-9</v>
      </c>
      <c r="J133" s="253">
        <f t="shared" ref="J133:J192" si="135">IF(AND(F133=0,H133=0),0,IF(H133=0,-1,IF(F133=0,1,(H133/F133)-1)))</f>
        <v>1</v>
      </c>
    </row>
    <row r="134" spans="1:10" s="315" customFormat="1">
      <c r="A134" s="225">
        <v>199</v>
      </c>
      <c r="B134" s="242" t="s">
        <v>290</v>
      </c>
      <c r="C134" s="242"/>
      <c r="D134" s="243" t="s">
        <v>253</v>
      </c>
      <c r="E134" s="244" t="s">
        <v>291</v>
      </c>
      <c r="F134" s="245">
        <v>0</v>
      </c>
      <c r="G134" s="253">
        <f t="shared" si="129"/>
        <v>0</v>
      </c>
      <c r="H134" s="245">
        <v>2130.1</v>
      </c>
      <c r="I134" s="253">
        <f t="shared" ref="I134" si="136">IFERROR((H134/$F$6),0)</f>
        <v>3.0344135784179835E-5</v>
      </c>
      <c r="J134" s="253">
        <f t="shared" si="135"/>
        <v>1</v>
      </c>
    </row>
    <row r="135" spans="1:10" s="315" customFormat="1">
      <c r="A135" s="225">
        <v>200</v>
      </c>
      <c r="B135" s="242" t="s">
        <v>292</v>
      </c>
      <c r="C135" s="242" t="s">
        <v>270</v>
      </c>
      <c r="D135" s="243" t="s">
        <v>253</v>
      </c>
      <c r="E135" s="244" t="s">
        <v>293</v>
      </c>
      <c r="F135" s="245">
        <v>16134.15</v>
      </c>
      <c r="G135" s="253">
        <f t="shared" si="129"/>
        <v>2.2983749042877099E-4</v>
      </c>
      <c r="H135" s="245">
        <v>0</v>
      </c>
      <c r="I135" s="253">
        <f t="shared" ref="I135" si="137">IFERROR((H135/$F$6),0)</f>
        <v>0</v>
      </c>
      <c r="J135" s="253">
        <f t="shared" si="135"/>
        <v>-1</v>
      </c>
    </row>
    <row r="136" spans="1:10" s="315" customFormat="1">
      <c r="A136" s="225">
        <v>201</v>
      </c>
      <c r="B136" s="242" t="s">
        <v>294</v>
      </c>
      <c r="C136" s="242" t="s">
        <v>270</v>
      </c>
      <c r="D136" s="243" t="s">
        <v>253</v>
      </c>
      <c r="E136" s="244" t="s">
        <v>295</v>
      </c>
      <c r="F136" s="245">
        <v>15411.6</v>
      </c>
      <c r="G136" s="253">
        <f t="shared" si="129"/>
        <v>2.1954447352305807E-4</v>
      </c>
      <c r="H136" s="245">
        <v>26700.77</v>
      </c>
      <c r="I136" s="253">
        <f t="shared" ref="I136" si="138">IFERROR((H136/$F$6),0)</f>
        <v>3.8036326483364887E-4</v>
      </c>
      <c r="J136" s="253">
        <f t="shared" si="135"/>
        <v>0.73251122531080481</v>
      </c>
    </row>
    <row r="137" spans="1:10" s="315" customFormat="1">
      <c r="A137" s="225">
        <v>206</v>
      </c>
      <c r="B137" s="238" t="s">
        <v>296</v>
      </c>
      <c r="C137" s="238"/>
      <c r="D137" s="239"/>
      <c r="E137" s="240" t="s">
        <v>297</v>
      </c>
      <c r="F137" s="241">
        <v>-170286.67</v>
      </c>
      <c r="G137" s="252">
        <f t="shared" si="129"/>
        <v>-2.4258024678258409E-3</v>
      </c>
      <c r="H137" s="241">
        <v>-123338.99</v>
      </c>
      <c r="I137" s="252">
        <f t="shared" ref="I137" si="139">IFERROR((H137/$F$6),0)</f>
        <v>-1.7570137834109192E-3</v>
      </c>
      <c r="J137" s="252">
        <f t="shared" si="135"/>
        <v>-0.27569791575582514</v>
      </c>
    </row>
    <row r="138" spans="1:10" s="315" customFormat="1">
      <c r="A138" s="225">
        <v>207</v>
      </c>
      <c r="B138" s="242" t="s">
        <v>298</v>
      </c>
      <c r="C138" s="242" t="s">
        <v>252</v>
      </c>
      <c r="D138" s="243" t="s">
        <v>253</v>
      </c>
      <c r="E138" s="244" t="s">
        <v>299</v>
      </c>
      <c r="F138" s="245">
        <v>-421635.41</v>
      </c>
      <c r="G138" s="253">
        <f t="shared" si="129"/>
        <v>-6.0063668994217809E-3</v>
      </c>
      <c r="H138" s="245">
        <v>-417498.26</v>
      </c>
      <c r="I138" s="253">
        <f t="shared" ref="I138" si="140">IFERROR((H138/$F$6),0)</f>
        <v>-5.9474315248574331E-3</v>
      </c>
      <c r="J138" s="253">
        <f t="shared" si="135"/>
        <v>-9.8121502650831971E-3</v>
      </c>
    </row>
    <row r="139" spans="1:10" s="315" customFormat="1">
      <c r="A139" s="225">
        <v>208</v>
      </c>
      <c r="B139" s="242" t="s">
        <v>300</v>
      </c>
      <c r="C139" s="242" t="s">
        <v>252</v>
      </c>
      <c r="D139" s="243" t="s">
        <v>253</v>
      </c>
      <c r="E139" s="244" t="s">
        <v>301</v>
      </c>
      <c r="F139" s="245">
        <v>251348.74</v>
      </c>
      <c r="G139" s="253">
        <f t="shared" si="129"/>
        <v>3.5805644315959409E-3</v>
      </c>
      <c r="H139" s="245">
        <v>294159.27</v>
      </c>
      <c r="I139" s="253">
        <f t="shared" ref="I139" si="141">IFERROR((H139/$F$6),0)</f>
        <v>4.1904177414465137E-3</v>
      </c>
      <c r="J139" s="253">
        <f t="shared" si="135"/>
        <v>0.17032323297105068</v>
      </c>
    </row>
    <row r="140" spans="1:10" s="315" customFormat="1">
      <c r="A140" s="225">
        <v>209</v>
      </c>
      <c r="B140" s="230" t="s">
        <v>302</v>
      </c>
      <c r="C140" s="230"/>
      <c r="D140" s="231"/>
      <c r="E140" s="232" t="s">
        <v>303</v>
      </c>
      <c r="F140" s="233">
        <v>21230446.010000002</v>
      </c>
      <c r="G140" s="250">
        <f t="shared" si="129"/>
        <v>0.30243628772646314</v>
      </c>
      <c r="H140" s="233">
        <v>22008455.690000001</v>
      </c>
      <c r="I140" s="250">
        <f t="shared" ref="I140" si="142">IFERROR((H140/$F$6),0)</f>
        <v>0.31351935019833127</v>
      </c>
      <c r="J140" s="250">
        <f t="shared" si="135"/>
        <v>3.6645941382180025E-2</v>
      </c>
    </row>
    <row r="141" spans="1:10" s="315" customFormat="1">
      <c r="A141" s="225">
        <v>210</v>
      </c>
      <c r="B141" s="234" t="s">
        <v>304</v>
      </c>
      <c r="C141" s="234"/>
      <c r="D141" s="235"/>
      <c r="E141" s="236" t="s">
        <v>305</v>
      </c>
      <c r="F141" s="237">
        <v>15748.17</v>
      </c>
      <c r="G141" s="251">
        <f t="shared" si="129"/>
        <v>2.243390492617001E-4</v>
      </c>
      <c r="H141" s="237">
        <v>15748.17</v>
      </c>
      <c r="I141" s="251">
        <f t="shared" ref="I141" si="143">IFERROR((H141/$F$6),0)</f>
        <v>2.243390492617001E-4</v>
      </c>
      <c r="J141" s="251">
        <f t="shared" si="135"/>
        <v>0</v>
      </c>
    </row>
    <row r="142" spans="1:10" s="315" customFormat="1">
      <c r="A142" s="225">
        <v>211</v>
      </c>
      <c r="B142" s="238" t="s">
        <v>306</v>
      </c>
      <c r="C142" s="238"/>
      <c r="D142" s="239"/>
      <c r="E142" s="240" t="s">
        <v>305</v>
      </c>
      <c r="F142" s="241">
        <v>15748.17</v>
      </c>
      <c r="G142" s="252">
        <f t="shared" si="129"/>
        <v>2.243390492617001E-4</v>
      </c>
      <c r="H142" s="241">
        <v>15748.17</v>
      </c>
      <c r="I142" s="252">
        <f t="shared" ref="I142" si="144">IFERROR((H142/$F$6),0)</f>
        <v>2.243390492617001E-4</v>
      </c>
      <c r="J142" s="252">
        <f t="shared" si="135"/>
        <v>0</v>
      </c>
    </row>
    <row r="143" spans="1:10" s="315" customFormat="1">
      <c r="A143" s="225">
        <v>212</v>
      </c>
      <c r="B143" s="242" t="s">
        <v>307</v>
      </c>
      <c r="C143" s="242"/>
      <c r="D143" s="243" t="s">
        <v>308</v>
      </c>
      <c r="E143" s="244" t="s">
        <v>309</v>
      </c>
      <c r="F143" s="245">
        <v>15748.17</v>
      </c>
      <c r="G143" s="253">
        <f t="shared" si="129"/>
        <v>2.243390492617001E-4</v>
      </c>
      <c r="H143" s="245">
        <v>15748.17</v>
      </c>
      <c r="I143" s="253">
        <f t="shared" ref="I143" si="145">IFERROR((H143/$F$6),0)</f>
        <v>2.243390492617001E-4</v>
      </c>
      <c r="J143" s="253">
        <f t="shared" si="135"/>
        <v>0</v>
      </c>
    </row>
    <row r="144" spans="1:10" s="315" customFormat="1">
      <c r="A144" s="225">
        <v>213</v>
      </c>
      <c r="B144" s="234" t="s">
        <v>310</v>
      </c>
      <c r="C144" s="234"/>
      <c r="D144" s="235"/>
      <c r="E144" s="236" t="s">
        <v>311</v>
      </c>
      <c r="F144" s="237">
        <v>20898872.18</v>
      </c>
      <c r="G144" s="251">
        <f t="shared" si="129"/>
        <v>0.29771288444962135</v>
      </c>
      <c r="H144" s="237">
        <v>21157812.449999999</v>
      </c>
      <c r="I144" s="251">
        <f t="shared" ref="I144" si="146">IFERROR((H144/$F$6),0)</f>
        <v>0.30140159329562494</v>
      </c>
      <c r="J144" s="251">
        <f t="shared" si="135"/>
        <v>1.2390155208844345E-2</v>
      </c>
    </row>
    <row r="145" spans="1:10" s="315" customFormat="1">
      <c r="A145" s="225">
        <v>214</v>
      </c>
      <c r="B145" s="238" t="s">
        <v>312</v>
      </c>
      <c r="C145" s="238"/>
      <c r="D145" s="239"/>
      <c r="E145" s="240" t="s">
        <v>313</v>
      </c>
      <c r="F145" s="241">
        <v>34843219.689999998</v>
      </c>
      <c r="G145" s="252">
        <f t="shared" si="129"/>
        <v>0.49635575298407042</v>
      </c>
      <c r="H145" s="241">
        <v>36439299.18</v>
      </c>
      <c r="I145" s="252">
        <f t="shared" ref="I145" si="147">IFERROR((H145/$F$6),0)</f>
        <v>0.5190925506775611</v>
      </c>
      <c r="J145" s="252">
        <f t="shared" si="135"/>
        <v>4.5807462806259469E-2</v>
      </c>
    </row>
    <row r="146" spans="1:10" s="315" customFormat="1">
      <c r="A146" s="225">
        <v>215</v>
      </c>
      <c r="B146" s="242" t="s">
        <v>314</v>
      </c>
      <c r="C146" s="242" t="s">
        <v>315</v>
      </c>
      <c r="D146" s="243" t="s">
        <v>316</v>
      </c>
      <c r="E146" s="244" t="s">
        <v>317</v>
      </c>
      <c r="F146" s="245">
        <v>162806.15</v>
      </c>
      <c r="G146" s="253">
        <f t="shared" si="129"/>
        <v>2.3192394357539788E-3</v>
      </c>
      <c r="H146" s="245">
        <v>162806.15</v>
      </c>
      <c r="I146" s="253">
        <f t="shared" ref="I146" si="148">IFERROR((H146/$F$6),0)</f>
        <v>2.3192394357539788E-3</v>
      </c>
      <c r="J146" s="253">
        <f t="shared" si="135"/>
        <v>0</v>
      </c>
    </row>
    <row r="147" spans="1:10" s="315" customFormat="1">
      <c r="A147" s="225">
        <v>216</v>
      </c>
      <c r="B147" s="242" t="s">
        <v>318</v>
      </c>
      <c r="C147" s="242" t="s">
        <v>319</v>
      </c>
      <c r="D147" s="243" t="s">
        <v>316</v>
      </c>
      <c r="E147" s="244" t="s">
        <v>320</v>
      </c>
      <c r="F147" s="245">
        <v>7971743.9800000004</v>
      </c>
      <c r="G147" s="253">
        <f t="shared" si="129"/>
        <v>0.1135607162883612</v>
      </c>
      <c r="H147" s="245">
        <v>7971743.9800000004</v>
      </c>
      <c r="I147" s="253">
        <f t="shared" ref="I147" si="149">IFERROR((H147/$F$6),0)</f>
        <v>0.1135607162883612</v>
      </c>
      <c r="J147" s="253">
        <f t="shared" si="135"/>
        <v>0</v>
      </c>
    </row>
    <row r="148" spans="1:10" s="315" customFormat="1">
      <c r="A148" s="225">
        <v>217</v>
      </c>
      <c r="B148" s="242" t="s">
        <v>321</v>
      </c>
      <c r="C148" s="242" t="s">
        <v>322</v>
      </c>
      <c r="D148" s="243" t="s">
        <v>316</v>
      </c>
      <c r="E148" s="244" t="s">
        <v>323</v>
      </c>
      <c r="F148" s="245">
        <v>697936.7</v>
      </c>
      <c r="G148" s="253">
        <f t="shared" si="129"/>
        <v>9.9423904950764683E-3</v>
      </c>
      <c r="H148" s="245">
        <v>697936.7</v>
      </c>
      <c r="I148" s="253">
        <f t="shared" ref="I148" si="150">IFERROR((H148/$F$6),0)</f>
        <v>9.9423904950764683E-3</v>
      </c>
      <c r="J148" s="253">
        <f t="shared" si="135"/>
        <v>0</v>
      </c>
    </row>
    <row r="149" spans="1:10" s="315" customFormat="1">
      <c r="A149" s="225">
        <v>218</v>
      </c>
      <c r="B149" s="242" t="s">
        <v>324</v>
      </c>
      <c r="C149" s="242" t="s">
        <v>325</v>
      </c>
      <c r="D149" s="243" t="s">
        <v>316</v>
      </c>
      <c r="E149" s="244" t="s">
        <v>326</v>
      </c>
      <c r="F149" s="245">
        <v>347198.66</v>
      </c>
      <c r="G149" s="253">
        <f t="shared" si="129"/>
        <v>4.9459852979321572E-3</v>
      </c>
      <c r="H149" s="245">
        <v>417676.55</v>
      </c>
      <c r="I149" s="253">
        <f t="shared" ref="I149" si="151">IFERROR((H149/$F$6),0)</f>
        <v>5.9499713379971729E-3</v>
      </c>
      <c r="J149" s="253">
        <f t="shared" si="135"/>
        <v>0.20299009794565448</v>
      </c>
    </row>
    <row r="150" spans="1:10" s="315" customFormat="1">
      <c r="A150" s="225">
        <v>219</v>
      </c>
      <c r="B150" s="242" t="s">
        <v>327</v>
      </c>
      <c r="C150" s="242" t="s">
        <v>325</v>
      </c>
      <c r="D150" s="243" t="s">
        <v>316</v>
      </c>
      <c r="E150" s="244" t="s">
        <v>328</v>
      </c>
      <c r="F150" s="245">
        <v>45206.66</v>
      </c>
      <c r="G150" s="253">
        <f t="shared" si="129"/>
        <v>6.4398715055126584E-4</v>
      </c>
      <c r="H150" s="245">
        <v>45206.66</v>
      </c>
      <c r="I150" s="253">
        <f t="shared" ref="I150" si="152">IFERROR((H150/$F$6),0)</f>
        <v>6.4398715055126584E-4</v>
      </c>
      <c r="J150" s="253">
        <f t="shared" si="135"/>
        <v>0</v>
      </c>
    </row>
    <row r="151" spans="1:10" s="315" customFormat="1">
      <c r="A151" s="225">
        <v>220</v>
      </c>
      <c r="B151" s="242" t="s">
        <v>329</v>
      </c>
      <c r="C151" s="242" t="s">
        <v>330</v>
      </c>
      <c r="D151" s="243" t="s">
        <v>316</v>
      </c>
      <c r="E151" s="244" t="s">
        <v>331</v>
      </c>
      <c r="F151" s="245">
        <v>1089419.99</v>
      </c>
      <c r="G151" s="253">
        <f t="shared" si="129"/>
        <v>1.5519228253396479E-2</v>
      </c>
      <c r="H151" s="245">
        <v>1811933.11</v>
      </c>
      <c r="I151" s="253">
        <f t="shared" ref="I151" si="153">IFERROR((H151/$F$6),0)</f>
        <v>2.5811719788597372E-2</v>
      </c>
      <c r="J151" s="253">
        <f t="shared" si="135"/>
        <v>0.6632089796699987</v>
      </c>
    </row>
    <row r="152" spans="1:10" s="315" customFormat="1">
      <c r="A152" s="225">
        <v>221</v>
      </c>
      <c r="B152" s="242" t="s">
        <v>332</v>
      </c>
      <c r="C152" s="242" t="s">
        <v>333</v>
      </c>
      <c r="D152" s="243" t="s">
        <v>316</v>
      </c>
      <c r="E152" s="244" t="s">
        <v>334</v>
      </c>
      <c r="F152" s="245">
        <v>15127291.27</v>
      </c>
      <c r="G152" s="253">
        <f t="shared" si="129"/>
        <v>0.21549438070687679</v>
      </c>
      <c r="H152" s="245">
        <v>15930379.75</v>
      </c>
      <c r="I152" s="253">
        <f t="shared" ref="I152" si="154">IFERROR((H152/$F$6),0)</f>
        <v>0.22693470082510156</v>
      </c>
      <c r="J152" s="253">
        <f t="shared" si="135"/>
        <v>5.3088716655615764E-2</v>
      </c>
    </row>
    <row r="153" spans="1:10" s="315" customFormat="1">
      <c r="A153" s="225">
        <v>222</v>
      </c>
      <c r="B153" s="242" t="s">
        <v>335</v>
      </c>
      <c r="C153" s="242" t="s">
        <v>319</v>
      </c>
      <c r="D153" s="243" t="s">
        <v>316</v>
      </c>
      <c r="E153" s="244" t="s">
        <v>336</v>
      </c>
      <c r="F153" s="245">
        <v>1195429.73</v>
      </c>
      <c r="G153" s="253">
        <f t="shared" si="129"/>
        <v>1.7029379863652147E-2</v>
      </c>
      <c r="H153" s="245">
        <v>1195429.73</v>
      </c>
      <c r="I153" s="253">
        <f t="shared" ref="I153" si="155">IFERROR((H153/$F$6),0)</f>
        <v>1.7029379863652147E-2</v>
      </c>
      <c r="J153" s="253">
        <f t="shared" si="135"/>
        <v>0</v>
      </c>
    </row>
    <row r="154" spans="1:10" s="315" customFormat="1">
      <c r="A154" s="225">
        <v>223</v>
      </c>
      <c r="B154" s="242" t="s">
        <v>337</v>
      </c>
      <c r="C154" s="242" t="s">
        <v>319</v>
      </c>
      <c r="D154" s="243" t="s">
        <v>316</v>
      </c>
      <c r="E154" s="244" t="s">
        <v>338</v>
      </c>
      <c r="F154" s="245">
        <v>4570</v>
      </c>
      <c r="G154" s="253">
        <f t="shared" si="129"/>
        <v>6.5101497832825621E-5</v>
      </c>
      <c r="H154" s="245">
        <v>4570</v>
      </c>
      <c r="I154" s="253">
        <f t="shared" ref="I154" si="156">IFERROR((H154/$F$6),0)</f>
        <v>6.5101497832825621E-5</v>
      </c>
      <c r="J154" s="253">
        <f t="shared" si="135"/>
        <v>0</v>
      </c>
    </row>
    <row r="155" spans="1:10" s="315" customFormat="1">
      <c r="A155" s="225">
        <v>224</v>
      </c>
      <c r="B155" s="242" t="s">
        <v>339</v>
      </c>
      <c r="C155" s="242" t="s">
        <v>319</v>
      </c>
      <c r="D155" s="243" t="s">
        <v>316</v>
      </c>
      <c r="E155" s="244" t="s">
        <v>340</v>
      </c>
      <c r="F155" s="245">
        <v>3573.57</v>
      </c>
      <c r="G155" s="253">
        <f t="shared" si="129"/>
        <v>5.0906949586531874E-5</v>
      </c>
      <c r="H155" s="245">
        <v>3573.57</v>
      </c>
      <c r="I155" s="253">
        <f t="shared" ref="I155" si="157">IFERROR((H155/$F$6),0)</f>
        <v>5.0906949586531874E-5</v>
      </c>
      <c r="J155" s="253">
        <f t="shared" si="135"/>
        <v>0</v>
      </c>
    </row>
    <row r="156" spans="1:10" s="315" customFormat="1">
      <c r="A156" s="225">
        <v>225</v>
      </c>
      <c r="B156" s="242" t="s">
        <v>341</v>
      </c>
      <c r="C156" s="242" t="s">
        <v>319</v>
      </c>
      <c r="D156" s="243" t="s">
        <v>316</v>
      </c>
      <c r="E156" s="244" t="s">
        <v>342</v>
      </c>
      <c r="F156" s="245">
        <v>179590.81</v>
      </c>
      <c r="G156" s="253">
        <f t="shared" si="129"/>
        <v>2.5583437041598244E-3</v>
      </c>
      <c r="H156" s="245">
        <v>179590.81</v>
      </c>
      <c r="I156" s="253">
        <f t="shared" ref="I156" si="158">IFERROR((H156/$F$6),0)</f>
        <v>2.5583437041598244E-3</v>
      </c>
      <c r="J156" s="253">
        <f t="shared" si="135"/>
        <v>0</v>
      </c>
    </row>
    <row r="157" spans="1:10" s="315" customFormat="1">
      <c r="A157" s="225">
        <v>226</v>
      </c>
      <c r="B157" s="242" t="s">
        <v>343</v>
      </c>
      <c r="C157" s="242" t="s">
        <v>319</v>
      </c>
      <c r="D157" s="243" t="s">
        <v>316</v>
      </c>
      <c r="E157" s="244" t="s">
        <v>344</v>
      </c>
      <c r="F157" s="245">
        <v>65441.5</v>
      </c>
      <c r="G157" s="253">
        <f t="shared" si="129"/>
        <v>9.3224062810215707E-4</v>
      </c>
      <c r="H157" s="245">
        <v>65441.5</v>
      </c>
      <c r="I157" s="253">
        <f t="shared" ref="I157" si="159">IFERROR((H157/$F$6),0)</f>
        <v>9.3224062810215707E-4</v>
      </c>
      <c r="J157" s="253">
        <f t="shared" si="135"/>
        <v>0</v>
      </c>
    </row>
    <row r="158" spans="1:10" s="315" customFormat="1">
      <c r="A158" s="225">
        <v>227</v>
      </c>
      <c r="B158" s="242" t="s">
        <v>345</v>
      </c>
      <c r="C158" s="242" t="s">
        <v>319</v>
      </c>
      <c r="D158" s="243" t="s">
        <v>316</v>
      </c>
      <c r="E158" s="244" t="s">
        <v>346</v>
      </c>
      <c r="F158" s="245">
        <v>19931.330000000002</v>
      </c>
      <c r="G158" s="253">
        <f t="shared" si="129"/>
        <v>2.8392985487972261E-4</v>
      </c>
      <c r="H158" s="245">
        <v>19931.330000000002</v>
      </c>
      <c r="I158" s="253">
        <f t="shared" ref="I158" si="160">IFERROR((H158/$F$6),0)</f>
        <v>2.8392985487972261E-4</v>
      </c>
      <c r="J158" s="253">
        <f t="shared" si="135"/>
        <v>0</v>
      </c>
    </row>
    <row r="159" spans="1:10" s="315" customFormat="1">
      <c r="A159" s="225">
        <v>228</v>
      </c>
      <c r="B159" s="242" t="s">
        <v>347</v>
      </c>
      <c r="C159" s="242" t="s">
        <v>319</v>
      </c>
      <c r="D159" s="243" t="s">
        <v>316</v>
      </c>
      <c r="E159" s="244" t="s">
        <v>348</v>
      </c>
      <c r="F159" s="245">
        <v>10181.15</v>
      </c>
      <c r="G159" s="253">
        <f t="shared" si="129"/>
        <v>1.4503459839402026E-4</v>
      </c>
      <c r="H159" s="245">
        <v>10181.15</v>
      </c>
      <c r="I159" s="253">
        <f t="shared" ref="I159" si="161">IFERROR((H159/$F$6),0)</f>
        <v>1.4503459839402026E-4</v>
      </c>
      <c r="J159" s="253">
        <f t="shared" si="135"/>
        <v>0</v>
      </c>
    </row>
    <row r="160" spans="1:10" s="315" customFormat="1">
      <c r="A160" s="225">
        <v>229</v>
      </c>
      <c r="B160" s="242" t="s">
        <v>349</v>
      </c>
      <c r="C160" s="242" t="s">
        <v>319</v>
      </c>
      <c r="D160" s="243" t="s">
        <v>316</v>
      </c>
      <c r="E160" s="244" t="s">
        <v>350</v>
      </c>
      <c r="F160" s="245">
        <v>1390620.7</v>
      </c>
      <c r="G160" s="253">
        <f t="shared" si="129"/>
        <v>1.9809954154777341E-2</v>
      </c>
      <c r="H160" s="245">
        <v>1390620.7</v>
      </c>
      <c r="I160" s="253">
        <f t="shared" ref="I160" si="162">IFERROR((H160/$F$6),0)</f>
        <v>1.9809954154777341E-2</v>
      </c>
      <c r="J160" s="253">
        <f t="shared" si="135"/>
        <v>0</v>
      </c>
    </row>
    <row r="161" spans="1:10" s="315" customFormat="1">
      <c r="A161" s="225">
        <v>230</v>
      </c>
      <c r="B161" s="242" t="s">
        <v>351</v>
      </c>
      <c r="C161" s="242" t="s">
        <v>319</v>
      </c>
      <c r="D161" s="243" t="s">
        <v>316</v>
      </c>
      <c r="E161" s="244" t="s">
        <v>352</v>
      </c>
      <c r="F161" s="245">
        <v>22704.94</v>
      </c>
      <c r="G161" s="253">
        <f t="shared" si="129"/>
        <v>3.2344105081059862E-4</v>
      </c>
      <c r="H161" s="245">
        <v>22704.94</v>
      </c>
      <c r="I161" s="253">
        <f t="shared" ref="I161" si="163">IFERROR((H161/$F$6),0)</f>
        <v>3.2344105081059862E-4</v>
      </c>
      <c r="J161" s="253">
        <f t="shared" si="135"/>
        <v>0</v>
      </c>
    </row>
    <row r="162" spans="1:10" s="315" customFormat="1">
      <c r="A162" s="225">
        <v>231</v>
      </c>
      <c r="B162" s="242" t="s">
        <v>353</v>
      </c>
      <c r="C162" s="242" t="s">
        <v>319</v>
      </c>
      <c r="D162" s="243" t="s">
        <v>316</v>
      </c>
      <c r="E162" s="244" t="s">
        <v>354</v>
      </c>
      <c r="F162" s="245">
        <v>1350.53</v>
      </c>
      <c r="G162" s="253">
        <f t="shared" si="129"/>
        <v>1.9238845923012249E-5</v>
      </c>
      <c r="H162" s="245">
        <v>1350.53</v>
      </c>
      <c r="I162" s="253">
        <f t="shared" ref="I162" si="164">IFERROR((H162/$F$6),0)</f>
        <v>1.9238845923012249E-5</v>
      </c>
      <c r="J162" s="253">
        <f t="shared" si="135"/>
        <v>0</v>
      </c>
    </row>
    <row r="163" spans="1:10" s="315" customFormat="1">
      <c r="A163" s="225">
        <v>232</v>
      </c>
      <c r="B163" s="242" t="s">
        <v>355</v>
      </c>
      <c r="C163" s="242" t="s">
        <v>319</v>
      </c>
      <c r="D163" s="243" t="s">
        <v>316</v>
      </c>
      <c r="E163" s="244" t="s">
        <v>356</v>
      </c>
      <c r="F163" s="245">
        <v>4601.2</v>
      </c>
      <c r="G163" s="253">
        <f t="shared" si="129"/>
        <v>6.5545954448226966E-5</v>
      </c>
      <c r="H163" s="245">
        <v>4601.2</v>
      </c>
      <c r="I163" s="253">
        <f t="shared" ref="I163" si="165">IFERROR((H163/$F$6),0)</f>
        <v>6.5545954448226966E-5</v>
      </c>
      <c r="J163" s="253">
        <f t="shared" si="135"/>
        <v>0</v>
      </c>
    </row>
    <row r="164" spans="1:10" s="315" customFormat="1">
      <c r="A164" s="225">
        <v>233</v>
      </c>
      <c r="B164" s="242" t="s">
        <v>357</v>
      </c>
      <c r="C164" s="242" t="s">
        <v>319</v>
      </c>
      <c r="D164" s="243" t="s">
        <v>316</v>
      </c>
      <c r="E164" s="244" t="s">
        <v>358</v>
      </c>
      <c r="F164" s="245">
        <v>907856</v>
      </c>
      <c r="G164" s="253">
        <f t="shared" si="129"/>
        <v>1.2932775802301474E-2</v>
      </c>
      <c r="H164" s="245">
        <v>907856</v>
      </c>
      <c r="I164" s="253">
        <f t="shared" ref="I164" si="166">IFERROR((H164/$F$6),0)</f>
        <v>1.2932775802301474E-2</v>
      </c>
      <c r="J164" s="253">
        <f t="shared" si="135"/>
        <v>0</v>
      </c>
    </row>
    <row r="165" spans="1:10" s="315" customFormat="1">
      <c r="A165" s="225">
        <v>234</v>
      </c>
      <c r="B165" s="242" t="s">
        <v>359</v>
      </c>
      <c r="C165" s="242" t="s">
        <v>319</v>
      </c>
      <c r="D165" s="243" t="s">
        <v>316</v>
      </c>
      <c r="E165" s="244" t="s">
        <v>360</v>
      </c>
      <c r="F165" s="245">
        <v>535753.85</v>
      </c>
      <c r="G165" s="253">
        <f t="shared" si="129"/>
        <v>7.6320302198474793E-3</v>
      </c>
      <c r="H165" s="245">
        <v>535753.85</v>
      </c>
      <c r="I165" s="253">
        <f t="shared" ref="I165" si="167">IFERROR((H165/$F$6),0)</f>
        <v>7.6320302198474793E-3</v>
      </c>
      <c r="J165" s="253">
        <f t="shared" si="135"/>
        <v>0</v>
      </c>
    </row>
    <row r="166" spans="1:10" s="315" customFormat="1">
      <c r="A166" s="225">
        <v>235</v>
      </c>
      <c r="B166" s="242" t="s">
        <v>361</v>
      </c>
      <c r="C166" s="242" t="s">
        <v>319</v>
      </c>
      <c r="D166" s="243" t="s">
        <v>316</v>
      </c>
      <c r="E166" s="244" t="s">
        <v>362</v>
      </c>
      <c r="F166" s="245">
        <v>2164736.81</v>
      </c>
      <c r="G166" s="253">
        <f t="shared" si="129"/>
        <v>3.0837551147670207E-2</v>
      </c>
      <c r="H166" s="245">
        <v>2164736.81</v>
      </c>
      <c r="I166" s="253">
        <f t="shared" ref="I166" si="168">IFERROR((H166/$F$6),0)</f>
        <v>3.0837551147670207E-2</v>
      </c>
      <c r="J166" s="253">
        <f t="shared" si="135"/>
        <v>0</v>
      </c>
    </row>
    <row r="167" spans="1:10" s="315" customFormat="1">
      <c r="A167" s="225">
        <v>236</v>
      </c>
      <c r="B167" s="242" t="s">
        <v>363</v>
      </c>
      <c r="C167" s="242" t="s">
        <v>319</v>
      </c>
      <c r="D167" s="243" t="s">
        <v>316</v>
      </c>
      <c r="E167" s="244" t="s">
        <v>364</v>
      </c>
      <c r="F167" s="245">
        <v>130585.64</v>
      </c>
      <c r="G167" s="253">
        <f t="shared" si="129"/>
        <v>1.8602452427698352E-3</v>
      </c>
      <c r="H167" s="245">
        <v>130585.64</v>
      </c>
      <c r="I167" s="253">
        <f t="shared" ref="I167" si="169">IFERROR((H167/$F$6),0)</f>
        <v>1.8602452427698352E-3</v>
      </c>
      <c r="J167" s="253">
        <f t="shared" si="135"/>
        <v>0</v>
      </c>
    </row>
    <row r="168" spans="1:10" s="315" customFormat="1">
      <c r="A168" s="225">
        <v>237</v>
      </c>
      <c r="B168" s="242" t="s">
        <v>365</v>
      </c>
      <c r="C168" s="242" t="s">
        <v>319</v>
      </c>
      <c r="D168" s="243" t="s">
        <v>316</v>
      </c>
      <c r="E168" s="244" t="s">
        <v>366</v>
      </c>
      <c r="F168" s="245">
        <v>43322.97</v>
      </c>
      <c r="G168" s="253">
        <f t="shared" si="129"/>
        <v>6.1715322485045288E-4</v>
      </c>
      <c r="H168" s="245">
        <v>43322.97</v>
      </c>
      <c r="I168" s="253">
        <f t="shared" ref="I168" si="170">IFERROR((H168/$F$6),0)</f>
        <v>6.1715322485045288E-4</v>
      </c>
      <c r="J168" s="253">
        <f t="shared" si="135"/>
        <v>0</v>
      </c>
    </row>
    <row r="169" spans="1:10" s="315" customFormat="1">
      <c r="A169" s="225">
        <v>238</v>
      </c>
      <c r="B169" s="242" t="s">
        <v>367</v>
      </c>
      <c r="C169" s="242" t="s">
        <v>319</v>
      </c>
      <c r="D169" s="243" t="s">
        <v>316</v>
      </c>
      <c r="E169" s="244" t="s">
        <v>368</v>
      </c>
      <c r="F169" s="245">
        <v>1927928.96</v>
      </c>
      <c r="G169" s="253">
        <f t="shared" si="129"/>
        <v>2.7464127573584629E-2</v>
      </c>
      <c r="H169" s="245">
        <v>1927928.96</v>
      </c>
      <c r="I169" s="253">
        <f t="shared" ref="I169" si="171">IFERROR((H169/$F$6),0)</f>
        <v>2.7464127573584629E-2</v>
      </c>
      <c r="J169" s="253">
        <f t="shared" si="135"/>
        <v>0</v>
      </c>
    </row>
    <row r="170" spans="1:10" s="315" customFormat="1">
      <c r="A170" s="225">
        <v>239</v>
      </c>
      <c r="B170" s="242" t="s">
        <v>369</v>
      </c>
      <c r="C170" s="242" t="s">
        <v>319</v>
      </c>
      <c r="D170" s="243" t="s">
        <v>316</v>
      </c>
      <c r="E170" s="244" t="s">
        <v>370</v>
      </c>
      <c r="F170" s="245">
        <v>8403.43</v>
      </c>
      <c r="G170" s="253">
        <f t="shared" si="129"/>
        <v>1.1971025819109449E-4</v>
      </c>
      <c r="H170" s="245">
        <v>8403.43</v>
      </c>
      <c r="I170" s="253">
        <f t="shared" ref="I170" si="172">IFERROR((H170/$F$6),0)</f>
        <v>1.1971025819109449E-4</v>
      </c>
      <c r="J170" s="253">
        <f t="shared" si="135"/>
        <v>0</v>
      </c>
    </row>
    <row r="171" spans="1:10" s="315" customFormat="1">
      <c r="A171" s="225">
        <v>240</v>
      </c>
      <c r="B171" s="242" t="s">
        <v>371</v>
      </c>
      <c r="C171" s="242" t="s">
        <v>319</v>
      </c>
      <c r="D171" s="243" t="s">
        <v>316</v>
      </c>
      <c r="E171" s="244" t="s">
        <v>372</v>
      </c>
      <c r="F171" s="245">
        <v>9347.06</v>
      </c>
      <c r="G171" s="253">
        <f t="shared" si="129"/>
        <v>1.3315264908824749E-4</v>
      </c>
      <c r="H171" s="245">
        <v>9347.06</v>
      </c>
      <c r="I171" s="253">
        <f t="shared" ref="I171" si="173">IFERROR((H171/$F$6),0)</f>
        <v>1.3315264908824749E-4</v>
      </c>
      <c r="J171" s="253">
        <f t="shared" si="135"/>
        <v>0</v>
      </c>
    </row>
    <row r="172" spans="1:10" s="315" customFormat="1">
      <c r="A172" s="225">
        <v>241</v>
      </c>
      <c r="B172" s="242" t="s">
        <v>373</v>
      </c>
      <c r="C172" s="242" t="s">
        <v>319</v>
      </c>
      <c r="D172" s="243" t="s">
        <v>316</v>
      </c>
      <c r="E172" s="244" t="s">
        <v>374</v>
      </c>
      <c r="F172" s="245">
        <v>407224.19</v>
      </c>
      <c r="G172" s="253">
        <f t="shared" si="129"/>
        <v>5.8010732434921591E-3</v>
      </c>
      <c r="H172" s="245">
        <v>407224.19</v>
      </c>
      <c r="I172" s="253">
        <f t="shared" ref="I172" si="174">IFERROR((H172/$F$6),0)</f>
        <v>5.8010732434921591E-3</v>
      </c>
      <c r="J172" s="253">
        <f t="shared" si="135"/>
        <v>0</v>
      </c>
    </row>
    <row r="173" spans="1:10" s="315" customFormat="1">
      <c r="A173" s="225">
        <v>242</v>
      </c>
      <c r="B173" s="242" t="s">
        <v>375</v>
      </c>
      <c r="C173" s="242" t="s">
        <v>319</v>
      </c>
      <c r="D173" s="243" t="s">
        <v>316</v>
      </c>
      <c r="E173" s="244" t="s">
        <v>376</v>
      </c>
      <c r="F173" s="245">
        <v>18518.509999999998</v>
      </c>
      <c r="G173" s="253">
        <f t="shared" si="129"/>
        <v>2.6380366272038498E-4</v>
      </c>
      <c r="H173" s="245">
        <v>18518.509999999998</v>
      </c>
      <c r="I173" s="253">
        <f t="shared" ref="I173" si="175">IFERROR((H173/$F$6),0)</f>
        <v>2.6380366272038498E-4</v>
      </c>
      <c r="J173" s="253">
        <f t="shared" si="135"/>
        <v>0</v>
      </c>
    </row>
    <row r="174" spans="1:10" s="315" customFormat="1">
      <c r="A174" s="225">
        <v>243</v>
      </c>
      <c r="B174" s="242" t="s">
        <v>377</v>
      </c>
      <c r="C174" s="242" t="s">
        <v>319</v>
      </c>
      <c r="D174" s="243" t="s">
        <v>316</v>
      </c>
      <c r="E174" s="244" t="s">
        <v>378</v>
      </c>
      <c r="F174" s="245">
        <v>13591.5</v>
      </c>
      <c r="G174" s="253">
        <f t="shared" si="129"/>
        <v>1.9361641308421212E-4</v>
      </c>
      <c r="H174" s="245">
        <v>13591.5</v>
      </c>
      <c r="I174" s="253">
        <f t="shared" ref="I174" si="176">IFERROR((H174/$F$6),0)</f>
        <v>1.9361641308421212E-4</v>
      </c>
      <c r="J174" s="253">
        <f t="shared" si="135"/>
        <v>0</v>
      </c>
    </row>
    <row r="175" spans="1:10" s="315" customFormat="1">
      <c r="A175" s="225">
        <v>244</v>
      </c>
      <c r="B175" s="242" t="s">
        <v>379</v>
      </c>
      <c r="C175" s="242" t="s">
        <v>319</v>
      </c>
      <c r="D175" s="243" t="s">
        <v>316</v>
      </c>
      <c r="E175" s="244" t="s">
        <v>380</v>
      </c>
      <c r="F175" s="245">
        <v>200176.15</v>
      </c>
      <c r="G175" s="253">
        <f t="shared" si="129"/>
        <v>2.8515901959318109E-3</v>
      </c>
      <c r="H175" s="245">
        <v>200176.15</v>
      </c>
      <c r="I175" s="253">
        <f t="shared" ref="I175" si="177">IFERROR((H175/$F$6),0)</f>
        <v>2.8515901959318109E-3</v>
      </c>
      <c r="J175" s="253">
        <f t="shared" si="135"/>
        <v>0</v>
      </c>
    </row>
    <row r="176" spans="1:10" s="316" customFormat="1">
      <c r="A176" s="225">
        <v>245</v>
      </c>
      <c r="B176" s="242" t="s">
        <v>381</v>
      </c>
      <c r="C176" s="242" t="s">
        <v>319</v>
      </c>
      <c r="D176" s="243" t="s">
        <v>316</v>
      </c>
      <c r="E176" s="244" t="s">
        <v>382</v>
      </c>
      <c r="F176" s="245">
        <v>136175.75</v>
      </c>
      <c r="G176" s="253">
        <f t="shared" si="129"/>
        <v>1.9398786200237206E-3</v>
      </c>
      <c r="H176" s="245">
        <v>136175.75</v>
      </c>
      <c r="I176" s="253">
        <f t="shared" ref="I176" si="178">IFERROR((H176/$F$6),0)</f>
        <v>1.9398786200237206E-3</v>
      </c>
      <c r="J176" s="253">
        <f t="shared" si="135"/>
        <v>0</v>
      </c>
    </row>
    <row r="177" spans="1:10" s="316" customFormat="1">
      <c r="A177" s="225">
        <v>246</v>
      </c>
      <c r="B177" s="238" t="s">
        <v>383</v>
      </c>
      <c r="C177" s="238"/>
      <c r="D177" s="239"/>
      <c r="E177" s="240" t="s">
        <v>384</v>
      </c>
      <c r="F177" s="241">
        <v>-14709980.369999999</v>
      </c>
      <c r="G177" s="252">
        <f t="shared" si="129"/>
        <v>-0.20954961820097645</v>
      </c>
      <c r="H177" s="241">
        <v>-17104620.57</v>
      </c>
      <c r="I177" s="252">
        <f t="shared" ref="I177" si="179">IFERROR((H177/$F$6),0)</f>
        <v>-0.24366223609828436</v>
      </c>
      <c r="J177" s="252">
        <f t="shared" si="135"/>
        <v>0.16279016965132787</v>
      </c>
    </row>
    <row r="178" spans="1:10" s="316" customFormat="1">
      <c r="A178" s="225">
        <v>247</v>
      </c>
      <c r="B178" s="242" t="s">
        <v>385</v>
      </c>
      <c r="C178" s="242" t="s">
        <v>319</v>
      </c>
      <c r="D178" s="243" t="s">
        <v>386</v>
      </c>
      <c r="E178" s="244" t="s">
        <v>387</v>
      </c>
      <c r="F178" s="245">
        <v>-5558771.6799999997</v>
      </c>
      <c r="G178" s="253">
        <f t="shared" si="129"/>
        <v>-7.9186950214155893E-2</v>
      </c>
      <c r="H178" s="245">
        <v>-5730801.0700000003</v>
      </c>
      <c r="I178" s="253">
        <f t="shared" ref="I178" si="180">IFERROR((H178/$F$6),0)</f>
        <v>-8.1637578433032765E-2</v>
      </c>
      <c r="J178" s="253">
        <f t="shared" si="135"/>
        <v>3.0947374690518004E-2</v>
      </c>
    </row>
    <row r="179" spans="1:10" s="316" customFormat="1">
      <c r="A179" s="225">
        <v>248</v>
      </c>
      <c r="B179" s="242" t="s">
        <v>388</v>
      </c>
      <c r="C179" s="242" t="s">
        <v>322</v>
      </c>
      <c r="D179" s="243" t="s">
        <v>386</v>
      </c>
      <c r="E179" s="244" t="s">
        <v>389</v>
      </c>
      <c r="F179" s="245">
        <v>-371777.12</v>
      </c>
      <c r="G179" s="253">
        <f t="shared" si="129"/>
        <v>-5.296115398681433E-3</v>
      </c>
      <c r="H179" s="245">
        <v>-430858.49</v>
      </c>
      <c r="I179" s="253">
        <f t="shared" ref="I179" si="181">IFERROR((H179/$F$6),0)</f>
        <v>-6.1377534032799825E-3</v>
      </c>
      <c r="J179" s="253">
        <f t="shared" si="135"/>
        <v>0.1589161000547854</v>
      </c>
    </row>
    <row r="180" spans="1:10" s="316" customFormat="1">
      <c r="A180" s="225">
        <v>249</v>
      </c>
      <c r="B180" s="242" t="s">
        <v>390</v>
      </c>
      <c r="C180" s="242" t="s">
        <v>325</v>
      </c>
      <c r="D180" s="243" t="s">
        <v>386</v>
      </c>
      <c r="E180" s="244" t="s">
        <v>391</v>
      </c>
      <c r="F180" s="245">
        <v>-110690.88</v>
      </c>
      <c r="G180" s="253">
        <f t="shared" si="129"/>
        <v>-1.5768363423268187E-3</v>
      </c>
      <c r="H180" s="245">
        <v>-152871.49</v>
      </c>
      <c r="I180" s="253">
        <f t="shared" ref="I180" si="182">IFERROR((H180/$F$6),0)</f>
        <v>-2.1777161870756723E-3</v>
      </c>
      <c r="J180" s="253">
        <f t="shared" si="135"/>
        <v>0.38106671480071341</v>
      </c>
    </row>
    <row r="181" spans="1:10" s="316" customFormat="1">
      <c r="A181" s="225">
        <v>250</v>
      </c>
      <c r="B181" s="242" t="s">
        <v>392</v>
      </c>
      <c r="C181" s="242" t="s">
        <v>325</v>
      </c>
      <c r="D181" s="243" t="s">
        <v>386</v>
      </c>
      <c r="E181" s="244" t="s">
        <v>393</v>
      </c>
      <c r="F181" s="245">
        <v>-34497.57</v>
      </c>
      <c r="G181" s="253">
        <f t="shared" si="129"/>
        <v>-4.9143183339009854E-4</v>
      </c>
      <c r="H181" s="245">
        <v>-39119.72</v>
      </c>
      <c r="I181" s="253">
        <f t="shared" ref="I181" si="183">IFERROR((H181/$F$6),0)</f>
        <v>-5.5727622905924401E-4</v>
      </c>
      <c r="J181" s="253">
        <f t="shared" si="135"/>
        <v>0.13398479950906683</v>
      </c>
    </row>
    <row r="182" spans="1:10" s="316" customFormat="1">
      <c r="A182" s="225">
        <v>251</v>
      </c>
      <c r="B182" s="242" t="s">
        <v>394</v>
      </c>
      <c r="C182" s="242" t="s">
        <v>330</v>
      </c>
      <c r="D182" s="243" t="s">
        <v>386</v>
      </c>
      <c r="E182" s="244" t="s">
        <v>395</v>
      </c>
      <c r="F182" s="245">
        <v>-663838.30000000005</v>
      </c>
      <c r="G182" s="253">
        <f t="shared" si="129"/>
        <v>-9.4566449997366842E-3</v>
      </c>
      <c r="H182" s="245">
        <v>-884635.24</v>
      </c>
      <c r="I182" s="253">
        <f t="shared" ref="I182" si="184">IFERROR((H182/$F$6),0)</f>
        <v>-1.2601986687024327E-2</v>
      </c>
      <c r="J182" s="253">
        <f t="shared" si="135"/>
        <v>0.33260650974793093</v>
      </c>
    </row>
    <row r="183" spans="1:10" s="316" customFormat="1">
      <c r="A183" s="225">
        <v>252</v>
      </c>
      <c r="B183" s="242" t="s">
        <v>396</v>
      </c>
      <c r="C183" s="242" t="s">
        <v>333</v>
      </c>
      <c r="D183" s="243" t="s">
        <v>386</v>
      </c>
      <c r="E183" s="244" t="s">
        <v>397</v>
      </c>
      <c r="F183" s="245">
        <v>-6273724.7699999996</v>
      </c>
      <c r="G183" s="253">
        <f t="shared" si="129"/>
        <v>-8.9371746065185859E-2</v>
      </c>
      <c r="H183" s="245">
        <v>-7762250.8899999997</v>
      </c>
      <c r="I183" s="253">
        <f t="shared" ref="I183" si="185">IFERROR((H183/$F$6),0)</f>
        <v>-0.11057640251491985</v>
      </c>
      <c r="J183" s="253">
        <f t="shared" si="135"/>
        <v>0.23726353555034896</v>
      </c>
    </row>
    <row r="184" spans="1:10" s="316" customFormat="1">
      <c r="A184" s="225">
        <v>253</v>
      </c>
      <c r="B184" s="242" t="s">
        <v>398</v>
      </c>
      <c r="C184" s="242" t="s">
        <v>319</v>
      </c>
      <c r="D184" s="243" t="s">
        <v>386</v>
      </c>
      <c r="E184" s="244" t="s">
        <v>399</v>
      </c>
      <c r="F184" s="245">
        <v>-161583.15</v>
      </c>
      <c r="G184" s="253">
        <f t="shared" si="129"/>
        <v>-2.3018173062464196E-3</v>
      </c>
      <c r="H184" s="245">
        <v>-213385.16</v>
      </c>
      <c r="I184" s="253">
        <f t="shared" ref="I184" si="186">IFERROR((H184/$F$6),0)</f>
        <v>-3.0397578843100979E-3</v>
      </c>
      <c r="J184" s="253">
        <f t="shared" si="135"/>
        <v>0.32059042047391695</v>
      </c>
    </row>
    <row r="185" spans="1:10" s="316" customFormat="1">
      <c r="A185" s="225">
        <v>254</v>
      </c>
      <c r="B185" s="242" t="s">
        <v>400</v>
      </c>
      <c r="C185" s="242" t="s">
        <v>319</v>
      </c>
      <c r="D185" s="243" t="s">
        <v>386</v>
      </c>
      <c r="E185" s="244" t="s">
        <v>401</v>
      </c>
      <c r="F185" s="245">
        <v>-1131.52</v>
      </c>
      <c r="G185" s="253">
        <f t="shared" si="129"/>
        <v>-1.6118959918555546E-5</v>
      </c>
      <c r="H185" s="245">
        <v>-1286.3499999999999</v>
      </c>
      <c r="I185" s="253">
        <f t="shared" ref="I185" si="187">IFERROR((H185/$F$6),0)</f>
        <v>-1.8324575872484735E-5</v>
      </c>
      <c r="J185" s="253">
        <f t="shared" si="135"/>
        <v>0.13683363970588225</v>
      </c>
    </row>
    <row r="186" spans="1:10" s="316" customFormat="1">
      <c r="A186" s="225">
        <v>255</v>
      </c>
      <c r="B186" s="242" t="s">
        <v>402</v>
      </c>
      <c r="C186" s="242" t="s">
        <v>319</v>
      </c>
      <c r="D186" s="243" t="s">
        <v>386</v>
      </c>
      <c r="E186" s="244" t="s">
        <v>403</v>
      </c>
      <c r="F186" s="245">
        <v>-56870.7</v>
      </c>
      <c r="G186" s="253">
        <f t="shared" si="129"/>
        <v>-8.1014611658671248E-4</v>
      </c>
      <c r="H186" s="245">
        <v>-64653.02</v>
      </c>
      <c r="I186" s="253">
        <f t="shared" ref="I186" si="188">IFERROR((H186/$F$6),0)</f>
        <v>-9.2100841168832196E-4</v>
      </c>
      <c r="J186" s="253">
        <f t="shared" si="135"/>
        <v>0.1368423458828536</v>
      </c>
    </row>
    <row r="187" spans="1:10" s="316" customFormat="1">
      <c r="A187" s="225">
        <v>256</v>
      </c>
      <c r="B187" s="242" t="s">
        <v>404</v>
      </c>
      <c r="C187" s="242" t="s">
        <v>319</v>
      </c>
      <c r="D187" s="243" t="s">
        <v>386</v>
      </c>
      <c r="E187" s="244" t="s">
        <v>405</v>
      </c>
      <c r="F187" s="245">
        <v>-20723.259999999998</v>
      </c>
      <c r="G187" s="253">
        <f t="shared" si="129"/>
        <v>-2.9521121793852994E-4</v>
      </c>
      <c r="H187" s="245">
        <v>-23559.08</v>
      </c>
      <c r="I187" s="253">
        <f t="shared" ref="I187" si="189">IFERROR((H187/$F$6),0)</f>
        <v>-3.3560862047338414E-4</v>
      </c>
      <c r="J187" s="253">
        <f t="shared" si="135"/>
        <v>0.13684236939554895</v>
      </c>
    </row>
    <row r="188" spans="1:10" s="316" customFormat="1">
      <c r="A188" s="225">
        <v>257</v>
      </c>
      <c r="B188" s="242" t="s">
        <v>406</v>
      </c>
      <c r="C188" s="242" t="s">
        <v>319</v>
      </c>
      <c r="D188" s="243" t="s">
        <v>386</v>
      </c>
      <c r="E188" s="244" t="s">
        <v>407</v>
      </c>
      <c r="F188" s="245">
        <v>-6311.74</v>
      </c>
      <c r="G188" s="253">
        <f t="shared" si="129"/>
        <v>-8.991328838760586E-5</v>
      </c>
      <c r="H188" s="245">
        <v>-7175.46</v>
      </c>
      <c r="I188" s="253">
        <f t="shared" ref="I188" si="190">IFERROR((H188/$F$6),0)</f>
        <v>-1.0221732902396651E-4</v>
      </c>
      <c r="J188" s="253">
        <f t="shared" si="135"/>
        <v>0.13684340609720946</v>
      </c>
    </row>
    <row r="189" spans="1:10" s="316" customFormat="1">
      <c r="A189" s="225">
        <v>258</v>
      </c>
      <c r="B189" s="242" t="s">
        <v>408</v>
      </c>
      <c r="C189" s="242" t="s">
        <v>319</v>
      </c>
      <c r="D189" s="243" t="s">
        <v>386</v>
      </c>
      <c r="E189" s="244" t="s">
        <v>409</v>
      </c>
      <c r="F189" s="245">
        <v>-304391.27</v>
      </c>
      <c r="G189" s="253">
        <f t="shared" ref="G189:G252" si="191">IFERROR((F189/$F$6),0)</f>
        <v>-4.3361767186512121E-3</v>
      </c>
      <c r="H189" s="245">
        <v>-364651.47</v>
      </c>
      <c r="I189" s="253">
        <f t="shared" ref="I189" si="192">IFERROR((H189/$F$6),0)</f>
        <v>-5.1946076332476309E-3</v>
      </c>
      <c r="J189" s="253">
        <f t="shared" si="135"/>
        <v>0.19796954097927966</v>
      </c>
    </row>
    <row r="190" spans="1:10" s="316" customFormat="1">
      <c r="A190" s="225">
        <v>259</v>
      </c>
      <c r="B190" s="242" t="s">
        <v>410</v>
      </c>
      <c r="C190" s="242" t="s">
        <v>319</v>
      </c>
      <c r="D190" s="243" t="s">
        <v>386</v>
      </c>
      <c r="E190" s="244" t="s">
        <v>411</v>
      </c>
      <c r="F190" s="245">
        <v>-3020.61</v>
      </c>
      <c r="G190" s="253">
        <f t="shared" si="191"/>
        <v>-4.3029810802803374E-5</v>
      </c>
      <c r="H190" s="245">
        <v>-3461.83</v>
      </c>
      <c r="I190" s="253">
        <f t="shared" ref="I190" si="193">IFERROR((H190/$F$6),0)</f>
        <v>-4.9315168105604094E-5</v>
      </c>
      <c r="J190" s="253">
        <f t="shared" si="135"/>
        <v>0.1460698335766617</v>
      </c>
    </row>
    <row r="191" spans="1:10" s="316" customFormat="1">
      <c r="A191" s="225">
        <v>260</v>
      </c>
      <c r="B191" s="242" t="s">
        <v>412</v>
      </c>
      <c r="C191" s="242" t="s">
        <v>319</v>
      </c>
      <c r="D191" s="243" t="s">
        <v>386</v>
      </c>
      <c r="E191" s="244" t="s">
        <v>413</v>
      </c>
      <c r="F191" s="245">
        <v>-6281.48</v>
      </c>
      <c r="G191" s="253">
        <f t="shared" si="191"/>
        <v>-8.948222245228391E-5</v>
      </c>
      <c r="H191" s="245">
        <v>-7265.32</v>
      </c>
      <c r="I191" s="253">
        <f t="shared" ref="I191" si="194">IFERROR((H191/$F$6),0)</f>
        <v>-1.0349742105793974E-4</v>
      </c>
      <c r="J191" s="253">
        <f t="shared" si="135"/>
        <v>0.15662550863809166</v>
      </c>
    </row>
    <row r="192" spans="1:10" s="316" customFormat="1">
      <c r="A192" s="225">
        <v>261</v>
      </c>
      <c r="B192" s="242" t="s">
        <v>414</v>
      </c>
      <c r="C192" s="242" t="s">
        <v>319</v>
      </c>
      <c r="D192" s="243" t="s">
        <v>386</v>
      </c>
      <c r="E192" s="244" t="s">
        <v>415</v>
      </c>
      <c r="F192" s="245">
        <v>-373.52</v>
      </c>
      <c r="G192" s="253">
        <f t="shared" si="191"/>
        <v>-5.3209434289971608E-6</v>
      </c>
      <c r="H192" s="245">
        <v>-432.02</v>
      </c>
      <c r="I192" s="253">
        <f t="shared" ref="I192" si="195">IFERROR((H192/$F$6),0)</f>
        <v>-6.1542995828746878E-6</v>
      </c>
      <c r="J192" s="253">
        <f t="shared" si="135"/>
        <v>0.1566181195116727</v>
      </c>
    </row>
    <row r="193" spans="1:10" s="316" customFormat="1">
      <c r="A193" s="225">
        <v>262</v>
      </c>
      <c r="B193" s="242" t="s">
        <v>416</v>
      </c>
      <c r="C193" s="242" t="s">
        <v>319</v>
      </c>
      <c r="D193" s="243" t="s">
        <v>386</v>
      </c>
      <c r="E193" s="244" t="s">
        <v>417</v>
      </c>
      <c r="F193" s="245">
        <v>-1181.1600000000001</v>
      </c>
      <c r="G193" s="253">
        <f t="shared" si="191"/>
        <v>-1.6826101789982562E-5</v>
      </c>
      <c r="H193" s="245">
        <v>-1380.58</v>
      </c>
      <c r="I193" s="253">
        <f t="shared" ref="I193" si="196">IFERROR((H193/$F$6),0)</f>
        <v>-1.9666920323422842E-5</v>
      </c>
      <c r="J193" s="253">
        <f t="shared" ref="J193:J256" si="197">IF(AND(F193=0,H193=0),0,IF(H193=0,-1,IF(F193=0,1,(H193/F193)-1)))</f>
        <v>0.16883402756612131</v>
      </c>
    </row>
    <row r="194" spans="1:10" s="316" customFormat="1">
      <c r="A194" s="225">
        <v>263</v>
      </c>
      <c r="B194" s="242" t="s">
        <v>418</v>
      </c>
      <c r="C194" s="242" t="s">
        <v>319</v>
      </c>
      <c r="D194" s="243" t="s">
        <v>386</v>
      </c>
      <c r="E194" s="244" t="s">
        <v>419</v>
      </c>
      <c r="F194" s="245">
        <v>-198719.81</v>
      </c>
      <c r="G194" s="253">
        <f t="shared" si="191"/>
        <v>-2.8308440437756059E-3</v>
      </c>
      <c r="H194" s="245">
        <v>-238060.28</v>
      </c>
      <c r="I194" s="253">
        <f t="shared" ref="I194" si="198">IFERROR((H194/$F$6),0)</f>
        <v>-3.3912649458428578E-3</v>
      </c>
      <c r="J194" s="253">
        <f t="shared" si="197"/>
        <v>0.19796954314720816</v>
      </c>
    </row>
    <row r="195" spans="1:10" s="316" customFormat="1">
      <c r="A195" s="225">
        <v>264</v>
      </c>
      <c r="B195" s="242" t="s">
        <v>420</v>
      </c>
      <c r="C195" s="242" t="s">
        <v>319</v>
      </c>
      <c r="D195" s="243" t="s">
        <v>386</v>
      </c>
      <c r="E195" s="244" t="s">
        <v>421</v>
      </c>
      <c r="F195" s="245">
        <v>-104000.63</v>
      </c>
      <c r="G195" s="253">
        <f t="shared" si="191"/>
        <v>-1.4815310259425601E-3</v>
      </c>
      <c r="H195" s="245">
        <v>-127216.68</v>
      </c>
      <c r="I195" s="253">
        <f t="shared" ref="I195" si="199">IFERROR((H195/$F$6),0)</f>
        <v>-1.8122530453652669E-3</v>
      </c>
      <c r="J195" s="253">
        <f t="shared" si="197"/>
        <v>0.22322989774196556</v>
      </c>
    </row>
    <row r="196" spans="1:10" s="316" customFormat="1">
      <c r="A196" s="225">
        <v>265</v>
      </c>
      <c r="B196" s="242" t="s">
        <v>422</v>
      </c>
      <c r="C196" s="242" t="s">
        <v>319</v>
      </c>
      <c r="D196" s="243" t="s">
        <v>386</v>
      </c>
      <c r="E196" s="244" t="s">
        <v>423</v>
      </c>
      <c r="F196" s="245">
        <v>-425364.03</v>
      </c>
      <c r="G196" s="253">
        <f t="shared" si="191"/>
        <v>-6.0594825989511974E-3</v>
      </c>
      <c r="H196" s="245">
        <v>-519169.3</v>
      </c>
      <c r="I196" s="253">
        <f t="shared" ref="I196" si="200">IFERROR((H196/$F$6),0)</f>
        <v>-7.3957765993040688E-3</v>
      </c>
      <c r="J196" s="253">
        <f t="shared" si="197"/>
        <v>0.22052938984991277</v>
      </c>
    </row>
    <row r="197" spans="1:10" s="316" customFormat="1">
      <c r="A197" s="225">
        <v>266</v>
      </c>
      <c r="B197" s="242" t="s">
        <v>424</v>
      </c>
      <c r="C197" s="242" t="s">
        <v>319</v>
      </c>
      <c r="D197" s="243" t="s">
        <v>386</v>
      </c>
      <c r="E197" s="244" t="s">
        <v>425</v>
      </c>
      <c r="F197" s="245">
        <v>-25668.06</v>
      </c>
      <c r="G197" s="253">
        <f t="shared" si="191"/>
        <v>-3.656518933179077E-4</v>
      </c>
      <c r="H197" s="245">
        <v>-31326.83</v>
      </c>
      <c r="I197" s="253">
        <f t="shared" ref="I197" si="201">IFERROR((H197/$F$6),0)</f>
        <v>-4.4626336003376297E-4</v>
      </c>
      <c r="J197" s="253">
        <f t="shared" si="197"/>
        <v>0.22045959063520959</v>
      </c>
    </row>
    <row r="198" spans="1:10" s="316" customFormat="1">
      <c r="A198" s="225">
        <v>267</v>
      </c>
      <c r="B198" s="242" t="s">
        <v>426</v>
      </c>
      <c r="C198" s="242" t="s">
        <v>319</v>
      </c>
      <c r="D198" s="243" t="s">
        <v>386</v>
      </c>
      <c r="E198" s="244" t="s">
        <v>427</v>
      </c>
      <c r="F198" s="245">
        <v>-7368.31</v>
      </c>
      <c r="G198" s="253">
        <f t="shared" si="191"/>
        <v>-1.049645552508944E-4</v>
      </c>
      <c r="H198" s="245">
        <v>-9245.64</v>
      </c>
      <c r="I198" s="253">
        <f t="shared" ref="I198" si="202">IFERROR((H198/$F$6),0)</f>
        <v>-1.3170788018010632E-4</v>
      </c>
      <c r="J198" s="253">
        <f t="shared" si="197"/>
        <v>0.25478433996398064</v>
      </c>
    </row>
    <row r="199" spans="1:10" s="316" customFormat="1">
      <c r="A199" s="225">
        <v>268</v>
      </c>
      <c r="B199" s="242" t="s">
        <v>428</v>
      </c>
      <c r="C199" s="242" t="s">
        <v>319</v>
      </c>
      <c r="D199" s="243" t="s">
        <v>386</v>
      </c>
      <c r="E199" s="244" t="s">
        <v>429</v>
      </c>
      <c r="F199" s="245">
        <v>-309704.83</v>
      </c>
      <c r="G199" s="253">
        <f t="shared" si="191"/>
        <v>-4.4118705293349292E-3</v>
      </c>
      <c r="H199" s="245">
        <v>-393248.42</v>
      </c>
      <c r="I199" s="253">
        <f t="shared" ref="I199" si="203">IFERROR((H199/$F$6),0)</f>
        <v>-5.6019827488822975E-3</v>
      </c>
      <c r="J199" s="253">
        <f t="shared" si="197"/>
        <v>0.26975229931028188</v>
      </c>
    </row>
    <row r="200" spans="1:10" s="316" customFormat="1">
      <c r="A200" s="225">
        <v>269</v>
      </c>
      <c r="B200" s="242" t="s">
        <v>430</v>
      </c>
      <c r="C200" s="242" t="s">
        <v>319</v>
      </c>
      <c r="D200" s="243" t="s">
        <v>386</v>
      </c>
      <c r="E200" s="244" t="s">
        <v>431</v>
      </c>
      <c r="F200" s="245">
        <v>-1359.61</v>
      </c>
      <c r="G200" s="253">
        <f t="shared" si="191"/>
        <v>-1.9368194194417513E-5</v>
      </c>
      <c r="H200" s="245">
        <v>-1764.69</v>
      </c>
      <c r="I200" s="253">
        <f t="shared" ref="I200" si="204">IFERROR((H200/$F$6),0)</f>
        <v>-2.5138722584378348E-5</v>
      </c>
      <c r="J200" s="253">
        <f t="shared" si="197"/>
        <v>0.29793837938820711</v>
      </c>
    </row>
    <row r="201" spans="1:10" s="316" customFormat="1">
      <c r="A201" s="225">
        <v>270</v>
      </c>
      <c r="B201" s="242" t="s">
        <v>432</v>
      </c>
      <c r="C201" s="242" t="s">
        <v>319</v>
      </c>
      <c r="D201" s="243" t="s">
        <v>386</v>
      </c>
      <c r="E201" s="244" t="s">
        <v>433</v>
      </c>
      <c r="F201" s="245">
        <v>-1222.17</v>
      </c>
      <c r="G201" s="253">
        <f t="shared" si="191"/>
        <v>-1.741030582195722E-5</v>
      </c>
      <c r="H201" s="245">
        <v>-1586.3</v>
      </c>
      <c r="I201" s="253">
        <f t="shared" ref="I201" si="205">IFERROR((H201/$F$6),0)</f>
        <v>-2.259748490420378E-5</v>
      </c>
      <c r="J201" s="253">
        <f t="shared" si="197"/>
        <v>0.29793727550177129</v>
      </c>
    </row>
    <row r="202" spans="1:10" s="316" customFormat="1">
      <c r="A202" s="225">
        <v>271</v>
      </c>
      <c r="B202" s="242" t="s">
        <v>434</v>
      </c>
      <c r="C202" s="242" t="s">
        <v>319</v>
      </c>
      <c r="D202" s="243" t="s">
        <v>386</v>
      </c>
      <c r="E202" s="244" t="s">
        <v>435</v>
      </c>
      <c r="F202" s="245">
        <v>-43391.88</v>
      </c>
      <c r="G202" s="253">
        <f t="shared" si="191"/>
        <v>-6.1813487566350753E-4</v>
      </c>
      <c r="H202" s="245">
        <v>-61038.21</v>
      </c>
      <c r="I202" s="253">
        <f t="shared" ref="I202" si="206">IFERROR((H202/$F$6),0)</f>
        <v>-8.695139816268173E-4</v>
      </c>
      <c r="J202" s="253">
        <f t="shared" si="197"/>
        <v>0.40667355274765704</v>
      </c>
    </row>
    <row r="203" spans="1:10" s="316" customFormat="1">
      <c r="A203" s="225">
        <v>272</v>
      </c>
      <c r="B203" s="242" t="s">
        <v>436</v>
      </c>
      <c r="C203" s="242" t="s">
        <v>319</v>
      </c>
      <c r="D203" s="243" t="s">
        <v>386</v>
      </c>
      <c r="E203" s="244" t="s">
        <v>437</v>
      </c>
      <c r="F203" s="245">
        <v>-1973.3</v>
      </c>
      <c r="G203" s="253">
        <f t="shared" si="191"/>
        <v>-2.8110456383701267E-5</v>
      </c>
      <c r="H203" s="245">
        <v>-2775.79</v>
      </c>
      <c r="I203" s="253">
        <f t="shared" ref="I203" si="207">IFERROR((H203/$F$6),0)</f>
        <v>-3.9542250912336767E-5</v>
      </c>
      <c r="J203" s="253">
        <f t="shared" si="197"/>
        <v>0.40667409922464914</v>
      </c>
    </row>
    <row r="204" spans="1:10" s="316" customFormat="1">
      <c r="A204" s="225">
        <v>273</v>
      </c>
      <c r="B204" s="242" t="s">
        <v>438</v>
      </c>
      <c r="C204" s="242" t="s">
        <v>319</v>
      </c>
      <c r="D204" s="243" t="s">
        <v>386</v>
      </c>
      <c r="E204" s="244" t="s">
        <v>439</v>
      </c>
      <c r="F204" s="245">
        <v>-1172.73</v>
      </c>
      <c r="G204" s="253">
        <f t="shared" si="191"/>
        <v>-1.6706013031398161E-5</v>
      </c>
      <c r="H204" s="245">
        <v>-1370.72</v>
      </c>
      <c r="I204" s="253">
        <f t="shared" ref="I204" si="208">IFERROR((H204/$F$6),0)</f>
        <v>-1.9526460636632546E-5</v>
      </c>
      <c r="J204" s="253">
        <f t="shared" si="197"/>
        <v>0.16882828954661355</v>
      </c>
    </row>
    <row r="205" spans="1:10" s="316" customFormat="1">
      <c r="A205" s="225">
        <v>274</v>
      </c>
      <c r="B205" s="242" t="s">
        <v>440</v>
      </c>
      <c r="C205" s="242" t="s">
        <v>319</v>
      </c>
      <c r="D205" s="243" t="s">
        <v>386</v>
      </c>
      <c r="E205" s="244" t="s">
        <v>441</v>
      </c>
      <c r="F205" s="245">
        <v>-1448.4</v>
      </c>
      <c r="G205" s="253">
        <f t="shared" si="191"/>
        <v>-2.0633043645747183E-5</v>
      </c>
      <c r="H205" s="245">
        <v>-2037.43</v>
      </c>
      <c r="I205" s="253">
        <f t="shared" ref="I205" si="209">IFERROR((H205/$F$6),0)</f>
        <v>-2.9024014164011796E-5</v>
      </c>
      <c r="J205" s="253">
        <f t="shared" si="197"/>
        <v>0.40667633250483282</v>
      </c>
    </row>
    <row r="206" spans="1:10" s="316" customFormat="1">
      <c r="A206" s="225">
        <v>275</v>
      </c>
      <c r="B206" s="242" t="s">
        <v>442</v>
      </c>
      <c r="C206" s="242" t="s">
        <v>319</v>
      </c>
      <c r="D206" s="243" t="s">
        <v>386</v>
      </c>
      <c r="E206" s="244" t="s">
        <v>443</v>
      </c>
      <c r="F206" s="245">
        <v>-7985.48</v>
      </c>
      <c r="G206" s="253">
        <f t="shared" si="191"/>
        <v>-1.137563914472806E-4</v>
      </c>
      <c r="H206" s="245">
        <v>-16659.73</v>
      </c>
      <c r="I206" s="253">
        <f t="shared" ref="I206" si="210">IFERROR((H206/$F$6),0)</f>
        <v>-2.3732459004167613E-4</v>
      </c>
      <c r="J206" s="253">
        <f t="shared" si="197"/>
        <v>1.0862527988298765</v>
      </c>
    </row>
    <row r="207" spans="1:10" s="316" customFormat="1">
      <c r="A207" s="225">
        <v>276</v>
      </c>
      <c r="B207" s="242" t="s">
        <v>444</v>
      </c>
      <c r="C207" s="242" t="s">
        <v>319</v>
      </c>
      <c r="D207" s="243" t="s">
        <v>386</v>
      </c>
      <c r="E207" s="244" t="s">
        <v>445</v>
      </c>
      <c r="F207" s="245">
        <v>-5432.4</v>
      </c>
      <c r="G207" s="253">
        <f t="shared" si="191"/>
        <v>-7.7386734535457734E-5</v>
      </c>
      <c r="H207" s="245">
        <v>-11333.36</v>
      </c>
      <c r="I207" s="253">
        <f t="shared" ref="I207" si="211">IFERROR((H207/$F$6),0)</f>
        <v>-1.6144829572836599E-4</v>
      </c>
      <c r="J207" s="253">
        <f t="shared" si="197"/>
        <v>1.0862528532508655</v>
      </c>
    </row>
    <row r="208" spans="1:10" s="316" customFormat="1">
      <c r="A208" s="225">
        <v>277</v>
      </c>
      <c r="B208" s="238" t="s">
        <v>446</v>
      </c>
      <c r="C208" s="238"/>
      <c r="D208" s="239"/>
      <c r="E208" s="240" t="s">
        <v>447</v>
      </c>
      <c r="F208" s="241">
        <v>765632.86</v>
      </c>
      <c r="G208" s="252">
        <f t="shared" si="191"/>
        <v>1.090674966652737E-2</v>
      </c>
      <c r="H208" s="241">
        <v>1823133.84</v>
      </c>
      <c r="I208" s="252">
        <f t="shared" ref="I208" si="212">IFERROR((H208/$F$6),0)</f>
        <v>2.5971278716348151E-2</v>
      </c>
      <c r="J208" s="252">
        <f t="shared" si="197"/>
        <v>1.3812115901086064</v>
      </c>
    </row>
    <row r="209" spans="1:10" s="316" customFormat="1">
      <c r="A209" s="225">
        <v>278</v>
      </c>
      <c r="B209" s="242" t="s">
        <v>448</v>
      </c>
      <c r="C209" s="242" t="s">
        <v>449</v>
      </c>
      <c r="D209" s="243" t="s">
        <v>316</v>
      </c>
      <c r="E209" s="244" t="s">
        <v>450</v>
      </c>
      <c r="F209" s="245">
        <v>7379.97</v>
      </c>
      <c r="G209" s="253">
        <f t="shared" si="191"/>
        <v>1.051306566654963E-4</v>
      </c>
      <c r="H209" s="245">
        <v>7379.97</v>
      </c>
      <c r="I209" s="253">
        <f t="shared" ref="I209" si="213">IFERROR((H209/$F$6),0)</f>
        <v>1.051306566654963E-4</v>
      </c>
      <c r="J209" s="253">
        <f t="shared" si="197"/>
        <v>0</v>
      </c>
    </row>
    <row r="210" spans="1:10" s="316" customFormat="1">
      <c r="A210" s="225">
        <v>279</v>
      </c>
      <c r="B210" s="242" t="s">
        <v>451</v>
      </c>
      <c r="C210" s="242" t="s">
        <v>449</v>
      </c>
      <c r="D210" s="243" t="s">
        <v>316</v>
      </c>
      <c r="E210" s="244" t="s">
        <v>452</v>
      </c>
      <c r="F210" s="245">
        <v>72827.75</v>
      </c>
      <c r="G210" s="253">
        <f t="shared" si="191"/>
        <v>1.0374607459069072E-3</v>
      </c>
      <c r="H210" s="245">
        <v>72827.75</v>
      </c>
      <c r="I210" s="253">
        <f t="shared" ref="I210" si="214">IFERROR((H210/$F$6),0)</f>
        <v>1.0374607459069072E-3</v>
      </c>
      <c r="J210" s="253">
        <f t="shared" si="197"/>
        <v>0</v>
      </c>
    </row>
    <row r="211" spans="1:10" s="316" customFormat="1">
      <c r="A211" s="225">
        <v>280</v>
      </c>
      <c r="B211" s="242" t="s">
        <v>453</v>
      </c>
      <c r="C211" s="242" t="s">
        <v>449</v>
      </c>
      <c r="D211" s="243" t="s">
        <v>316</v>
      </c>
      <c r="E211" s="244" t="s">
        <v>454</v>
      </c>
      <c r="F211" s="245">
        <v>121514.13</v>
      </c>
      <c r="G211" s="253">
        <f t="shared" si="191"/>
        <v>1.731017914847416E-3</v>
      </c>
      <c r="H211" s="245">
        <v>142514.13</v>
      </c>
      <c r="I211" s="253">
        <f t="shared" ref="I211" si="215">IFERROR((H211/$F$6),0)</f>
        <v>2.0301714059829386E-3</v>
      </c>
      <c r="J211" s="253">
        <f t="shared" si="197"/>
        <v>0.17281940791577077</v>
      </c>
    </row>
    <row r="212" spans="1:10" s="316" customFormat="1">
      <c r="A212" s="225">
        <v>281</v>
      </c>
      <c r="B212" s="242" t="s">
        <v>455</v>
      </c>
      <c r="C212" s="242" t="s">
        <v>449</v>
      </c>
      <c r="D212" s="243" t="s">
        <v>316</v>
      </c>
      <c r="E212" s="244" t="s">
        <v>456</v>
      </c>
      <c r="F212" s="245">
        <v>88692.12</v>
      </c>
      <c r="G212" s="253">
        <f t="shared" si="191"/>
        <v>1.2634551111528904E-3</v>
      </c>
      <c r="H212" s="245">
        <v>88692.12</v>
      </c>
      <c r="I212" s="253">
        <f t="shared" ref="I212" si="216">IFERROR((H212/$F$6),0)</f>
        <v>1.2634551111528904E-3</v>
      </c>
      <c r="J212" s="253">
        <f t="shared" si="197"/>
        <v>0</v>
      </c>
    </row>
    <row r="213" spans="1:10" s="316" customFormat="1">
      <c r="A213" s="225">
        <v>282</v>
      </c>
      <c r="B213" s="242" t="s">
        <v>457</v>
      </c>
      <c r="C213" s="242" t="s">
        <v>449</v>
      </c>
      <c r="D213" s="243" t="s">
        <v>316</v>
      </c>
      <c r="E213" s="244" t="s">
        <v>458</v>
      </c>
      <c r="F213" s="245">
        <v>475218.89</v>
      </c>
      <c r="G213" s="253">
        <f t="shared" si="191"/>
        <v>6.7696852379546604E-3</v>
      </c>
      <c r="H213" s="245">
        <v>1229637.28</v>
      </c>
      <c r="I213" s="253">
        <f t="shared" ref="I213" si="217">IFERROR((H213/$F$6),0)</f>
        <v>1.7516680244875623E-2</v>
      </c>
      <c r="J213" s="253">
        <f t="shared" si="197"/>
        <v>1.5875176805366471</v>
      </c>
    </row>
    <row r="214" spans="1:10" s="316" customFormat="1">
      <c r="A214" s="225">
        <v>283</v>
      </c>
      <c r="B214" s="242" t="s">
        <v>459</v>
      </c>
      <c r="C214" s="242" t="s">
        <v>449</v>
      </c>
      <c r="D214" s="243" t="s">
        <v>316</v>
      </c>
      <c r="E214" s="244" t="s">
        <v>460</v>
      </c>
      <c r="F214" s="245">
        <v>0</v>
      </c>
      <c r="G214" s="253">
        <f t="shared" si="191"/>
        <v>0</v>
      </c>
      <c r="H214" s="245">
        <v>224582.59</v>
      </c>
      <c r="I214" s="253">
        <f t="shared" ref="I214" si="218">IFERROR((H214/$F$6),0)</f>
        <v>3.1992698022265567E-3</v>
      </c>
      <c r="J214" s="253">
        <f t="shared" si="197"/>
        <v>1</v>
      </c>
    </row>
    <row r="215" spans="1:10" s="316" customFormat="1">
      <c r="A215" s="225">
        <v>284</v>
      </c>
      <c r="B215" s="242" t="s">
        <v>461</v>
      </c>
      <c r="C215" s="242" t="s">
        <v>449</v>
      </c>
      <c r="D215" s="243" t="s">
        <v>316</v>
      </c>
      <c r="E215" s="244" t="s">
        <v>462</v>
      </c>
      <c r="F215" s="245">
        <v>0</v>
      </c>
      <c r="G215" s="253">
        <f t="shared" si="191"/>
        <v>0</v>
      </c>
      <c r="H215" s="245">
        <v>57500</v>
      </c>
      <c r="I215" s="253">
        <f t="shared" ref="I215" si="219">IFERROR((H215/$F$6),0)</f>
        <v>8.1911074953774031E-4</v>
      </c>
      <c r="J215" s="253">
        <f t="shared" si="197"/>
        <v>1</v>
      </c>
    </row>
    <row r="216" spans="1:10" s="316" customFormat="1">
      <c r="A216" s="225">
        <v>285</v>
      </c>
      <c r="B216" s="234" t="s">
        <v>463</v>
      </c>
      <c r="C216" s="234"/>
      <c r="D216" s="235"/>
      <c r="E216" s="236" t="s">
        <v>464</v>
      </c>
      <c r="F216" s="237">
        <v>315825.65999999997</v>
      </c>
      <c r="G216" s="251">
        <f t="shared" si="191"/>
        <v>4.4990642275800265E-3</v>
      </c>
      <c r="H216" s="237">
        <v>834895.07</v>
      </c>
      <c r="I216" s="251">
        <f t="shared" ref="I216" si="220">IFERROR((H216/$F$6),0)</f>
        <v>1.1893417853444593E-2</v>
      </c>
      <c r="J216" s="251">
        <f t="shared" si="197"/>
        <v>1.6435314660626372</v>
      </c>
    </row>
    <row r="217" spans="1:10" s="316" customFormat="1">
      <c r="A217" s="225">
        <v>286</v>
      </c>
      <c r="B217" s="238" t="s">
        <v>465</v>
      </c>
      <c r="C217" s="238"/>
      <c r="D217" s="239"/>
      <c r="E217" s="240" t="s">
        <v>466</v>
      </c>
      <c r="F217" s="241">
        <v>1155220.6399999999</v>
      </c>
      <c r="G217" s="252">
        <f t="shared" si="191"/>
        <v>1.645658511846727E-2</v>
      </c>
      <c r="H217" s="241">
        <v>1797910.38</v>
      </c>
      <c r="I217" s="252">
        <f t="shared" ref="I217" si="221">IFERROR((H217/$F$6),0)</f>
        <v>2.5611960329799711E-2</v>
      </c>
      <c r="J217" s="252">
        <f t="shared" si="197"/>
        <v>0.5563350564789078</v>
      </c>
    </row>
    <row r="218" spans="1:10" s="316" customFormat="1">
      <c r="A218" s="225">
        <v>287</v>
      </c>
      <c r="B218" s="242" t="s">
        <v>467</v>
      </c>
      <c r="C218" s="242" t="s">
        <v>468</v>
      </c>
      <c r="D218" s="243" t="s">
        <v>469</v>
      </c>
      <c r="E218" s="244" t="s">
        <v>468</v>
      </c>
      <c r="F218" s="245">
        <v>1155220.6399999999</v>
      </c>
      <c r="G218" s="253">
        <f t="shared" si="191"/>
        <v>1.645658511846727E-2</v>
      </c>
      <c r="H218" s="245">
        <v>1797910.38</v>
      </c>
      <c r="I218" s="253">
        <f t="shared" ref="I218" si="222">IFERROR((H218/$F$6),0)</f>
        <v>2.5611960329799711E-2</v>
      </c>
      <c r="J218" s="253">
        <f t="shared" si="197"/>
        <v>0.5563350564789078</v>
      </c>
    </row>
    <row r="219" spans="1:10" s="316" customFormat="1">
      <c r="A219" s="225">
        <v>288</v>
      </c>
      <c r="B219" s="238" t="s">
        <v>470</v>
      </c>
      <c r="C219" s="238"/>
      <c r="D219" s="239"/>
      <c r="E219" s="240" t="s">
        <v>471</v>
      </c>
      <c r="F219" s="241">
        <v>-839394.98</v>
      </c>
      <c r="G219" s="252">
        <f t="shared" si="191"/>
        <v>-1.1957520890887243E-2</v>
      </c>
      <c r="H219" s="241">
        <v>-963015.31</v>
      </c>
      <c r="I219" s="252">
        <f t="shared" ref="I219" si="223">IFERROR((H219/$F$6),0)</f>
        <v>-1.3718542476355119E-2</v>
      </c>
      <c r="J219" s="252">
        <f t="shared" si="197"/>
        <v>0.14727313475236659</v>
      </c>
    </row>
    <row r="220" spans="1:10" s="316" customFormat="1">
      <c r="A220" s="225">
        <v>289</v>
      </c>
      <c r="B220" s="242" t="s">
        <v>472</v>
      </c>
      <c r="C220" s="242" t="s">
        <v>468</v>
      </c>
      <c r="D220" s="243" t="s">
        <v>473</v>
      </c>
      <c r="E220" s="244" t="s">
        <v>474</v>
      </c>
      <c r="F220" s="245">
        <v>-839394.98</v>
      </c>
      <c r="G220" s="253">
        <f t="shared" si="191"/>
        <v>-1.1957520890887243E-2</v>
      </c>
      <c r="H220" s="245">
        <v>-963015.31</v>
      </c>
      <c r="I220" s="253">
        <f t="shared" ref="I220" si="224">IFERROR((H220/$F$6),0)</f>
        <v>-1.3718542476355119E-2</v>
      </c>
      <c r="J220" s="253">
        <f t="shared" si="197"/>
        <v>0.14727313475236659</v>
      </c>
    </row>
    <row r="221" spans="1:10" s="316" customFormat="1">
      <c r="A221" s="225">
        <v>290</v>
      </c>
      <c r="B221" s="230" t="s">
        <v>475</v>
      </c>
      <c r="C221" s="230"/>
      <c r="D221" s="231"/>
      <c r="E221" s="232" t="s">
        <v>476</v>
      </c>
      <c r="F221" s="233">
        <v>12646.4</v>
      </c>
      <c r="G221" s="250">
        <f t="shared" si="191"/>
        <v>1.8015308144267962E-4</v>
      </c>
      <c r="H221" s="233">
        <v>0</v>
      </c>
      <c r="I221" s="250">
        <f t="shared" ref="I221" si="225">IFERROR((H221/$F$6),0)</f>
        <v>0</v>
      </c>
      <c r="J221" s="250">
        <f t="shared" si="197"/>
        <v>-1</v>
      </c>
    </row>
    <row r="222" spans="1:10" s="316" customFormat="1">
      <c r="A222" s="225">
        <v>291</v>
      </c>
      <c r="B222" s="234" t="s">
        <v>477</v>
      </c>
      <c r="C222" s="234"/>
      <c r="D222" s="235"/>
      <c r="E222" s="236" t="s">
        <v>311</v>
      </c>
      <c r="F222" s="237">
        <v>12646.4</v>
      </c>
      <c r="G222" s="251">
        <f t="shared" si="191"/>
        <v>1.8015308144267962E-4</v>
      </c>
      <c r="H222" s="237">
        <v>0</v>
      </c>
      <c r="I222" s="251">
        <f t="shared" ref="I222" si="226">IFERROR((H222/$F$6),0)</f>
        <v>0</v>
      </c>
      <c r="J222" s="251">
        <f t="shared" si="197"/>
        <v>-1</v>
      </c>
    </row>
    <row r="223" spans="1:10" s="316" customFormat="1">
      <c r="A223" s="225">
        <v>292</v>
      </c>
      <c r="B223" s="238" t="s">
        <v>478</v>
      </c>
      <c r="C223" s="238"/>
      <c r="D223" s="239"/>
      <c r="E223" s="240" t="s">
        <v>479</v>
      </c>
      <c r="F223" s="241">
        <v>12646.4</v>
      </c>
      <c r="G223" s="252">
        <f t="shared" si="191"/>
        <v>1.8015308144267962E-4</v>
      </c>
      <c r="H223" s="241">
        <v>0</v>
      </c>
      <c r="I223" s="252">
        <f t="shared" ref="I223" si="227">IFERROR((H223/$F$6),0)</f>
        <v>0</v>
      </c>
      <c r="J223" s="252">
        <f t="shared" si="197"/>
        <v>-1</v>
      </c>
    </row>
    <row r="224" spans="1:10" s="316" customFormat="1">
      <c r="A224" s="225">
        <v>293</v>
      </c>
      <c r="B224" s="242" t="s">
        <v>480</v>
      </c>
      <c r="C224" s="242" t="s">
        <v>330</v>
      </c>
      <c r="D224" s="243" t="s">
        <v>316</v>
      </c>
      <c r="E224" s="244" t="s">
        <v>481</v>
      </c>
      <c r="F224" s="245">
        <v>12646.4</v>
      </c>
      <c r="G224" s="253">
        <f t="shared" si="191"/>
        <v>1.8015308144267962E-4</v>
      </c>
      <c r="H224" s="245">
        <v>0</v>
      </c>
      <c r="I224" s="253">
        <f t="shared" ref="I224" si="228">IFERROR((H224/$F$6),0)</f>
        <v>0</v>
      </c>
      <c r="J224" s="253">
        <f t="shared" si="197"/>
        <v>-1</v>
      </c>
    </row>
    <row r="225" spans="1:10" s="316" customFormat="1">
      <c r="A225" s="225">
        <v>294</v>
      </c>
      <c r="B225" s="230" t="s">
        <v>482</v>
      </c>
      <c r="C225" s="230"/>
      <c r="D225" s="231"/>
      <c r="E225" s="232" t="s">
        <v>483</v>
      </c>
      <c r="F225" s="233">
        <v>13636804.02</v>
      </c>
      <c r="G225" s="250">
        <f t="shared" si="191"/>
        <v>0.19426178716732992</v>
      </c>
      <c r="H225" s="233">
        <v>20393683.710000001</v>
      </c>
      <c r="I225" s="250">
        <f t="shared" ref="I225" si="229">IFERROR((H225/$F$6),0)</f>
        <v>0.29051627042667311</v>
      </c>
      <c r="J225" s="250">
        <f t="shared" si="197"/>
        <v>0.49548850889770302</v>
      </c>
    </row>
    <row r="226" spans="1:10" s="316" customFormat="1">
      <c r="A226" s="225">
        <v>295</v>
      </c>
      <c r="B226" s="234" t="s">
        <v>484</v>
      </c>
      <c r="C226" s="234"/>
      <c r="D226" s="235"/>
      <c r="E226" s="236" t="s">
        <v>485</v>
      </c>
      <c r="F226" s="237">
        <v>13636804.02</v>
      </c>
      <c r="G226" s="251">
        <f t="shared" si="191"/>
        <v>0.19426178716732992</v>
      </c>
      <c r="H226" s="237">
        <v>20393683.710000001</v>
      </c>
      <c r="I226" s="251">
        <f t="shared" ref="I226" si="230">IFERROR((H226/$F$6),0)</f>
        <v>0.29051627042667311</v>
      </c>
      <c r="J226" s="251">
        <f t="shared" si="197"/>
        <v>0.49548850889770302</v>
      </c>
    </row>
    <row r="227" spans="1:10" s="316" customFormat="1">
      <c r="A227" s="225">
        <v>296</v>
      </c>
      <c r="B227" s="238" t="s">
        <v>486</v>
      </c>
      <c r="C227" s="238"/>
      <c r="D227" s="239"/>
      <c r="E227" s="240" t="s">
        <v>485</v>
      </c>
      <c r="F227" s="241">
        <v>13636804.02</v>
      </c>
      <c r="G227" s="252">
        <f t="shared" si="191"/>
        <v>0.19426178716732992</v>
      </c>
      <c r="H227" s="241">
        <v>20393683.710000001</v>
      </c>
      <c r="I227" s="252">
        <f t="shared" ref="I227" si="231">IFERROR((H227/$F$6),0)</f>
        <v>0.29051627042667311</v>
      </c>
      <c r="J227" s="252">
        <f t="shared" si="197"/>
        <v>0.49548850889770302</v>
      </c>
    </row>
    <row r="228" spans="1:10" s="316" customFormat="1">
      <c r="A228" s="225">
        <v>297</v>
      </c>
      <c r="B228" s="242" t="s">
        <v>487</v>
      </c>
      <c r="C228" s="242" t="s">
        <v>488</v>
      </c>
      <c r="D228" s="243" t="s">
        <v>489</v>
      </c>
      <c r="E228" s="244" t="s">
        <v>490</v>
      </c>
      <c r="F228" s="245">
        <v>12380209.4</v>
      </c>
      <c r="G228" s="253">
        <f t="shared" si="191"/>
        <v>0.1763610887142292</v>
      </c>
      <c r="H228" s="245">
        <v>18332161.989999998</v>
      </c>
      <c r="I228" s="253">
        <f t="shared" ref="I228" si="232">IFERROR((H228/$F$6),0)</f>
        <v>0.26114905997002036</v>
      </c>
      <c r="J228" s="253">
        <f t="shared" si="197"/>
        <v>0.48076348288583848</v>
      </c>
    </row>
    <row r="229" spans="1:10" s="316" customFormat="1">
      <c r="A229" s="225">
        <v>298</v>
      </c>
      <c r="B229" s="242" t="s">
        <v>491</v>
      </c>
      <c r="C229" s="242" t="s">
        <v>488</v>
      </c>
      <c r="D229" s="243" t="s">
        <v>489</v>
      </c>
      <c r="E229" s="244" t="s">
        <v>492</v>
      </c>
      <c r="F229" s="245">
        <v>8660.0300000000007</v>
      </c>
      <c r="G229" s="253">
        <f t="shared" si="191"/>
        <v>1.2336562894468378E-4</v>
      </c>
      <c r="H229" s="245">
        <v>8660.0300000000007</v>
      </c>
      <c r="I229" s="253">
        <f t="shared" ref="I229" si="233">IFERROR((H229/$F$6),0)</f>
        <v>1.2336562894468378E-4</v>
      </c>
      <c r="J229" s="253">
        <f t="shared" si="197"/>
        <v>0</v>
      </c>
    </row>
    <row r="230" spans="1:10" s="316" customFormat="1">
      <c r="A230" s="225">
        <v>299</v>
      </c>
      <c r="B230" s="242" t="s">
        <v>493</v>
      </c>
      <c r="C230" s="242" t="s">
        <v>494</v>
      </c>
      <c r="D230" s="243" t="s">
        <v>489</v>
      </c>
      <c r="E230" s="244" t="s">
        <v>495</v>
      </c>
      <c r="F230" s="245">
        <v>1247934.5900000001</v>
      </c>
      <c r="G230" s="253">
        <f t="shared" si="191"/>
        <v>1.7777332824156045E-2</v>
      </c>
      <c r="H230" s="245">
        <v>2052861.69</v>
      </c>
      <c r="I230" s="253">
        <f t="shared" ref="I230" si="234">IFERROR((H230/$F$6),0)</f>
        <v>2.9243844827708039E-2</v>
      </c>
      <c r="J230" s="253">
        <f t="shared" si="197"/>
        <v>0.64500744385969755</v>
      </c>
    </row>
    <row r="231" spans="1:10" s="316" customFormat="1">
      <c r="A231" s="225">
        <v>300</v>
      </c>
      <c r="B231" s="230" t="s">
        <v>496</v>
      </c>
      <c r="C231" s="230"/>
      <c r="D231" s="231"/>
      <c r="E231" s="232" t="s">
        <v>497</v>
      </c>
      <c r="F231" s="233">
        <v>4217655.84</v>
      </c>
      <c r="G231" s="250">
        <f t="shared" si="191"/>
        <v>6.0082212806863086E-2</v>
      </c>
      <c r="H231" s="233">
        <v>4303004.0599999996</v>
      </c>
      <c r="I231" s="250">
        <f t="shared" ref="I231" si="235">IFERROR((H231/$F$6),0)</f>
        <v>6.1298032710444164E-2</v>
      </c>
      <c r="J231" s="250">
        <f t="shared" si="197"/>
        <v>2.0235937505986623E-2</v>
      </c>
    </row>
    <row r="232" spans="1:10" s="316" customFormat="1">
      <c r="A232" s="225">
        <v>301</v>
      </c>
      <c r="B232" s="234" t="s">
        <v>498</v>
      </c>
      <c r="C232" s="234"/>
      <c r="D232" s="235"/>
      <c r="E232" s="236" t="s">
        <v>499</v>
      </c>
      <c r="F232" s="237">
        <v>4217655.84</v>
      </c>
      <c r="G232" s="251">
        <f t="shared" si="191"/>
        <v>6.0082212806863086E-2</v>
      </c>
      <c r="H232" s="237">
        <v>4303004.0599999996</v>
      </c>
      <c r="I232" s="251">
        <f t="shared" ref="I232" si="236">IFERROR((H232/$F$6),0)</f>
        <v>6.1298032710444164E-2</v>
      </c>
      <c r="J232" s="251">
        <f t="shared" si="197"/>
        <v>2.0235937505986623E-2</v>
      </c>
    </row>
    <row r="233" spans="1:10" s="316" customFormat="1">
      <c r="A233" s="225">
        <v>302</v>
      </c>
      <c r="B233" s="238" t="s">
        <v>500</v>
      </c>
      <c r="C233" s="238"/>
      <c r="D233" s="239"/>
      <c r="E233" s="240" t="s">
        <v>501</v>
      </c>
      <c r="F233" s="241">
        <v>2165404.06</v>
      </c>
      <c r="G233" s="252">
        <f t="shared" si="191"/>
        <v>3.0847056393715929E-2</v>
      </c>
      <c r="H233" s="241">
        <v>2200866.2799999998</v>
      </c>
      <c r="I233" s="252">
        <f t="shared" ref="I233" si="237">IFERROR((H233/$F$6),0)</f>
        <v>3.1352230056402398E-2</v>
      </c>
      <c r="J233" s="252">
        <f t="shared" si="197"/>
        <v>1.6376721857628507E-2</v>
      </c>
    </row>
    <row r="234" spans="1:10" s="316" customFormat="1">
      <c r="A234" s="225">
        <v>303</v>
      </c>
      <c r="B234" s="242" t="s">
        <v>502</v>
      </c>
      <c r="C234" s="242"/>
      <c r="D234" s="243"/>
      <c r="E234" s="244" t="s">
        <v>503</v>
      </c>
      <c r="F234" s="245">
        <v>601976</v>
      </c>
      <c r="G234" s="253">
        <f t="shared" si="191"/>
        <v>8.5753915228474909E-3</v>
      </c>
      <c r="H234" s="245">
        <v>603476</v>
      </c>
      <c r="I234" s="253">
        <f t="shared" ref="I234" si="238">IFERROR((H234/$F$6),0)</f>
        <v>8.5967596293571712E-3</v>
      </c>
      <c r="J234" s="253">
        <f t="shared" si="197"/>
        <v>2.4917936927717488E-3</v>
      </c>
    </row>
    <row r="235" spans="1:10" s="316" customFormat="1">
      <c r="A235" s="225">
        <v>304</v>
      </c>
      <c r="B235" s="242" t="s">
        <v>504</v>
      </c>
      <c r="C235" s="242"/>
      <c r="D235" s="243"/>
      <c r="E235" s="244" t="s">
        <v>505</v>
      </c>
      <c r="F235" s="245">
        <v>213.57</v>
      </c>
      <c r="G235" s="253">
        <f t="shared" si="191"/>
        <v>3.0423910048482644E-6</v>
      </c>
      <c r="H235" s="245">
        <v>213.57</v>
      </c>
      <c r="I235" s="253">
        <f t="shared" ref="I235" si="239">IFERROR((H235/$F$6),0)</f>
        <v>3.0423910048482644E-6</v>
      </c>
      <c r="J235" s="253">
        <f t="shared" si="197"/>
        <v>0</v>
      </c>
    </row>
    <row r="236" spans="1:10" s="316" customFormat="1">
      <c r="A236" s="225">
        <v>305</v>
      </c>
      <c r="B236" s="242" t="s">
        <v>506</v>
      </c>
      <c r="C236" s="242"/>
      <c r="D236" s="243"/>
      <c r="E236" s="244" t="s">
        <v>507</v>
      </c>
      <c r="F236" s="245">
        <v>162818.37</v>
      </c>
      <c r="G236" s="253">
        <f t="shared" si="191"/>
        <v>2.3194135145950109E-3</v>
      </c>
      <c r="H236" s="245">
        <v>196140.59</v>
      </c>
      <c r="I236" s="253">
        <f t="shared" ref="I236" si="240">IFERROR((H236/$F$6),0)</f>
        <v>2.794102011994341E-3</v>
      </c>
      <c r="J236" s="253">
        <f t="shared" si="197"/>
        <v>0.20465884777006438</v>
      </c>
    </row>
    <row r="237" spans="1:10" s="316" customFormat="1">
      <c r="A237" s="225">
        <v>306</v>
      </c>
      <c r="B237" s="242" t="s">
        <v>508</v>
      </c>
      <c r="C237" s="242"/>
      <c r="D237" s="243"/>
      <c r="E237" s="244" t="s">
        <v>509</v>
      </c>
      <c r="F237" s="245">
        <v>8100</v>
      </c>
      <c r="G237" s="253">
        <f t="shared" si="191"/>
        <v>1.1538777515227297E-4</v>
      </c>
      <c r="H237" s="245">
        <v>8100</v>
      </c>
      <c r="I237" s="253">
        <f t="shared" ref="I237" si="241">IFERROR((H237/$F$6),0)</f>
        <v>1.1538777515227297E-4</v>
      </c>
      <c r="J237" s="253">
        <f t="shared" si="197"/>
        <v>0</v>
      </c>
    </row>
    <row r="238" spans="1:10" s="316" customFormat="1">
      <c r="A238" s="225">
        <v>307</v>
      </c>
      <c r="B238" s="242" t="s">
        <v>510</v>
      </c>
      <c r="C238" s="242"/>
      <c r="D238" s="243"/>
      <c r="E238" s="244" t="s">
        <v>511</v>
      </c>
      <c r="F238" s="245">
        <v>5428.53</v>
      </c>
      <c r="G238" s="253">
        <f t="shared" si="191"/>
        <v>7.7331604820662773E-5</v>
      </c>
      <c r="H238" s="245">
        <v>5428.53</v>
      </c>
      <c r="I238" s="253">
        <f t="shared" ref="I238" si="242">IFERROR((H238/$F$6),0)</f>
        <v>7.7331604820662773E-5</v>
      </c>
      <c r="J238" s="253">
        <f t="shared" si="197"/>
        <v>0</v>
      </c>
    </row>
    <row r="239" spans="1:10" s="316" customFormat="1">
      <c r="A239" s="225">
        <v>308</v>
      </c>
      <c r="B239" s="242" t="s">
        <v>512</v>
      </c>
      <c r="C239" s="242"/>
      <c r="D239" s="243"/>
      <c r="E239" s="244" t="s">
        <v>513</v>
      </c>
      <c r="F239" s="245">
        <v>55</v>
      </c>
      <c r="G239" s="253">
        <f t="shared" si="191"/>
        <v>7.8349723868827328E-7</v>
      </c>
      <c r="H239" s="245">
        <v>55</v>
      </c>
      <c r="I239" s="253">
        <f t="shared" ref="I239" si="243">IFERROR((H239/$F$6),0)</f>
        <v>7.8349723868827328E-7</v>
      </c>
      <c r="J239" s="253">
        <f t="shared" si="197"/>
        <v>0</v>
      </c>
    </row>
    <row r="240" spans="1:10" s="316" customFormat="1">
      <c r="A240" s="225">
        <v>309</v>
      </c>
      <c r="B240" s="242" t="s">
        <v>514</v>
      </c>
      <c r="C240" s="242"/>
      <c r="D240" s="243"/>
      <c r="E240" s="244" t="s">
        <v>515</v>
      </c>
      <c r="F240" s="245">
        <v>3200</v>
      </c>
      <c r="G240" s="253">
        <f t="shared" si="191"/>
        <v>4.5585293887317719E-5</v>
      </c>
      <c r="H240" s="245">
        <v>3840</v>
      </c>
      <c r="I240" s="253">
        <f t="shared" ref="I240" si="244">IFERROR((H240/$F$6),0)</f>
        <v>5.4702352664781268E-5</v>
      </c>
      <c r="J240" s="253">
        <f t="shared" si="197"/>
        <v>0.19999999999999996</v>
      </c>
    </row>
    <row r="241" spans="1:10" s="316" customFormat="1">
      <c r="A241" s="225">
        <v>310</v>
      </c>
      <c r="B241" s="242" t="s">
        <v>516</v>
      </c>
      <c r="C241" s="242"/>
      <c r="D241" s="243"/>
      <c r="E241" s="244" t="s">
        <v>517</v>
      </c>
      <c r="F241" s="245">
        <v>5397.88</v>
      </c>
      <c r="G241" s="253">
        <f t="shared" si="191"/>
        <v>7.6894983177648303E-5</v>
      </c>
      <c r="H241" s="245">
        <v>5397.88</v>
      </c>
      <c r="I241" s="253">
        <f t="shared" ref="I241" si="245">IFERROR((H241/$F$6),0)</f>
        <v>7.6894983177648303E-5</v>
      </c>
      <c r="J241" s="253">
        <f t="shared" si="197"/>
        <v>0</v>
      </c>
    </row>
    <row r="242" spans="1:10" s="316" customFormat="1">
      <c r="A242" s="225">
        <v>311</v>
      </c>
      <c r="B242" s="242" t="s">
        <v>518</v>
      </c>
      <c r="C242" s="242"/>
      <c r="D242" s="243"/>
      <c r="E242" s="244" t="s">
        <v>519</v>
      </c>
      <c r="F242" s="245">
        <v>18339.060000000001</v>
      </c>
      <c r="G242" s="253">
        <f t="shared" si="191"/>
        <v>2.612473249116103E-4</v>
      </c>
      <c r="H242" s="245">
        <v>18339.060000000001</v>
      </c>
      <c r="I242" s="253">
        <f t="shared" ref="I242" si="246">IFERROR((H242/$F$6),0)</f>
        <v>2.612473249116103E-4</v>
      </c>
      <c r="J242" s="253">
        <f t="shared" si="197"/>
        <v>0</v>
      </c>
    </row>
    <row r="243" spans="1:10" s="316" customFormat="1">
      <c r="A243" s="225">
        <v>312</v>
      </c>
      <c r="B243" s="242" t="s">
        <v>520</v>
      </c>
      <c r="C243" s="242"/>
      <c r="D243" s="243"/>
      <c r="E243" s="244" t="s">
        <v>521</v>
      </c>
      <c r="F243" s="245">
        <v>34150</v>
      </c>
      <c r="G243" s="253">
        <f t="shared" si="191"/>
        <v>4.8648055820371878E-4</v>
      </c>
      <c r="H243" s="245">
        <v>34150</v>
      </c>
      <c r="I243" s="253">
        <f t="shared" ref="I243" si="247">IFERROR((H243/$F$6),0)</f>
        <v>4.8648055820371878E-4</v>
      </c>
      <c r="J243" s="253">
        <f t="shared" si="197"/>
        <v>0</v>
      </c>
    </row>
    <row r="244" spans="1:10" s="316" customFormat="1">
      <c r="A244" s="225">
        <v>313</v>
      </c>
      <c r="B244" s="242" t="s">
        <v>522</v>
      </c>
      <c r="C244" s="242"/>
      <c r="D244" s="243"/>
      <c r="E244" s="244" t="s">
        <v>523</v>
      </c>
      <c r="F244" s="245">
        <v>80124.05</v>
      </c>
      <c r="G244" s="253">
        <f t="shared" si="191"/>
        <v>1.1413994895912937E-3</v>
      </c>
      <c r="H244" s="245">
        <v>80124.05</v>
      </c>
      <c r="I244" s="253">
        <f t="shared" ref="I244" si="248">IFERROR((H244/$F$6),0)</f>
        <v>1.1413994895912937E-3</v>
      </c>
      <c r="J244" s="253">
        <f t="shared" si="197"/>
        <v>0</v>
      </c>
    </row>
    <row r="245" spans="1:10" s="316" customFormat="1">
      <c r="A245" s="225">
        <v>314</v>
      </c>
      <c r="B245" s="242" t="s">
        <v>524</v>
      </c>
      <c r="C245" s="242"/>
      <c r="D245" s="243"/>
      <c r="E245" s="244" t="s">
        <v>525</v>
      </c>
      <c r="F245" s="245">
        <v>92400</v>
      </c>
      <c r="G245" s="253">
        <f t="shared" si="191"/>
        <v>1.3162753609962993E-3</v>
      </c>
      <c r="H245" s="245">
        <v>92400</v>
      </c>
      <c r="I245" s="253">
        <f t="shared" ref="I245" si="249">IFERROR((H245/$F$6),0)</f>
        <v>1.3162753609962993E-3</v>
      </c>
      <c r="J245" s="253">
        <f t="shared" si="197"/>
        <v>0</v>
      </c>
    </row>
    <row r="246" spans="1:10" s="316" customFormat="1">
      <c r="A246" s="225">
        <v>315</v>
      </c>
      <c r="B246" s="242" t="s">
        <v>526</v>
      </c>
      <c r="C246" s="242"/>
      <c r="D246" s="243"/>
      <c r="E246" s="244" t="s">
        <v>527</v>
      </c>
      <c r="F246" s="245">
        <v>770700</v>
      </c>
      <c r="G246" s="253">
        <f t="shared" si="191"/>
        <v>1.0978933124673677E-2</v>
      </c>
      <c r="H246" s="245">
        <v>770700</v>
      </c>
      <c r="I246" s="253">
        <f t="shared" ref="I246" si="250">IFERROR((H246/$F$6),0)</f>
        <v>1.0978933124673677E-2</v>
      </c>
      <c r="J246" s="253">
        <f t="shared" si="197"/>
        <v>0</v>
      </c>
    </row>
    <row r="247" spans="1:10" s="316" customFormat="1">
      <c r="A247" s="225">
        <v>316</v>
      </c>
      <c r="B247" s="242" t="s">
        <v>528</v>
      </c>
      <c r="C247" s="242"/>
      <c r="D247" s="243"/>
      <c r="E247" s="244" t="s">
        <v>529</v>
      </c>
      <c r="F247" s="245">
        <v>69828.91</v>
      </c>
      <c r="G247" s="253">
        <f t="shared" si="191"/>
        <v>9.9474105755658097E-4</v>
      </c>
      <c r="H247" s="245">
        <v>69828.91</v>
      </c>
      <c r="I247" s="253">
        <f t="shared" ref="I247" si="251">IFERROR((H247/$F$6),0)</f>
        <v>9.9474105755658097E-4</v>
      </c>
      <c r="J247" s="253">
        <f t="shared" si="197"/>
        <v>0</v>
      </c>
    </row>
    <row r="248" spans="1:10" s="316" customFormat="1">
      <c r="A248" s="225">
        <v>317</v>
      </c>
      <c r="B248" s="242" t="s">
        <v>530</v>
      </c>
      <c r="C248" s="242"/>
      <c r="D248" s="243"/>
      <c r="E248" s="244" t="s">
        <v>531</v>
      </c>
      <c r="F248" s="245">
        <v>312672.69</v>
      </c>
      <c r="G248" s="253">
        <f t="shared" si="191"/>
        <v>4.454148895058809E-3</v>
      </c>
      <c r="H248" s="245">
        <v>312672.69</v>
      </c>
      <c r="I248" s="253">
        <f t="shared" ref="I248" si="252">IFERROR((H248/$F$6),0)</f>
        <v>4.454148895058809E-3</v>
      </c>
      <c r="J248" s="253">
        <f t="shared" si="197"/>
        <v>0</v>
      </c>
    </row>
    <row r="249" spans="1:10" s="316" customFormat="1">
      <c r="A249" s="225">
        <v>318</v>
      </c>
      <c r="B249" s="238" t="s">
        <v>532</v>
      </c>
      <c r="C249" s="238"/>
      <c r="D249" s="239"/>
      <c r="E249" s="240" t="s">
        <v>533</v>
      </c>
      <c r="F249" s="241">
        <v>141200</v>
      </c>
      <c r="G249" s="252">
        <f t="shared" si="191"/>
        <v>2.0114510927778943E-3</v>
      </c>
      <c r="H249" s="241">
        <v>198910</v>
      </c>
      <c r="I249" s="252">
        <f t="shared" ref="I249" si="253">IFERROR((H249/$F$6),0)</f>
        <v>2.83355337722699E-3</v>
      </c>
      <c r="J249" s="252">
        <f t="shared" si="197"/>
        <v>0.40871104815864023</v>
      </c>
    </row>
    <row r="250" spans="1:10" s="316" customFormat="1">
      <c r="A250" s="225">
        <v>319</v>
      </c>
      <c r="B250" s="242" t="s">
        <v>534</v>
      </c>
      <c r="C250" s="242"/>
      <c r="D250" s="243"/>
      <c r="E250" s="244" t="s">
        <v>535</v>
      </c>
      <c r="F250" s="245">
        <v>10600</v>
      </c>
      <c r="G250" s="253">
        <f t="shared" si="191"/>
        <v>1.5100128600173995E-4</v>
      </c>
      <c r="H250" s="245">
        <v>7000</v>
      </c>
      <c r="I250" s="253">
        <f t="shared" ref="I250" si="254">IFERROR((H250/$F$6),0)</f>
        <v>9.9717830378507512E-5</v>
      </c>
      <c r="J250" s="253">
        <f t="shared" si="197"/>
        <v>-0.339622641509434</v>
      </c>
    </row>
    <row r="251" spans="1:10" s="316" customFormat="1">
      <c r="A251" s="225">
        <v>320</v>
      </c>
      <c r="B251" s="242" t="s">
        <v>536</v>
      </c>
      <c r="C251" s="242"/>
      <c r="D251" s="243"/>
      <c r="E251" s="244" t="s">
        <v>537</v>
      </c>
      <c r="F251" s="245">
        <v>130600</v>
      </c>
      <c r="G251" s="253">
        <f t="shared" si="191"/>
        <v>1.8604498067761545E-3</v>
      </c>
      <c r="H251" s="245">
        <v>191910</v>
      </c>
      <c r="I251" s="253">
        <f t="shared" ref="I251" si="255">IFERROR((H251/$F$6),0)</f>
        <v>2.7338355468484823E-3</v>
      </c>
      <c r="J251" s="253">
        <f t="shared" si="197"/>
        <v>0.46944869831546709</v>
      </c>
    </row>
    <row r="252" spans="1:10" s="316" customFormat="1">
      <c r="A252" s="225">
        <v>321</v>
      </c>
      <c r="B252" s="238" t="s">
        <v>538</v>
      </c>
      <c r="C252" s="238"/>
      <c r="D252" s="239"/>
      <c r="E252" s="240" t="s">
        <v>539</v>
      </c>
      <c r="F252" s="241">
        <v>1911051.78</v>
      </c>
      <c r="G252" s="252">
        <f t="shared" si="191"/>
        <v>2.7223705320369267E-2</v>
      </c>
      <c r="H252" s="241">
        <v>1903227.78</v>
      </c>
      <c r="I252" s="252">
        <f t="shared" ref="I252" si="256">IFERROR((H252/$F$6),0)</f>
        <v>2.7112249276814774E-2</v>
      </c>
      <c r="J252" s="252">
        <f t="shared" si="197"/>
        <v>-4.0940805905321787E-3</v>
      </c>
    </row>
    <row r="253" spans="1:10" s="316" customFormat="1">
      <c r="A253" s="225">
        <v>322</v>
      </c>
      <c r="B253" s="242" t="s">
        <v>540</v>
      </c>
      <c r="C253" s="242"/>
      <c r="D253" s="243"/>
      <c r="E253" s="244" t="s">
        <v>541</v>
      </c>
      <c r="F253" s="245">
        <v>1868826.77</v>
      </c>
      <c r="G253" s="253">
        <f t="shared" ref="G253:G293" si="257">IFERROR((F253/$F$6),0)</f>
        <v>2.6622192979667725E-2</v>
      </c>
      <c r="H253" s="245">
        <v>1861002.77</v>
      </c>
      <c r="I253" s="253">
        <f t="shared" ref="I253" si="258">IFERROR((H253/$F$6),0)</f>
        <v>2.6510736936113232E-2</v>
      </c>
      <c r="J253" s="253">
        <f t="shared" si="197"/>
        <v>-4.1865838640571251E-3</v>
      </c>
    </row>
    <row r="254" spans="1:10" s="316" customFormat="1">
      <c r="A254" s="225">
        <v>323</v>
      </c>
      <c r="B254" s="242" t="s">
        <v>542</v>
      </c>
      <c r="C254" s="242"/>
      <c r="D254" s="243"/>
      <c r="E254" s="244" t="s">
        <v>543</v>
      </c>
      <c r="F254" s="245">
        <v>42225.01</v>
      </c>
      <c r="G254" s="253">
        <f t="shared" si="257"/>
        <v>6.0151234070154056E-4</v>
      </c>
      <c r="H254" s="245">
        <v>42225.01</v>
      </c>
      <c r="I254" s="253">
        <f t="shared" ref="I254" si="259">IFERROR((H254/$F$6),0)</f>
        <v>6.0151234070154056E-4</v>
      </c>
      <c r="J254" s="253">
        <f t="shared" si="197"/>
        <v>0</v>
      </c>
    </row>
    <row r="255" spans="1:10" s="316" customFormat="1">
      <c r="A255" s="225">
        <v>324</v>
      </c>
      <c r="B255" s="226">
        <v>2</v>
      </c>
      <c r="C255" s="226"/>
      <c r="D255" s="227"/>
      <c r="E255" s="228" t="s">
        <v>544</v>
      </c>
      <c r="F255" s="229">
        <v>68592395.790000007</v>
      </c>
      <c r="G255" s="254">
        <f t="shared" si="257"/>
        <v>0.97712641266323907</v>
      </c>
      <c r="H255" s="229">
        <v>84177904.079999998</v>
      </c>
      <c r="I255" s="254">
        <f t="shared" ref="I255" si="260">IFERROR((H255/$F$6),0)</f>
        <v>1.1991482800953879</v>
      </c>
      <c r="J255" s="254">
        <f t="shared" si="197"/>
        <v>0.22721918531196983</v>
      </c>
    </row>
    <row r="256" spans="1:10" s="316" customFormat="1">
      <c r="A256" s="225">
        <v>325</v>
      </c>
      <c r="B256" s="230" t="s">
        <v>545</v>
      </c>
      <c r="C256" s="230"/>
      <c r="D256" s="231"/>
      <c r="E256" s="232" t="s">
        <v>546</v>
      </c>
      <c r="F256" s="233">
        <v>27591677.100000001</v>
      </c>
      <c r="G256" s="250">
        <f t="shared" si="257"/>
        <v>0.39305459670233578</v>
      </c>
      <c r="H256" s="233">
        <v>23762455.739999998</v>
      </c>
      <c r="I256" s="250">
        <f t="shared" ref="I256" si="261">IFERROR((H256/$F$6),0)</f>
        <v>0.33850579012258747</v>
      </c>
      <c r="J256" s="250">
        <f t="shared" si="197"/>
        <v>-0.13878175458932152</v>
      </c>
    </row>
    <row r="257" spans="1:10" s="316" customFormat="1">
      <c r="A257" s="225">
        <v>326</v>
      </c>
      <c r="B257" s="234" t="s">
        <v>547</v>
      </c>
      <c r="C257" s="234"/>
      <c r="D257" s="235"/>
      <c r="E257" s="236" t="s">
        <v>548</v>
      </c>
      <c r="F257" s="237">
        <v>6757858.3600000003</v>
      </c>
      <c r="G257" s="251">
        <f t="shared" si="257"/>
        <v>9.6268424809208428E-2</v>
      </c>
      <c r="H257" s="237">
        <v>9085226.0199999996</v>
      </c>
      <c r="I257" s="251">
        <f t="shared" ref="I257" si="262">IFERROR((H257/$F$6),0)</f>
        <v>0.12942271817325185</v>
      </c>
      <c r="J257" s="251">
        <f t="shared" ref="J257:J297" si="263">IF(AND(F257=0,H257=0),0,IF(H257=0,-1,IF(F257=0,1,(H257/F257)-1)))</f>
        <v>0.34439426457585576</v>
      </c>
    </row>
    <row r="258" spans="1:10" s="316" customFormat="1">
      <c r="A258" s="225">
        <v>327</v>
      </c>
      <c r="B258" s="238" t="s">
        <v>549</v>
      </c>
      <c r="C258" s="238"/>
      <c r="D258" s="239"/>
      <c r="E258" s="240" t="s">
        <v>550</v>
      </c>
      <c r="F258" s="241">
        <v>0</v>
      </c>
      <c r="G258" s="252">
        <f t="shared" si="257"/>
        <v>0</v>
      </c>
      <c r="H258" s="241">
        <v>3276235.48</v>
      </c>
      <c r="I258" s="252">
        <f t="shared" ref="I258" si="264">IFERROR((H258/$F$6),0)</f>
        <v>4.6671299124955448E-2</v>
      </c>
      <c r="J258" s="252">
        <f t="shared" si="263"/>
        <v>1</v>
      </c>
    </row>
    <row r="259" spans="1:10" s="316" customFormat="1">
      <c r="A259" s="225">
        <v>329</v>
      </c>
      <c r="B259" s="242" t="s">
        <v>551</v>
      </c>
      <c r="C259" s="242" t="s">
        <v>552</v>
      </c>
      <c r="D259" s="243" t="s">
        <v>553</v>
      </c>
      <c r="E259" s="244" t="s">
        <v>554</v>
      </c>
      <c r="F259" s="245">
        <v>53338.18</v>
      </c>
      <c r="G259" s="253">
        <f t="shared" si="257"/>
        <v>7.598239408483289E-4</v>
      </c>
      <c r="H259" s="245">
        <v>168962.19</v>
      </c>
      <c r="I259" s="253">
        <f t="shared" ref="I259" si="265">IFERROR((H259/$F$6),0)</f>
        <v>2.4069347146858798E-3</v>
      </c>
      <c r="J259" s="253">
        <f t="shared" si="263"/>
        <v>2.1677531929285925</v>
      </c>
    </row>
    <row r="260" spans="1:10" s="316" customFormat="1">
      <c r="A260" s="225">
        <v>331</v>
      </c>
      <c r="B260" s="242" t="s">
        <v>555</v>
      </c>
      <c r="C260" s="242" t="s">
        <v>552</v>
      </c>
      <c r="D260" s="243" t="s">
        <v>553</v>
      </c>
      <c r="E260" s="244" t="s">
        <v>556</v>
      </c>
      <c r="F260" s="245">
        <v>45266.1</v>
      </c>
      <c r="G260" s="253">
        <f t="shared" si="257"/>
        <v>6.448338973852227E-4</v>
      </c>
      <c r="H260" s="245">
        <v>0</v>
      </c>
      <c r="I260" s="253">
        <f t="shared" ref="I260" si="266">IFERROR((H260/$F$6),0)</f>
        <v>0</v>
      </c>
      <c r="J260" s="253">
        <f t="shared" si="263"/>
        <v>-1</v>
      </c>
    </row>
    <row r="261" spans="1:10" s="316" customFormat="1">
      <c r="A261" s="225">
        <v>333</v>
      </c>
      <c r="B261" s="242" t="s">
        <v>557</v>
      </c>
      <c r="C261" s="242" t="s">
        <v>552</v>
      </c>
      <c r="D261" s="243" t="s">
        <v>553</v>
      </c>
      <c r="E261" s="244" t="s">
        <v>558</v>
      </c>
      <c r="F261" s="245">
        <v>24238.67</v>
      </c>
      <c r="G261" s="253">
        <f t="shared" si="257"/>
        <v>3.452896548086598E-4</v>
      </c>
      <c r="H261" s="245">
        <v>63545.86</v>
      </c>
      <c r="I261" s="253">
        <f t="shared" ref="I261" si="267">IFERROR((H261/$F$6),0)</f>
        <v>9.0523646981948368E-4</v>
      </c>
      <c r="J261" s="253">
        <f t="shared" si="263"/>
        <v>1.6216727237921886</v>
      </c>
    </row>
    <row r="262" spans="1:10" s="316" customFormat="1">
      <c r="A262" s="225">
        <v>335</v>
      </c>
      <c r="B262" s="242" t="s">
        <v>559</v>
      </c>
      <c r="C262" s="242" t="s">
        <v>552</v>
      </c>
      <c r="D262" s="243" t="s">
        <v>553</v>
      </c>
      <c r="E262" s="244" t="s">
        <v>560</v>
      </c>
      <c r="F262" s="245">
        <v>11.66</v>
      </c>
      <c r="G262" s="253">
        <f t="shared" si="257"/>
        <v>1.6610141460191395E-7</v>
      </c>
      <c r="H262" s="245">
        <v>11.66</v>
      </c>
      <c r="I262" s="253">
        <f t="shared" ref="I262" si="268">IFERROR((H262/$F$6),0)</f>
        <v>1.6610141460191395E-7</v>
      </c>
      <c r="J262" s="253">
        <f t="shared" si="263"/>
        <v>0</v>
      </c>
    </row>
    <row r="263" spans="1:10" s="316" customFormat="1">
      <c r="A263" s="225">
        <v>336</v>
      </c>
      <c r="B263" s="242" t="s">
        <v>561</v>
      </c>
      <c r="C263" s="242" t="s">
        <v>552</v>
      </c>
      <c r="D263" s="243" t="s">
        <v>553</v>
      </c>
      <c r="E263" s="244" t="s">
        <v>562</v>
      </c>
      <c r="F263" s="245">
        <v>64209.98</v>
      </c>
      <c r="G263" s="253">
        <f t="shared" si="257"/>
        <v>9.1469712774962285E-4</v>
      </c>
      <c r="H263" s="245">
        <v>5960</v>
      </c>
      <c r="I263" s="253">
        <f t="shared" ref="I263" si="269">IFERROR((H263/$F$6),0)</f>
        <v>8.4902609865129258E-5</v>
      </c>
      <c r="J263" s="253">
        <f t="shared" si="263"/>
        <v>-0.90717953813410313</v>
      </c>
    </row>
    <row r="264" spans="1:10" s="316" customFormat="1">
      <c r="A264" s="225">
        <v>337</v>
      </c>
      <c r="B264" s="242" t="s">
        <v>563</v>
      </c>
      <c r="C264" s="242" t="s">
        <v>552</v>
      </c>
      <c r="D264" s="243" t="s">
        <v>553</v>
      </c>
      <c r="E264" s="244" t="s">
        <v>564</v>
      </c>
      <c r="F264" s="245">
        <v>193777.7</v>
      </c>
      <c r="G264" s="253">
        <f t="shared" si="257"/>
        <v>2.7604416885339024E-3</v>
      </c>
      <c r="H264" s="245">
        <v>92167.34</v>
      </c>
      <c r="I264" s="253">
        <f t="shared" ref="I264" si="270">IFERROR((H264/$F$6),0)</f>
        <v>1.3129610252226042E-3</v>
      </c>
      <c r="J264" s="253">
        <f t="shared" si="263"/>
        <v>-0.52436560037610114</v>
      </c>
    </row>
    <row r="265" spans="1:10" s="316" customFormat="1">
      <c r="A265" s="225">
        <v>339</v>
      </c>
      <c r="B265" s="242" t="s">
        <v>565</v>
      </c>
      <c r="C265" s="242" t="s">
        <v>552</v>
      </c>
      <c r="D265" s="243" t="s">
        <v>553</v>
      </c>
      <c r="E265" s="244" t="s">
        <v>503</v>
      </c>
      <c r="F265" s="245">
        <v>100960</v>
      </c>
      <c r="G265" s="253">
        <f t="shared" si="257"/>
        <v>1.438216022144874E-3</v>
      </c>
      <c r="H265" s="245">
        <v>32810</v>
      </c>
      <c r="I265" s="253">
        <f t="shared" ref="I265" si="271">IFERROR((H265/$F$6),0)</f>
        <v>4.6739171638840449E-4</v>
      </c>
      <c r="J265" s="253">
        <f t="shared" si="263"/>
        <v>-0.67501980982567356</v>
      </c>
    </row>
    <row r="266" spans="1:10" s="316" customFormat="1">
      <c r="A266" s="225">
        <v>340</v>
      </c>
      <c r="B266" s="242" t="s">
        <v>566</v>
      </c>
      <c r="C266" s="242" t="s">
        <v>552</v>
      </c>
      <c r="D266" s="243" t="s">
        <v>553</v>
      </c>
      <c r="E266" s="244" t="s">
        <v>567</v>
      </c>
      <c r="F266" s="245">
        <v>11864.1</v>
      </c>
      <c r="G266" s="253">
        <f t="shared" si="257"/>
        <v>1.6900890162766443E-4</v>
      </c>
      <c r="H266" s="245">
        <v>116080.3</v>
      </c>
      <c r="I266" s="253">
        <f t="shared" ref="I266" si="272">IFERROR((H266/$F$6),0)</f>
        <v>1.6536108093837523E-3</v>
      </c>
      <c r="J266" s="253">
        <f t="shared" si="263"/>
        <v>8.7841639905260411</v>
      </c>
    </row>
    <row r="267" spans="1:10" s="316" customFormat="1">
      <c r="A267" s="225">
        <v>342</v>
      </c>
      <c r="B267" s="242" t="s">
        <v>568</v>
      </c>
      <c r="C267" s="242" t="s">
        <v>552</v>
      </c>
      <c r="D267" s="243" t="s">
        <v>553</v>
      </c>
      <c r="E267" s="244" t="s">
        <v>569</v>
      </c>
      <c r="F267" s="245">
        <v>911</v>
      </c>
      <c r="G267" s="253">
        <f t="shared" si="257"/>
        <v>1.2977563353545763E-5</v>
      </c>
      <c r="H267" s="245">
        <v>2071</v>
      </c>
      <c r="I267" s="253">
        <f t="shared" ref="I267" si="273">IFERROR((H267/$F$6),0)</f>
        <v>2.9502232387698436E-5</v>
      </c>
      <c r="J267" s="253">
        <f t="shared" si="263"/>
        <v>1.2733260153677279</v>
      </c>
    </row>
    <row r="268" spans="1:10" s="316" customFormat="1">
      <c r="A268" s="225">
        <v>343</v>
      </c>
      <c r="B268" s="242" t="s">
        <v>570</v>
      </c>
      <c r="C268" s="242" t="s">
        <v>552</v>
      </c>
      <c r="D268" s="243" t="s">
        <v>553</v>
      </c>
      <c r="E268" s="244" t="s">
        <v>571</v>
      </c>
      <c r="F268" s="245">
        <v>32338.77</v>
      </c>
      <c r="G268" s="253">
        <f t="shared" si="257"/>
        <v>4.6067885450136681E-4</v>
      </c>
      <c r="H268" s="245">
        <v>91695.26</v>
      </c>
      <c r="I268" s="253">
        <f t="shared" ref="I268" si="274">IFERROR((H268/$F$6),0)</f>
        <v>1.3062360547418778E-3</v>
      </c>
      <c r="J268" s="253">
        <f t="shared" si="263"/>
        <v>1.8354591099166724</v>
      </c>
    </row>
    <row r="269" spans="1:10" s="316" customFormat="1">
      <c r="A269" s="225">
        <v>344</v>
      </c>
      <c r="B269" s="242" t="s">
        <v>572</v>
      </c>
      <c r="C269" s="242" t="s">
        <v>552</v>
      </c>
      <c r="D269" s="243" t="s">
        <v>553</v>
      </c>
      <c r="E269" s="244" t="s">
        <v>573</v>
      </c>
      <c r="F269" s="245">
        <v>4120</v>
      </c>
      <c r="G269" s="253">
        <f t="shared" si="257"/>
        <v>5.8691065879921565E-5</v>
      </c>
      <c r="H269" s="245">
        <v>0</v>
      </c>
      <c r="I269" s="253">
        <f t="shared" ref="I269" si="275">IFERROR((H269/$F$6),0)</f>
        <v>0</v>
      </c>
      <c r="J269" s="253">
        <f t="shared" si="263"/>
        <v>-1</v>
      </c>
    </row>
    <row r="270" spans="1:10" s="316" customFormat="1">
      <c r="A270" s="225">
        <v>345</v>
      </c>
      <c r="B270" s="242" t="s">
        <v>574</v>
      </c>
      <c r="C270" s="242" t="s">
        <v>552</v>
      </c>
      <c r="D270" s="243" t="s">
        <v>553</v>
      </c>
      <c r="E270" s="244" t="s">
        <v>575</v>
      </c>
      <c r="F270" s="245">
        <v>32796.660000000003</v>
      </c>
      <c r="G270" s="253">
        <f t="shared" si="257"/>
        <v>4.672016826945118E-4</v>
      </c>
      <c r="H270" s="245">
        <v>3610</v>
      </c>
      <c r="I270" s="253">
        <f t="shared" ref="I270" si="276">IFERROR((H270/$F$6),0)</f>
        <v>5.1425909666630301E-5</v>
      </c>
      <c r="J270" s="253">
        <f t="shared" si="263"/>
        <v>-0.88992781582026947</v>
      </c>
    </row>
    <row r="271" spans="1:10" s="316" customFormat="1">
      <c r="A271" s="225">
        <v>346</v>
      </c>
      <c r="B271" s="242" t="s">
        <v>576</v>
      </c>
      <c r="C271" s="242" t="s">
        <v>552</v>
      </c>
      <c r="D271" s="243" t="s">
        <v>553</v>
      </c>
      <c r="E271" s="244" t="s">
        <v>577</v>
      </c>
      <c r="F271" s="245">
        <v>73102.7</v>
      </c>
      <c r="G271" s="253">
        <f t="shared" si="257"/>
        <v>1.0413775198301316E-3</v>
      </c>
      <c r="H271" s="245">
        <v>82247.42</v>
      </c>
      <c r="I271" s="253">
        <f t="shared" ref="I271" si="277">IFERROR((H271/$F$6),0)</f>
        <v>1.1716477538042667E-3</v>
      </c>
      <c r="J271" s="253">
        <f t="shared" si="263"/>
        <v>0.12509414836934885</v>
      </c>
    </row>
    <row r="272" spans="1:10" s="316" customFormat="1">
      <c r="A272" s="225">
        <v>349</v>
      </c>
      <c r="B272" s="242" t="s">
        <v>578</v>
      </c>
      <c r="C272" s="242" t="s">
        <v>552</v>
      </c>
      <c r="D272" s="243" t="s">
        <v>553</v>
      </c>
      <c r="E272" s="244" t="s">
        <v>579</v>
      </c>
      <c r="F272" s="245">
        <v>0</v>
      </c>
      <c r="G272" s="253">
        <f t="shared" si="257"/>
        <v>0</v>
      </c>
      <c r="H272" s="245">
        <v>329.38</v>
      </c>
      <c r="I272" s="253">
        <f t="shared" ref="I272" si="278">IFERROR((H272/$F$6),0)</f>
        <v>4.6921512814389718E-6</v>
      </c>
      <c r="J272" s="253">
        <f t="shared" si="263"/>
        <v>1</v>
      </c>
    </row>
    <row r="273" spans="1:10" s="316" customFormat="1">
      <c r="A273" s="225">
        <v>353</v>
      </c>
      <c r="B273" s="242" t="s">
        <v>580</v>
      </c>
      <c r="C273" s="242" t="s">
        <v>552</v>
      </c>
      <c r="D273" s="243" t="s">
        <v>553</v>
      </c>
      <c r="E273" s="244" t="s">
        <v>581</v>
      </c>
      <c r="F273" s="245">
        <v>66060</v>
      </c>
      <c r="G273" s="253">
        <f t="shared" si="257"/>
        <v>9.4105141068631518E-4</v>
      </c>
      <c r="H273" s="245">
        <v>18558.34</v>
      </c>
      <c r="I273" s="253">
        <f t="shared" ref="I273" si="279">IFERROR((H273/$F$6),0)</f>
        <v>2.6437105717523873E-4</v>
      </c>
      <c r="J273" s="253">
        <f t="shared" si="263"/>
        <v>-0.71906842264607929</v>
      </c>
    </row>
    <row r="274" spans="1:10" s="316" customFormat="1">
      <c r="A274" s="225">
        <v>355</v>
      </c>
      <c r="B274" s="242" t="s">
        <v>582</v>
      </c>
      <c r="C274" s="242" t="s">
        <v>552</v>
      </c>
      <c r="D274" s="243" t="s">
        <v>553</v>
      </c>
      <c r="E274" s="244" t="s">
        <v>583</v>
      </c>
      <c r="F274" s="245">
        <v>1780.73</v>
      </c>
      <c r="G274" s="253">
        <f t="shared" si="257"/>
        <v>2.5367218869988525E-5</v>
      </c>
      <c r="H274" s="245">
        <v>11910</v>
      </c>
      <c r="I274" s="253">
        <f t="shared" ref="I274" si="280">IFERROR((H274/$F$6),0)</f>
        <v>1.6966276568686065E-4</v>
      </c>
      <c r="J274" s="253">
        <f t="shared" si="263"/>
        <v>5.6882682944635068</v>
      </c>
    </row>
    <row r="275" spans="1:10" s="316" customFormat="1">
      <c r="A275" s="225">
        <v>357</v>
      </c>
      <c r="B275" s="242" t="s">
        <v>584</v>
      </c>
      <c r="C275" s="242" t="s">
        <v>552</v>
      </c>
      <c r="D275" s="243" t="s">
        <v>553</v>
      </c>
      <c r="E275" s="244" t="s">
        <v>585</v>
      </c>
      <c r="F275" s="245">
        <v>13980.26</v>
      </c>
      <c r="G275" s="253">
        <f t="shared" si="257"/>
        <v>1.9915445647534764E-4</v>
      </c>
      <c r="H275" s="245">
        <v>6387.76</v>
      </c>
      <c r="I275" s="253">
        <f t="shared" ref="I275" si="281">IFERROR((H275/$F$6),0)</f>
        <v>9.0996224025516461E-5</v>
      </c>
      <c r="J275" s="253">
        <f t="shared" si="263"/>
        <v>-0.54308718149733981</v>
      </c>
    </row>
    <row r="276" spans="1:10" s="316" customFormat="1">
      <c r="A276" s="225">
        <v>358</v>
      </c>
      <c r="B276" s="242" t="s">
        <v>586</v>
      </c>
      <c r="C276" s="242" t="s">
        <v>552</v>
      </c>
      <c r="D276" s="243" t="s">
        <v>553</v>
      </c>
      <c r="E276" s="244" t="s">
        <v>587</v>
      </c>
      <c r="F276" s="245">
        <v>442</v>
      </c>
      <c r="G276" s="253">
        <f t="shared" si="257"/>
        <v>6.2964687181857603E-6</v>
      </c>
      <c r="H276" s="245">
        <v>642.5</v>
      </c>
      <c r="I276" s="253">
        <f t="shared" ref="I276" si="282">IFERROR((H276/$F$6),0)</f>
        <v>9.1526722883130116E-6</v>
      </c>
      <c r="J276" s="253">
        <f t="shared" si="263"/>
        <v>0.45361990950226239</v>
      </c>
    </row>
    <row r="277" spans="1:10" s="316" customFormat="1">
      <c r="A277" s="225">
        <v>359</v>
      </c>
      <c r="B277" s="242" t="s">
        <v>588</v>
      </c>
      <c r="C277" s="242" t="s">
        <v>552</v>
      </c>
      <c r="D277" s="243" t="s">
        <v>553</v>
      </c>
      <c r="E277" s="244" t="s">
        <v>589</v>
      </c>
      <c r="F277" s="245">
        <v>9338.2999999999993</v>
      </c>
      <c r="G277" s="253">
        <f t="shared" si="257"/>
        <v>1.3302785934623095E-4</v>
      </c>
      <c r="H277" s="245">
        <v>18960</v>
      </c>
      <c r="I277" s="253">
        <f t="shared" ref="I277" si="283">IFERROR((H277/$F$6),0)</f>
        <v>2.7009286628235752E-4</v>
      </c>
      <c r="J277" s="253">
        <f t="shared" si="263"/>
        <v>1.030348136170395</v>
      </c>
    </row>
    <row r="278" spans="1:10" s="316" customFormat="1">
      <c r="A278" s="225">
        <v>360</v>
      </c>
      <c r="B278" s="242" t="s">
        <v>590</v>
      </c>
      <c r="C278" s="242" t="s">
        <v>552</v>
      </c>
      <c r="D278" s="243" t="s">
        <v>553</v>
      </c>
      <c r="E278" s="244" t="s">
        <v>591</v>
      </c>
      <c r="F278" s="245">
        <v>37023</v>
      </c>
      <c r="G278" s="253">
        <f t="shared" si="257"/>
        <v>5.2740760487192623E-4</v>
      </c>
      <c r="H278" s="245">
        <v>270</v>
      </c>
      <c r="I278" s="253">
        <f t="shared" ref="I278" si="284">IFERROR((H278/$F$6),0)</f>
        <v>3.846259171742433E-6</v>
      </c>
      <c r="J278" s="253">
        <f t="shared" si="263"/>
        <v>-0.99270723604246014</v>
      </c>
    </row>
    <row r="279" spans="1:10" s="316" customFormat="1">
      <c r="A279" s="225">
        <v>362</v>
      </c>
      <c r="B279" s="242" t="s">
        <v>592</v>
      </c>
      <c r="C279" s="242" t="s">
        <v>552</v>
      </c>
      <c r="D279" s="243" t="s">
        <v>553</v>
      </c>
      <c r="E279" s="244" t="s">
        <v>593</v>
      </c>
      <c r="F279" s="245">
        <v>4494</v>
      </c>
      <c r="G279" s="253">
        <f t="shared" si="257"/>
        <v>6.4018847103001822E-5</v>
      </c>
      <c r="H279" s="245">
        <v>0</v>
      </c>
      <c r="I279" s="253">
        <f t="shared" ref="I279" si="285">IFERROR((H279/$F$6),0)</f>
        <v>0</v>
      </c>
      <c r="J279" s="253">
        <f t="shared" si="263"/>
        <v>-1</v>
      </c>
    </row>
    <row r="280" spans="1:10" s="316" customFormat="1">
      <c r="A280" s="225">
        <v>363</v>
      </c>
      <c r="B280" s="242" t="s">
        <v>594</v>
      </c>
      <c r="C280" s="242" t="s">
        <v>552</v>
      </c>
      <c r="D280" s="243" t="s">
        <v>553</v>
      </c>
      <c r="E280" s="244" t="s">
        <v>595</v>
      </c>
      <c r="F280" s="245">
        <v>3362.79</v>
      </c>
      <c r="G280" s="253">
        <f t="shared" si="257"/>
        <v>4.7904303259791615E-5</v>
      </c>
      <c r="H280" s="245">
        <v>11655.28</v>
      </c>
      <c r="I280" s="253">
        <f t="shared" ref="I280" si="286">IFERROR((H280/$F$6),0)</f>
        <v>1.6603417629343017E-4</v>
      </c>
      <c r="J280" s="253">
        <f t="shared" si="263"/>
        <v>2.4659553525495199</v>
      </c>
    </row>
    <row r="281" spans="1:10" s="316" customFormat="1">
      <c r="A281" s="225">
        <v>364</v>
      </c>
      <c r="B281" s="242" t="s">
        <v>596</v>
      </c>
      <c r="C281" s="242" t="s">
        <v>552</v>
      </c>
      <c r="D281" s="243" t="s">
        <v>553</v>
      </c>
      <c r="E281" s="244" t="s">
        <v>597</v>
      </c>
      <c r="F281" s="245">
        <v>1531.83</v>
      </c>
      <c r="G281" s="253">
        <f t="shared" si="257"/>
        <v>2.1821537729815594E-5</v>
      </c>
      <c r="H281" s="245">
        <v>1531.83</v>
      </c>
      <c r="I281" s="253">
        <f t="shared" ref="I281" si="287">IFERROR((H281/$F$6),0)</f>
        <v>2.1821537729815594E-5</v>
      </c>
      <c r="J281" s="253">
        <f t="shared" si="263"/>
        <v>0</v>
      </c>
    </row>
    <row r="282" spans="1:10" s="316" customFormat="1">
      <c r="A282" s="225">
        <v>365</v>
      </c>
      <c r="B282" s="242" t="s">
        <v>598</v>
      </c>
      <c r="C282" s="242" t="s">
        <v>552</v>
      </c>
      <c r="D282" s="243" t="s">
        <v>553</v>
      </c>
      <c r="E282" s="244" t="s">
        <v>599</v>
      </c>
      <c r="F282" s="245">
        <v>0</v>
      </c>
      <c r="G282" s="253">
        <f t="shared" si="257"/>
        <v>0</v>
      </c>
      <c r="H282" s="245">
        <v>2361.5</v>
      </c>
      <c r="I282" s="253">
        <f t="shared" ref="I282" si="288">IFERROR((H282/$F$6),0)</f>
        <v>3.3640522348406502E-5</v>
      </c>
      <c r="J282" s="253">
        <f t="shared" si="263"/>
        <v>1</v>
      </c>
    </row>
    <row r="283" spans="1:10" s="316" customFormat="1">
      <c r="A283" s="225">
        <v>366</v>
      </c>
      <c r="B283" s="242" t="s">
        <v>600</v>
      </c>
      <c r="C283" s="242" t="s">
        <v>552</v>
      </c>
      <c r="D283" s="243" t="s">
        <v>553</v>
      </c>
      <c r="E283" s="244" t="s">
        <v>601</v>
      </c>
      <c r="F283" s="245">
        <v>4060</v>
      </c>
      <c r="G283" s="253">
        <f t="shared" si="257"/>
        <v>5.7836341619534358E-5</v>
      </c>
      <c r="H283" s="245">
        <v>0</v>
      </c>
      <c r="I283" s="253">
        <f t="shared" ref="I283" si="289">IFERROR((H283/$F$6),0)</f>
        <v>0</v>
      </c>
      <c r="J283" s="253">
        <f t="shared" si="263"/>
        <v>-1</v>
      </c>
    </row>
    <row r="284" spans="1:10" s="316" customFormat="1">
      <c r="A284" s="225">
        <v>367</v>
      </c>
      <c r="B284" s="242" t="s">
        <v>602</v>
      </c>
      <c r="C284" s="242" t="s">
        <v>552</v>
      </c>
      <c r="D284" s="243" t="s">
        <v>553</v>
      </c>
      <c r="E284" s="244" t="s">
        <v>603</v>
      </c>
      <c r="F284" s="245">
        <v>12101.54</v>
      </c>
      <c r="G284" s="253">
        <f t="shared" si="257"/>
        <v>1.7239133043410343E-4</v>
      </c>
      <c r="H284" s="245">
        <v>0</v>
      </c>
      <c r="I284" s="253">
        <f t="shared" ref="I284" si="290">IFERROR((H284/$F$6),0)</f>
        <v>0</v>
      </c>
      <c r="J284" s="253">
        <f t="shared" si="263"/>
        <v>-1</v>
      </c>
    </row>
    <row r="285" spans="1:10" s="316" customFormat="1">
      <c r="A285" s="225">
        <v>368</v>
      </c>
      <c r="B285" s="242" t="s">
        <v>604</v>
      </c>
      <c r="C285" s="242" t="s">
        <v>552</v>
      </c>
      <c r="D285" s="243" t="s">
        <v>553</v>
      </c>
      <c r="E285" s="244" t="s">
        <v>605</v>
      </c>
      <c r="F285" s="245">
        <v>41268.6</v>
      </c>
      <c r="G285" s="253">
        <f t="shared" si="257"/>
        <v>5.8788789353692505E-4</v>
      </c>
      <c r="H285" s="245">
        <v>116663.93</v>
      </c>
      <c r="I285" s="253">
        <f t="shared" ref="I285" si="291">IFERROR((H285/$F$6),0)</f>
        <v>1.6619248547185819E-3</v>
      </c>
      <c r="J285" s="253">
        <f t="shared" si="263"/>
        <v>1.8269417910954089</v>
      </c>
    </row>
    <row r="286" spans="1:10" s="316" customFormat="1">
      <c r="A286" s="225">
        <v>369</v>
      </c>
      <c r="B286" s="242" t="s">
        <v>606</v>
      </c>
      <c r="C286" s="242" t="s">
        <v>552</v>
      </c>
      <c r="D286" s="243" t="s">
        <v>553</v>
      </c>
      <c r="E286" s="244" t="s">
        <v>607</v>
      </c>
      <c r="F286" s="245">
        <v>0</v>
      </c>
      <c r="G286" s="253">
        <f t="shared" si="257"/>
        <v>0</v>
      </c>
      <c r="H286" s="245">
        <v>13192.55</v>
      </c>
      <c r="I286" s="253">
        <f t="shared" ref="I286" si="292">IFERROR((H286/$F$6),0)</f>
        <v>1.8793320902285416E-4</v>
      </c>
      <c r="J286" s="253">
        <f t="shared" si="263"/>
        <v>1</v>
      </c>
    </row>
    <row r="287" spans="1:10" s="316" customFormat="1">
      <c r="A287" s="225">
        <v>370</v>
      </c>
      <c r="B287" s="242" t="s">
        <v>608</v>
      </c>
      <c r="C287" s="242" t="s">
        <v>552</v>
      </c>
      <c r="D287" s="243" t="s">
        <v>553</v>
      </c>
      <c r="E287" s="244" t="s">
        <v>609</v>
      </c>
      <c r="F287" s="245">
        <v>14072.6</v>
      </c>
      <c r="G287" s="253">
        <f t="shared" si="257"/>
        <v>2.0046987711208356E-4</v>
      </c>
      <c r="H287" s="245">
        <v>9276.66</v>
      </c>
      <c r="I287" s="253">
        <f t="shared" ref="I287" si="293">IFERROR((H287/$F$6),0)</f>
        <v>1.3214977262272651E-4</v>
      </c>
      <c r="J287" s="253">
        <f t="shared" si="263"/>
        <v>-0.34079985219504572</v>
      </c>
    </row>
    <row r="288" spans="1:10" s="316" customFormat="1">
      <c r="A288" s="225">
        <v>375</v>
      </c>
      <c r="B288" s="242" t="s">
        <v>610</v>
      </c>
      <c r="C288" s="242" t="s">
        <v>552</v>
      </c>
      <c r="D288" s="243" t="s">
        <v>553</v>
      </c>
      <c r="E288" s="244" t="s">
        <v>611</v>
      </c>
      <c r="F288" s="245">
        <v>5683.4</v>
      </c>
      <c r="G288" s="253">
        <f t="shared" si="257"/>
        <v>8.0962331024744225E-5</v>
      </c>
      <c r="H288" s="245">
        <v>9501.66</v>
      </c>
      <c r="I288" s="253">
        <f t="shared" ref="I288" si="294">IFERROR((H288/$F$6),0)</f>
        <v>1.3535498859917853E-4</v>
      </c>
      <c r="J288" s="253">
        <f t="shared" si="263"/>
        <v>0.67182672344019423</v>
      </c>
    </row>
    <row r="289" spans="1:10" s="316" customFormat="1">
      <c r="A289" s="225">
        <v>376</v>
      </c>
      <c r="B289" s="242" t="s">
        <v>612</v>
      </c>
      <c r="C289" s="242" t="s">
        <v>552</v>
      </c>
      <c r="D289" s="243" t="s">
        <v>553</v>
      </c>
      <c r="E289" s="244" t="s">
        <v>613</v>
      </c>
      <c r="F289" s="245">
        <v>0</v>
      </c>
      <c r="G289" s="253">
        <f t="shared" si="257"/>
        <v>0</v>
      </c>
      <c r="H289" s="245">
        <v>171</v>
      </c>
      <c r="I289" s="253">
        <f t="shared" ref="I289" si="295">IFERROR((H289/$F$6),0)</f>
        <v>2.4359641421035407E-6</v>
      </c>
      <c r="J289" s="253">
        <f t="shared" si="263"/>
        <v>1</v>
      </c>
    </row>
    <row r="290" spans="1:10" s="316" customFormat="1">
      <c r="A290" s="225">
        <v>379</v>
      </c>
      <c r="B290" s="242" t="s">
        <v>614</v>
      </c>
      <c r="C290" s="242" t="s">
        <v>552</v>
      </c>
      <c r="D290" s="243" t="s">
        <v>553</v>
      </c>
      <c r="E290" s="244" t="s">
        <v>615</v>
      </c>
      <c r="F290" s="245">
        <v>14958.5</v>
      </c>
      <c r="G290" s="253">
        <f t="shared" si="257"/>
        <v>2.1308988081670066E-4</v>
      </c>
      <c r="H290" s="245">
        <v>0</v>
      </c>
      <c r="I290" s="253">
        <f t="shared" ref="I290" si="296">IFERROR((H290/$F$6),0)</f>
        <v>0</v>
      </c>
      <c r="J290" s="253">
        <f t="shared" si="263"/>
        <v>-1</v>
      </c>
    </row>
    <row r="291" spans="1:10" s="316" customFormat="1">
      <c r="A291" s="225">
        <v>380</v>
      </c>
      <c r="B291" s="242" t="s">
        <v>616</v>
      </c>
      <c r="C291" s="242" t="s">
        <v>552</v>
      </c>
      <c r="D291" s="243" t="s">
        <v>553</v>
      </c>
      <c r="E291" s="244" t="s">
        <v>617</v>
      </c>
      <c r="F291" s="245">
        <v>0</v>
      </c>
      <c r="G291" s="253">
        <f t="shared" si="257"/>
        <v>0</v>
      </c>
      <c r="H291" s="245">
        <v>32558.400000000001</v>
      </c>
      <c r="I291" s="253">
        <f t="shared" ref="I291" si="297">IFERROR((H291/$F$6),0)</f>
        <v>4.6380757265651417E-4</v>
      </c>
      <c r="J291" s="253">
        <f t="shared" si="263"/>
        <v>1</v>
      </c>
    </row>
    <row r="292" spans="1:10" s="316" customFormat="1">
      <c r="A292" s="225">
        <v>383</v>
      </c>
      <c r="B292" s="242" t="s">
        <v>618</v>
      </c>
      <c r="C292" s="242" t="s">
        <v>552</v>
      </c>
      <c r="D292" s="243" t="s">
        <v>553</v>
      </c>
      <c r="E292" s="244" t="s">
        <v>619</v>
      </c>
      <c r="F292" s="245">
        <v>92061.8</v>
      </c>
      <c r="G292" s="253">
        <f t="shared" si="257"/>
        <v>1.3114575652485834E-3</v>
      </c>
      <c r="H292" s="245">
        <v>7809.43</v>
      </c>
      <c r="I292" s="253">
        <f t="shared" ref="I292" si="298">IFERROR((H292/$F$6),0)</f>
        <v>1.1124848801326114E-4</v>
      </c>
      <c r="J292" s="253">
        <f t="shared" si="263"/>
        <v>-0.91517187367616104</v>
      </c>
    </row>
    <row r="293" spans="1:10" s="316" customFormat="1">
      <c r="A293" s="225">
        <v>385</v>
      </c>
      <c r="B293" s="242" t="s">
        <v>620</v>
      </c>
      <c r="C293" s="242" t="s">
        <v>552</v>
      </c>
      <c r="D293" s="243" t="s">
        <v>553</v>
      </c>
      <c r="E293" s="244" t="s">
        <v>621</v>
      </c>
      <c r="F293" s="245">
        <v>0</v>
      </c>
      <c r="G293" s="253">
        <f t="shared" si="257"/>
        <v>0</v>
      </c>
      <c r="H293" s="245">
        <v>42240</v>
      </c>
      <c r="I293" s="253">
        <f t="shared" ref="I293" si="299">IFERROR((H293/$F$6),0)</f>
        <v>6.0172587931259388E-4</v>
      </c>
      <c r="J293" s="253">
        <f t="shared" si="263"/>
        <v>1</v>
      </c>
    </row>
    <row r="294" spans="1:10" s="316" customFormat="1">
      <c r="A294" s="225">
        <v>386</v>
      </c>
      <c r="B294" s="242" t="s">
        <v>622</v>
      </c>
      <c r="C294" s="242" t="s">
        <v>552</v>
      </c>
      <c r="D294" s="243" t="s">
        <v>553</v>
      </c>
      <c r="E294" s="244" t="s">
        <v>623</v>
      </c>
      <c r="F294" s="245">
        <v>64791.08</v>
      </c>
      <c r="G294" s="253">
        <f t="shared" ref="G294:G343" si="300">IFERROR((F294/$F$6),0)</f>
        <v>9.2297513221147303E-4</v>
      </c>
      <c r="H294" s="245">
        <v>39332.480000000003</v>
      </c>
      <c r="I294" s="253">
        <f t="shared" ref="I294" si="301">IFERROR((H294/$F$6),0)</f>
        <v>5.6030708128657709E-4</v>
      </c>
      <c r="J294" s="253">
        <f t="shared" si="263"/>
        <v>-0.39293371865386406</v>
      </c>
    </row>
    <row r="295" spans="1:10" s="316" customFormat="1">
      <c r="A295" s="225">
        <v>387</v>
      </c>
      <c r="B295" s="242" t="s">
        <v>624</v>
      </c>
      <c r="C295" s="242" t="s">
        <v>552</v>
      </c>
      <c r="D295" s="243" t="s">
        <v>553</v>
      </c>
      <c r="E295" s="244" t="s">
        <v>625</v>
      </c>
      <c r="F295" s="245">
        <v>63589.4</v>
      </c>
      <c r="G295" s="253">
        <f t="shared" si="300"/>
        <v>9.0585671472443797E-4</v>
      </c>
      <c r="H295" s="245">
        <v>54823</v>
      </c>
      <c r="I295" s="253">
        <f t="shared" ref="I295" si="302">IFERROR((H295/$F$6),0)</f>
        <v>7.8097580212013111E-4</v>
      </c>
      <c r="J295" s="253">
        <f t="shared" si="263"/>
        <v>-0.13785945456318194</v>
      </c>
    </row>
    <row r="296" spans="1:10" s="316" customFormat="1">
      <c r="A296" s="225">
        <v>388</v>
      </c>
      <c r="B296" s="242" t="s">
        <v>626</v>
      </c>
      <c r="C296" s="242" t="s">
        <v>552</v>
      </c>
      <c r="D296" s="243" t="s">
        <v>553</v>
      </c>
      <c r="E296" s="244" t="s">
        <v>627</v>
      </c>
      <c r="F296" s="245">
        <v>0</v>
      </c>
      <c r="G296" s="253">
        <f t="shared" si="300"/>
        <v>0</v>
      </c>
      <c r="H296" s="245">
        <v>2030</v>
      </c>
      <c r="I296" s="253">
        <f t="shared" ref="I296" si="303">IFERROR((H296/$F$6),0)</f>
        <v>2.8918170809767179E-5</v>
      </c>
      <c r="J296" s="253">
        <f t="shared" si="263"/>
        <v>1</v>
      </c>
    </row>
    <row r="297" spans="1:10" s="316" customFormat="1">
      <c r="A297" s="225">
        <v>389</v>
      </c>
      <c r="B297" s="242" t="s">
        <v>628</v>
      </c>
      <c r="C297" s="242" t="s">
        <v>552</v>
      </c>
      <c r="D297" s="243" t="s">
        <v>553</v>
      </c>
      <c r="E297" s="244" t="s">
        <v>629</v>
      </c>
      <c r="F297" s="245">
        <v>5746.32</v>
      </c>
      <c r="G297" s="253">
        <f t="shared" si="300"/>
        <v>8.1858651865803606E-5</v>
      </c>
      <c r="H297" s="245">
        <v>5663.04</v>
      </c>
      <c r="I297" s="253">
        <f t="shared" ref="I297" si="304">IFERROR((H297/$F$6),0)</f>
        <v>8.0672294592386173E-5</v>
      </c>
      <c r="J297" s="253">
        <f t="shared" si="263"/>
        <v>-1.4492753623188359E-2</v>
      </c>
    </row>
    <row r="298" spans="1:10" s="316" customFormat="1">
      <c r="A298" s="225">
        <v>391</v>
      </c>
      <c r="B298" s="242" t="s">
        <v>630</v>
      </c>
      <c r="C298" s="242" t="s">
        <v>552</v>
      </c>
      <c r="D298" s="243" t="s">
        <v>553</v>
      </c>
      <c r="E298" s="244" t="s">
        <v>631</v>
      </c>
      <c r="F298" s="245">
        <v>0</v>
      </c>
      <c r="G298" s="253">
        <f t="shared" si="300"/>
        <v>0</v>
      </c>
      <c r="H298" s="245">
        <v>990</v>
      </c>
      <c r="I298" s="253">
        <f t="shared" ref="I298" si="305">IFERROR((H298/$F$6),0)</f>
        <v>1.4102950296388921E-5</v>
      </c>
      <c r="J298" s="253">
        <f t="shared" ref="J298:J347" si="306">IF(AND(F298=0,H298=0),0,IF(H298=0,-1,IF(F298=0,1,(H298/F298)-1)))</f>
        <v>1</v>
      </c>
    </row>
    <row r="299" spans="1:10" s="316" customFormat="1">
      <c r="A299" s="225">
        <v>392</v>
      </c>
      <c r="B299" s="242" t="s">
        <v>632</v>
      </c>
      <c r="C299" s="242" t="s">
        <v>552</v>
      </c>
      <c r="D299" s="243" t="s">
        <v>553</v>
      </c>
      <c r="E299" s="244" t="s">
        <v>633</v>
      </c>
      <c r="F299" s="245">
        <v>3966.8</v>
      </c>
      <c r="G299" s="253">
        <f t="shared" si="300"/>
        <v>5.6508669935066232E-5</v>
      </c>
      <c r="H299" s="245">
        <v>11204.18</v>
      </c>
      <c r="I299" s="253">
        <f t="shared" ref="I299" si="307">IFERROR((H299/$F$6),0)</f>
        <v>1.5960807439575233E-4</v>
      </c>
      <c r="J299" s="253">
        <f t="shared" si="306"/>
        <v>1.8244882524957142</v>
      </c>
    </row>
    <row r="300" spans="1:10" s="316" customFormat="1">
      <c r="A300" s="225">
        <v>394</v>
      </c>
      <c r="B300" s="242" t="s">
        <v>634</v>
      </c>
      <c r="C300" s="242" t="s">
        <v>552</v>
      </c>
      <c r="D300" s="243" t="s">
        <v>553</v>
      </c>
      <c r="E300" s="244" t="s">
        <v>635</v>
      </c>
      <c r="F300" s="245">
        <v>102020.39</v>
      </c>
      <c r="G300" s="253">
        <f t="shared" si="300"/>
        <v>1.4533217064527405E-3</v>
      </c>
      <c r="H300" s="245">
        <v>285226.51</v>
      </c>
      <c r="I300" s="253">
        <f t="shared" ref="I300" si="308">IFERROR((H300/$F$6),0)</f>
        <v>4.0631669633762399E-3</v>
      </c>
      <c r="J300" s="253">
        <f t="shared" si="306"/>
        <v>1.7957794515390502</v>
      </c>
    </row>
    <row r="301" spans="1:10" s="316" customFormat="1">
      <c r="A301" s="225">
        <v>395</v>
      </c>
      <c r="B301" s="242" t="s">
        <v>636</v>
      </c>
      <c r="C301" s="242" t="s">
        <v>552</v>
      </c>
      <c r="D301" s="243" t="s">
        <v>553</v>
      </c>
      <c r="E301" s="244" t="s">
        <v>637</v>
      </c>
      <c r="F301" s="245">
        <v>10533.16</v>
      </c>
      <c r="G301" s="253">
        <f t="shared" si="300"/>
        <v>1.5004912317566861E-4</v>
      </c>
      <c r="H301" s="245">
        <v>0</v>
      </c>
      <c r="I301" s="253">
        <f t="shared" ref="I301" si="309">IFERROR((H301/$F$6),0)</f>
        <v>0</v>
      </c>
      <c r="J301" s="253">
        <f t="shared" si="306"/>
        <v>-1</v>
      </c>
    </row>
    <row r="302" spans="1:10" s="316" customFormat="1">
      <c r="A302" s="225">
        <v>397</v>
      </c>
      <c r="B302" s="242" t="s">
        <v>638</v>
      </c>
      <c r="C302" s="242" t="s">
        <v>552</v>
      </c>
      <c r="D302" s="243" t="s">
        <v>553</v>
      </c>
      <c r="E302" s="244" t="s">
        <v>639</v>
      </c>
      <c r="F302" s="245">
        <v>8217.57</v>
      </c>
      <c r="G302" s="253">
        <f t="shared" si="300"/>
        <v>1.1706260734050171E-4</v>
      </c>
      <c r="H302" s="245">
        <v>44858.04</v>
      </c>
      <c r="I302" s="253">
        <f t="shared" ref="I302" si="310">IFERROR((H302/$F$6),0)</f>
        <v>6.3902091769032934E-4</v>
      </c>
      <c r="J302" s="253">
        <f t="shared" si="306"/>
        <v>4.4587962134791672</v>
      </c>
    </row>
    <row r="303" spans="1:10" s="316" customFormat="1">
      <c r="A303" s="225">
        <v>398</v>
      </c>
      <c r="B303" s="242" t="s">
        <v>640</v>
      </c>
      <c r="C303" s="242" t="s">
        <v>552</v>
      </c>
      <c r="D303" s="243" t="s">
        <v>553</v>
      </c>
      <c r="E303" s="244" t="s">
        <v>641</v>
      </c>
      <c r="F303" s="245">
        <v>1073.18</v>
      </c>
      <c r="G303" s="253">
        <f t="shared" si="300"/>
        <v>1.5287883029372385E-5</v>
      </c>
      <c r="H303" s="245">
        <v>0</v>
      </c>
      <c r="I303" s="253">
        <f t="shared" ref="I303" si="311">IFERROR((H303/$F$6),0)</f>
        <v>0</v>
      </c>
      <c r="J303" s="253">
        <f t="shared" si="306"/>
        <v>-1</v>
      </c>
    </row>
    <row r="304" spans="1:10" s="316" customFormat="1">
      <c r="A304" s="225">
        <v>399</v>
      </c>
      <c r="B304" s="242" t="s">
        <v>642</v>
      </c>
      <c r="C304" s="242" t="s">
        <v>552</v>
      </c>
      <c r="D304" s="243" t="s">
        <v>553</v>
      </c>
      <c r="E304" s="244" t="s">
        <v>643</v>
      </c>
      <c r="F304" s="245">
        <v>0</v>
      </c>
      <c r="G304" s="253">
        <f t="shared" si="300"/>
        <v>0</v>
      </c>
      <c r="H304" s="245">
        <v>2190</v>
      </c>
      <c r="I304" s="253">
        <f t="shared" ref="I304" si="312">IFERROR((H304/$F$6),0)</f>
        <v>3.1197435504133068E-5</v>
      </c>
      <c r="J304" s="253">
        <f t="shared" si="306"/>
        <v>1</v>
      </c>
    </row>
    <row r="305" spans="1:10" s="316" customFormat="1">
      <c r="A305" s="225">
        <v>402</v>
      </c>
      <c r="B305" s="242" t="s">
        <v>644</v>
      </c>
      <c r="C305" s="242" t="s">
        <v>552</v>
      </c>
      <c r="D305" s="243" t="s">
        <v>553</v>
      </c>
      <c r="E305" s="244" t="s">
        <v>645</v>
      </c>
      <c r="F305" s="245">
        <v>0</v>
      </c>
      <c r="G305" s="253">
        <f t="shared" si="300"/>
        <v>0</v>
      </c>
      <c r="H305" s="245">
        <v>3020</v>
      </c>
      <c r="I305" s="253">
        <f t="shared" ref="I305" si="313">IFERROR((H305/$F$6),0)</f>
        <v>4.3021121106156096E-5</v>
      </c>
      <c r="J305" s="253">
        <f t="shared" si="306"/>
        <v>1</v>
      </c>
    </row>
    <row r="306" spans="1:10" s="316" customFormat="1">
      <c r="A306" s="225">
        <v>403</v>
      </c>
      <c r="B306" s="242" t="s">
        <v>646</v>
      </c>
      <c r="C306" s="242" t="s">
        <v>552</v>
      </c>
      <c r="D306" s="243" t="s">
        <v>553</v>
      </c>
      <c r="E306" s="244" t="s">
        <v>647</v>
      </c>
      <c r="F306" s="245">
        <v>1896.13</v>
      </c>
      <c r="G306" s="253">
        <f t="shared" si="300"/>
        <v>2.7011138530799922E-5</v>
      </c>
      <c r="H306" s="245">
        <v>0</v>
      </c>
      <c r="I306" s="253">
        <f t="shared" ref="I306" si="314">IFERROR((H306/$F$6),0)</f>
        <v>0</v>
      </c>
      <c r="J306" s="253">
        <f t="shared" si="306"/>
        <v>-1</v>
      </c>
    </row>
    <row r="307" spans="1:10" s="316" customFormat="1">
      <c r="A307" s="225">
        <v>404</v>
      </c>
      <c r="B307" s="242" t="s">
        <v>648</v>
      </c>
      <c r="C307" s="242" t="s">
        <v>552</v>
      </c>
      <c r="D307" s="243" t="s">
        <v>553</v>
      </c>
      <c r="E307" s="244" t="s">
        <v>649</v>
      </c>
      <c r="F307" s="245">
        <v>33404.78</v>
      </c>
      <c r="G307" s="253">
        <f t="shared" si="300"/>
        <v>4.7586459798162287E-4</v>
      </c>
      <c r="H307" s="245">
        <v>0</v>
      </c>
      <c r="I307" s="253">
        <f t="shared" ref="I307" si="315">IFERROR((H307/$F$6),0)</f>
        <v>0</v>
      </c>
      <c r="J307" s="253">
        <f t="shared" si="306"/>
        <v>-1</v>
      </c>
    </row>
    <row r="308" spans="1:10" s="316" customFormat="1">
      <c r="A308" s="225">
        <v>405</v>
      </c>
      <c r="B308" s="242" t="s">
        <v>650</v>
      </c>
      <c r="C308" s="242" t="s">
        <v>552</v>
      </c>
      <c r="D308" s="243" t="s">
        <v>553</v>
      </c>
      <c r="E308" s="244" t="s">
        <v>651</v>
      </c>
      <c r="F308" s="245">
        <v>0</v>
      </c>
      <c r="G308" s="253">
        <f t="shared" si="300"/>
        <v>0</v>
      </c>
      <c r="H308" s="245">
        <v>1370</v>
      </c>
      <c r="I308" s="253">
        <f t="shared" ref="I308" si="316">IFERROR((H308/$F$6),0)</f>
        <v>1.9516203945507899E-5</v>
      </c>
      <c r="J308" s="253">
        <f t="shared" si="306"/>
        <v>1</v>
      </c>
    </row>
    <row r="309" spans="1:10" s="316" customFormat="1">
      <c r="A309" s="225">
        <v>408</v>
      </c>
      <c r="B309" s="242" t="s">
        <v>652</v>
      </c>
      <c r="C309" s="242" t="s">
        <v>552</v>
      </c>
      <c r="D309" s="243" t="s">
        <v>553</v>
      </c>
      <c r="E309" s="244" t="s">
        <v>653</v>
      </c>
      <c r="F309" s="245">
        <v>1315.72</v>
      </c>
      <c r="G309" s="253">
        <f t="shared" si="300"/>
        <v>1.8742963397944273E-5</v>
      </c>
      <c r="H309" s="245">
        <v>0</v>
      </c>
      <c r="I309" s="253">
        <f t="shared" ref="I309" si="317">IFERROR((H309/$F$6),0)</f>
        <v>0</v>
      </c>
      <c r="J309" s="253">
        <f t="shared" si="306"/>
        <v>-1</v>
      </c>
    </row>
    <row r="310" spans="1:10" s="316" customFormat="1">
      <c r="A310" s="225">
        <v>409</v>
      </c>
      <c r="B310" s="242" t="s">
        <v>654</v>
      </c>
      <c r="C310" s="242" t="s">
        <v>552</v>
      </c>
      <c r="D310" s="243" t="s">
        <v>553</v>
      </c>
      <c r="E310" s="244" t="s">
        <v>655</v>
      </c>
      <c r="F310" s="245">
        <v>13841.42</v>
      </c>
      <c r="G310" s="253">
        <f t="shared" si="300"/>
        <v>1.9717662453681164E-4</v>
      </c>
      <c r="H310" s="245">
        <v>0</v>
      </c>
      <c r="I310" s="253">
        <f t="shared" ref="I310" si="318">IFERROR((H310/$F$6),0)</f>
        <v>0</v>
      </c>
      <c r="J310" s="253">
        <f t="shared" si="306"/>
        <v>-1</v>
      </c>
    </row>
    <row r="311" spans="1:10" s="316" customFormat="1">
      <c r="A311" s="225">
        <v>410</v>
      </c>
      <c r="B311" s="242" t="s">
        <v>656</v>
      </c>
      <c r="C311" s="242" t="s">
        <v>552</v>
      </c>
      <c r="D311" s="243" t="s">
        <v>553</v>
      </c>
      <c r="E311" s="244" t="s">
        <v>657</v>
      </c>
      <c r="F311" s="245">
        <v>0</v>
      </c>
      <c r="G311" s="253">
        <f t="shared" si="300"/>
        <v>0</v>
      </c>
      <c r="H311" s="245">
        <v>400</v>
      </c>
      <c r="I311" s="253">
        <f t="shared" ref="I311" si="319">IFERROR((H311/$F$6),0)</f>
        <v>5.6981617359147148E-6</v>
      </c>
      <c r="J311" s="253">
        <f t="shared" si="306"/>
        <v>1</v>
      </c>
    </row>
    <row r="312" spans="1:10" s="316" customFormat="1">
      <c r="A312" s="225">
        <v>411</v>
      </c>
      <c r="B312" s="242" t="s">
        <v>658</v>
      </c>
      <c r="C312" s="242" t="s">
        <v>552</v>
      </c>
      <c r="D312" s="243" t="s">
        <v>553</v>
      </c>
      <c r="E312" s="244" t="s">
        <v>659</v>
      </c>
      <c r="F312" s="245">
        <v>98924.28</v>
      </c>
      <c r="G312" s="253">
        <f t="shared" si="300"/>
        <v>1.4092163676222833E-3</v>
      </c>
      <c r="H312" s="245">
        <v>41440.1</v>
      </c>
      <c r="I312" s="253">
        <f t="shared" ref="I312" si="320">IFERROR((H312/$F$6),0)</f>
        <v>5.9033098038119845E-4</v>
      </c>
      <c r="J312" s="253">
        <f t="shared" si="306"/>
        <v>-0.58109273072293277</v>
      </c>
    </row>
    <row r="313" spans="1:10" s="316" customFormat="1">
      <c r="A313" s="225">
        <v>413</v>
      </c>
      <c r="B313" s="242" t="s">
        <v>660</v>
      </c>
      <c r="C313" s="242" t="s">
        <v>552</v>
      </c>
      <c r="D313" s="243" t="s">
        <v>553</v>
      </c>
      <c r="E313" s="244" t="s">
        <v>661</v>
      </c>
      <c r="F313" s="245">
        <v>0</v>
      </c>
      <c r="G313" s="253">
        <f t="shared" si="300"/>
        <v>0</v>
      </c>
      <c r="H313" s="245">
        <v>2154</v>
      </c>
      <c r="I313" s="253">
        <f t="shared" ref="I313" si="321">IFERROR((H313/$F$6),0)</f>
        <v>3.0684600947900742E-5</v>
      </c>
      <c r="J313" s="253">
        <f t="shared" si="306"/>
        <v>1</v>
      </c>
    </row>
    <row r="314" spans="1:10" s="316" customFormat="1">
      <c r="A314" s="225">
        <v>414</v>
      </c>
      <c r="B314" s="242" t="s">
        <v>662</v>
      </c>
      <c r="C314" s="242" t="s">
        <v>552</v>
      </c>
      <c r="D314" s="243" t="s">
        <v>553</v>
      </c>
      <c r="E314" s="244" t="s">
        <v>663</v>
      </c>
      <c r="F314" s="245">
        <v>240</v>
      </c>
      <c r="G314" s="253">
        <f t="shared" si="300"/>
        <v>3.4188970415488292E-6</v>
      </c>
      <c r="H314" s="245">
        <v>240</v>
      </c>
      <c r="I314" s="253">
        <f t="shared" ref="I314" si="322">IFERROR((H314/$F$6),0)</f>
        <v>3.4188970415488292E-6</v>
      </c>
      <c r="J314" s="253">
        <f t="shared" si="306"/>
        <v>0</v>
      </c>
    </row>
    <row r="315" spans="1:10" s="316" customFormat="1">
      <c r="A315" s="225">
        <v>415</v>
      </c>
      <c r="B315" s="242" t="s">
        <v>664</v>
      </c>
      <c r="C315" s="242" t="s">
        <v>552</v>
      </c>
      <c r="D315" s="243" t="s">
        <v>553</v>
      </c>
      <c r="E315" s="244" t="s">
        <v>665</v>
      </c>
      <c r="F315" s="245">
        <v>0</v>
      </c>
      <c r="G315" s="253">
        <f t="shared" si="300"/>
        <v>0</v>
      </c>
      <c r="H315" s="245">
        <v>10878.3</v>
      </c>
      <c r="I315" s="253">
        <f t="shared" ref="I315" si="323">IFERROR((H315/$F$6),0)</f>
        <v>1.5496578202950262E-4</v>
      </c>
      <c r="J315" s="253">
        <f t="shared" si="306"/>
        <v>1</v>
      </c>
    </row>
    <row r="316" spans="1:10" s="316" customFormat="1">
      <c r="A316" s="225">
        <v>416</v>
      </c>
      <c r="B316" s="242" t="s">
        <v>666</v>
      </c>
      <c r="C316" s="242" t="s">
        <v>552</v>
      </c>
      <c r="D316" s="243" t="s">
        <v>553</v>
      </c>
      <c r="E316" s="244" t="s">
        <v>667</v>
      </c>
      <c r="F316" s="245">
        <v>90966.19</v>
      </c>
      <c r="G316" s="253">
        <f t="shared" si="300"/>
        <v>1.2958501577998696E-3</v>
      </c>
      <c r="H316" s="245">
        <v>25210.07</v>
      </c>
      <c r="I316" s="253">
        <f t="shared" ref="I316" si="324">IFERROR((H316/$F$6),0)</f>
        <v>3.5912764058432868E-4</v>
      </c>
      <c r="J316" s="253">
        <f t="shared" si="306"/>
        <v>-0.72286329679191796</v>
      </c>
    </row>
    <row r="317" spans="1:10" s="316" customFormat="1">
      <c r="A317" s="225">
        <v>417</v>
      </c>
      <c r="B317" s="242" t="s">
        <v>668</v>
      </c>
      <c r="C317" s="242" t="s">
        <v>552</v>
      </c>
      <c r="D317" s="243" t="s">
        <v>553</v>
      </c>
      <c r="E317" s="244" t="s">
        <v>669</v>
      </c>
      <c r="F317" s="245">
        <v>2161.08</v>
      </c>
      <c r="G317" s="253">
        <f t="shared" si="300"/>
        <v>3.0785458410626432E-5</v>
      </c>
      <c r="H317" s="245">
        <v>34.42</v>
      </c>
      <c r="I317" s="253">
        <f t="shared" ref="I317" si="325">IFERROR((H317/$F$6),0)</f>
        <v>4.903268173754613E-7</v>
      </c>
      <c r="J317" s="253">
        <f t="shared" si="306"/>
        <v>-0.98407277842560203</v>
      </c>
    </row>
    <row r="318" spans="1:10" s="316" customFormat="1">
      <c r="A318" s="225">
        <v>419</v>
      </c>
      <c r="B318" s="242" t="s">
        <v>670</v>
      </c>
      <c r="C318" s="242" t="s">
        <v>552</v>
      </c>
      <c r="D318" s="243" t="s">
        <v>553</v>
      </c>
      <c r="E318" s="244" t="s">
        <v>671</v>
      </c>
      <c r="F318" s="245">
        <v>45072.54</v>
      </c>
      <c r="G318" s="253">
        <f t="shared" si="300"/>
        <v>6.4207655692121357E-4</v>
      </c>
      <c r="H318" s="245">
        <v>83759.22</v>
      </c>
      <c r="I318" s="253">
        <f t="shared" ref="I318" si="326">IFERROR((H318/$F$6),0)</f>
        <v>1.1931839560851564E-3</v>
      </c>
      <c r="J318" s="253">
        <f t="shared" si="306"/>
        <v>0.85832038753529316</v>
      </c>
    </row>
    <row r="319" spans="1:10" s="316" customFormat="1">
      <c r="A319" s="225">
        <v>421</v>
      </c>
      <c r="B319" s="242" t="s">
        <v>672</v>
      </c>
      <c r="C319" s="242" t="s">
        <v>552</v>
      </c>
      <c r="D319" s="243" t="s">
        <v>553</v>
      </c>
      <c r="E319" s="244" t="s">
        <v>673</v>
      </c>
      <c r="F319" s="245">
        <v>2419.27</v>
      </c>
      <c r="G319" s="253">
        <f t="shared" si="300"/>
        <v>3.4463479357115984E-5</v>
      </c>
      <c r="H319" s="245">
        <v>0</v>
      </c>
      <c r="I319" s="253">
        <f t="shared" ref="I319" si="327">IFERROR((H319/$F$6),0)</f>
        <v>0</v>
      </c>
      <c r="J319" s="253">
        <f t="shared" si="306"/>
        <v>-1</v>
      </c>
    </row>
    <row r="320" spans="1:10" s="316" customFormat="1">
      <c r="A320" s="225">
        <v>422</v>
      </c>
      <c r="B320" s="242" t="s">
        <v>674</v>
      </c>
      <c r="C320" s="242" t="s">
        <v>552</v>
      </c>
      <c r="D320" s="243" t="s">
        <v>553</v>
      </c>
      <c r="E320" s="244" t="s">
        <v>675</v>
      </c>
      <c r="F320" s="245">
        <v>6781.9</v>
      </c>
      <c r="G320" s="253">
        <f t="shared" si="300"/>
        <v>9.6610907692000012E-5</v>
      </c>
      <c r="H320" s="245">
        <v>22261.16</v>
      </c>
      <c r="I320" s="253">
        <f t="shared" ref="I320" si="328">IFERROR((H320/$F$6),0)</f>
        <v>3.1711922527268807E-4</v>
      </c>
      <c r="J320" s="253">
        <f t="shared" si="306"/>
        <v>2.2824370751559298</v>
      </c>
    </row>
    <row r="321" spans="1:10" s="316" customFormat="1">
      <c r="A321" s="225">
        <v>423</v>
      </c>
      <c r="B321" s="242" t="s">
        <v>676</v>
      </c>
      <c r="C321" s="242" t="s">
        <v>552</v>
      </c>
      <c r="D321" s="243" t="s">
        <v>553</v>
      </c>
      <c r="E321" s="244" t="s">
        <v>677</v>
      </c>
      <c r="F321" s="245">
        <v>29357.14</v>
      </c>
      <c r="G321" s="253">
        <f t="shared" si="300"/>
        <v>4.1820432955972829E-4</v>
      </c>
      <c r="H321" s="245">
        <v>5931.96</v>
      </c>
      <c r="I321" s="253">
        <f t="shared" ref="I321" si="329">IFERROR((H321/$F$6),0)</f>
        <v>8.4503168727441633E-5</v>
      </c>
      <c r="J321" s="253">
        <f t="shared" si="306"/>
        <v>-0.79793808252438758</v>
      </c>
    </row>
    <row r="322" spans="1:10" s="316" customFormat="1">
      <c r="A322" s="225">
        <v>424</v>
      </c>
      <c r="B322" s="242" t="s">
        <v>678</v>
      </c>
      <c r="C322" s="242" t="s">
        <v>552</v>
      </c>
      <c r="D322" s="243" t="s">
        <v>553</v>
      </c>
      <c r="E322" s="244" t="s">
        <v>679</v>
      </c>
      <c r="F322" s="245">
        <v>140650.29</v>
      </c>
      <c r="G322" s="253">
        <f t="shared" si="300"/>
        <v>2.0036202515582705E-3</v>
      </c>
      <c r="H322" s="245">
        <v>386939.75</v>
      </c>
      <c r="I322" s="253">
        <f t="shared" ref="I322" si="330">IFERROR((H322/$F$6),0)</f>
        <v>5.5121131938860148E-3</v>
      </c>
      <c r="J322" s="253">
        <f t="shared" si="306"/>
        <v>1.7510768019035012</v>
      </c>
    </row>
    <row r="323" spans="1:10" s="316" customFormat="1">
      <c r="A323" s="225">
        <v>425</v>
      </c>
      <c r="B323" s="242" t="s">
        <v>680</v>
      </c>
      <c r="C323" s="242" t="s">
        <v>552</v>
      </c>
      <c r="D323" s="243" t="s">
        <v>553</v>
      </c>
      <c r="E323" s="244" t="s">
        <v>681</v>
      </c>
      <c r="F323" s="245">
        <v>41202.71</v>
      </c>
      <c r="G323" s="253">
        <f t="shared" si="300"/>
        <v>5.8694926384497649E-4</v>
      </c>
      <c r="H323" s="245">
        <v>7426.43</v>
      </c>
      <c r="I323" s="253">
        <f t="shared" ref="I323" si="331">IFERROR((H323/$F$6),0)</f>
        <v>1.057924981511228E-4</v>
      </c>
      <c r="J323" s="253">
        <f t="shared" si="306"/>
        <v>-0.81975870033791465</v>
      </c>
    </row>
    <row r="324" spans="1:10" s="316" customFormat="1">
      <c r="A324" s="225">
        <v>426</v>
      </c>
      <c r="B324" s="242" t="s">
        <v>682</v>
      </c>
      <c r="C324" s="242" t="s">
        <v>552</v>
      </c>
      <c r="D324" s="243" t="s">
        <v>553</v>
      </c>
      <c r="E324" s="244" t="s">
        <v>683</v>
      </c>
      <c r="F324" s="245">
        <v>15870</v>
      </c>
      <c r="G324" s="253">
        <f t="shared" si="300"/>
        <v>2.2607456687241632E-4</v>
      </c>
      <c r="H324" s="245">
        <v>0</v>
      </c>
      <c r="I324" s="253">
        <f t="shared" ref="I324" si="332">IFERROR((H324/$F$6),0)</f>
        <v>0</v>
      </c>
      <c r="J324" s="253">
        <f t="shared" si="306"/>
        <v>-1</v>
      </c>
    </row>
    <row r="325" spans="1:10" s="316" customFormat="1">
      <c r="A325" s="225">
        <v>427</v>
      </c>
      <c r="B325" s="242" t="s">
        <v>684</v>
      </c>
      <c r="C325" s="242" t="s">
        <v>552</v>
      </c>
      <c r="D325" s="243" t="s">
        <v>553</v>
      </c>
      <c r="E325" s="244" t="s">
        <v>685</v>
      </c>
      <c r="F325" s="245">
        <v>16386.3</v>
      </c>
      <c r="G325" s="253">
        <f t="shared" si="300"/>
        <v>2.3342946913304822E-4</v>
      </c>
      <c r="H325" s="245">
        <v>0</v>
      </c>
      <c r="I325" s="253">
        <f t="shared" ref="I325" si="333">IFERROR((H325/$F$6),0)</f>
        <v>0</v>
      </c>
      <c r="J325" s="253">
        <f t="shared" si="306"/>
        <v>-1</v>
      </c>
    </row>
    <row r="326" spans="1:10" s="316" customFormat="1">
      <c r="A326" s="225">
        <v>428</v>
      </c>
      <c r="B326" s="242" t="s">
        <v>686</v>
      </c>
      <c r="C326" s="242" t="s">
        <v>552</v>
      </c>
      <c r="D326" s="243" t="s">
        <v>553</v>
      </c>
      <c r="E326" s="244" t="s">
        <v>687</v>
      </c>
      <c r="F326" s="245">
        <v>115848.92</v>
      </c>
      <c r="G326" s="253">
        <f t="shared" si="300"/>
        <v>1.6503147077276124E-3</v>
      </c>
      <c r="H326" s="245">
        <v>29363.83</v>
      </c>
      <c r="I326" s="253">
        <f t="shared" ref="I326" si="334">IFERROR((H326/$F$6),0)</f>
        <v>4.182996313147615E-4</v>
      </c>
      <c r="J326" s="253">
        <f t="shared" si="306"/>
        <v>-0.74653341610780655</v>
      </c>
    </row>
    <row r="327" spans="1:10" s="316" customFormat="1">
      <c r="A327" s="225">
        <v>429</v>
      </c>
      <c r="B327" s="242" t="s">
        <v>688</v>
      </c>
      <c r="C327" s="242" t="s">
        <v>552</v>
      </c>
      <c r="D327" s="243" t="s">
        <v>553</v>
      </c>
      <c r="E327" s="244" t="s">
        <v>689</v>
      </c>
      <c r="F327" s="245">
        <v>16628.62</v>
      </c>
      <c r="G327" s="253">
        <f t="shared" si="300"/>
        <v>2.3688141551266536E-4</v>
      </c>
      <c r="H327" s="245">
        <v>0</v>
      </c>
      <c r="I327" s="253">
        <f t="shared" ref="I327" si="335">IFERROR((H327/$F$6),0)</f>
        <v>0</v>
      </c>
      <c r="J327" s="253">
        <f t="shared" si="306"/>
        <v>-1</v>
      </c>
    </row>
    <row r="328" spans="1:10" s="316" customFormat="1">
      <c r="A328" s="225">
        <v>430</v>
      </c>
      <c r="B328" s="242" t="s">
        <v>690</v>
      </c>
      <c r="C328" s="242" t="s">
        <v>552</v>
      </c>
      <c r="D328" s="243" t="s">
        <v>553</v>
      </c>
      <c r="E328" s="244" t="s">
        <v>691</v>
      </c>
      <c r="F328" s="245">
        <v>0</v>
      </c>
      <c r="G328" s="253">
        <f t="shared" si="300"/>
        <v>0</v>
      </c>
      <c r="H328" s="245">
        <v>21000</v>
      </c>
      <c r="I328" s="253">
        <f t="shared" ref="I328" si="336">IFERROR((H328/$F$6),0)</f>
        <v>2.9915349113552252E-4</v>
      </c>
      <c r="J328" s="253">
        <f t="shared" si="306"/>
        <v>1</v>
      </c>
    </row>
    <row r="329" spans="1:10" s="316" customFormat="1">
      <c r="A329" s="225">
        <v>433</v>
      </c>
      <c r="B329" s="242" t="s">
        <v>692</v>
      </c>
      <c r="C329" s="242" t="s">
        <v>552</v>
      </c>
      <c r="D329" s="243" t="s">
        <v>553</v>
      </c>
      <c r="E329" s="244" t="s">
        <v>693</v>
      </c>
      <c r="F329" s="245">
        <v>0</v>
      </c>
      <c r="G329" s="253">
        <f t="shared" si="300"/>
        <v>0</v>
      </c>
      <c r="H329" s="245">
        <v>2158.58</v>
      </c>
      <c r="I329" s="253">
        <f t="shared" ref="I329" si="337">IFERROR((H329/$F$6),0)</f>
        <v>3.0749844899776966E-5</v>
      </c>
      <c r="J329" s="253">
        <f t="shared" si="306"/>
        <v>1</v>
      </c>
    </row>
    <row r="330" spans="1:10" s="316" customFormat="1">
      <c r="A330" s="225">
        <v>434</v>
      </c>
      <c r="B330" s="242" t="s">
        <v>694</v>
      </c>
      <c r="C330" s="242" t="s">
        <v>552</v>
      </c>
      <c r="D330" s="243" t="s">
        <v>553</v>
      </c>
      <c r="E330" s="244" t="s">
        <v>695</v>
      </c>
      <c r="F330" s="245">
        <v>0</v>
      </c>
      <c r="G330" s="253">
        <f t="shared" si="300"/>
        <v>0</v>
      </c>
      <c r="H330" s="245">
        <v>2700</v>
      </c>
      <c r="I330" s="253">
        <f t="shared" ref="I330" si="338">IFERROR((H330/$F$6),0)</f>
        <v>3.8462591717424325E-5</v>
      </c>
      <c r="J330" s="253">
        <f t="shared" si="306"/>
        <v>1</v>
      </c>
    </row>
    <row r="331" spans="1:10" s="316" customFormat="1">
      <c r="A331" s="225">
        <v>435</v>
      </c>
      <c r="B331" s="242" t="s">
        <v>696</v>
      </c>
      <c r="C331" s="242" t="s">
        <v>552</v>
      </c>
      <c r="D331" s="243" t="s">
        <v>553</v>
      </c>
      <c r="E331" s="244" t="s">
        <v>697</v>
      </c>
      <c r="F331" s="245">
        <v>25377.599999999999</v>
      </c>
      <c r="G331" s="253">
        <f t="shared" si="300"/>
        <v>3.6151417317337317E-4</v>
      </c>
      <c r="H331" s="245">
        <v>35620.269999999997</v>
      </c>
      <c r="I331" s="253">
        <f t="shared" ref="I331" si="339">IFERROR((H331/$F$6),0)</f>
        <v>5.0742514884237705E-4</v>
      </c>
      <c r="J331" s="253">
        <f t="shared" si="306"/>
        <v>0.40361066452304395</v>
      </c>
    </row>
    <row r="332" spans="1:10" s="316" customFormat="1">
      <c r="A332" s="225">
        <v>436</v>
      </c>
      <c r="B332" s="242" t="s">
        <v>698</v>
      </c>
      <c r="C332" s="242" t="s">
        <v>552</v>
      </c>
      <c r="D332" s="243" t="s">
        <v>553</v>
      </c>
      <c r="E332" s="244" t="s">
        <v>699</v>
      </c>
      <c r="F332" s="245">
        <v>4360</v>
      </c>
      <c r="G332" s="253">
        <f t="shared" si="300"/>
        <v>6.2109962921470395E-5</v>
      </c>
      <c r="H332" s="245">
        <v>870</v>
      </c>
      <c r="I332" s="253">
        <f t="shared" ref="I332" si="340">IFERROR((H332/$F$6),0)</f>
        <v>1.2393501775614506E-5</v>
      </c>
      <c r="J332" s="253">
        <f t="shared" si="306"/>
        <v>-0.80045871559633031</v>
      </c>
    </row>
    <row r="333" spans="1:10" s="316" customFormat="1">
      <c r="A333" s="225">
        <v>437</v>
      </c>
      <c r="B333" s="242" t="s">
        <v>700</v>
      </c>
      <c r="C333" s="242" t="s">
        <v>552</v>
      </c>
      <c r="D333" s="243" t="s">
        <v>553</v>
      </c>
      <c r="E333" s="244" t="s">
        <v>701</v>
      </c>
      <c r="F333" s="245">
        <v>0</v>
      </c>
      <c r="G333" s="253">
        <f t="shared" si="300"/>
        <v>0</v>
      </c>
      <c r="H333" s="245">
        <v>1206.1600000000001</v>
      </c>
      <c r="I333" s="253">
        <f t="shared" ref="I333" si="341">IFERROR((H333/$F$6),0)</f>
        <v>1.7182236898477234E-5</v>
      </c>
      <c r="J333" s="253">
        <f t="shared" si="306"/>
        <v>1</v>
      </c>
    </row>
    <row r="334" spans="1:10" s="316" customFormat="1">
      <c r="A334" s="225">
        <v>438</v>
      </c>
      <c r="B334" s="242" t="s">
        <v>702</v>
      </c>
      <c r="C334" s="242" t="s">
        <v>552</v>
      </c>
      <c r="D334" s="243" t="s">
        <v>553</v>
      </c>
      <c r="E334" s="244" t="s">
        <v>703</v>
      </c>
      <c r="F334" s="245">
        <v>84166.25</v>
      </c>
      <c r="G334" s="253">
        <f t="shared" si="300"/>
        <v>1.1989822630135798E-3</v>
      </c>
      <c r="H334" s="245">
        <v>87050.93</v>
      </c>
      <c r="I334" s="253">
        <f t="shared" ref="I334" si="342">IFERROR((H334/$F$6),0)</f>
        <v>1.2400756960044758E-3</v>
      </c>
      <c r="J334" s="253">
        <f t="shared" si="306"/>
        <v>3.4273595413838676E-2</v>
      </c>
    </row>
    <row r="335" spans="1:10" s="316" customFormat="1">
      <c r="A335" s="225">
        <v>439</v>
      </c>
      <c r="B335" s="242" t="s">
        <v>704</v>
      </c>
      <c r="C335" s="242" t="s">
        <v>552</v>
      </c>
      <c r="D335" s="243" t="s">
        <v>553</v>
      </c>
      <c r="E335" s="244" t="s">
        <v>705</v>
      </c>
      <c r="F335" s="245">
        <v>0</v>
      </c>
      <c r="G335" s="253">
        <f t="shared" si="300"/>
        <v>0</v>
      </c>
      <c r="H335" s="245">
        <v>46629.02</v>
      </c>
      <c r="I335" s="253">
        <f t="shared" ref="I335" si="343">IFERROR((H335/$F$6),0)</f>
        <v>6.6424924386800489E-4</v>
      </c>
      <c r="J335" s="253">
        <f t="shared" si="306"/>
        <v>1</v>
      </c>
    </row>
    <row r="336" spans="1:10" s="316" customFormat="1">
      <c r="A336" s="225">
        <v>440</v>
      </c>
      <c r="B336" s="242" t="s">
        <v>706</v>
      </c>
      <c r="C336" s="242" t="s">
        <v>552</v>
      </c>
      <c r="D336" s="243" t="s">
        <v>553</v>
      </c>
      <c r="E336" s="244" t="s">
        <v>707</v>
      </c>
      <c r="F336" s="245">
        <v>6066.24</v>
      </c>
      <c r="G336" s="253">
        <f t="shared" si="300"/>
        <v>8.6416041622188207E-5</v>
      </c>
      <c r="H336" s="245">
        <v>0</v>
      </c>
      <c r="I336" s="253">
        <f t="shared" ref="I336" si="344">IFERROR((H336/$F$6),0)</f>
        <v>0</v>
      </c>
      <c r="J336" s="253">
        <f t="shared" si="306"/>
        <v>-1</v>
      </c>
    </row>
    <row r="337" spans="1:10" s="316" customFormat="1">
      <c r="A337" s="225">
        <v>441</v>
      </c>
      <c r="B337" s="242" t="s">
        <v>708</v>
      </c>
      <c r="C337" s="242" t="s">
        <v>552</v>
      </c>
      <c r="D337" s="243" t="s">
        <v>553</v>
      </c>
      <c r="E337" s="244" t="s">
        <v>709</v>
      </c>
      <c r="F337" s="245">
        <v>375737.37</v>
      </c>
      <c r="G337" s="253">
        <f t="shared" si="300"/>
        <v>5.3525307612180741E-3</v>
      </c>
      <c r="H337" s="245">
        <v>568853.28</v>
      </c>
      <c r="I337" s="253">
        <f t="shared" ref="I337" si="345">IFERROR((H337/$F$6),0)</f>
        <v>8.1035449836139497E-3</v>
      </c>
      <c r="J337" s="253">
        <f t="shared" si="306"/>
        <v>0.51396514006578586</v>
      </c>
    </row>
    <row r="338" spans="1:10" s="316" customFormat="1">
      <c r="A338" s="225">
        <v>442</v>
      </c>
      <c r="B338" s="242" t="s">
        <v>710</v>
      </c>
      <c r="C338" s="242" t="s">
        <v>552</v>
      </c>
      <c r="D338" s="243" t="s">
        <v>553</v>
      </c>
      <c r="E338" s="244" t="s">
        <v>711</v>
      </c>
      <c r="F338" s="245">
        <v>1260</v>
      </c>
      <c r="G338" s="253">
        <f t="shared" si="300"/>
        <v>1.7949209468131351E-5</v>
      </c>
      <c r="H338" s="245">
        <v>650</v>
      </c>
      <c r="I338" s="253">
        <f t="shared" ref="I338" si="346">IFERROR((H338/$F$6),0)</f>
        <v>9.2595128208614126E-6</v>
      </c>
      <c r="J338" s="253">
        <f t="shared" si="306"/>
        <v>-0.48412698412698407</v>
      </c>
    </row>
    <row r="339" spans="1:10" s="316" customFormat="1">
      <c r="A339" s="225">
        <v>443</v>
      </c>
      <c r="B339" s="242" t="s">
        <v>712</v>
      </c>
      <c r="C339" s="242" t="s">
        <v>552</v>
      </c>
      <c r="D339" s="243" t="s">
        <v>553</v>
      </c>
      <c r="E339" s="244" t="s">
        <v>713</v>
      </c>
      <c r="F339" s="245">
        <v>0</v>
      </c>
      <c r="G339" s="253">
        <f t="shared" si="300"/>
        <v>0</v>
      </c>
      <c r="H339" s="245">
        <v>54844.45</v>
      </c>
      <c r="I339" s="253">
        <f t="shared" ref="I339" si="347">IFERROR((H339/$F$6),0)</f>
        <v>7.8128136604321949E-4</v>
      </c>
      <c r="J339" s="253">
        <f t="shared" si="306"/>
        <v>1</v>
      </c>
    </row>
    <row r="340" spans="1:10" s="316" customFormat="1">
      <c r="A340" s="225">
        <v>446</v>
      </c>
      <c r="B340" s="242" t="s">
        <v>714</v>
      </c>
      <c r="C340" s="242" t="s">
        <v>552</v>
      </c>
      <c r="D340" s="243" t="s">
        <v>553</v>
      </c>
      <c r="E340" s="244" t="s">
        <v>715</v>
      </c>
      <c r="F340" s="245">
        <v>0</v>
      </c>
      <c r="G340" s="253">
        <f t="shared" si="300"/>
        <v>0</v>
      </c>
      <c r="H340" s="245">
        <v>3537.8</v>
      </c>
      <c r="I340" s="253">
        <f t="shared" ref="I340" si="348">IFERROR((H340/$F$6),0)</f>
        <v>5.0397391473297699E-5</v>
      </c>
      <c r="J340" s="253">
        <f t="shared" si="306"/>
        <v>1</v>
      </c>
    </row>
    <row r="341" spans="1:10" s="316" customFormat="1">
      <c r="A341" s="225">
        <v>447</v>
      </c>
      <c r="B341" s="242" t="s">
        <v>716</v>
      </c>
      <c r="C341" s="242" t="s">
        <v>552</v>
      </c>
      <c r="D341" s="243" t="s">
        <v>553</v>
      </c>
      <c r="E341" s="244" t="s">
        <v>717</v>
      </c>
      <c r="F341" s="245">
        <v>0</v>
      </c>
      <c r="G341" s="253">
        <f t="shared" si="300"/>
        <v>0</v>
      </c>
      <c r="H341" s="245">
        <v>36600.28</v>
      </c>
      <c r="I341" s="253">
        <f t="shared" ref="I341" si="349">IFERROR((H341/$F$6),0)</f>
        <v>5.213857875494115E-4</v>
      </c>
      <c r="J341" s="253">
        <f t="shared" si="306"/>
        <v>1</v>
      </c>
    </row>
    <row r="342" spans="1:10" s="316" customFormat="1">
      <c r="A342" s="225">
        <v>448</v>
      </c>
      <c r="B342" s="242" t="s">
        <v>718</v>
      </c>
      <c r="C342" s="242" t="s">
        <v>552</v>
      </c>
      <c r="D342" s="243" t="s">
        <v>553</v>
      </c>
      <c r="E342" s="244" t="s">
        <v>719</v>
      </c>
      <c r="F342" s="245">
        <v>450</v>
      </c>
      <c r="G342" s="253">
        <f t="shared" si="300"/>
        <v>6.4104319529040547E-6</v>
      </c>
      <c r="H342" s="245">
        <v>1623</v>
      </c>
      <c r="I342" s="253">
        <f t="shared" ref="I342" si="350">IFERROR((H342/$F$6),0)</f>
        <v>2.3120291243473957E-5</v>
      </c>
      <c r="J342" s="253">
        <f t="shared" si="306"/>
        <v>2.6066666666666665</v>
      </c>
    </row>
    <row r="343" spans="1:10" s="316" customFormat="1">
      <c r="A343" s="225">
        <v>449</v>
      </c>
      <c r="B343" s="242" t="s">
        <v>720</v>
      </c>
      <c r="C343" s="242" t="s">
        <v>552</v>
      </c>
      <c r="D343" s="243" t="s">
        <v>553</v>
      </c>
      <c r="E343" s="244" t="s">
        <v>721</v>
      </c>
      <c r="F343" s="245">
        <v>1575</v>
      </c>
      <c r="G343" s="253">
        <f t="shared" si="300"/>
        <v>2.2436511835164191E-5</v>
      </c>
      <c r="H343" s="245">
        <v>12092</v>
      </c>
      <c r="I343" s="253">
        <f t="shared" ref="I343" si="351">IFERROR((H343/$F$6),0)</f>
        <v>1.7225542927670184E-4</v>
      </c>
      <c r="J343" s="253">
        <f t="shared" si="306"/>
        <v>6.6774603174603175</v>
      </c>
    </row>
    <row r="344" spans="1:10" s="316" customFormat="1">
      <c r="A344" s="225">
        <v>450</v>
      </c>
      <c r="B344" s="242" t="s">
        <v>722</v>
      </c>
      <c r="C344" s="242" t="s">
        <v>552</v>
      </c>
      <c r="D344" s="243" t="s">
        <v>553</v>
      </c>
      <c r="E344" s="244" t="s">
        <v>723</v>
      </c>
      <c r="F344" s="245">
        <v>2925</v>
      </c>
      <c r="G344" s="253">
        <f t="shared" ref="G344:G385" si="352">IFERROR((F344/$F$6),0)</f>
        <v>4.1667807693876353E-5</v>
      </c>
      <c r="H344" s="245">
        <v>0</v>
      </c>
      <c r="I344" s="253">
        <f t="shared" ref="I344" si="353">IFERROR((H344/$F$6),0)</f>
        <v>0</v>
      </c>
      <c r="J344" s="253">
        <f t="shared" si="306"/>
        <v>-1</v>
      </c>
    </row>
    <row r="345" spans="1:10" s="316" customFormat="1">
      <c r="A345" s="225">
        <v>451</v>
      </c>
      <c r="B345" s="242" t="s">
        <v>724</v>
      </c>
      <c r="C345" s="242" t="s">
        <v>552</v>
      </c>
      <c r="D345" s="243" t="s">
        <v>553</v>
      </c>
      <c r="E345" s="244" t="s">
        <v>521</v>
      </c>
      <c r="F345" s="245">
        <v>9000</v>
      </c>
      <c r="G345" s="253">
        <f t="shared" si="352"/>
        <v>1.282086390580811E-4</v>
      </c>
      <c r="H345" s="245">
        <v>71390</v>
      </c>
      <c r="I345" s="253">
        <f t="shared" ref="I345" si="354">IFERROR((H345/$F$6),0)</f>
        <v>1.0169794158173787E-3</v>
      </c>
      <c r="J345" s="253">
        <f t="shared" si="306"/>
        <v>6.9322222222222223</v>
      </c>
    </row>
    <row r="346" spans="1:10" s="316" customFormat="1">
      <c r="A346" s="225">
        <v>452</v>
      </c>
      <c r="B346" s="242" t="s">
        <v>725</v>
      </c>
      <c r="C346" s="242" t="s">
        <v>552</v>
      </c>
      <c r="D346" s="243" t="s">
        <v>553</v>
      </c>
      <c r="E346" s="244" t="s">
        <v>726</v>
      </c>
      <c r="F346" s="245">
        <v>6510.7</v>
      </c>
      <c r="G346" s="253">
        <f t="shared" si="352"/>
        <v>9.2747554035049837E-5</v>
      </c>
      <c r="H346" s="245">
        <v>0</v>
      </c>
      <c r="I346" s="253">
        <f t="shared" ref="I346" si="355">IFERROR((H346/$F$6),0)</f>
        <v>0</v>
      </c>
      <c r="J346" s="253">
        <f t="shared" si="306"/>
        <v>-1</v>
      </c>
    </row>
    <row r="347" spans="1:10" s="316" customFormat="1">
      <c r="A347" s="225">
        <v>453</v>
      </c>
      <c r="B347" s="242" t="s">
        <v>727</v>
      </c>
      <c r="C347" s="242" t="s">
        <v>552</v>
      </c>
      <c r="D347" s="243" t="s">
        <v>553</v>
      </c>
      <c r="E347" s="244" t="s">
        <v>728</v>
      </c>
      <c r="F347" s="245">
        <v>36665.17</v>
      </c>
      <c r="G347" s="253">
        <f t="shared" si="352"/>
        <v>5.2231017183702031E-4</v>
      </c>
      <c r="H347" s="245">
        <v>2004</v>
      </c>
      <c r="I347" s="253">
        <f t="shared" ref="I347" si="356">IFERROR((H347/$F$6),0)</f>
        <v>2.8547790296932723E-5</v>
      </c>
      <c r="J347" s="253">
        <f t="shared" si="306"/>
        <v>-0.94534322355521605</v>
      </c>
    </row>
    <row r="348" spans="1:10" s="316" customFormat="1">
      <c r="A348" s="225">
        <v>454</v>
      </c>
      <c r="B348" s="242" t="s">
        <v>729</v>
      </c>
      <c r="C348" s="242" t="s">
        <v>552</v>
      </c>
      <c r="D348" s="243" t="s">
        <v>553</v>
      </c>
      <c r="E348" s="244" t="s">
        <v>730</v>
      </c>
      <c r="F348" s="245">
        <v>0</v>
      </c>
      <c r="G348" s="253">
        <f t="shared" si="352"/>
        <v>0</v>
      </c>
      <c r="H348" s="245">
        <v>4656.92</v>
      </c>
      <c r="I348" s="253">
        <f t="shared" ref="I348" si="357">IFERROR((H348/$F$6),0)</f>
        <v>6.6339708378039891E-5</v>
      </c>
      <c r="J348" s="253">
        <f t="shared" ref="J348:J385" si="358">IF(AND(F348=0,H348=0),0,IF(H348=0,-1,IF(F348=0,1,(H348/F348)-1)))</f>
        <v>1</v>
      </c>
    </row>
    <row r="349" spans="1:10" s="316" customFormat="1">
      <c r="A349" s="225">
        <v>455</v>
      </c>
      <c r="B349" s="242" t="s">
        <v>731</v>
      </c>
      <c r="C349" s="242" t="s">
        <v>552</v>
      </c>
      <c r="D349" s="243" t="s">
        <v>553</v>
      </c>
      <c r="E349" s="244" t="s">
        <v>732</v>
      </c>
      <c r="F349" s="245">
        <v>18353.759999999998</v>
      </c>
      <c r="G349" s="253">
        <f t="shared" si="352"/>
        <v>2.6145673235540513E-4</v>
      </c>
      <c r="H349" s="245">
        <v>0</v>
      </c>
      <c r="I349" s="253">
        <f t="shared" ref="I349" si="359">IFERROR((H349/$F$6),0)</f>
        <v>0</v>
      </c>
      <c r="J349" s="253">
        <f t="shared" si="358"/>
        <v>-1</v>
      </c>
    </row>
    <row r="350" spans="1:10" s="316" customFormat="1">
      <c r="A350" s="225">
        <v>457</v>
      </c>
      <c r="B350" s="242" t="s">
        <v>733</v>
      </c>
      <c r="C350" s="242" t="s">
        <v>552</v>
      </c>
      <c r="D350" s="243" t="s">
        <v>553</v>
      </c>
      <c r="E350" s="244" t="s">
        <v>734</v>
      </c>
      <c r="F350" s="245">
        <v>12604.58</v>
      </c>
      <c r="G350" s="253">
        <f t="shared" si="352"/>
        <v>1.7955733863318974E-4</v>
      </c>
      <c r="H350" s="245">
        <v>0</v>
      </c>
      <c r="I350" s="253">
        <f t="shared" ref="I350" si="360">IFERROR((H350/$F$6),0)</f>
        <v>0</v>
      </c>
      <c r="J350" s="253">
        <f t="shared" si="358"/>
        <v>-1</v>
      </c>
    </row>
    <row r="351" spans="1:10" s="316" customFormat="1">
      <c r="A351" s="225">
        <v>458</v>
      </c>
      <c r="B351" s="242" t="s">
        <v>735</v>
      </c>
      <c r="C351" s="242" t="s">
        <v>552</v>
      </c>
      <c r="D351" s="243" t="s">
        <v>553</v>
      </c>
      <c r="E351" s="244" t="s">
        <v>736</v>
      </c>
      <c r="F351" s="245">
        <v>11971.11</v>
      </c>
      <c r="G351" s="253">
        <f t="shared" si="352"/>
        <v>1.7053330234606502E-4</v>
      </c>
      <c r="H351" s="245">
        <v>9428.99</v>
      </c>
      <c r="I351" s="253">
        <f t="shared" ref="I351" si="361">IFERROR((H351/$F$6),0)</f>
        <v>1.3431977506580623E-4</v>
      </c>
      <c r="J351" s="253">
        <f t="shared" si="358"/>
        <v>-0.21235457697740645</v>
      </c>
    </row>
    <row r="352" spans="1:10" s="316" customFormat="1">
      <c r="A352" s="225">
        <v>459</v>
      </c>
      <c r="B352" s="242" t="s">
        <v>737</v>
      </c>
      <c r="C352" s="242" t="s">
        <v>552</v>
      </c>
      <c r="D352" s="243" t="s">
        <v>553</v>
      </c>
      <c r="E352" s="244" t="s">
        <v>738</v>
      </c>
      <c r="F352" s="245">
        <v>18280</v>
      </c>
      <c r="G352" s="253">
        <f t="shared" si="352"/>
        <v>2.6040599133130249E-4</v>
      </c>
      <c r="H352" s="245">
        <v>0</v>
      </c>
      <c r="I352" s="253">
        <f t="shared" ref="I352" si="362">IFERROR((H352/$F$6),0)</f>
        <v>0</v>
      </c>
      <c r="J352" s="253">
        <f t="shared" si="358"/>
        <v>-1</v>
      </c>
    </row>
    <row r="353" spans="1:10" s="316" customFormat="1">
      <c r="A353" s="225">
        <v>460</v>
      </c>
      <c r="B353" s="242" t="s">
        <v>739</v>
      </c>
      <c r="C353" s="242" t="s">
        <v>552</v>
      </c>
      <c r="D353" s="243" t="s">
        <v>553</v>
      </c>
      <c r="E353" s="244" t="s">
        <v>740</v>
      </c>
      <c r="F353" s="245">
        <v>0</v>
      </c>
      <c r="G353" s="253">
        <f t="shared" si="352"/>
        <v>0</v>
      </c>
      <c r="H353" s="245">
        <v>1268</v>
      </c>
      <c r="I353" s="253">
        <f t="shared" ref="I353" si="363">IFERROR((H353/$F$6),0)</f>
        <v>1.8063172702849647E-5</v>
      </c>
      <c r="J353" s="253">
        <f t="shared" si="358"/>
        <v>1</v>
      </c>
    </row>
    <row r="354" spans="1:10" s="316" customFormat="1">
      <c r="A354" s="225">
        <v>461</v>
      </c>
      <c r="B354" s="242" t="s">
        <v>741</v>
      </c>
      <c r="C354" s="242" t="s">
        <v>552</v>
      </c>
      <c r="D354" s="243" t="s">
        <v>553</v>
      </c>
      <c r="E354" s="244" t="s">
        <v>742</v>
      </c>
      <c r="F354" s="245">
        <v>0</v>
      </c>
      <c r="G354" s="253">
        <f t="shared" si="352"/>
        <v>0</v>
      </c>
      <c r="H354" s="245">
        <v>17394.36</v>
      </c>
      <c r="I354" s="253">
        <f t="shared" ref="I354" si="364">IFERROR((H354/$F$6),0)</f>
        <v>2.4778969143181371E-4</v>
      </c>
      <c r="J354" s="253">
        <f t="shared" si="358"/>
        <v>1</v>
      </c>
    </row>
    <row r="355" spans="1:10" s="316" customFormat="1">
      <c r="A355" s="225">
        <v>462</v>
      </c>
      <c r="B355" s="242" t="s">
        <v>743</v>
      </c>
      <c r="C355" s="242" t="s">
        <v>552</v>
      </c>
      <c r="D355" s="243" t="s">
        <v>553</v>
      </c>
      <c r="E355" s="244" t="s">
        <v>744</v>
      </c>
      <c r="F355" s="245">
        <v>6080.26</v>
      </c>
      <c r="G355" s="253">
        <f t="shared" si="352"/>
        <v>8.6615762191032019E-5</v>
      </c>
      <c r="H355" s="245">
        <v>8008.06</v>
      </c>
      <c r="I355" s="253">
        <f t="shared" ref="I355" si="365">IFERROR((H355/$F$6),0)</f>
        <v>1.1407805267727299E-4</v>
      </c>
      <c r="J355" s="253">
        <f t="shared" si="358"/>
        <v>0.31705880998509928</v>
      </c>
    </row>
    <row r="356" spans="1:10" s="316" customFormat="1">
      <c r="A356" s="225">
        <v>463</v>
      </c>
      <c r="B356" s="242" t="s">
        <v>745</v>
      </c>
      <c r="C356" s="242" t="s">
        <v>552</v>
      </c>
      <c r="D356" s="243" t="s">
        <v>553</v>
      </c>
      <c r="E356" s="244" t="s">
        <v>746</v>
      </c>
      <c r="F356" s="245">
        <v>0</v>
      </c>
      <c r="G356" s="253">
        <f t="shared" si="352"/>
        <v>0</v>
      </c>
      <c r="H356" s="245">
        <v>4245</v>
      </c>
      <c r="I356" s="253">
        <f t="shared" ref="I356" si="366">IFERROR((H356/$F$6),0)</f>
        <v>6.0471741422394912E-5</v>
      </c>
      <c r="J356" s="253">
        <f t="shared" si="358"/>
        <v>1</v>
      </c>
    </row>
    <row r="357" spans="1:10" s="316" customFormat="1">
      <c r="A357" s="225">
        <v>464</v>
      </c>
      <c r="B357" s="242" t="s">
        <v>747</v>
      </c>
      <c r="C357" s="242" t="s">
        <v>552</v>
      </c>
      <c r="D357" s="243" t="s">
        <v>553</v>
      </c>
      <c r="E357" s="244" t="s">
        <v>748</v>
      </c>
      <c r="F357" s="245">
        <v>44537.73</v>
      </c>
      <c r="G357" s="253">
        <f t="shared" si="352"/>
        <v>6.3445797222625225E-4</v>
      </c>
      <c r="H357" s="245">
        <v>9839.34</v>
      </c>
      <c r="I357" s="253">
        <f t="shared" ref="I357" si="367">IFERROR((H357/$F$6),0)</f>
        <v>1.4016537673663775E-4</v>
      </c>
      <c r="J357" s="253">
        <f t="shared" si="358"/>
        <v>-0.77907854755956352</v>
      </c>
    </row>
    <row r="358" spans="1:10" s="316" customFormat="1">
      <c r="A358" s="225">
        <v>465</v>
      </c>
      <c r="B358" s="242" t="s">
        <v>749</v>
      </c>
      <c r="C358" s="242" t="s">
        <v>552</v>
      </c>
      <c r="D358" s="243" t="s">
        <v>553</v>
      </c>
      <c r="E358" s="244" t="s">
        <v>750</v>
      </c>
      <c r="F358" s="245">
        <v>0</v>
      </c>
      <c r="G358" s="253">
        <f t="shared" si="352"/>
        <v>0</v>
      </c>
      <c r="H358" s="245">
        <v>4826.7</v>
      </c>
      <c r="I358" s="253">
        <f t="shared" ref="I358" si="368">IFERROR((H358/$F$6),0)</f>
        <v>6.8758293126848892E-5</v>
      </c>
      <c r="J358" s="253">
        <f t="shared" si="358"/>
        <v>1</v>
      </c>
    </row>
    <row r="359" spans="1:10" s="316" customFormat="1">
      <c r="A359" s="225">
        <v>466</v>
      </c>
      <c r="B359" s="242" t="s">
        <v>751</v>
      </c>
      <c r="C359" s="242" t="s">
        <v>552</v>
      </c>
      <c r="D359" s="243" t="s">
        <v>553</v>
      </c>
      <c r="E359" s="244" t="s">
        <v>752</v>
      </c>
      <c r="F359" s="245">
        <v>3442.21</v>
      </c>
      <c r="G359" s="253">
        <f t="shared" si="352"/>
        <v>4.903567327245748E-5</v>
      </c>
      <c r="H359" s="245">
        <v>0</v>
      </c>
      <c r="I359" s="253">
        <f t="shared" ref="I359" si="369">IFERROR((H359/$F$6),0)</f>
        <v>0</v>
      </c>
      <c r="J359" s="253">
        <f t="shared" si="358"/>
        <v>-1</v>
      </c>
    </row>
    <row r="360" spans="1:10" s="316" customFormat="1">
      <c r="A360" s="225">
        <v>467</v>
      </c>
      <c r="B360" s="242" t="s">
        <v>753</v>
      </c>
      <c r="C360" s="242" t="s">
        <v>552</v>
      </c>
      <c r="D360" s="243" t="s">
        <v>553</v>
      </c>
      <c r="E360" s="244" t="s">
        <v>754</v>
      </c>
      <c r="F360" s="245">
        <v>8195</v>
      </c>
      <c r="G360" s="253">
        <f t="shared" si="352"/>
        <v>1.1674108856455273E-4</v>
      </c>
      <c r="H360" s="245">
        <v>0</v>
      </c>
      <c r="I360" s="253">
        <f t="shared" ref="I360" si="370">IFERROR((H360/$F$6),0)</f>
        <v>0</v>
      </c>
      <c r="J360" s="253">
        <f t="shared" si="358"/>
        <v>-1</v>
      </c>
    </row>
    <row r="361" spans="1:10" s="316" customFormat="1">
      <c r="A361" s="225">
        <v>468</v>
      </c>
      <c r="B361" s="242" t="s">
        <v>755</v>
      </c>
      <c r="C361" s="242" t="s">
        <v>552</v>
      </c>
      <c r="D361" s="243" t="s">
        <v>553</v>
      </c>
      <c r="E361" s="244" t="s">
        <v>756</v>
      </c>
      <c r="F361" s="245">
        <v>795.83</v>
      </c>
      <c r="G361" s="253">
        <f t="shared" si="352"/>
        <v>1.133692013573252E-5</v>
      </c>
      <c r="H361" s="245">
        <v>791.6</v>
      </c>
      <c r="I361" s="253">
        <f t="shared" ref="I361" si="371">IFERROR((H361/$F$6),0)</f>
        <v>1.1276662075375222E-5</v>
      </c>
      <c r="J361" s="253">
        <f t="shared" si="358"/>
        <v>-5.3152055087142269E-3</v>
      </c>
    </row>
    <row r="362" spans="1:10" s="316" customFormat="1">
      <c r="A362" s="225">
        <v>470</v>
      </c>
      <c r="B362" s="242" t="s">
        <v>757</v>
      </c>
      <c r="C362" s="242" t="s">
        <v>552</v>
      </c>
      <c r="D362" s="243" t="s">
        <v>553</v>
      </c>
      <c r="E362" s="244" t="s">
        <v>758</v>
      </c>
      <c r="F362" s="245">
        <v>3932.53</v>
      </c>
      <c r="G362" s="253">
        <f t="shared" si="352"/>
        <v>5.602047992834174E-5</v>
      </c>
      <c r="H362" s="245">
        <v>2759.9</v>
      </c>
      <c r="I362" s="253">
        <f t="shared" ref="I362" si="372">IFERROR((H362/$F$6),0)</f>
        <v>3.9315891437377554E-5</v>
      </c>
      <c r="J362" s="253">
        <f t="shared" si="358"/>
        <v>-0.29818717212583246</v>
      </c>
    </row>
    <row r="363" spans="1:10" s="316" customFormat="1">
      <c r="A363" s="225">
        <v>473</v>
      </c>
      <c r="B363" s="242" t="s">
        <v>759</v>
      </c>
      <c r="C363" s="242" t="s">
        <v>552</v>
      </c>
      <c r="D363" s="243" t="s">
        <v>553</v>
      </c>
      <c r="E363" s="244" t="s">
        <v>760</v>
      </c>
      <c r="F363" s="245">
        <v>1081.25</v>
      </c>
      <c r="G363" s="253">
        <f t="shared" si="352"/>
        <v>1.5402843442394465E-5</v>
      </c>
      <c r="H363" s="245">
        <v>17610</v>
      </c>
      <c r="I363" s="253">
        <f t="shared" ref="I363" si="373">IFERROR((H363/$F$6),0)</f>
        <v>2.5086157042364534E-4</v>
      </c>
      <c r="J363" s="253">
        <f t="shared" si="358"/>
        <v>15.286705202312138</v>
      </c>
    </row>
    <row r="364" spans="1:10" s="316" customFormat="1">
      <c r="A364" s="225">
        <v>474</v>
      </c>
      <c r="B364" s="242" t="s">
        <v>761</v>
      </c>
      <c r="C364" s="242" t="s">
        <v>552</v>
      </c>
      <c r="D364" s="243" t="s">
        <v>553</v>
      </c>
      <c r="E364" s="244" t="s">
        <v>762</v>
      </c>
      <c r="F364" s="245">
        <v>0</v>
      </c>
      <c r="G364" s="253">
        <f t="shared" si="352"/>
        <v>0</v>
      </c>
      <c r="H364" s="245">
        <v>29955.55</v>
      </c>
      <c r="I364" s="253">
        <f t="shared" ref="I364" si="374">IFERROR((H364/$F$6),0)</f>
        <v>4.2672892197070011E-4</v>
      </c>
      <c r="J364" s="253">
        <f t="shared" si="358"/>
        <v>1</v>
      </c>
    </row>
    <row r="365" spans="1:10" s="316" customFormat="1">
      <c r="A365" s="225">
        <v>475</v>
      </c>
      <c r="B365" s="242" t="s">
        <v>763</v>
      </c>
      <c r="C365" s="242" t="s">
        <v>552</v>
      </c>
      <c r="D365" s="243" t="s">
        <v>553</v>
      </c>
      <c r="E365" s="244" t="s">
        <v>764</v>
      </c>
      <c r="F365" s="245">
        <v>18319.71</v>
      </c>
      <c r="G365" s="253">
        <f t="shared" si="352"/>
        <v>2.609716763376354E-4</v>
      </c>
      <c r="H365" s="245">
        <v>0</v>
      </c>
      <c r="I365" s="253">
        <f t="shared" ref="I365" si="375">IFERROR((H365/$F$6),0)</f>
        <v>0</v>
      </c>
      <c r="J365" s="253">
        <f t="shared" si="358"/>
        <v>-1</v>
      </c>
    </row>
    <row r="366" spans="1:10" s="316" customFormat="1">
      <c r="A366" s="225">
        <v>477</v>
      </c>
      <c r="B366" s="242" t="s">
        <v>765</v>
      </c>
      <c r="C366" s="242" t="s">
        <v>552</v>
      </c>
      <c r="D366" s="243" t="s">
        <v>553</v>
      </c>
      <c r="E366" s="244" t="s">
        <v>766</v>
      </c>
      <c r="F366" s="245">
        <v>0</v>
      </c>
      <c r="G366" s="253">
        <f t="shared" si="352"/>
        <v>0</v>
      </c>
      <c r="H366" s="245">
        <v>597.6</v>
      </c>
      <c r="I366" s="253">
        <f t="shared" ref="I366" si="376">IFERROR((H366/$F$6),0)</f>
        <v>8.5130536334565843E-6</v>
      </c>
      <c r="J366" s="253">
        <f t="shared" si="358"/>
        <v>1</v>
      </c>
    </row>
    <row r="367" spans="1:10" s="316" customFormat="1">
      <c r="A367" s="225">
        <v>478</v>
      </c>
      <c r="B367" s="242" t="s">
        <v>767</v>
      </c>
      <c r="C367" s="242" t="s">
        <v>552</v>
      </c>
      <c r="D367" s="243" t="s">
        <v>553</v>
      </c>
      <c r="E367" s="244" t="s">
        <v>768</v>
      </c>
      <c r="F367" s="245">
        <v>21572.12</v>
      </c>
      <c r="G367" s="253">
        <f t="shared" si="352"/>
        <v>3.0730357186640133E-4</v>
      </c>
      <c r="H367" s="245">
        <v>0</v>
      </c>
      <c r="I367" s="253">
        <f t="shared" ref="I367" si="377">IFERROR((H367/$F$6),0)</f>
        <v>0</v>
      </c>
      <c r="J367" s="253">
        <f t="shared" si="358"/>
        <v>-1</v>
      </c>
    </row>
    <row r="368" spans="1:10" s="316" customFormat="1">
      <c r="A368" s="225">
        <v>480</v>
      </c>
      <c r="B368" s="242" t="s">
        <v>769</v>
      </c>
      <c r="C368" s="242" t="s">
        <v>552</v>
      </c>
      <c r="D368" s="243" t="s">
        <v>553</v>
      </c>
      <c r="E368" s="244" t="s">
        <v>770</v>
      </c>
      <c r="F368" s="245">
        <v>1117.8499999999999</v>
      </c>
      <c r="G368" s="253">
        <f t="shared" si="352"/>
        <v>1.5924225241230661E-5</v>
      </c>
      <c r="H368" s="245">
        <v>1117.8499999999999</v>
      </c>
      <c r="I368" s="253">
        <f t="shared" ref="I368" si="378">IFERROR((H368/$F$6),0)</f>
        <v>1.5924225241230661E-5</v>
      </c>
      <c r="J368" s="253">
        <f t="shared" si="358"/>
        <v>0</v>
      </c>
    </row>
    <row r="369" spans="1:10" s="316" customFormat="1">
      <c r="A369" s="225">
        <v>482</v>
      </c>
      <c r="B369" s="242" t="s">
        <v>771</v>
      </c>
      <c r="C369" s="242" t="s">
        <v>552</v>
      </c>
      <c r="D369" s="243" t="s">
        <v>553</v>
      </c>
      <c r="E369" s="244" t="s">
        <v>772</v>
      </c>
      <c r="F369" s="245">
        <v>420</v>
      </c>
      <c r="G369" s="253">
        <f t="shared" si="352"/>
        <v>5.983069822710451E-6</v>
      </c>
      <c r="H369" s="245">
        <v>0</v>
      </c>
      <c r="I369" s="253">
        <f t="shared" ref="I369" si="379">IFERROR((H369/$F$6),0)</f>
        <v>0</v>
      </c>
      <c r="J369" s="253">
        <f t="shared" si="358"/>
        <v>-1</v>
      </c>
    </row>
    <row r="370" spans="1:10" s="316" customFormat="1">
      <c r="A370" s="225">
        <v>483</v>
      </c>
      <c r="B370" s="242" t="s">
        <v>773</v>
      </c>
      <c r="C370" s="242" t="s">
        <v>552</v>
      </c>
      <c r="D370" s="243" t="s">
        <v>553</v>
      </c>
      <c r="E370" s="244" t="s">
        <v>774</v>
      </c>
      <c r="F370" s="245">
        <v>2131</v>
      </c>
      <c r="G370" s="253">
        <f t="shared" si="352"/>
        <v>3.0356956648085644E-5</v>
      </c>
      <c r="H370" s="245">
        <v>0</v>
      </c>
      <c r="I370" s="253">
        <f t="shared" ref="I370" si="380">IFERROR((H370/$F$6),0)</f>
        <v>0</v>
      </c>
      <c r="J370" s="253">
        <f t="shared" si="358"/>
        <v>-1</v>
      </c>
    </row>
    <row r="371" spans="1:10" s="316" customFormat="1">
      <c r="A371" s="225">
        <v>485</v>
      </c>
      <c r="B371" s="242" t="s">
        <v>775</v>
      </c>
      <c r="C371" s="242" t="s">
        <v>552</v>
      </c>
      <c r="D371" s="243" t="s">
        <v>553</v>
      </c>
      <c r="E371" s="244" t="s">
        <v>776</v>
      </c>
      <c r="F371" s="245">
        <v>0</v>
      </c>
      <c r="G371" s="253">
        <f t="shared" si="352"/>
        <v>0</v>
      </c>
      <c r="H371" s="245">
        <v>2980</v>
      </c>
      <c r="I371" s="253">
        <f t="shared" ref="I371" si="381">IFERROR((H371/$F$6),0)</f>
        <v>4.2451304932564629E-5</v>
      </c>
      <c r="J371" s="253">
        <f t="shared" si="358"/>
        <v>1</v>
      </c>
    </row>
    <row r="372" spans="1:10" s="316" customFormat="1">
      <c r="A372" s="225">
        <v>486</v>
      </c>
      <c r="B372" s="242" t="s">
        <v>777</v>
      </c>
      <c r="C372" s="242" t="s">
        <v>552</v>
      </c>
      <c r="D372" s="243" t="s">
        <v>553</v>
      </c>
      <c r="E372" s="244" t="s">
        <v>778</v>
      </c>
      <c r="F372" s="245">
        <v>72889.53</v>
      </c>
      <c r="G372" s="253">
        <f t="shared" si="352"/>
        <v>1.0383408269870192E-3</v>
      </c>
      <c r="H372" s="245">
        <v>0</v>
      </c>
      <c r="I372" s="253">
        <f t="shared" ref="I372" si="382">IFERROR((H372/$F$6),0)</f>
        <v>0</v>
      </c>
      <c r="J372" s="253">
        <f t="shared" si="358"/>
        <v>-1</v>
      </c>
    </row>
    <row r="373" spans="1:10" s="316" customFormat="1">
      <c r="A373" s="225">
        <v>487</v>
      </c>
      <c r="B373" s="242" t="s">
        <v>779</v>
      </c>
      <c r="C373" s="242" t="s">
        <v>552</v>
      </c>
      <c r="D373" s="243" t="s">
        <v>553</v>
      </c>
      <c r="E373" s="244" t="s">
        <v>780</v>
      </c>
      <c r="F373" s="245">
        <v>9566.4699999999993</v>
      </c>
      <c r="G373" s="253">
        <f t="shared" si="352"/>
        <v>1.3627823325444011E-4</v>
      </c>
      <c r="H373" s="245">
        <v>5200</v>
      </c>
      <c r="I373" s="253">
        <f t="shared" ref="I373" si="383">IFERROR((H373/$F$6),0)</f>
        <v>7.40761025668913E-5</v>
      </c>
      <c r="J373" s="253">
        <f t="shared" si="358"/>
        <v>-0.45643481869487901</v>
      </c>
    </row>
    <row r="374" spans="1:10" s="316" customFormat="1">
      <c r="A374" s="225">
        <v>488</v>
      </c>
      <c r="B374" s="242" t="s">
        <v>781</v>
      </c>
      <c r="C374" s="242" t="s">
        <v>552</v>
      </c>
      <c r="D374" s="243" t="s">
        <v>553</v>
      </c>
      <c r="E374" s="244" t="s">
        <v>782</v>
      </c>
      <c r="F374" s="245">
        <v>2500</v>
      </c>
      <c r="G374" s="253">
        <f t="shared" si="352"/>
        <v>3.5613510849466969E-5</v>
      </c>
      <c r="H374" s="245">
        <v>0</v>
      </c>
      <c r="I374" s="253">
        <f t="shared" ref="I374" si="384">IFERROR((H374/$F$6),0)</f>
        <v>0</v>
      </c>
      <c r="J374" s="253">
        <f t="shared" si="358"/>
        <v>-1</v>
      </c>
    </row>
    <row r="375" spans="1:10" s="316" customFormat="1">
      <c r="A375" s="225">
        <v>490</v>
      </c>
      <c r="B375" s="242" t="s">
        <v>783</v>
      </c>
      <c r="C375" s="242" t="s">
        <v>552</v>
      </c>
      <c r="D375" s="243" t="s">
        <v>553</v>
      </c>
      <c r="E375" s="244" t="s">
        <v>784</v>
      </c>
      <c r="F375" s="245">
        <v>68408.03</v>
      </c>
      <c r="G375" s="253">
        <f t="shared" si="352"/>
        <v>9.7450004743826479E-4</v>
      </c>
      <c r="H375" s="245">
        <v>20830.02</v>
      </c>
      <c r="I375" s="253">
        <f t="shared" ref="I375" si="385">IFERROR((H375/$F$6),0)</f>
        <v>2.9673205730584558E-4</v>
      </c>
      <c r="J375" s="253">
        <f t="shared" si="358"/>
        <v>-0.6955032910610055</v>
      </c>
    </row>
    <row r="376" spans="1:10" s="316" customFormat="1">
      <c r="A376" s="225">
        <v>491</v>
      </c>
      <c r="B376" s="242" t="s">
        <v>785</v>
      </c>
      <c r="C376" s="242" t="s">
        <v>552</v>
      </c>
      <c r="D376" s="243" t="s">
        <v>553</v>
      </c>
      <c r="E376" s="244" t="s">
        <v>786</v>
      </c>
      <c r="F376" s="245">
        <v>6778.1</v>
      </c>
      <c r="G376" s="253">
        <f t="shared" si="352"/>
        <v>9.6556775155508834E-5</v>
      </c>
      <c r="H376" s="245">
        <v>0</v>
      </c>
      <c r="I376" s="253">
        <f t="shared" ref="I376" si="386">IFERROR((H376/$F$6),0)</f>
        <v>0</v>
      </c>
      <c r="J376" s="253">
        <f t="shared" si="358"/>
        <v>-1</v>
      </c>
    </row>
    <row r="377" spans="1:10" s="316" customFormat="1">
      <c r="A377" s="225">
        <v>494</v>
      </c>
      <c r="B377" s="242" t="s">
        <v>787</v>
      </c>
      <c r="C377" s="242" t="s">
        <v>552</v>
      </c>
      <c r="D377" s="243" t="s">
        <v>553</v>
      </c>
      <c r="E377" s="244" t="s">
        <v>788</v>
      </c>
      <c r="F377" s="245">
        <v>339201.17</v>
      </c>
      <c r="G377" s="253">
        <f t="shared" si="352"/>
        <v>4.8320578191787559E-3</v>
      </c>
      <c r="H377" s="245">
        <v>0</v>
      </c>
      <c r="I377" s="253">
        <f t="shared" ref="I377" si="387">IFERROR((H377/$F$6),0)</f>
        <v>0</v>
      </c>
      <c r="J377" s="253">
        <f t="shared" si="358"/>
        <v>-1</v>
      </c>
    </row>
    <row r="378" spans="1:10" s="316" customFormat="1">
      <c r="A378" s="225">
        <v>495</v>
      </c>
      <c r="B378" s="242" t="s">
        <v>789</v>
      </c>
      <c r="C378" s="242" t="s">
        <v>552</v>
      </c>
      <c r="D378" s="243" t="s">
        <v>553</v>
      </c>
      <c r="E378" s="244" t="s">
        <v>790</v>
      </c>
      <c r="F378" s="245">
        <v>27794</v>
      </c>
      <c r="G378" s="253">
        <f t="shared" si="352"/>
        <v>3.9593676822003397E-4</v>
      </c>
      <c r="H378" s="245">
        <v>0</v>
      </c>
      <c r="I378" s="253">
        <f t="shared" ref="I378" si="388">IFERROR((H378/$F$6),0)</f>
        <v>0</v>
      </c>
      <c r="J378" s="253">
        <f t="shared" si="358"/>
        <v>-1</v>
      </c>
    </row>
    <row r="379" spans="1:10" s="316" customFormat="1">
      <c r="A379" s="225">
        <v>502</v>
      </c>
      <c r="B379" s="242" t="s">
        <v>791</v>
      </c>
      <c r="C379" s="242" t="s">
        <v>552</v>
      </c>
      <c r="D379" s="243" t="s">
        <v>553</v>
      </c>
      <c r="E379" s="244" t="s">
        <v>792</v>
      </c>
      <c r="F379" s="245">
        <v>0</v>
      </c>
      <c r="G379" s="253">
        <f t="shared" si="352"/>
        <v>0</v>
      </c>
      <c r="H379" s="245">
        <v>4683.68</v>
      </c>
      <c r="I379" s="253">
        <f t="shared" ref="I379" si="389">IFERROR((H379/$F$6),0)</f>
        <v>6.6720915398172585E-5</v>
      </c>
      <c r="J379" s="253">
        <f t="shared" si="358"/>
        <v>1</v>
      </c>
    </row>
    <row r="380" spans="1:10" s="316" customFormat="1">
      <c r="A380" s="225">
        <v>505</v>
      </c>
      <c r="B380" s="242" t="s">
        <v>793</v>
      </c>
      <c r="C380" s="242" t="s">
        <v>552</v>
      </c>
      <c r="D380" s="243" t="s">
        <v>553</v>
      </c>
      <c r="E380" s="244" t="s">
        <v>794</v>
      </c>
      <c r="F380" s="245">
        <v>0</v>
      </c>
      <c r="G380" s="253">
        <f t="shared" si="352"/>
        <v>0</v>
      </c>
      <c r="H380" s="245">
        <v>106</v>
      </c>
      <c r="I380" s="253">
        <f t="shared" ref="I380" si="390">IFERROR((H380/$F$6),0)</f>
        <v>1.5100128600173995E-6</v>
      </c>
      <c r="J380" s="253">
        <f t="shared" si="358"/>
        <v>1</v>
      </c>
    </row>
    <row r="381" spans="1:10" s="316" customFormat="1">
      <c r="A381" s="225">
        <v>506</v>
      </c>
      <c r="B381" s="242" t="s">
        <v>795</v>
      </c>
      <c r="C381" s="242" t="s">
        <v>552</v>
      </c>
      <c r="D381" s="243" t="s">
        <v>553</v>
      </c>
      <c r="E381" s="244" t="s">
        <v>796</v>
      </c>
      <c r="F381" s="245">
        <v>0</v>
      </c>
      <c r="G381" s="253">
        <f t="shared" si="352"/>
        <v>0</v>
      </c>
      <c r="H381" s="245">
        <v>2099</v>
      </c>
      <c r="I381" s="253">
        <f t="shared" ref="I381" si="391">IFERROR((H381/$F$6),0)</f>
        <v>2.9901103709212466E-5</v>
      </c>
      <c r="J381" s="253">
        <f t="shared" si="358"/>
        <v>1</v>
      </c>
    </row>
    <row r="382" spans="1:10" s="316" customFormat="1">
      <c r="A382" s="225">
        <v>507</v>
      </c>
      <c r="B382" s="242" t="s">
        <v>797</v>
      </c>
      <c r="C382" s="242" t="s">
        <v>552</v>
      </c>
      <c r="D382" s="243" t="s">
        <v>553</v>
      </c>
      <c r="E382" s="244" t="s">
        <v>798</v>
      </c>
      <c r="F382" s="245">
        <v>0</v>
      </c>
      <c r="G382" s="253">
        <f t="shared" si="352"/>
        <v>0</v>
      </c>
      <c r="H382" s="245">
        <v>21112.5</v>
      </c>
      <c r="I382" s="253">
        <f t="shared" ref="I382" si="392">IFERROR((H382/$F$6),0)</f>
        <v>3.0075609912374855E-4</v>
      </c>
      <c r="J382" s="253">
        <f t="shared" si="358"/>
        <v>1</v>
      </c>
    </row>
    <row r="383" spans="1:10" s="316" customFormat="1">
      <c r="A383" s="225">
        <v>510</v>
      </c>
      <c r="B383" s="242" t="s">
        <v>799</v>
      </c>
      <c r="C383" s="242" t="s">
        <v>552</v>
      </c>
      <c r="D383" s="243" t="s">
        <v>553</v>
      </c>
      <c r="E383" s="244" t="s">
        <v>800</v>
      </c>
      <c r="F383" s="245">
        <v>0</v>
      </c>
      <c r="G383" s="253">
        <f t="shared" si="352"/>
        <v>0</v>
      </c>
      <c r="H383" s="245">
        <v>1698</v>
      </c>
      <c r="I383" s="253">
        <f t="shared" ref="I383" si="393">IFERROR((H383/$F$6),0)</f>
        <v>2.4188696568957967E-5</v>
      </c>
      <c r="J383" s="253">
        <f t="shared" si="358"/>
        <v>1</v>
      </c>
    </row>
    <row r="384" spans="1:10" s="316" customFormat="1">
      <c r="A384" s="225">
        <v>511</v>
      </c>
      <c r="B384" s="242" t="s">
        <v>801</v>
      </c>
      <c r="C384" s="242" t="s">
        <v>552</v>
      </c>
      <c r="D384" s="243" t="s">
        <v>553</v>
      </c>
      <c r="E384" s="244" t="s">
        <v>802</v>
      </c>
      <c r="F384" s="245">
        <v>0</v>
      </c>
      <c r="G384" s="253">
        <f t="shared" si="352"/>
        <v>0</v>
      </c>
      <c r="H384" s="245">
        <v>3660</v>
      </c>
      <c r="I384" s="253">
        <f t="shared" ref="I384" si="394">IFERROR((H384/$F$6),0)</f>
        <v>5.2138179883619645E-5</v>
      </c>
      <c r="J384" s="253">
        <f t="shared" si="358"/>
        <v>1</v>
      </c>
    </row>
    <row r="385" spans="1:10" s="316" customFormat="1">
      <c r="A385" s="225">
        <v>512</v>
      </c>
      <c r="B385" s="242" t="s">
        <v>803</v>
      </c>
      <c r="C385" s="242" t="s">
        <v>552</v>
      </c>
      <c r="D385" s="243" t="s">
        <v>553</v>
      </c>
      <c r="E385" s="244" t="s">
        <v>804</v>
      </c>
      <c r="F385" s="245">
        <v>0</v>
      </c>
      <c r="G385" s="253">
        <f t="shared" si="352"/>
        <v>0</v>
      </c>
      <c r="H385" s="245">
        <v>2997.47</v>
      </c>
      <c r="I385" s="253">
        <f t="shared" ref="I385" si="395">IFERROR((H385/$F$6),0)</f>
        <v>4.2700172146380702E-5</v>
      </c>
      <c r="J385" s="253">
        <f t="shared" si="358"/>
        <v>1</v>
      </c>
    </row>
    <row r="386" spans="1:10" s="316" customFormat="1">
      <c r="A386" s="225">
        <v>518</v>
      </c>
      <c r="B386" s="242" t="s">
        <v>805</v>
      </c>
      <c r="C386" s="242" t="s">
        <v>552</v>
      </c>
      <c r="D386" s="243" t="s">
        <v>553</v>
      </c>
      <c r="E386" s="244" t="s">
        <v>806</v>
      </c>
      <c r="F386" s="245">
        <v>0</v>
      </c>
      <c r="G386" s="253">
        <f t="shared" ref="G386:G423" si="396">IFERROR((F386/$F$6),0)</f>
        <v>0</v>
      </c>
      <c r="H386" s="245">
        <v>4158.8</v>
      </c>
      <c r="I386" s="253">
        <f t="shared" ref="I386" si="397">IFERROR((H386/$F$6),0)</f>
        <v>5.9243787568305299E-5</v>
      </c>
      <c r="J386" s="253">
        <f t="shared" ref="J386:J426" si="398">IF(AND(F386=0,H386=0),0,IF(H386=0,-1,IF(F386=0,1,(H386/F386)-1)))</f>
        <v>1</v>
      </c>
    </row>
    <row r="387" spans="1:10" s="316" customFormat="1">
      <c r="A387" s="225">
        <v>521</v>
      </c>
      <c r="B387" s="242" t="s">
        <v>807</v>
      </c>
      <c r="C387" s="242" t="s">
        <v>552</v>
      </c>
      <c r="D387" s="243" t="s">
        <v>553</v>
      </c>
      <c r="E387" s="244" t="s">
        <v>808</v>
      </c>
      <c r="F387" s="245">
        <v>0</v>
      </c>
      <c r="G387" s="253">
        <f t="shared" si="396"/>
        <v>0</v>
      </c>
      <c r="H387" s="245">
        <v>13728.78</v>
      </c>
      <c r="I387" s="253">
        <f t="shared" ref="I387" si="399">IFERROR((H387/$F$6),0)</f>
        <v>1.9557202219197808E-4</v>
      </c>
      <c r="J387" s="253">
        <f t="shared" si="398"/>
        <v>1</v>
      </c>
    </row>
    <row r="388" spans="1:10" s="316" customFormat="1">
      <c r="A388" s="225">
        <v>524</v>
      </c>
      <c r="B388" s="242" t="s">
        <v>809</v>
      </c>
      <c r="C388" s="242" t="s">
        <v>552</v>
      </c>
      <c r="D388" s="243" t="s">
        <v>553</v>
      </c>
      <c r="E388" s="244" t="s">
        <v>810</v>
      </c>
      <c r="F388" s="245">
        <v>0</v>
      </c>
      <c r="G388" s="253">
        <f t="shared" si="396"/>
        <v>0</v>
      </c>
      <c r="H388" s="245">
        <v>1485</v>
      </c>
      <c r="I388" s="253">
        <f t="shared" ref="I388" si="400">IFERROR((H388/$F$6),0)</f>
        <v>2.1154425444583379E-5</v>
      </c>
      <c r="J388" s="253">
        <f t="shared" si="398"/>
        <v>1</v>
      </c>
    </row>
    <row r="389" spans="1:10" s="316" customFormat="1">
      <c r="A389" s="225">
        <v>525</v>
      </c>
      <c r="B389" s="242" t="s">
        <v>811</v>
      </c>
      <c r="C389" s="242" t="s">
        <v>552</v>
      </c>
      <c r="D389" s="243" t="s">
        <v>553</v>
      </c>
      <c r="E389" s="244" t="s">
        <v>812</v>
      </c>
      <c r="F389" s="245">
        <v>0</v>
      </c>
      <c r="G389" s="253">
        <f t="shared" si="396"/>
        <v>0</v>
      </c>
      <c r="H389" s="245">
        <v>12388.3</v>
      </c>
      <c r="I389" s="253">
        <f t="shared" ref="I389" si="401">IFERROR((H389/$F$6),0)</f>
        <v>1.7647634258258064E-4</v>
      </c>
      <c r="J389" s="253">
        <f t="shared" si="398"/>
        <v>1</v>
      </c>
    </row>
    <row r="390" spans="1:10" s="316" customFormat="1">
      <c r="A390" s="225">
        <v>527</v>
      </c>
      <c r="B390" s="242" t="s">
        <v>813</v>
      </c>
      <c r="C390" s="242" t="s">
        <v>552</v>
      </c>
      <c r="D390" s="243" t="s">
        <v>553</v>
      </c>
      <c r="E390" s="244" t="s">
        <v>814</v>
      </c>
      <c r="F390" s="245">
        <v>0</v>
      </c>
      <c r="G390" s="253">
        <f t="shared" si="396"/>
        <v>0</v>
      </c>
      <c r="H390" s="245">
        <v>27219.22</v>
      </c>
      <c r="I390" s="253">
        <f t="shared" ref="I390" si="402">IFERROR((H390/$F$6),0)</f>
        <v>3.8774879471361137E-4</v>
      </c>
      <c r="J390" s="253">
        <f t="shared" si="398"/>
        <v>1</v>
      </c>
    </row>
    <row r="391" spans="1:10" s="316" customFormat="1">
      <c r="A391" s="225">
        <v>530</v>
      </c>
      <c r="B391" s="242" t="s">
        <v>815</v>
      </c>
      <c r="C391" s="242" t="s">
        <v>552</v>
      </c>
      <c r="D391" s="243" t="s">
        <v>553</v>
      </c>
      <c r="E391" s="244" t="s">
        <v>816</v>
      </c>
      <c r="F391" s="245">
        <v>0</v>
      </c>
      <c r="G391" s="253">
        <f t="shared" si="396"/>
        <v>0</v>
      </c>
      <c r="H391" s="245">
        <v>1851.51</v>
      </c>
      <c r="I391" s="253">
        <f t="shared" ref="I391" si="403">IFERROR((H391/$F$6),0)</f>
        <v>2.6375508589158636E-5</v>
      </c>
      <c r="J391" s="253">
        <f t="shared" si="398"/>
        <v>1</v>
      </c>
    </row>
    <row r="392" spans="1:10" s="316" customFormat="1">
      <c r="A392" s="225">
        <v>531</v>
      </c>
      <c r="B392" s="242" t="s">
        <v>817</v>
      </c>
      <c r="C392" s="242" t="s">
        <v>552</v>
      </c>
      <c r="D392" s="243" t="s">
        <v>553</v>
      </c>
      <c r="E392" s="244" t="s">
        <v>818</v>
      </c>
      <c r="F392" s="245">
        <v>0</v>
      </c>
      <c r="G392" s="253">
        <f t="shared" si="396"/>
        <v>0</v>
      </c>
      <c r="H392" s="245">
        <v>4292.29</v>
      </c>
      <c r="I392" s="253">
        <f t="shared" ref="I392" si="404">IFERROR((H392/$F$6),0)</f>
        <v>6.1145406593623433E-5</v>
      </c>
      <c r="J392" s="253">
        <f t="shared" si="398"/>
        <v>1</v>
      </c>
    </row>
    <row r="393" spans="1:10" s="316" customFormat="1">
      <c r="A393" s="225">
        <v>532</v>
      </c>
      <c r="B393" s="242" t="s">
        <v>819</v>
      </c>
      <c r="C393" s="242" t="s">
        <v>552</v>
      </c>
      <c r="D393" s="243" t="s">
        <v>553</v>
      </c>
      <c r="E393" s="244" t="s">
        <v>820</v>
      </c>
      <c r="F393" s="245">
        <v>0</v>
      </c>
      <c r="G393" s="253">
        <f t="shared" si="396"/>
        <v>0</v>
      </c>
      <c r="H393" s="245">
        <v>4362</v>
      </c>
      <c r="I393" s="253">
        <f t="shared" ref="I393" si="405">IFERROR((H393/$F$6),0)</f>
        <v>6.2138453730149962E-5</v>
      </c>
      <c r="J393" s="253">
        <f t="shared" si="398"/>
        <v>1</v>
      </c>
    </row>
    <row r="394" spans="1:10" s="316" customFormat="1">
      <c r="A394" s="225">
        <v>533</v>
      </c>
      <c r="B394" s="242" t="s">
        <v>821</v>
      </c>
      <c r="C394" s="242" t="s">
        <v>552</v>
      </c>
      <c r="D394" s="243" t="s">
        <v>553</v>
      </c>
      <c r="E394" s="244" t="s">
        <v>822</v>
      </c>
      <c r="F394" s="245">
        <v>0</v>
      </c>
      <c r="G394" s="253">
        <f t="shared" si="396"/>
        <v>0</v>
      </c>
      <c r="H394" s="245">
        <v>2504.67</v>
      </c>
      <c r="I394" s="253">
        <f t="shared" ref="I394" si="406">IFERROR((H394/$F$6),0)</f>
        <v>3.5680036887733777E-5</v>
      </c>
      <c r="J394" s="253">
        <f t="shared" si="398"/>
        <v>1</v>
      </c>
    </row>
    <row r="395" spans="1:10" s="316" customFormat="1">
      <c r="A395" s="225">
        <v>534</v>
      </c>
      <c r="B395" s="242" t="s">
        <v>823</v>
      </c>
      <c r="C395" s="242" t="s">
        <v>552</v>
      </c>
      <c r="D395" s="243" t="s">
        <v>553</v>
      </c>
      <c r="E395" s="244" t="s">
        <v>824</v>
      </c>
      <c r="F395" s="245">
        <v>0</v>
      </c>
      <c r="G395" s="253">
        <f t="shared" si="396"/>
        <v>0</v>
      </c>
      <c r="H395" s="245">
        <v>2170</v>
      </c>
      <c r="I395" s="253">
        <f t="shared" ref="I395" si="407">IFERROR((H395/$F$6),0)</f>
        <v>3.0912527417337327E-5</v>
      </c>
      <c r="J395" s="253">
        <f t="shared" si="398"/>
        <v>1</v>
      </c>
    </row>
    <row r="396" spans="1:10" s="316" customFormat="1">
      <c r="A396" s="225">
        <v>538</v>
      </c>
      <c r="B396" s="242" t="s">
        <v>825</v>
      </c>
      <c r="C396" s="242" t="s">
        <v>552</v>
      </c>
      <c r="D396" s="243" t="s">
        <v>553</v>
      </c>
      <c r="E396" s="244" t="s">
        <v>826</v>
      </c>
      <c r="F396" s="245">
        <v>0</v>
      </c>
      <c r="G396" s="253">
        <f t="shared" si="396"/>
        <v>0</v>
      </c>
      <c r="H396" s="245">
        <v>3900</v>
      </c>
      <c r="I396" s="253">
        <f t="shared" ref="I396" si="408">IFERROR((H396/$F$6),0)</f>
        <v>5.5557076925168475E-5</v>
      </c>
      <c r="J396" s="253">
        <f t="shared" si="398"/>
        <v>1</v>
      </c>
    </row>
    <row r="397" spans="1:10" s="316" customFormat="1">
      <c r="A397" s="225">
        <v>539</v>
      </c>
      <c r="B397" s="242" t="s">
        <v>827</v>
      </c>
      <c r="C397" s="242" t="s">
        <v>552</v>
      </c>
      <c r="D397" s="243" t="s">
        <v>553</v>
      </c>
      <c r="E397" s="244" t="s">
        <v>828</v>
      </c>
      <c r="F397" s="245">
        <v>0</v>
      </c>
      <c r="G397" s="253">
        <f t="shared" si="396"/>
        <v>0</v>
      </c>
      <c r="H397" s="245">
        <v>5960</v>
      </c>
      <c r="I397" s="253">
        <f t="shared" ref="I397" si="409">IFERROR((H397/$F$6),0)</f>
        <v>8.4902609865129258E-5</v>
      </c>
      <c r="J397" s="253">
        <f t="shared" si="398"/>
        <v>1</v>
      </c>
    </row>
    <row r="398" spans="1:10" s="316" customFormat="1">
      <c r="A398" s="225">
        <v>540</v>
      </c>
      <c r="B398" s="242" t="s">
        <v>829</v>
      </c>
      <c r="C398" s="242" t="s">
        <v>552</v>
      </c>
      <c r="D398" s="243" t="s">
        <v>553</v>
      </c>
      <c r="E398" s="244" t="s">
        <v>830</v>
      </c>
      <c r="F398" s="245">
        <v>0</v>
      </c>
      <c r="G398" s="253">
        <f t="shared" si="396"/>
        <v>0</v>
      </c>
      <c r="H398" s="245">
        <v>16650</v>
      </c>
      <c r="I398" s="253">
        <f t="shared" ref="I398" si="410">IFERROR((H398/$F$6),0)</f>
        <v>2.3718598225745002E-4</v>
      </c>
      <c r="J398" s="253">
        <f t="shared" si="398"/>
        <v>1</v>
      </c>
    </row>
    <row r="399" spans="1:10" s="316" customFormat="1">
      <c r="A399" s="225">
        <v>541</v>
      </c>
      <c r="B399" s="242" t="s">
        <v>831</v>
      </c>
      <c r="C399" s="242" t="s">
        <v>552</v>
      </c>
      <c r="D399" s="243" t="s">
        <v>553</v>
      </c>
      <c r="E399" s="244" t="s">
        <v>832</v>
      </c>
      <c r="F399" s="245">
        <v>0</v>
      </c>
      <c r="G399" s="253">
        <f t="shared" si="396"/>
        <v>0</v>
      </c>
      <c r="H399" s="245">
        <v>3140</v>
      </c>
      <c r="I399" s="253">
        <f t="shared" ref="I399" si="411">IFERROR((H399/$F$6),0)</f>
        <v>4.4730569626930511E-5</v>
      </c>
      <c r="J399" s="253">
        <f t="shared" si="398"/>
        <v>1</v>
      </c>
    </row>
    <row r="400" spans="1:10" s="316" customFormat="1">
      <c r="A400" s="225">
        <v>543</v>
      </c>
      <c r="B400" s="242" t="s">
        <v>833</v>
      </c>
      <c r="C400" s="242" t="s">
        <v>552</v>
      </c>
      <c r="D400" s="243" t="s">
        <v>553</v>
      </c>
      <c r="E400" s="244" t="s">
        <v>834</v>
      </c>
      <c r="F400" s="245">
        <v>0</v>
      </c>
      <c r="G400" s="253">
        <f t="shared" si="396"/>
        <v>0</v>
      </c>
      <c r="H400" s="245">
        <v>1800</v>
      </c>
      <c r="I400" s="253">
        <f t="shared" ref="I400" si="412">IFERROR((H400/$F$6),0)</f>
        <v>2.5641727811616219E-5</v>
      </c>
      <c r="J400" s="253">
        <f t="shared" si="398"/>
        <v>1</v>
      </c>
    </row>
    <row r="401" spans="1:10" s="316" customFormat="1">
      <c r="A401" s="225">
        <v>544</v>
      </c>
      <c r="B401" s="242" t="s">
        <v>835</v>
      </c>
      <c r="C401" s="242" t="s">
        <v>552</v>
      </c>
      <c r="D401" s="243" t="s">
        <v>553</v>
      </c>
      <c r="E401" s="244" t="s">
        <v>836</v>
      </c>
      <c r="F401" s="245">
        <v>0</v>
      </c>
      <c r="G401" s="253">
        <f t="shared" si="396"/>
        <v>0</v>
      </c>
      <c r="H401" s="245">
        <v>548.9</v>
      </c>
      <c r="I401" s="253">
        <f t="shared" ref="I401" si="413">IFERROR((H401/$F$6),0)</f>
        <v>7.8193024421089674E-6</v>
      </c>
      <c r="J401" s="253">
        <f t="shared" si="398"/>
        <v>1</v>
      </c>
    </row>
    <row r="402" spans="1:10" s="316" customFormat="1">
      <c r="A402" s="225">
        <v>546</v>
      </c>
      <c r="B402" s="242" t="s">
        <v>837</v>
      </c>
      <c r="C402" s="242" t="s">
        <v>552</v>
      </c>
      <c r="D402" s="243" t="s">
        <v>553</v>
      </c>
      <c r="E402" s="244" t="s">
        <v>838</v>
      </c>
      <c r="F402" s="245">
        <v>0</v>
      </c>
      <c r="G402" s="253">
        <f t="shared" si="396"/>
        <v>0</v>
      </c>
      <c r="H402" s="245">
        <v>12079.84</v>
      </c>
      <c r="I402" s="253">
        <f t="shared" ref="I402" si="414">IFERROR((H402/$F$6),0)</f>
        <v>1.7208220515993003E-4</v>
      </c>
      <c r="J402" s="253">
        <f t="shared" si="398"/>
        <v>1</v>
      </c>
    </row>
    <row r="403" spans="1:10" s="316" customFormat="1">
      <c r="A403" s="225">
        <v>548</v>
      </c>
      <c r="B403" s="242" t="s">
        <v>839</v>
      </c>
      <c r="C403" s="242" t="s">
        <v>552</v>
      </c>
      <c r="D403" s="243" t="s">
        <v>553</v>
      </c>
      <c r="E403" s="244" t="s">
        <v>840</v>
      </c>
      <c r="F403" s="245">
        <v>0</v>
      </c>
      <c r="G403" s="253">
        <f t="shared" si="396"/>
        <v>0</v>
      </c>
      <c r="H403" s="245">
        <v>299.12</v>
      </c>
      <c r="I403" s="253">
        <f t="shared" ref="I403" si="415">IFERROR((H403/$F$6),0)</f>
        <v>4.2610853461170241E-6</v>
      </c>
      <c r="J403" s="253">
        <f t="shared" si="398"/>
        <v>1</v>
      </c>
    </row>
    <row r="404" spans="1:10" s="316" customFormat="1">
      <c r="A404" s="225">
        <v>549</v>
      </c>
      <c r="B404" s="242" t="s">
        <v>841</v>
      </c>
      <c r="C404" s="242" t="s">
        <v>552</v>
      </c>
      <c r="D404" s="243" t="s">
        <v>553</v>
      </c>
      <c r="E404" s="244" t="s">
        <v>842</v>
      </c>
      <c r="F404" s="245">
        <v>0</v>
      </c>
      <c r="G404" s="253">
        <f t="shared" si="396"/>
        <v>0</v>
      </c>
      <c r="H404" s="245">
        <v>1073</v>
      </c>
      <c r="I404" s="253">
        <f t="shared" ref="I404" si="416">IFERROR((H404/$F$6),0)</f>
        <v>1.5285318856591223E-5</v>
      </c>
      <c r="J404" s="253">
        <f t="shared" si="398"/>
        <v>1</v>
      </c>
    </row>
    <row r="405" spans="1:10" s="316" customFormat="1">
      <c r="A405" s="225">
        <v>550</v>
      </c>
      <c r="B405" s="238" t="s">
        <v>843</v>
      </c>
      <c r="C405" s="238"/>
      <c r="D405" s="239"/>
      <c r="E405" s="240" t="s">
        <v>844</v>
      </c>
      <c r="F405" s="241">
        <v>175615.86</v>
      </c>
      <c r="G405" s="252">
        <f t="shared" si="396"/>
        <v>2.5017189341793888E-3</v>
      </c>
      <c r="H405" s="241">
        <v>202635.82</v>
      </c>
      <c r="I405" s="252">
        <f t="shared" ref="I405" si="417">IFERROR((H405/$F$6),0)</f>
        <v>2.8866291896242546E-3</v>
      </c>
      <c r="J405" s="252">
        <f t="shared" si="398"/>
        <v>0.15385831325257304</v>
      </c>
    </row>
    <row r="406" spans="1:10" s="316" customFormat="1">
      <c r="A406" s="225">
        <v>551</v>
      </c>
      <c r="B406" s="242" t="s">
        <v>845</v>
      </c>
      <c r="C406" s="242" t="s">
        <v>846</v>
      </c>
      <c r="D406" s="243" t="s">
        <v>553</v>
      </c>
      <c r="E406" s="244" t="s">
        <v>847</v>
      </c>
      <c r="F406" s="245">
        <v>20920.330000000002</v>
      </c>
      <c r="G406" s="253">
        <f t="shared" si="396"/>
        <v>2.9801855977177173E-4</v>
      </c>
      <c r="H406" s="245">
        <v>11149.68</v>
      </c>
      <c r="I406" s="253">
        <f t="shared" ref="I406" si="418">IFERROR((H406/$F$6),0)</f>
        <v>1.5883169985923395E-4</v>
      </c>
      <c r="J406" s="253">
        <f t="shared" si="398"/>
        <v>-0.46704091187854113</v>
      </c>
    </row>
    <row r="407" spans="1:10" s="316" customFormat="1">
      <c r="A407" s="225">
        <v>554</v>
      </c>
      <c r="B407" s="242" t="s">
        <v>848</v>
      </c>
      <c r="C407" s="242" t="s">
        <v>846</v>
      </c>
      <c r="D407" s="243" t="s">
        <v>553</v>
      </c>
      <c r="E407" s="244" t="s">
        <v>849</v>
      </c>
      <c r="F407" s="245">
        <v>1161.77</v>
      </c>
      <c r="G407" s="253">
        <f t="shared" si="396"/>
        <v>1.6549883399834096E-5</v>
      </c>
      <c r="H407" s="245">
        <v>10423.700000000001</v>
      </c>
      <c r="I407" s="253">
        <f t="shared" ref="I407" si="419">IFERROR((H407/$F$6),0)</f>
        <v>1.4848982121663554E-4</v>
      </c>
      <c r="J407" s="253">
        <f t="shared" si="398"/>
        <v>7.9722578479389217</v>
      </c>
    </row>
    <row r="408" spans="1:10" s="316" customFormat="1">
      <c r="A408" s="225">
        <v>556</v>
      </c>
      <c r="B408" s="242" t="s">
        <v>850</v>
      </c>
      <c r="C408" s="242" t="s">
        <v>846</v>
      </c>
      <c r="D408" s="243" t="s">
        <v>553</v>
      </c>
      <c r="E408" s="244" t="s">
        <v>851</v>
      </c>
      <c r="F408" s="245">
        <v>4819.24</v>
      </c>
      <c r="G408" s="253">
        <f t="shared" si="396"/>
        <v>6.8652022410474077E-5</v>
      </c>
      <c r="H408" s="245">
        <v>2090.4</v>
      </c>
      <c r="I408" s="253">
        <f t="shared" ref="I408" si="420">IFERROR((H408/$F$6),0)</f>
        <v>2.9778593231890303E-5</v>
      </c>
      <c r="J408" s="253">
        <f t="shared" si="398"/>
        <v>-0.56623866003768231</v>
      </c>
    </row>
    <row r="409" spans="1:10" s="316" customFormat="1">
      <c r="A409" s="225">
        <v>557</v>
      </c>
      <c r="B409" s="242" t="s">
        <v>852</v>
      </c>
      <c r="C409" s="242" t="s">
        <v>846</v>
      </c>
      <c r="D409" s="243" t="s">
        <v>553</v>
      </c>
      <c r="E409" s="244" t="s">
        <v>853</v>
      </c>
      <c r="F409" s="245">
        <v>58166.39</v>
      </c>
      <c r="G409" s="253">
        <f t="shared" si="396"/>
        <v>8.2860374453573083E-4</v>
      </c>
      <c r="H409" s="245">
        <v>105669.39</v>
      </c>
      <c r="I409" s="253">
        <f t="shared" ref="I409" si="421">IFERROR((H409/$F$6),0)</f>
        <v>1.5053031868886226E-3</v>
      </c>
      <c r="J409" s="253">
        <f t="shared" si="398"/>
        <v>0.81667437157437472</v>
      </c>
    </row>
    <row r="410" spans="1:10" s="316" customFormat="1">
      <c r="A410" s="225">
        <v>558</v>
      </c>
      <c r="B410" s="242" t="s">
        <v>854</v>
      </c>
      <c r="C410" s="242" t="s">
        <v>846</v>
      </c>
      <c r="D410" s="243" t="s">
        <v>553</v>
      </c>
      <c r="E410" s="244" t="s">
        <v>855</v>
      </c>
      <c r="F410" s="245">
        <v>75240.42</v>
      </c>
      <c r="G410" s="253">
        <f t="shared" si="396"/>
        <v>1.0718302055953805E-3</v>
      </c>
      <c r="H410" s="245">
        <v>54908.86</v>
      </c>
      <c r="I410" s="253">
        <f t="shared" ref="I410" si="422">IFERROR((H410/$F$6),0)</f>
        <v>7.8219891253674518E-4</v>
      </c>
      <c r="J410" s="253">
        <f t="shared" si="398"/>
        <v>-0.27022124544227688</v>
      </c>
    </row>
    <row r="411" spans="1:10" s="316" customFormat="1">
      <c r="A411" s="225">
        <v>560</v>
      </c>
      <c r="B411" s="242" t="s">
        <v>856</v>
      </c>
      <c r="C411" s="242" t="s">
        <v>846</v>
      </c>
      <c r="D411" s="243" t="s">
        <v>553</v>
      </c>
      <c r="E411" s="244" t="s">
        <v>857</v>
      </c>
      <c r="F411" s="245">
        <v>4229.01</v>
      </c>
      <c r="G411" s="253">
        <f t="shared" si="396"/>
        <v>6.0243957407001727E-5</v>
      </c>
      <c r="H411" s="245">
        <v>2935.3</v>
      </c>
      <c r="I411" s="253">
        <f t="shared" ref="I411" si="423">IFERROR((H411/$F$6),0)</f>
        <v>4.1814535358576158E-5</v>
      </c>
      <c r="J411" s="253">
        <f t="shared" si="398"/>
        <v>-0.30591320427239477</v>
      </c>
    </row>
    <row r="412" spans="1:10" s="316" customFormat="1">
      <c r="A412" s="225">
        <v>561</v>
      </c>
      <c r="B412" s="242" t="s">
        <v>858</v>
      </c>
      <c r="C412" s="242" t="s">
        <v>846</v>
      </c>
      <c r="D412" s="243" t="s">
        <v>553</v>
      </c>
      <c r="E412" s="244" t="s">
        <v>859</v>
      </c>
      <c r="F412" s="245">
        <v>6468.7</v>
      </c>
      <c r="G412" s="253">
        <f t="shared" si="396"/>
        <v>9.2149247052778789E-5</v>
      </c>
      <c r="H412" s="245">
        <v>9002.0499999999993</v>
      </c>
      <c r="I412" s="253">
        <f t="shared" ref="I412" si="424">IFERROR((H412/$F$6),0)</f>
        <v>1.2823784213697765E-4</v>
      </c>
      <c r="J412" s="253">
        <f t="shared" si="398"/>
        <v>0.39163201261459024</v>
      </c>
    </row>
    <row r="413" spans="1:10" s="316" customFormat="1">
      <c r="A413" s="225">
        <v>562</v>
      </c>
      <c r="B413" s="242" t="s">
        <v>860</v>
      </c>
      <c r="C413" s="242" t="s">
        <v>846</v>
      </c>
      <c r="D413" s="243" t="s">
        <v>553</v>
      </c>
      <c r="E413" s="244" t="s">
        <v>861</v>
      </c>
      <c r="F413" s="245">
        <v>3961</v>
      </c>
      <c r="G413" s="253">
        <f t="shared" si="396"/>
        <v>5.6426046589895466E-5</v>
      </c>
      <c r="H413" s="245">
        <v>0</v>
      </c>
      <c r="I413" s="253">
        <f t="shared" ref="I413" si="425">IFERROR((H413/$F$6),0)</f>
        <v>0</v>
      </c>
      <c r="J413" s="253">
        <f t="shared" si="398"/>
        <v>-1</v>
      </c>
    </row>
    <row r="414" spans="1:10" s="316" customFormat="1">
      <c r="A414" s="225">
        <v>565</v>
      </c>
      <c r="B414" s="242" t="s">
        <v>862</v>
      </c>
      <c r="C414" s="242" t="s">
        <v>846</v>
      </c>
      <c r="D414" s="243" t="s">
        <v>553</v>
      </c>
      <c r="E414" s="244" t="s">
        <v>863</v>
      </c>
      <c r="F414" s="245">
        <v>0</v>
      </c>
      <c r="G414" s="253">
        <f t="shared" si="396"/>
        <v>0</v>
      </c>
      <c r="H414" s="245">
        <v>2840.15</v>
      </c>
      <c r="I414" s="253">
        <f t="shared" ref="I414" si="426">IFERROR((H414/$F$6),0)</f>
        <v>4.0459085135645448E-5</v>
      </c>
      <c r="J414" s="253">
        <f t="shared" si="398"/>
        <v>1</v>
      </c>
    </row>
    <row r="415" spans="1:10" s="316" customFormat="1">
      <c r="A415" s="225">
        <v>566</v>
      </c>
      <c r="B415" s="242" t="s">
        <v>864</v>
      </c>
      <c r="C415" s="242" t="s">
        <v>846</v>
      </c>
      <c r="D415" s="243" t="s">
        <v>553</v>
      </c>
      <c r="E415" s="244" t="s">
        <v>865</v>
      </c>
      <c r="F415" s="245">
        <v>649</v>
      </c>
      <c r="G415" s="253">
        <f t="shared" si="396"/>
        <v>9.2452674165216255E-6</v>
      </c>
      <c r="H415" s="245">
        <v>374.95</v>
      </c>
      <c r="I415" s="253">
        <f t="shared" ref="I415" si="427">IFERROR((H415/$F$6),0)</f>
        <v>5.3413143572030561E-6</v>
      </c>
      <c r="J415" s="253">
        <f t="shared" si="398"/>
        <v>-0.42226502311248071</v>
      </c>
    </row>
    <row r="416" spans="1:10" s="316" customFormat="1">
      <c r="A416" s="225">
        <v>568</v>
      </c>
      <c r="B416" s="242" t="s">
        <v>866</v>
      </c>
      <c r="C416" s="242" t="s">
        <v>846</v>
      </c>
      <c r="D416" s="243" t="s">
        <v>553</v>
      </c>
      <c r="E416" s="244" t="s">
        <v>867</v>
      </c>
      <c r="F416" s="245">
        <v>0</v>
      </c>
      <c r="G416" s="253">
        <f t="shared" si="396"/>
        <v>0</v>
      </c>
      <c r="H416" s="245">
        <v>3241.34</v>
      </c>
      <c r="I416" s="253">
        <f t="shared" ref="I416" si="428">IFERROR((H416/$F$6),0)</f>
        <v>4.6174198902724507E-5</v>
      </c>
      <c r="J416" s="253">
        <f t="shared" si="398"/>
        <v>1</v>
      </c>
    </row>
    <row r="417" spans="1:10" s="316" customFormat="1">
      <c r="A417" s="225">
        <v>570</v>
      </c>
      <c r="B417" s="238" t="s">
        <v>868</v>
      </c>
      <c r="C417" s="238"/>
      <c r="D417" s="239"/>
      <c r="E417" s="240" t="s">
        <v>869</v>
      </c>
      <c r="F417" s="241">
        <v>543323.69999999995</v>
      </c>
      <c r="G417" s="252">
        <f t="shared" si="396"/>
        <v>7.7398657938890138E-3</v>
      </c>
      <c r="H417" s="241">
        <v>3298609.6</v>
      </c>
      <c r="I417" s="252">
        <f t="shared" ref="I417" si="429">IFERROR((H417/$F$6),0)</f>
        <v>4.6990027511102359E-2</v>
      </c>
      <c r="J417" s="252">
        <f t="shared" si="398"/>
        <v>5.0711682556825703</v>
      </c>
    </row>
    <row r="418" spans="1:10" s="316" customFormat="1">
      <c r="A418" s="225">
        <v>572</v>
      </c>
      <c r="B418" s="242" t="s">
        <v>870</v>
      </c>
      <c r="C418" s="242" t="s">
        <v>871</v>
      </c>
      <c r="D418" s="243" t="s">
        <v>553</v>
      </c>
      <c r="E418" s="244" t="s">
        <v>872</v>
      </c>
      <c r="F418" s="245">
        <v>0</v>
      </c>
      <c r="G418" s="253">
        <f t="shared" si="396"/>
        <v>0</v>
      </c>
      <c r="H418" s="245">
        <v>394482.52</v>
      </c>
      <c r="I418" s="253">
        <f t="shared" ref="I418" si="430">IFERROR((H418/$F$6),0)</f>
        <v>5.6195630023780285E-3</v>
      </c>
      <c r="J418" s="253">
        <f t="shared" si="398"/>
        <v>1</v>
      </c>
    </row>
    <row r="419" spans="1:10" s="316" customFormat="1">
      <c r="A419" s="225">
        <v>573</v>
      </c>
      <c r="B419" s="242" t="s">
        <v>873</v>
      </c>
      <c r="C419" s="242" t="s">
        <v>871</v>
      </c>
      <c r="D419" s="243" t="s">
        <v>553</v>
      </c>
      <c r="E419" s="244" t="s">
        <v>874</v>
      </c>
      <c r="F419" s="245">
        <v>0</v>
      </c>
      <c r="G419" s="253">
        <f t="shared" si="396"/>
        <v>0</v>
      </c>
      <c r="H419" s="245">
        <v>84634.86</v>
      </c>
      <c r="I419" s="253">
        <f t="shared" ref="I419" si="431">IFERROR((H419/$F$6),0)</f>
        <v>1.2056578019412473E-3</v>
      </c>
      <c r="J419" s="253">
        <f t="shared" si="398"/>
        <v>1</v>
      </c>
    </row>
    <row r="420" spans="1:10" s="316" customFormat="1">
      <c r="A420" s="225">
        <v>574</v>
      </c>
      <c r="B420" s="242" t="s">
        <v>875</v>
      </c>
      <c r="C420" s="242" t="s">
        <v>871</v>
      </c>
      <c r="D420" s="243" t="s">
        <v>553</v>
      </c>
      <c r="E420" s="244" t="s">
        <v>876</v>
      </c>
      <c r="F420" s="245">
        <v>0</v>
      </c>
      <c r="G420" s="253">
        <f t="shared" si="396"/>
        <v>0</v>
      </c>
      <c r="H420" s="245">
        <v>23693.54</v>
      </c>
      <c r="I420" s="253">
        <f t="shared" ref="I420" si="432">IFERROR((H420/$F$6),0)</f>
        <v>3.3752405754091188E-4</v>
      </c>
      <c r="J420" s="253">
        <f t="shared" si="398"/>
        <v>1</v>
      </c>
    </row>
    <row r="421" spans="1:10" s="316" customFormat="1">
      <c r="A421" s="225">
        <v>575</v>
      </c>
      <c r="B421" s="242" t="s">
        <v>877</v>
      </c>
      <c r="C421" s="242" t="s">
        <v>871</v>
      </c>
      <c r="D421" s="243" t="s">
        <v>553</v>
      </c>
      <c r="E421" s="244" t="s">
        <v>878</v>
      </c>
      <c r="F421" s="245">
        <v>10217.75</v>
      </c>
      <c r="G421" s="253">
        <f t="shared" si="396"/>
        <v>1.4555598019285644E-4</v>
      </c>
      <c r="H421" s="245">
        <v>15873.14</v>
      </c>
      <c r="I421" s="253">
        <f t="shared" ref="I421" si="433">IFERROR((H421/$F$6),0)</f>
        <v>2.2611929744204324E-4</v>
      </c>
      <c r="J421" s="253">
        <f t="shared" si="398"/>
        <v>0.55348682439871788</v>
      </c>
    </row>
    <row r="422" spans="1:10" s="316" customFormat="1">
      <c r="A422" s="225">
        <v>576</v>
      </c>
      <c r="B422" s="242" t="s">
        <v>879</v>
      </c>
      <c r="C422" s="242" t="s">
        <v>871</v>
      </c>
      <c r="D422" s="243" t="s">
        <v>553</v>
      </c>
      <c r="E422" s="244" t="s">
        <v>880</v>
      </c>
      <c r="F422" s="245">
        <v>0</v>
      </c>
      <c r="G422" s="253">
        <f t="shared" si="396"/>
        <v>0</v>
      </c>
      <c r="H422" s="245">
        <v>15737.79</v>
      </c>
      <c r="I422" s="253">
        <f t="shared" ref="I422" si="434">IFERROR((H422/$F$6),0)</f>
        <v>2.2419118196465311E-4</v>
      </c>
      <c r="J422" s="253">
        <f t="shared" si="398"/>
        <v>1</v>
      </c>
    </row>
    <row r="423" spans="1:10" s="316" customFormat="1">
      <c r="A423" s="225">
        <v>577</v>
      </c>
      <c r="B423" s="242" t="s">
        <v>881</v>
      </c>
      <c r="C423" s="242" t="s">
        <v>871</v>
      </c>
      <c r="D423" s="243" t="s">
        <v>553</v>
      </c>
      <c r="E423" s="244" t="s">
        <v>882</v>
      </c>
      <c r="F423" s="245">
        <v>0</v>
      </c>
      <c r="G423" s="253">
        <f t="shared" si="396"/>
        <v>0</v>
      </c>
      <c r="H423" s="245">
        <v>14077.5</v>
      </c>
      <c r="I423" s="253">
        <f t="shared" ref="I423" si="435">IFERROR((H423/$F$6),0)</f>
        <v>2.0053967959334851E-4</v>
      </c>
      <c r="J423" s="253">
        <f t="shared" si="398"/>
        <v>1</v>
      </c>
    </row>
    <row r="424" spans="1:10" s="316" customFormat="1">
      <c r="A424" s="225">
        <v>578</v>
      </c>
      <c r="B424" s="242" t="s">
        <v>883</v>
      </c>
      <c r="C424" s="242" t="s">
        <v>871</v>
      </c>
      <c r="D424" s="243" t="s">
        <v>553</v>
      </c>
      <c r="E424" s="244" t="s">
        <v>884</v>
      </c>
      <c r="F424" s="245">
        <v>40675.769999999997</v>
      </c>
      <c r="G424" s="253">
        <f t="shared" ref="G424:G461" si="436">IFERROR((F424/$F$6),0)</f>
        <v>5.794427904821692E-4</v>
      </c>
      <c r="H424" s="245">
        <v>17348.79</v>
      </c>
      <c r="I424" s="253">
        <f t="shared" ref="I424" si="437">IFERROR((H424/$F$6),0)</f>
        <v>2.4714052835604964E-4</v>
      </c>
      <c r="J424" s="253">
        <f t="shared" si="398"/>
        <v>-0.57348588606927409</v>
      </c>
    </row>
    <row r="425" spans="1:10" s="316" customFormat="1">
      <c r="A425" s="225">
        <v>579</v>
      </c>
      <c r="B425" s="242" t="s">
        <v>885</v>
      </c>
      <c r="C425" s="242" t="s">
        <v>871</v>
      </c>
      <c r="D425" s="243" t="s">
        <v>553</v>
      </c>
      <c r="E425" s="244" t="s">
        <v>886</v>
      </c>
      <c r="F425" s="245">
        <v>8279.0400000000009</v>
      </c>
      <c r="G425" s="253">
        <f t="shared" si="436"/>
        <v>1.1793827234526842E-4</v>
      </c>
      <c r="H425" s="245">
        <v>17399.04</v>
      </c>
      <c r="I425" s="253">
        <f t="shared" ref="I425" si="438">IFERROR((H425/$F$6),0)</f>
        <v>2.4785635992412395E-4</v>
      </c>
      <c r="J425" s="253">
        <f t="shared" si="398"/>
        <v>1.1015769944341374</v>
      </c>
    </row>
    <row r="426" spans="1:10" s="316" customFormat="1">
      <c r="A426" s="225">
        <v>580</v>
      </c>
      <c r="B426" s="242" t="s">
        <v>887</v>
      </c>
      <c r="C426" s="242" t="s">
        <v>871</v>
      </c>
      <c r="D426" s="243" t="s">
        <v>553</v>
      </c>
      <c r="E426" s="244" t="s">
        <v>888</v>
      </c>
      <c r="F426" s="245">
        <v>61377.9</v>
      </c>
      <c r="G426" s="253">
        <f t="shared" si="436"/>
        <v>8.7435300302699946E-4</v>
      </c>
      <c r="H426" s="245">
        <v>351261.78</v>
      </c>
      <c r="I426" s="253">
        <f t="shared" ref="I426" si="439">IFERROR((H426/$F$6),0)</f>
        <v>5.0038660852132323E-3</v>
      </c>
      <c r="J426" s="253">
        <f t="shared" si="398"/>
        <v>4.7229357798165141</v>
      </c>
    </row>
    <row r="427" spans="1:10" s="316" customFormat="1">
      <c r="A427" s="225">
        <v>582</v>
      </c>
      <c r="B427" s="242" t="s">
        <v>889</v>
      </c>
      <c r="C427" s="242" t="s">
        <v>871</v>
      </c>
      <c r="D427" s="243" t="s">
        <v>553</v>
      </c>
      <c r="E427" s="244" t="s">
        <v>890</v>
      </c>
      <c r="F427" s="245">
        <v>7673.36</v>
      </c>
      <c r="G427" s="253">
        <f t="shared" si="436"/>
        <v>1.0931011584474635E-4</v>
      </c>
      <c r="H427" s="245">
        <v>0</v>
      </c>
      <c r="I427" s="253">
        <f t="shared" ref="I427" si="440">IFERROR((H427/$F$6),0)</f>
        <v>0</v>
      </c>
      <c r="J427" s="253">
        <f t="shared" ref="J427:J462" si="441">IF(AND(F427=0,H427=0),0,IF(H427=0,-1,IF(F427=0,1,(H427/F427)-1)))</f>
        <v>-1</v>
      </c>
    </row>
    <row r="428" spans="1:10" s="316" customFormat="1">
      <c r="A428" s="225">
        <v>583</v>
      </c>
      <c r="B428" s="242" t="s">
        <v>891</v>
      </c>
      <c r="C428" s="242" t="s">
        <v>871</v>
      </c>
      <c r="D428" s="243" t="s">
        <v>553</v>
      </c>
      <c r="E428" s="244" t="s">
        <v>892</v>
      </c>
      <c r="F428" s="245">
        <v>2815.5</v>
      </c>
      <c r="G428" s="253">
        <f t="shared" si="436"/>
        <v>4.01079359186697E-5</v>
      </c>
      <c r="H428" s="245">
        <v>63634.96</v>
      </c>
      <c r="I428" s="253">
        <f t="shared" ref="I428" si="442">IFERROR((H428/$F$6),0)</f>
        <v>9.0650573534615869E-4</v>
      </c>
      <c r="J428" s="253">
        <f t="shared" si="441"/>
        <v>21.601655123423903</v>
      </c>
    </row>
    <row r="429" spans="1:10" s="316" customFormat="1">
      <c r="A429" s="225">
        <v>584</v>
      </c>
      <c r="B429" s="242" t="s">
        <v>893</v>
      </c>
      <c r="C429" s="242" t="s">
        <v>871</v>
      </c>
      <c r="D429" s="243" t="s">
        <v>553</v>
      </c>
      <c r="E429" s="244" t="s">
        <v>894</v>
      </c>
      <c r="F429" s="245">
        <v>14499.83</v>
      </c>
      <c r="G429" s="253">
        <f t="shared" si="436"/>
        <v>2.0655594120817065E-4</v>
      </c>
      <c r="H429" s="245">
        <v>34299.300000000003</v>
      </c>
      <c r="I429" s="253">
        <f t="shared" ref="I429" si="443">IFERROR((H429/$F$6),0)</f>
        <v>4.8860739707164906E-4</v>
      </c>
      <c r="J429" s="253">
        <f t="shared" si="441"/>
        <v>1.3654966989268154</v>
      </c>
    </row>
    <row r="430" spans="1:10" s="316" customFormat="1">
      <c r="A430" s="225">
        <v>587</v>
      </c>
      <c r="B430" s="242" t="s">
        <v>895</v>
      </c>
      <c r="C430" s="242" t="s">
        <v>871</v>
      </c>
      <c r="D430" s="243" t="s">
        <v>553</v>
      </c>
      <c r="E430" s="244" t="s">
        <v>896</v>
      </c>
      <c r="F430" s="245">
        <v>25424.21</v>
      </c>
      <c r="G430" s="253">
        <f t="shared" si="436"/>
        <v>3.6217815146965063E-4</v>
      </c>
      <c r="H430" s="245">
        <v>25424.21</v>
      </c>
      <c r="I430" s="253">
        <f t="shared" ref="I430" si="444">IFERROR((H430/$F$6),0)</f>
        <v>3.6217815146965063E-4</v>
      </c>
      <c r="J430" s="253">
        <f t="shared" si="441"/>
        <v>0</v>
      </c>
    </row>
    <row r="431" spans="1:10" s="316" customFormat="1">
      <c r="A431" s="225">
        <v>588</v>
      </c>
      <c r="B431" s="242" t="s">
        <v>897</v>
      </c>
      <c r="C431" s="242" t="s">
        <v>871</v>
      </c>
      <c r="D431" s="243" t="s">
        <v>553</v>
      </c>
      <c r="E431" s="244" t="s">
        <v>898</v>
      </c>
      <c r="F431" s="245">
        <v>22834.45</v>
      </c>
      <c r="G431" s="253">
        <f t="shared" si="436"/>
        <v>3.2528597312664445E-4</v>
      </c>
      <c r="H431" s="245">
        <v>26626</v>
      </c>
      <c r="I431" s="253">
        <f t="shared" ref="I431" si="445">IFERROR((H431/$F$6),0)</f>
        <v>3.7929813595116301E-4</v>
      </c>
      <c r="J431" s="253">
        <f t="shared" si="441"/>
        <v>0.16604516421459681</v>
      </c>
    </row>
    <row r="432" spans="1:10" s="316" customFormat="1">
      <c r="A432" s="225">
        <v>590</v>
      </c>
      <c r="B432" s="242" t="s">
        <v>899</v>
      </c>
      <c r="C432" s="242" t="s">
        <v>871</v>
      </c>
      <c r="D432" s="243" t="s">
        <v>553</v>
      </c>
      <c r="E432" s="244" t="s">
        <v>900</v>
      </c>
      <c r="F432" s="245">
        <v>2365.02</v>
      </c>
      <c r="G432" s="253">
        <f t="shared" si="436"/>
        <v>3.3690666171682546E-5</v>
      </c>
      <c r="H432" s="245">
        <v>0</v>
      </c>
      <c r="I432" s="253">
        <f t="shared" ref="I432" si="446">IFERROR((H432/$F$6),0)</f>
        <v>0</v>
      </c>
      <c r="J432" s="253">
        <f t="shared" si="441"/>
        <v>-1</v>
      </c>
    </row>
    <row r="433" spans="1:10" s="316" customFormat="1">
      <c r="A433" s="225">
        <v>591</v>
      </c>
      <c r="B433" s="242" t="s">
        <v>901</v>
      </c>
      <c r="C433" s="242" t="s">
        <v>871</v>
      </c>
      <c r="D433" s="243" t="s">
        <v>553</v>
      </c>
      <c r="E433" s="244" t="s">
        <v>902</v>
      </c>
      <c r="F433" s="245">
        <v>0</v>
      </c>
      <c r="G433" s="253">
        <f t="shared" si="436"/>
        <v>0</v>
      </c>
      <c r="H433" s="245">
        <v>24206</v>
      </c>
      <c r="I433" s="253">
        <f t="shared" ref="I433" si="447">IFERROR((H433/$F$6),0)</f>
        <v>3.4482425744887898E-4</v>
      </c>
      <c r="J433" s="253">
        <f t="shared" si="441"/>
        <v>1</v>
      </c>
    </row>
    <row r="434" spans="1:10" s="316" customFormat="1">
      <c r="A434" s="225">
        <v>592</v>
      </c>
      <c r="B434" s="242" t="s">
        <v>903</v>
      </c>
      <c r="C434" s="242" t="s">
        <v>871</v>
      </c>
      <c r="D434" s="243" t="s">
        <v>553</v>
      </c>
      <c r="E434" s="244" t="s">
        <v>904</v>
      </c>
      <c r="F434" s="245">
        <v>0</v>
      </c>
      <c r="G434" s="253">
        <f t="shared" si="436"/>
        <v>0</v>
      </c>
      <c r="H434" s="245">
        <v>47394.25</v>
      </c>
      <c r="I434" s="253">
        <f t="shared" ref="I434" si="448">IFERROR((H434/$F$6),0)</f>
        <v>6.7515025463093993E-4</v>
      </c>
      <c r="J434" s="253">
        <f t="shared" si="441"/>
        <v>1</v>
      </c>
    </row>
    <row r="435" spans="1:10" s="316" customFormat="1">
      <c r="A435" s="225">
        <v>593</v>
      </c>
      <c r="B435" s="242" t="s">
        <v>905</v>
      </c>
      <c r="C435" s="242" t="s">
        <v>871</v>
      </c>
      <c r="D435" s="243" t="s">
        <v>553</v>
      </c>
      <c r="E435" s="244" t="s">
        <v>906</v>
      </c>
      <c r="F435" s="245">
        <v>197.4</v>
      </c>
      <c r="G435" s="253">
        <f t="shared" si="436"/>
        <v>2.8120428166739119E-6</v>
      </c>
      <c r="H435" s="245">
        <v>7038.75</v>
      </c>
      <c r="I435" s="253">
        <f t="shared" ref="I435" si="449">IFERROR((H435/$F$6),0)</f>
        <v>1.0026983979667426E-4</v>
      </c>
      <c r="J435" s="253">
        <f t="shared" si="441"/>
        <v>34.65729483282675</v>
      </c>
    </row>
    <row r="436" spans="1:10" s="316" customFormat="1">
      <c r="A436" s="225">
        <v>594</v>
      </c>
      <c r="B436" s="242" t="s">
        <v>907</v>
      </c>
      <c r="C436" s="242" t="s">
        <v>871</v>
      </c>
      <c r="D436" s="243" t="s">
        <v>553</v>
      </c>
      <c r="E436" s="244" t="s">
        <v>908</v>
      </c>
      <c r="F436" s="245">
        <v>22993.25</v>
      </c>
      <c r="G436" s="253">
        <f t="shared" si="436"/>
        <v>3.2754814333580258E-4</v>
      </c>
      <c r="H436" s="245">
        <v>73296.850000000006</v>
      </c>
      <c r="I436" s="253">
        <f t="shared" ref="I436" si="450">IFERROR((H436/$F$6),0)</f>
        <v>1.0441432650827012E-3</v>
      </c>
      <c r="J436" s="253">
        <f t="shared" si="441"/>
        <v>2.1877551020408168</v>
      </c>
    </row>
    <row r="437" spans="1:10" s="316" customFormat="1">
      <c r="A437" s="225">
        <v>595</v>
      </c>
      <c r="B437" s="242" t="s">
        <v>909</v>
      </c>
      <c r="C437" s="242" t="s">
        <v>871</v>
      </c>
      <c r="D437" s="243" t="s">
        <v>553</v>
      </c>
      <c r="E437" s="244" t="s">
        <v>910</v>
      </c>
      <c r="F437" s="245">
        <v>0</v>
      </c>
      <c r="G437" s="253">
        <f t="shared" si="436"/>
        <v>0</v>
      </c>
      <c r="H437" s="245">
        <v>11994.75</v>
      </c>
      <c r="I437" s="253">
        <f t="shared" ref="I437" si="451">IFERROR((H437/$F$6),0)</f>
        <v>1.7087006370465757E-4</v>
      </c>
      <c r="J437" s="253">
        <f t="shared" si="441"/>
        <v>1</v>
      </c>
    </row>
    <row r="438" spans="1:10" s="316" customFormat="1">
      <c r="A438" s="225">
        <v>596</v>
      </c>
      <c r="B438" s="242" t="s">
        <v>911</v>
      </c>
      <c r="C438" s="242" t="s">
        <v>871</v>
      </c>
      <c r="D438" s="243" t="s">
        <v>553</v>
      </c>
      <c r="E438" s="244" t="s">
        <v>912</v>
      </c>
      <c r="F438" s="245">
        <v>0</v>
      </c>
      <c r="G438" s="253">
        <f t="shared" si="436"/>
        <v>0</v>
      </c>
      <c r="H438" s="245">
        <v>149.76</v>
      </c>
      <c r="I438" s="253">
        <f t="shared" ref="I438" si="452">IFERROR((H438/$F$6),0)</f>
        <v>2.1333917539264692E-6</v>
      </c>
      <c r="J438" s="253">
        <f t="shared" si="441"/>
        <v>1</v>
      </c>
    </row>
    <row r="439" spans="1:10" s="316" customFormat="1">
      <c r="A439" s="225">
        <v>598</v>
      </c>
      <c r="B439" s="242" t="s">
        <v>913</v>
      </c>
      <c r="C439" s="242" t="s">
        <v>871</v>
      </c>
      <c r="D439" s="243" t="s">
        <v>553</v>
      </c>
      <c r="E439" s="244" t="s">
        <v>914</v>
      </c>
      <c r="F439" s="245">
        <v>7150</v>
      </c>
      <c r="G439" s="253">
        <f t="shared" si="436"/>
        <v>1.0185464102947553E-4</v>
      </c>
      <c r="H439" s="245">
        <v>1300</v>
      </c>
      <c r="I439" s="253">
        <f t="shared" ref="I439" si="453">IFERROR((H439/$F$6),0)</f>
        <v>1.8519025641722825E-5</v>
      </c>
      <c r="J439" s="253">
        <f t="shared" si="441"/>
        <v>-0.81818181818181812</v>
      </c>
    </row>
    <row r="440" spans="1:10" s="316" customFormat="1">
      <c r="A440" s="225">
        <v>601</v>
      </c>
      <c r="B440" s="242" t="s">
        <v>915</v>
      </c>
      <c r="C440" s="242" t="s">
        <v>871</v>
      </c>
      <c r="D440" s="243" t="s">
        <v>553</v>
      </c>
      <c r="E440" s="244" t="s">
        <v>916</v>
      </c>
      <c r="F440" s="245">
        <v>0</v>
      </c>
      <c r="G440" s="253">
        <f t="shared" si="436"/>
        <v>0</v>
      </c>
      <c r="H440" s="245">
        <v>9385</v>
      </c>
      <c r="I440" s="253">
        <f t="shared" ref="I440" si="454">IFERROR((H440/$F$6),0)</f>
        <v>1.3369311972889899E-4</v>
      </c>
      <c r="J440" s="253">
        <f t="shared" si="441"/>
        <v>1</v>
      </c>
    </row>
    <row r="441" spans="1:10" s="316" customFormat="1">
      <c r="A441" s="225">
        <v>602</v>
      </c>
      <c r="B441" s="242" t="s">
        <v>917</v>
      </c>
      <c r="C441" s="242" t="s">
        <v>871</v>
      </c>
      <c r="D441" s="243" t="s">
        <v>553</v>
      </c>
      <c r="E441" s="244" t="s">
        <v>918</v>
      </c>
      <c r="F441" s="245">
        <v>2184.65</v>
      </c>
      <c r="G441" s="253">
        <f t="shared" si="436"/>
        <v>3.1121222590915205E-5</v>
      </c>
      <c r="H441" s="245">
        <v>1891.97</v>
      </c>
      <c r="I441" s="253">
        <f t="shared" ref="I441" si="455">IFERROR((H441/$F$6),0)</f>
        <v>2.6951877648746409E-5</v>
      </c>
      <c r="J441" s="253">
        <f t="shared" si="441"/>
        <v>-0.13397111665484174</v>
      </c>
    </row>
    <row r="442" spans="1:10" s="316" customFormat="1">
      <c r="A442" s="225">
        <v>603</v>
      </c>
      <c r="B442" s="242" t="s">
        <v>919</v>
      </c>
      <c r="C442" s="242" t="s">
        <v>871</v>
      </c>
      <c r="D442" s="243" t="s">
        <v>553</v>
      </c>
      <c r="E442" s="244" t="s">
        <v>920</v>
      </c>
      <c r="F442" s="245">
        <v>0</v>
      </c>
      <c r="G442" s="253">
        <f t="shared" si="436"/>
        <v>0</v>
      </c>
      <c r="H442" s="245">
        <v>28986</v>
      </c>
      <c r="I442" s="253">
        <f t="shared" ref="I442" si="456">IFERROR((H442/$F$6),0)</f>
        <v>4.1291729019305985E-4</v>
      </c>
      <c r="J442" s="253">
        <f t="shared" si="441"/>
        <v>1</v>
      </c>
    </row>
    <row r="443" spans="1:10" s="316" customFormat="1">
      <c r="A443" s="225">
        <v>604</v>
      </c>
      <c r="B443" s="242" t="s">
        <v>921</v>
      </c>
      <c r="C443" s="242" t="s">
        <v>871</v>
      </c>
      <c r="D443" s="243" t="s">
        <v>553</v>
      </c>
      <c r="E443" s="244" t="s">
        <v>922</v>
      </c>
      <c r="F443" s="245">
        <v>0</v>
      </c>
      <c r="G443" s="253">
        <f t="shared" si="436"/>
        <v>0</v>
      </c>
      <c r="H443" s="245">
        <v>28155</v>
      </c>
      <c r="I443" s="253">
        <f t="shared" ref="I443" si="457">IFERROR((H443/$F$6),0)</f>
        <v>4.0107935918669703E-4</v>
      </c>
      <c r="J443" s="253">
        <f t="shared" si="441"/>
        <v>1</v>
      </c>
    </row>
    <row r="444" spans="1:10" s="316" customFormat="1">
      <c r="A444" s="225">
        <v>605</v>
      </c>
      <c r="B444" s="242" t="s">
        <v>923</v>
      </c>
      <c r="C444" s="242" t="s">
        <v>871</v>
      </c>
      <c r="D444" s="243" t="s">
        <v>553</v>
      </c>
      <c r="E444" s="244" t="s">
        <v>924</v>
      </c>
      <c r="F444" s="245">
        <v>19152.82</v>
      </c>
      <c r="G444" s="253">
        <f t="shared" si="436"/>
        <v>2.7283966514715516E-4</v>
      </c>
      <c r="H444" s="245">
        <v>19152.82</v>
      </c>
      <c r="I444" s="253">
        <f t="shared" ref="I444" si="458">IFERROR((H444/$F$6),0)</f>
        <v>2.7283966514715516E-4</v>
      </c>
      <c r="J444" s="253">
        <f t="shared" si="441"/>
        <v>0</v>
      </c>
    </row>
    <row r="445" spans="1:10" s="316" customFormat="1">
      <c r="A445" s="225">
        <v>606</v>
      </c>
      <c r="B445" s="242" t="s">
        <v>925</v>
      </c>
      <c r="C445" s="242" t="s">
        <v>871</v>
      </c>
      <c r="D445" s="243" t="s">
        <v>553</v>
      </c>
      <c r="E445" s="244" t="s">
        <v>926</v>
      </c>
      <c r="F445" s="245">
        <v>3003.2</v>
      </c>
      <c r="G445" s="253">
        <f t="shared" si="436"/>
        <v>4.2781798313247677E-5</v>
      </c>
      <c r="H445" s="245">
        <v>500</v>
      </c>
      <c r="I445" s="253">
        <f t="shared" ref="I445" si="459">IFERROR((H445/$F$6),0)</f>
        <v>7.1227021698933937E-6</v>
      </c>
      <c r="J445" s="253">
        <f t="shared" si="441"/>
        <v>-0.83351092168353758</v>
      </c>
    </row>
    <row r="446" spans="1:10" s="316" customFormat="1">
      <c r="A446" s="225">
        <v>607</v>
      </c>
      <c r="B446" s="242" t="s">
        <v>927</v>
      </c>
      <c r="C446" s="242" t="s">
        <v>871</v>
      </c>
      <c r="D446" s="243" t="s">
        <v>553</v>
      </c>
      <c r="E446" s="244" t="s">
        <v>928</v>
      </c>
      <c r="F446" s="245">
        <v>0</v>
      </c>
      <c r="G446" s="253">
        <f t="shared" si="436"/>
        <v>0</v>
      </c>
      <c r="H446" s="245">
        <v>24072.52</v>
      </c>
      <c r="I446" s="253">
        <f t="shared" ref="I446" si="460">IFERROR((H446/$F$6),0)</f>
        <v>3.4292278087760423E-4</v>
      </c>
      <c r="J446" s="253">
        <f t="shared" si="441"/>
        <v>1</v>
      </c>
    </row>
    <row r="447" spans="1:10" s="316" customFormat="1">
      <c r="A447" s="225">
        <v>608</v>
      </c>
      <c r="B447" s="242" t="s">
        <v>929</v>
      </c>
      <c r="C447" s="242" t="s">
        <v>871</v>
      </c>
      <c r="D447" s="243" t="s">
        <v>553</v>
      </c>
      <c r="E447" s="244" t="s">
        <v>930</v>
      </c>
      <c r="F447" s="245">
        <v>0</v>
      </c>
      <c r="G447" s="253">
        <f t="shared" si="436"/>
        <v>0</v>
      </c>
      <c r="H447" s="245">
        <v>6569.5</v>
      </c>
      <c r="I447" s="253">
        <f t="shared" ref="I447" si="461">IFERROR((H447/$F$6),0)</f>
        <v>9.3585183810229305E-5</v>
      </c>
      <c r="J447" s="253">
        <f t="shared" si="441"/>
        <v>1</v>
      </c>
    </row>
    <row r="448" spans="1:10" s="316" customFormat="1">
      <c r="A448" s="225">
        <v>610</v>
      </c>
      <c r="B448" s="242" t="s">
        <v>931</v>
      </c>
      <c r="C448" s="242" t="s">
        <v>871</v>
      </c>
      <c r="D448" s="243" t="s">
        <v>553</v>
      </c>
      <c r="E448" s="244" t="s">
        <v>932</v>
      </c>
      <c r="F448" s="245">
        <v>1501.6</v>
      </c>
      <c r="G448" s="253">
        <f t="shared" si="436"/>
        <v>2.1390899156623838E-5</v>
      </c>
      <c r="H448" s="245">
        <v>19239.25</v>
      </c>
      <c r="I448" s="253">
        <f t="shared" ref="I448" si="462">IFERROR((H448/$F$6),0)</f>
        <v>2.7407089544424296E-4</v>
      </c>
      <c r="J448" s="253">
        <f t="shared" si="441"/>
        <v>11.8125</v>
      </c>
    </row>
    <row r="449" spans="1:10" s="316" customFormat="1">
      <c r="A449" s="225">
        <v>611</v>
      </c>
      <c r="B449" s="242" t="s">
        <v>933</v>
      </c>
      <c r="C449" s="242" t="s">
        <v>871</v>
      </c>
      <c r="D449" s="243" t="s">
        <v>553</v>
      </c>
      <c r="E449" s="244" t="s">
        <v>934</v>
      </c>
      <c r="F449" s="245">
        <v>969.8</v>
      </c>
      <c r="G449" s="253">
        <f t="shared" si="436"/>
        <v>1.3815193128725227E-5</v>
      </c>
      <c r="H449" s="245">
        <v>1351.21</v>
      </c>
      <c r="I449" s="253">
        <f t="shared" ref="I449" si="463">IFERROR((H449/$F$6),0)</f>
        <v>1.9248532797963307E-5</v>
      </c>
      <c r="J449" s="253">
        <f t="shared" si="441"/>
        <v>0.3932872757269541</v>
      </c>
    </row>
    <row r="450" spans="1:10" s="316" customFormat="1">
      <c r="A450" s="225">
        <v>612</v>
      </c>
      <c r="B450" s="242" t="s">
        <v>935</v>
      </c>
      <c r="C450" s="242" t="s">
        <v>871</v>
      </c>
      <c r="D450" s="243" t="s">
        <v>553</v>
      </c>
      <c r="E450" s="244" t="s">
        <v>936</v>
      </c>
      <c r="F450" s="245">
        <v>0</v>
      </c>
      <c r="G450" s="253">
        <f t="shared" si="436"/>
        <v>0</v>
      </c>
      <c r="H450" s="245">
        <v>10217.75</v>
      </c>
      <c r="I450" s="253">
        <f t="shared" ref="I450" si="464">IFERROR((H450/$F$6),0)</f>
        <v>1.4555598019285644E-4</v>
      </c>
      <c r="J450" s="253">
        <f t="shared" si="441"/>
        <v>1</v>
      </c>
    </row>
    <row r="451" spans="1:10" s="316" customFormat="1">
      <c r="A451" s="225">
        <v>615</v>
      </c>
      <c r="B451" s="242" t="s">
        <v>937</v>
      </c>
      <c r="C451" s="242" t="s">
        <v>871</v>
      </c>
      <c r="D451" s="243" t="s">
        <v>553</v>
      </c>
      <c r="E451" s="244" t="s">
        <v>938</v>
      </c>
      <c r="F451" s="245">
        <v>0</v>
      </c>
      <c r="G451" s="253">
        <f t="shared" si="436"/>
        <v>0</v>
      </c>
      <c r="H451" s="245">
        <v>123.27</v>
      </c>
      <c r="I451" s="253">
        <f t="shared" ref="I451" si="465">IFERROR((H451/$F$6),0)</f>
        <v>1.7560309929655174E-6</v>
      </c>
      <c r="J451" s="253">
        <f t="shared" si="441"/>
        <v>1</v>
      </c>
    </row>
    <row r="452" spans="1:10" s="316" customFormat="1">
      <c r="A452" s="225">
        <v>616</v>
      </c>
      <c r="B452" s="242" t="s">
        <v>939</v>
      </c>
      <c r="C452" s="242" t="s">
        <v>871</v>
      </c>
      <c r="D452" s="243" t="s">
        <v>553</v>
      </c>
      <c r="E452" s="244" t="s">
        <v>940</v>
      </c>
      <c r="F452" s="245">
        <v>13068.61</v>
      </c>
      <c r="G452" s="253">
        <f t="shared" si="436"/>
        <v>1.8616763360898103E-4</v>
      </c>
      <c r="H452" s="245">
        <v>30642.02</v>
      </c>
      <c r="I452" s="253">
        <f t="shared" ref="I452" si="466">IFERROR((H452/$F$6),0)</f>
        <v>4.3650796468783356E-4</v>
      </c>
      <c r="J452" s="253">
        <f t="shared" si="441"/>
        <v>1.3447038361386556</v>
      </c>
    </row>
    <row r="453" spans="1:10" s="316" customFormat="1">
      <c r="A453" s="225">
        <v>618</v>
      </c>
      <c r="B453" s="242" t="s">
        <v>941</v>
      </c>
      <c r="C453" s="242" t="s">
        <v>871</v>
      </c>
      <c r="D453" s="243" t="s">
        <v>553</v>
      </c>
      <c r="E453" s="244" t="s">
        <v>942</v>
      </c>
      <c r="F453" s="245">
        <v>5631</v>
      </c>
      <c r="G453" s="253">
        <f t="shared" si="436"/>
        <v>8.02158718373394E-5</v>
      </c>
      <c r="H453" s="245">
        <v>0</v>
      </c>
      <c r="I453" s="253">
        <f t="shared" ref="I453" si="467">IFERROR((H453/$F$6),0)</f>
        <v>0</v>
      </c>
      <c r="J453" s="253">
        <f t="shared" si="441"/>
        <v>-1</v>
      </c>
    </row>
    <row r="454" spans="1:10" s="316" customFormat="1">
      <c r="A454" s="225">
        <v>620</v>
      </c>
      <c r="B454" s="242" t="s">
        <v>943</v>
      </c>
      <c r="C454" s="242" t="s">
        <v>871</v>
      </c>
      <c r="D454" s="243" t="s">
        <v>553</v>
      </c>
      <c r="E454" s="244" t="s">
        <v>944</v>
      </c>
      <c r="F454" s="245">
        <v>0</v>
      </c>
      <c r="G454" s="253">
        <f t="shared" si="436"/>
        <v>0</v>
      </c>
      <c r="H454" s="245">
        <v>6569.5</v>
      </c>
      <c r="I454" s="253">
        <f t="shared" ref="I454" si="468">IFERROR((H454/$F$6),0)</f>
        <v>9.3585183810229305E-5</v>
      </c>
      <c r="J454" s="253">
        <f t="shared" si="441"/>
        <v>1</v>
      </c>
    </row>
    <row r="455" spans="1:10" s="316" customFormat="1">
      <c r="A455" s="225">
        <v>629</v>
      </c>
      <c r="B455" s="242" t="s">
        <v>945</v>
      </c>
      <c r="C455" s="242" t="s">
        <v>871</v>
      </c>
      <c r="D455" s="243" t="s">
        <v>553</v>
      </c>
      <c r="E455" s="244" t="s">
        <v>946</v>
      </c>
      <c r="F455" s="245">
        <v>30276.5</v>
      </c>
      <c r="G455" s="253">
        <f t="shared" si="436"/>
        <v>4.3130098449355468E-4</v>
      </c>
      <c r="H455" s="245">
        <v>153315</v>
      </c>
      <c r="I455" s="253">
        <f t="shared" ref="I455" si="469">IFERROR((H455/$F$6),0)</f>
        <v>2.1840341663544112E-3</v>
      </c>
      <c r="J455" s="253">
        <f t="shared" si="441"/>
        <v>4.0638283817482206</v>
      </c>
    </row>
    <row r="456" spans="1:10" s="316" customFormat="1">
      <c r="A456" s="225">
        <v>632</v>
      </c>
      <c r="B456" s="242" t="s">
        <v>947</v>
      </c>
      <c r="C456" s="242" t="s">
        <v>871</v>
      </c>
      <c r="D456" s="243" t="s">
        <v>553</v>
      </c>
      <c r="E456" s="244" t="s">
        <v>948</v>
      </c>
      <c r="F456" s="245">
        <v>6154.25</v>
      </c>
      <c r="G456" s="253">
        <f t="shared" si="436"/>
        <v>8.7669779658132845E-5</v>
      </c>
      <c r="H456" s="245">
        <v>18821.78</v>
      </c>
      <c r="I456" s="253">
        <f t="shared" ref="I456" si="470">IFERROR((H456/$F$6),0)</f>
        <v>2.6812386649451215E-4</v>
      </c>
      <c r="J456" s="253">
        <f t="shared" si="441"/>
        <v>2.0583385465328834</v>
      </c>
    </row>
    <row r="457" spans="1:10" s="316" customFormat="1">
      <c r="A457" s="225">
        <v>633</v>
      </c>
      <c r="B457" s="242" t="s">
        <v>949</v>
      </c>
      <c r="C457" s="242" t="s">
        <v>871</v>
      </c>
      <c r="D457" s="243" t="s">
        <v>553</v>
      </c>
      <c r="E457" s="244" t="s">
        <v>950</v>
      </c>
      <c r="F457" s="245">
        <v>0</v>
      </c>
      <c r="G457" s="253">
        <f t="shared" si="436"/>
        <v>0</v>
      </c>
      <c r="H457" s="245">
        <v>6569.5</v>
      </c>
      <c r="I457" s="253">
        <f t="shared" ref="I457" si="471">IFERROR((H457/$F$6),0)</f>
        <v>9.3585183810229305E-5</v>
      </c>
      <c r="J457" s="253">
        <f t="shared" si="441"/>
        <v>1</v>
      </c>
    </row>
    <row r="458" spans="1:10" s="316" customFormat="1">
      <c r="A458" s="225">
        <v>635</v>
      </c>
      <c r="B458" s="242" t="s">
        <v>951</v>
      </c>
      <c r="C458" s="242" t="s">
        <v>871</v>
      </c>
      <c r="D458" s="243" t="s">
        <v>553</v>
      </c>
      <c r="E458" s="244" t="s">
        <v>952</v>
      </c>
      <c r="F458" s="245">
        <v>0</v>
      </c>
      <c r="G458" s="253">
        <f t="shared" si="436"/>
        <v>0</v>
      </c>
      <c r="H458" s="245">
        <v>122254.59</v>
      </c>
      <c r="I458" s="253">
        <f t="shared" ref="I458" si="472">IFERROR((H458/$F$6),0)</f>
        <v>1.7415660669448543E-3</v>
      </c>
      <c r="J458" s="253">
        <f t="shared" si="441"/>
        <v>1</v>
      </c>
    </row>
    <row r="459" spans="1:10" s="316" customFormat="1">
      <c r="A459" s="225">
        <v>636</v>
      </c>
      <c r="B459" s="242" t="s">
        <v>953</v>
      </c>
      <c r="C459" s="242" t="s">
        <v>871</v>
      </c>
      <c r="D459" s="243" t="s">
        <v>553</v>
      </c>
      <c r="E459" s="244" t="s">
        <v>954</v>
      </c>
      <c r="F459" s="245">
        <v>22711.7</v>
      </c>
      <c r="G459" s="253">
        <f t="shared" si="436"/>
        <v>3.2353734974393562E-4</v>
      </c>
      <c r="H459" s="245">
        <v>18582.3</v>
      </c>
      <c r="I459" s="253">
        <f t="shared" ref="I459" si="473">IFERROR((H459/$F$6),0)</f>
        <v>2.6471237706322001E-4</v>
      </c>
      <c r="J459" s="253">
        <f t="shared" si="441"/>
        <v>-0.18181818181818188</v>
      </c>
    </row>
    <row r="460" spans="1:10" s="316" customFormat="1">
      <c r="A460" s="225">
        <v>637</v>
      </c>
      <c r="B460" s="242" t="s">
        <v>955</v>
      </c>
      <c r="C460" s="242" t="s">
        <v>871</v>
      </c>
      <c r="D460" s="243" t="s">
        <v>553</v>
      </c>
      <c r="E460" s="244" t="s">
        <v>956</v>
      </c>
      <c r="F460" s="245">
        <v>0</v>
      </c>
      <c r="G460" s="253">
        <f t="shared" si="436"/>
        <v>0</v>
      </c>
      <c r="H460" s="245">
        <v>26655</v>
      </c>
      <c r="I460" s="253">
        <f t="shared" ref="I460" si="474">IFERROR((H460/$F$6),0)</f>
        <v>3.7971125267701681E-4</v>
      </c>
      <c r="J460" s="253">
        <f t="shared" si="441"/>
        <v>1</v>
      </c>
    </row>
    <row r="461" spans="1:10" s="316" customFormat="1">
      <c r="A461" s="225">
        <v>641</v>
      </c>
      <c r="B461" s="242" t="s">
        <v>957</v>
      </c>
      <c r="C461" s="242" t="s">
        <v>871</v>
      </c>
      <c r="D461" s="243" t="s">
        <v>553</v>
      </c>
      <c r="E461" s="244" t="s">
        <v>958</v>
      </c>
      <c r="F461" s="245">
        <v>8446.5</v>
      </c>
      <c r="G461" s="253">
        <f t="shared" si="436"/>
        <v>1.203238077560091E-4</v>
      </c>
      <c r="H461" s="245">
        <v>0</v>
      </c>
      <c r="I461" s="253">
        <f t="shared" ref="I461" si="475">IFERROR((H461/$F$6),0)</f>
        <v>0</v>
      </c>
      <c r="J461" s="253">
        <f t="shared" si="441"/>
        <v>-1</v>
      </c>
    </row>
    <row r="462" spans="1:10" s="316" customFormat="1">
      <c r="A462" s="225">
        <v>642</v>
      </c>
      <c r="B462" s="242" t="s">
        <v>959</v>
      </c>
      <c r="C462" s="242" t="s">
        <v>871</v>
      </c>
      <c r="D462" s="243" t="s">
        <v>553</v>
      </c>
      <c r="E462" s="244" t="s">
        <v>960</v>
      </c>
      <c r="F462" s="245">
        <v>0</v>
      </c>
      <c r="G462" s="253">
        <f t="shared" ref="G462:G491" si="476">IFERROR((F462/$F$6),0)</f>
        <v>0</v>
      </c>
      <c r="H462" s="245">
        <v>4653.34</v>
      </c>
      <c r="I462" s="253">
        <f t="shared" ref="I462" si="477">IFERROR((H462/$F$6),0)</f>
        <v>6.6288709830503457E-5</v>
      </c>
      <c r="J462" s="253">
        <f t="shared" si="441"/>
        <v>1</v>
      </c>
    </row>
    <row r="463" spans="1:10" s="316" customFormat="1">
      <c r="A463" s="225">
        <v>650</v>
      </c>
      <c r="B463" s="242" t="s">
        <v>961</v>
      </c>
      <c r="C463" s="242" t="s">
        <v>871</v>
      </c>
      <c r="D463" s="243" t="s">
        <v>553</v>
      </c>
      <c r="E463" s="244" t="s">
        <v>962</v>
      </c>
      <c r="F463" s="245">
        <v>38103.1</v>
      </c>
      <c r="G463" s="253">
        <f t="shared" si="476"/>
        <v>5.4279406609932998E-4</v>
      </c>
      <c r="H463" s="245">
        <v>26465.7</v>
      </c>
      <c r="I463" s="253">
        <f t="shared" ref="I463" si="478">IFERROR((H463/$F$6),0)</f>
        <v>3.7701459763549519E-4</v>
      </c>
      <c r="J463" s="253">
        <f t="shared" ref="J463:J495" si="479">IF(AND(F463=0,H463=0),0,IF(H463=0,-1,IF(F463=0,1,(H463/F463)-1)))</f>
        <v>-0.30541871921182262</v>
      </c>
    </row>
    <row r="464" spans="1:10" s="316" customFormat="1">
      <c r="A464" s="225">
        <v>651</v>
      </c>
      <c r="B464" s="242" t="s">
        <v>963</v>
      </c>
      <c r="C464" s="242" t="s">
        <v>871</v>
      </c>
      <c r="D464" s="243" t="s">
        <v>553</v>
      </c>
      <c r="E464" s="244" t="s">
        <v>964</v>
      </c>
      <c r="F464" s="245">
        <v>0</v>
      </c>
      <c r="G464" s="253">
        <f t="shared" si="476"/>
        <v>0</v>
      </c>
      <c r="H464" s="245">
        <v>511775.98</v>
      </c>
      <c r="I464" s="253">
        <f t="shared" ref="I464" si="480">IFERROR((H464/$F$6),0)</f>
        <v>7.2904557664906361E-3</v>
      </c>
      <c r="J464" s="253">
        <f t="shared" si="479"/>
        <v>1</v>
      </c>
    </row>
    <row r="465" spans="1:10" s="316" customFormat="1">
      <c r="A465" s="225">
        <v>652</v>
      </c>
      <c r="B465" s="242" t="s">
        <v>965</v>
      </c>
      <c r="C465" s="242" t="s">
        <v>871</v>
      </c>
      <c r="D465" s="243" t="s">
        <v>553</v>
      </c>
      <c r="E465" s="244" t="s">
        <v>966</v>
      </c>
      <c r="F465" s="245">
        <v>0</v>
      </c>
      <c r="G465" s="253">
        <f t="shared" si="476"/>
        <v>0</v>
      </c>
      <c r="H465" s="245">
        <v>14452.9</v>
      </c>
      <c r="I465" s="253">
        <f t="shared" ref="I465" si="481">IFERROR((H465/$F$6),0)</f>
        <v>2.0588740438250445E-4</v>
      </c>
      <c r="J465" s="253">
        <f t="shared" si="479"/>
        <v>1</v>
      </c>
    </row>
    <row r="466" spans="1:10" s="316" customFormat="1">
      <c r="A466" s="225">
        <v>653</v>
      </c>
      <c r="B466" s="242" t="s">
        <v>967</v>
      </c>
      <c r="C466" s="242" t="s">
        <v>871</v>
      </c>
      <c r="D466" s="243" t="s">
        <v>553</v>
      </c>
      <c r="E466" s="244" t="s">
        <v>968</v>
      </c>
      <c r="F466" s="245">
        <v>4196.37</v>
      </c>
      <c r="G466" s="253">
        <f t="shared" si="476"/>
        <v>5.9778987409351083E-5</v>
      </c>
      <c r="H466" s="245">
        <v>930.02</v>
      </c>
      <c r="I466" s="253">
        <f t="shared" ref="I466" si="482">IFERROR((H466/$F$6),0)</f>
        <v>1.3248510944088508E-5</v>
      </c>
      <c r="J466" s="253">
        <f t="shared" si="479"/>
        <v>-0.77837511944847571</v>
      </c>
    </row>
    <row r="467" spans="1:10" s="316" customFormat="1">
      <c r="A467" s="225">
        <v>654</v>
      </c>
      <c r="B467" s="242" t="s">
        <v>969</v>
      </c>
      <c r="C467" s="242" t="s">
        <v>871</v>
      </c>
      <c r="D467" s="243" t="s">
        <v>553</v>
      </c>
      <c r="E467" s="244" t="s">
        <v>970</v>
      </c>
      <c r="F467" s="245">
        <v>7374.55</v>
      </c>
      <c r="G467" s="253">
        <f t="shared" si="476"/>
        <v>1.0505344657397466E-4</v>
      </c>
      <c r="H467" s="245">
        <v>3020.9</v>
      </c>
      <c r="I467" s="253">
        <f t="shared" ref="I467" si="483">IFERROR((H467/$F$6),0)</f>
        <v>4.3033941970061908E-5</v>
      </c>
      <c r="J467" s="253">
        <f t="shared" si="479"/>
        <v>-0.59036144578313254</v>
      </c>
    </row>
    <row r="468" spans="1:10" s="316" customFormat="1">
      <c r="A468" s="225">
        <v>655</v>
      </c>
      <c r="B468" s="242" t="s">
        <v>971</v>
      </c>
      <c r="C468" s="242" t="s">
        <v>871</v>
      </c>
      <c r="D468" s="243" t="s">
        <v>553</v>
      </c>
      <c r="E468" s="244" t="s">
        <v>972</v>
      </c>
      <c r="F468" s="245">
        <v>0</v>
      </c>
      <c r="G468" s="253">
        <f t="shared" si="476"/>
        <v>0</v>
      </c>
      <c r="H468" s="245">
        <v>54433</v>
      </c>
      <c r="I468" s="253">
        <f t="shared" ref="I468" si="484">IFERROR((H468/$F$6),0)</f>
        <v>7.7542009442761425E-4</v>
      </c>
      <c r="J468" s="253">
        <f t="shared" si="479"/>
        <v>1</v>
      </c>
    </row>
    <row r="469" spans="1:10" s="316" customFormat="1">
      <c r="A469" s="225">
        <v>656</v>
      </c>
      <c r="B469" s="242" t="s">
        <v>973</v>
      </c>
      <c r="C469" s="242" t="s">
        <v>871</v>
      </c>
      <c r="D469" s="243" t="s">
        <v>553</v>
      </c>
      <c r="E469" s="244" t="s">
        <v>974</v>
      </c>
      <c r="F469" s="245">
        <v>80662.350000000006</v>
      </c>
      <c r="G469" s="253">
        <f t="shared" si="476"/>
        <v>1.1490677907474009E-3</v>
      </c>
      <c r="H469" s="245">
        <v>94995.22</v>
      </c>
      <c r="I469" s="253">
        <f t="shared" ref="I469" si="485">IFERROR((H469/$F$6),0)</f>
        <v>1.3532453192470007E-3</v>
      </c>
      <c r="J469" s="253">
        <f t="shared" si="479"/>
        <v>0.17768971521409926</v>
      </c>
    </row>
    <row r="470" spans="1:10" s="316" customFormat="1">
      <c r="A470" s="225">
        <v>658</v>
      </c>
      <c r="B470" s="242" t="s">
        <v>975</v>
      </c>
      <c r="C470" s="242" t="s">
        <v>871</v>
      </c>
      <c r="D470" s="243" t="s">
        <v>553</v>
      </c>
      <c r="E470" s="244" t="s">
        <v>976</v>
      </c>
      <c r="F470" s="245">
        <v>0</v>
      </c>
      <c r="G470" s="253">
        <f t="shared" si="476"/>
        <v>0</v>
      </c>
      <c r="H470" s="245">
        <v>287163.2</v>
      </c>
      <c r="I470" s="253">
        <f t="shared" ref="I470" si="486">IFERROR((H470/$F$6),0)</f>
        <v>4.0907558955070615E-3</v>
      </c>
      <c r="J470" s="253">
        <f t="shared" si="479"/>
        <v>1</v>
      </c>
    </row>
    <row r="471" spans="1:10" s="316" customFormat="1">
      <c r="A471" s="225">
        <v>663</v>
      </c>
      <c r="B471" s="242" t="s">
        <v>977</v>
      </c>
      <c r="C471" s="242" t="s">
        <v>871</v>
      </c>
      <c r="D471" s="243" t="s">
        <v>553</v>
      </c>
      <c r="E471" s="244" t="s">
        <v>978</v>
      </c>
      <c r="F471" s="245">
        <v>0</v>
      </c>
      <c r="G471" s="253">
        <f t="shared" si="476"/>
        <v>0</v>
      </c>
      <c r="H471" s="245">
        <v>8834.15</v>
      </c>
      <c r="I471" s="253">
        <f t="shared" ref="I471" si="487">IFERROR((H471/$F$6),0)</f>
        <v>1.2584603874832745E-4</v>
      </c>
      <c r="J471" s="253">
        <f t="shared" si="479"/>
        <v>1</v>
      </c>
    </row>
    <row r="472" spans="1:10" s="316" customFormat="1">
      <c r="A472" s="225">
        <v>664</v>
      </c>
      <c r="B472" s="242" t="s">
        <v>979</v>
      </c>
      <c r="C472" s="242" t="s">
        <v>871</v>
      </c>
      <c r="D472" s="243" t="s">
        <v>553</v>
      </c>
      <c r="E472" s="244" t="s">
        <v>980</v>
      </c>
      <c r="F472" s="245">
        <v>10000</v>
      </c>
      <c r="G472" s="253">
        <f t="shared" si="476"/>
        <v>1.4245404339786787E-4</v>
      </c>
      <c r="H472" s="245">
        <v>0</v>
      </c>
      <c r="I472" s="253">
        <f t="shared" ref="I472" si="488">IFERROR((H472/$F$6),0)</f>
        <v>0</v>
      </c>
      <c r="J472" s="253">
        <f t="shared" si="479"/>
        <v>-1</v>
      </c>
    </row>
    <row r="473" spans="1:10" s="316" customFormat="1">
      <c r="A473" s="225">
        <v>666</v>
      </c>
      <c r="B473" s="242" t="s">
        <v>981</v>
      </c>
      <c r="C473" s="242" t="s">
        <v>871</v>
      </c>
      <c r="D473" s="243" t="s">
        <v>553</v>
      </c>
      <c r="E473" s="244" t="s">
        <v>982</v>
      </c>
      <c r="F473" s="245">
        <v>9343.44</v>
      </c>
      <c r="G473" s="253">
        <f t="shared" si="476"/>
        <v>1.3310108072453746E-4</v>
      </c>
      <c r="H473" s="245">
        <v>0</v>
      </c>
      <c r="I473" s="253">
        <f t="shared" ref="I473" si="489">IFERROR((H473/$F$6),0)</f>
        <v>0</v>
      </c>
      <c r="J473" s="253">
        <f t="shared" si="479"/>
        <v>-1</v>
      </c>
    </row>
    <row r="474" spans="1:10" s="316" customFormat="1">
      <c r="A474" s="225">
        <v>667</v>
      </c>
      <c r="B474" s="242" t="s">
        <v>983</v>
      </c>
      <c r="C474" s="242" t="s">
        <v>871</v>
      </c>
      <c r="D474" s="243" t="s">
        <v>553</v>
      </c>
      <c r="E474" s="244" t="s">
        <v>984</v>
      </c>
      <c r="F474" s="245">
        <v>3284.06</v>
      </c>
      <c r="G474" s="253">
        <f t="shared" si="476"/>
        <v>4.6782762576120198E-5</v>
      </c>
      <c r="H474" s="245">
        <v>43725.5</v>
      </c>
      <c r="I474" s="253">
        <f t="shared" ref="I474" si="490">IFERROR((H474/$F$6),0)</f>
        <v>6.2288742745934724E-4</v>
      </c>
      <c r="J474" s="253">
        <f t="shared" si="479"/>
        <v>12.31446441295226</v>
      </c>
    </row>
    <row r="475" spans="1:10" s="316" customFormat="1">
      <c r="A475" s="225">
        <v>668</v>
      </c>
      <c r="B475" s="242" t="s">
        <v>985</v>
      </c>
      <c r="C475" s="242" t="s">
        <v>871</v>
      </c>
      <c r="D475" s="243" t="s">
        <v>553</v>
      </c>
      <c r="E475" s="244" t="s">
        <v>986</v>
      </c>
      <c r="F475" s="245">
        <v>0</v>
      </c>
      <c r="G475" s="253">
        <f t="shared" si="476"/>
        <v>0</v>
      </c>
      <c r="H475" s="245">
        <v>111512.8</v>
      </c>
      <c r="I475" s="253">
        <f t="shared" ref="I475" si="491">IFERROR((H475/$F$6),0)</f>
        <v>1.5885449250617762E-3</v>
      </c>
      <c r="J475" s="253">
        <f t="shared" si="479"/>
        <v>1</v>
      </c>
    </row>
    <row r="476" spans="1:10" s="316" customFormat="1">
      <c r="A476" s="225">
        <v>670</v>
      </c>
      <c r="B476" s="242" t="s">
        <v>987</v>
      </c>
      <c r="C476" s="242" t="s">
        <v>871</v>
      </c>
      <c r="D476" s="243" t="s">
        <v>553</v>
      </c>
      <c r="E476" s="244" t="s">
        <v>988</v>
      </c>
      <c r="F476" s="245">
        <v>7591.54</v>
      </c>
      <c r="G476" s="253">
        <f t="shared" si="476"/>
        <v>1.0814455686166499E-4</v>
      </c>
      <c r="H476" s="245">
        <v>0</v>
      </c>
      <c r="I476" s="253">
        <f t="shared" ref="I476" si="492">IFERROR((H476/$F$6),0)</f>
        <v>0</v>
      </c>
      <c r="J476" s="253">
        <f t="shared" si="479"/>
        <v>-1</v>
      </c>
    </row>
    <row r="477" spans="1:10" s="316" customFormat="1">
      <c r="A477" s="225">
        <v>673</v>
      </c>
      <c r="B477" s="242" t="s">
        <v>989</v>
      </c>
      <c r="C477" s="242" t="s">
        <v>871</v>
      </c>
      <c r="D477" s="243" t="s">
        <v>553</v>
      </c>
      <c r="E477" s="244" t="s">
        <v>990</v>
      </c>
      <c r="F477" s="245">
        <v>0</v>
      </c>
      <c r="G477" s="253">
        <f t="shared" si="476"/>
        <v>0</v>
      </c>
      <c r="H477" s="245">
        <v>9153.5300000000007</v>
      </c>
      <c r="I477" s="253">
        <f t="shared" ref="I477" si="493">IFERROR((H477/$F$6),0)</f>
        <v>1.3039573598636856E-4</v>
      </c>
      <c r="J477" s="253">
        <f t="shared" si="479"/>
        <v>1</v>
      </c>
    </row>
    <row r="478" spans="1:10" s="316" customFormat="1">
      <c r="A478" s="225">
        <v>675</v>
      </c>
      <c r="B478" s="242" t="s">
        <v>991</v>
      </c>
      <c r="C478" s="242" t="s">
        <v>871</v>
      </c>
      <c r="D478" s="243" t="s">
        <v>553</v>
      </c>
      <c r="E478" s="244" t="s">
        <v>992</v>
      </c>
      <c r="F478" s="245">
        <v>29320.5</v>
      </c>
      <c r="G478" s="253">
        <f t="shared" si="476"/>
        <v>4.1768237794471849E-4</v>
      </c>
      <c r="H478" s="245">
        <v>30297.85</v>
      </c>
      <c r="I478" s="253">
        <f t="shared" ref="I478" si="494">IFERROR((H478/$F$6),0)</f>
        <v>4.3160512387620909E-4</v>
      </c>
      <c r="J478" s="253">
        <f t="shared" si="479"/>
        <v>3.3333333333333215E-2</v>
      </c>
    </row>
    <row r="479" spans="1:10" s="316" customFormat="1">
      <c r="A479" s="225">
        <v>676</v>
      </c>
      <c r="B479" s="242" t="s">
        <v>993</v>
      </c>
      <c r="C479" s="242" t="s">
        <v>871</v>
      </c>
      <c r="D479" s="243" t="s">
        <v>553</v>
      </c>
      <c r="E479" s="244" t="s">
        <v>994</v>
      </c>
      <c r="F479" s="245">
        <v>0</v>
      </c>
      <c r="G479" s="253">
        <f t="shared" si="476"/>
        <v>0</v>
      </c>
      <c r="H479" s="245">
        <v>5700</v>
      </c>
      <c r="I479" s="253">
        <f t="shared" ref="I479" si="495">IFERROR((H479/$F$6),0)</f>
        <v>8.1198804736784687E-5</v>
      </c>
      <c r="J479" s="253">
        <f t="shared" si="479"/>
        <v>1</v>
      </c>
    </row>
    <row r="480" spans="1:10" s="316" customFormat="1">
      <c r="A480" s="225">
        <v>681</v>
      </c>
      <c r="B480" s="242" t="s">
        <v>995</v>
      </c>
      <c r="C480" s="242" t="s">
        <v>871</v>
      </c>
      <c r="D480" s="243" t="s">
        <v>553</v>
      </c>
      <c r="E480" s="244" t="s">
        <v>996</v>
      </c>
      <c r="F480" s="245">
        <v>0</v>
      </c>
      <c r="G480" s="253">
        <f t="shared" si="476"/>
        <v>0</v>
      </c>
      <c r="H480" s="245">
        <v>4688.5600000000004</v>
      </c>
      <c r="I480" s="253">
        <f t="shared" ref="I480" si="496">IFERROR((H480/$F$6),0)</f>
        <v>6.6790432971350751E-5</v>
      </c>
      <c r="J480" s="253">
        <f t="shared" si="479"/>
        <v>1</v>
      </c>
    </row>
    <row r="481" spans="1:10" s="316" customFormat="1">
      <c r="A481" s="225">
        <v>683</v>
      </c>
      <c r="B481" s="242" t="s">
        <v>997</v>
      </c>
      <c r="C481" s="242" t="s">
        <v>871</v>
      </c>
      <c r="D481" s="243" t="s">
        <v>553</v>
      </c>
      <c r="E481" s="244" t="s">
        <v>998</v>
      </c>
      <c r="F481" s="245">
        <v>0</v>
      </c>
      <c r="G481" s="253">
        <f t="shared" si="476"/>
        <v>0</v>
      </c>
      <c r="H481" s="245">
        <v>47.95</v>
      </c>
      <c r="I481" s="253">
        <f t="shared" ref="I481" si="497">IFERROR((H481/$F$6),0)</f>
        <v>6.8306713809277656E-7</v>
      </c>
      <c r="J481" s="253">
        <f t="shared" si="479"/>
        <v>1</v>
      </c>
    </row>
    <row r="482" spans="1:10" s="316" customFormat="1">
      <c r="A482" s="225">
        <v>684</v>
      </c>
      <c r="B482" s="242" t="s">
        <v>999</v>
      </c>
      <c r="C482" s="242" t="s">
        <v>871</v>
      </c>
      <c r="D482" s="243" t="s">
        <v>553</v>
      </c>
      <c r="E482" s="244" t="s">
        <v>1000</v>
      </c>
      <c r="F482" s="245">
        <v>13327.5</v>
      </c>
      <c r="G482" s="253">
        <f t="shared" si="476"/>
        <v>1.8985562633850841E-4</v>
      </c>
      <c r="H482" s="245">
        <v>182586.75</v>
      </c>
      <c r="I482" s="253">
        <f t="shared" ref="I482" si="498">IFERROR((H482/$F$6),0)</f>
        <v>2.6010220808375651E-3</v>
      </c>
      <c r="J482" s="253">
        <f t="shared" si="479"/>
        <v>12.7</v>
      </c>
    </row>
    <row r="483" spans="1:10" s="316" customFormat="1">
      <c r="A483" s="225">
        <v>685</v>
      </c>
      <c r="B483" s="242" t="s">
        <v>1001</v>
      </c>
      <c r="C483" s="242" t="s">
        <v>871</v>
      </c>
      <c r="D483" s="243" t="s">
        <v>553</v>
      </c>
      <c r="E483" s="244" t="s">
        <v>1002</v>
      </c>
      <c r="F483" s="245">
        <v>0</v>
      </c>
      <c r="G483" s="253">
        <f t="shared" si="476"/>
        <v>0</v>
      </c>
      <c r="H483" s="245">
        <v>2375</v>
      </c>
      <c r="I483" s="253">
        <f t="shared" ref="I483" si="499">IFERROR((H483/$F$6),0)</f>
        <v>3.3832835306993622E-5</v>
      </c>
      <c r="J483" s="253">
        <f t="shared" si="479"/>
        <v>1</v>
      </c>
    </row>
    <row r="484" spans="1:10" s="316" customFormat="1">
      <c r="A484" s="225">
        <v>687</v>
      </c>
      <c r="B484" s="242" t="s">
        <v>1003</v>
      </c>
      <c r="C484" s="242" t="s">
        <v>871</v>
      </c>
      <c r="D484" s="243" t="s">
        <v>553</v>
      </c>
      <c r="E484" s="244" t="s">
        <v>1004</v>
      </c>
      <c r="F484" s="245">
        <v>516.17999999999995</v>
      </c>
      <c r="G484" s="253">
        <f t="shared" si="476"/>
        <v>7.3531928121111434E-6</v>
      </c>
      <c r="H484" s="245">
        <v>0</v>
      </c>
      <c r="I484" s="253">
        <f t="shared" ref="I484" si="500">IFERROR((H484/$F$6),0)</f>
        <v>0</v>
      </c>
      <c r="J484" s="253">
        <f t="shared" si="479"/>
        <v>-1</v>
      </c>
    </row>
    <row r="485" spans="1:10" s="316" customFormat="1">
      <c r="A485" s="225">
        <v>688</v>
      </c>
      <c r="B485" s="242" t="s">
        <v>1005</v>
      </c>
      <c r="C485" s="242" t="s">
        <v>871</v>
      </c>
      <c r="D485" s="243" t="s">
        <v>553</v>
      </c>
      <c r="E485" s="244" t="s">
        <v>1006</v>
      </c>
      <c r="F485" s="245">
        <v>0</v>
      </c>
      <c r="G485" s="253">
        <f t="shared" si="476"/>
        <v>0</v>
      </c>
      <c r="H485" s="245">
        <v>22656.75</v>
      </c>
      <c r="I485" s="253">
        <f t="shared" ref="I485" si="501">IFERROR((H485/$F$6),0)</f>
        <v>3.2275456477546432E-4</v>
      </c>
      <c r="J485" s="253">
        <f t="shared" si="479"/>
        <v>1</v>
      </c>
    </row>
    <row r="486" spans="1:10" s="316" customFormat="1">
      <c r="A486" s="225">
        <v>689</v>
      </c>
      <c r="B486" s="242" t="s">
        <v>1007</v>
      </c>
      <c r="C486" s="242" t="s">
        <v>871</v>
      </c>
      <c r="D486" s="243" t="s">
        <v>553</v>
      </c>
      <c r="E486" s="244" t="s">
        <v>1008</v>
      </c>
      <c r="F486" s="245">
        <v>0</v>
      </c>
      <c r="G486" s="253">
        <f t="shared" si="476"/>
        <v>0</v>
      </c>
      <c r="H486" s="245">
        <v>5631</v>
      </c>
      <c r="I486" s="253">
        <f t="shared" ref="I486" si="502">IFERROR((H486/$F$6),0)</f>
        <v>8.02158718373394E-5</v>
      </c>
      <c r="J486" s="253">
        <f t="shared" si="479"/>
        <v>1</v>
      </c>
    </row>
    <row r="487" spans="1:10" s="316" customFormat="1">
      <c r="A487" s="225">
        <v>690</v>
      </c>
      <c r="B487" s="242" t="s">
        <v>1009</v>
      </c>
      <c r="C487" s="242" t="s">
        <v>871</v>
      </c>
      <c r="D487" s="243" t="s">
        <v>553</v>
      </c>
      <c r="E487" s="244" t="s">
        <v>1010</v>
      </c>
      <c r="F487" s="245">
        <v>0</v>
      </c>
      <c r="G487" s="253">
        <f t="shared" si="476"/>
        <v>0</v>
      </c>
      <c r="H487" s="245">
        <v>45879.22</v>
      </c>
      <c r="I487" s="253">
        <f t="shared" ref="I487" si="503">IFERROR((H487/$F$6),0)</f>
        <v>6.5356803969403277E-4</v>
      </c>
      <c r="J487" s="253">
        <f t="shared" si="479"/>
        <v>1</v>
      </c>
    </row>
    <row r="488" spans="1:10" s="316" customFormat="1">
      <c r="A488" s="225">
        <v>699</v>
      </c>
      <c r="B488" s="242" t="s">
        <v>1011</v>
      </c>
      <c r="C488" s="242" t="s">
        <v>871</v>
      </c>
      <c r="D488" s="243" t="s">
        <v>553</v>
      </c>
      <c r="E488" s="244" t="s">
        <v>1012</v>
      </c>
      <c r="F488" s="245">
        <v>0</v>
      </c>
      <c r="G488" s="253">
        <f t="shared" si="476"/>
        <v>0</v>
      </c>
      <c r="H488" s="245">
        <v>44425</v>
      </c>
      <c r="I488" s="253">
        <f t="shared" ref="I488" si="504">IFERROR((H488/$F$6),0)</f>
        <v>6.3285208779502802E-4</v>
      </c>
      <c r="J488" s="253">
        <f t="shared" si="479"/>
        <v>1</v>
      </c>
    </row>
    <row r="489" spans="1:10" s="316" customFormat="1">
      <c r="A489" s="225">
        <v>703</v>
      </c>
      <c r="B489" s="242" t="s">
        <v>1013</v>
      </c>
      <c r="C489" s="242" t="s">
        <v>871</v>
      </c>
      <c r="D489" s="243" t="s">
        <v>553</v>
      </c>
      <c r="E489" s="244" t="s">
        <v>1014</v>
      </c>
      <c r="F489" s="245">
        <v>0</v>
      </c>
      <c r="G489" s="253">
        <f t="shared" si="476"/>
        <v>0</v>
      </c>
      <c r="H489" s="245">
        <v>154.04</v>
      </c>
      <c r="I489" s="253">
        <f t="shared" ref="I489" si="505">IFERROR((H489/$F$6),0)</f>
        <v>2.1943620845007568E-6</v>
      </c>
      <c r="J489" s="253">
        <f t="shared" si="479"/>
        <v>1</v>
      </c>
    </row>
    <row r="490" spans="1:10" s="316" customFormat="1">
      <c r="A490" s="225">
        <v>704</v>
      </c>
      <c r="B490" s="242" t="s">
        <v>1015</v>
      </c>
      <c r="C490" s="242" t="s">
        <v>871</v>
      </c>
      <c r="D490" s="243" t="s">
        <v>553</v>
      </c>
      <c r="E490" s="244" t="s">
        <v>1016</v>
      </c>
      <c r="F490" s="245">
        <v>0</v>
      </c>
      <c r="G490" s="253">
        <f t="shared" si="476"/>
        <v>0</v>
      </c>
      <c r="H490" s="245">
        <v>123.47</v>
      </c>
      <c r="I490" s="253">
        <f t="shared" ref="I490" si="506">IFERROR((H490/$F$6),0)</f>
        <v>1.7588800738334747E-6</v>
      </c>
      <c r="J490" s="253">
        <f t="shared" si="479"/>
        <v>1</v>
      </c>
    </row>
    <row r="491" spans="1:10" s="316" customFormat="1">
      <c r="A491" s="225">
        <v>705</v>
      </c>
      <c r="B491" s="238" t="s">
        <v>1017</v>
      </c>
      <c r="C491" s="238"/>
      <c r="D491" s="239"/>
      <c r="E491" s="240" t="s">
        <v>1018</v>
      </c>
      <c r="F491" s="241">
        <v>2892793.17</v>
      </c>
      <c r="G491" s="252">
        <f t="shared" si="476"/>
        <v>4.1209008378023576E-2</v>
      </c>
      <c r="H491" s="241">
        <v>2307745.12</v>
      </c>
      <c r="I491" s="252">
        <f t="shared" ref="I491" si="507">IFERROR((H491/$F$6),0)</f>
        <v>3.287476234756978E-2</v>
      </c>
      <c r="J491" s="252">
        <f t="shared" si="479"/>
        <v>-0.20224330452218253</v>
      </c>
    </row>
    <row r="492" spans="1:10" s="316" customFormat="1">
      <c r="A492" s="225">
        <v>706</v>
      </c>
      <c r="B492" s="242" t="s">
        <v>1019</v>
      </c>
      <c r="C492" s="242" t="s">
        <v>1020</v>
      </c>
      <c r="D492" s="243" t="s">
        <v>553</v>
      </c>
      <c r="E492" s="244" t="s">
        <v>1021</v>
      </c>
      <c r="F492" s="245">
        <v>243541.83</v>
      </c>
      <c r="G492" s="253">
        <f t="shared" ref="G492:G530" si="508">IFERROR((F492/$F$6),0)</f>
        <v>3.4693518420016159E-3</v>
      </c>
      <c r="H492" s="245">
        <v>130964.42</v>
      </c>
      <c r="I492" s="253">
        <f t="shared" ref="I492" si="509">IFERROR((H492/$F$6),0)</f>
        <v>1.8656411170256595E-3</v>
      </c>
      <c r="J492" s="253">
        <f t="shared" si="479"/>
        <v>-0.46225081744684271</v>
      </c>
    </row>
    <row r="493" spans="1:10" s="316" customFormat="1">
      <c r="A493" s="225">
        <v>707</v>
      </c>
      <c r="B493" s="242" t="s">
        <v>1022</v>
      </c>
      <c r="C493" s="242" t="s">
        <v>1020</v>
      </c>
      <c r="D493" s="243" t="s">
        <v>553</v>
      </c>
      <c r="E493" s="244" t="s">
        <v>1023</v>
      </c>
      <c r="F493" s="245">
        <v>478.85</v>
      </c>
      <c r="G493" s="253">
        <f t="shared" si="508"/>
        <v>6.8214118681069039E-6</v>
      </c>
      <c r="H493" s="245">
        <v>553.85</v>
      </c>
      <c r="I493" s="253">
        <f t="shared" ref="I493" si="510">IFERROR((H493/$F$6),0)</f>
        <v>7.8898171935909133E-6</v>
      </c>
      <c r="J493" s="253">
        <f t="shared" si="479"/>
        <v>0.1566252479899759</v>
      </c>
    </row>
    <row r="494" spans="1:10" s="316" customFormat="1">
      <c r="A494" s="225">
        <v>708</v>
      </c>
      <c r="B494" s="242" t="s">
        <v>1024</v>
      </c>
      <c r="C494" s="242" t="s">
        <v>1020</v>
      </c>
      <c r="D494" s="243" t="s">
        <v>553</v>
      </c>
      <c r="E494" s="244" t="s">
        <v>1025</v>
      </c>
      <c r="F494" s="245">
        <v>1158.2</v>
      </c>
      <c r="G494" s="253">
        <f t="shared" si="508"/>
        <v>1.6499027306341059E-5</v>
      </c>
      <c r="H494" s="245">
        <v>1425.41</v>
      </c>
      <c r="I494" s="253">
        <f t="shared" ref="I494" si="511">IFERROR((H494/$F$6),0)</f>
        <v>2.0305541799975486E-5</v>
      </c>
      <c r="J494" s="253">
        <f t="shared" si="479"/>
        <v>0.23071144879986183</v>
      </c>
    </row>
    <row r="495" spans="1:10" s="316" customFormat="1">
      <c r="A495" s="225">
        <v>709</v>
      </c>
      <c r="B495" s="242" t="s">
        <v>1026</v>
      </c>
      <c r="C495" s="242" t="s">
        <v>1020</v>
      </c>
      <c r="D495" s="243" t="s">
        <v>553</v>
      </c>
      <c r="E495" s="244" t="s">
        <v>1027</v>
      </c>
      <c r="F495" s="245">
        <v>48319.64</v>
      </c>
      <c r="G495" s="253">
        <f t="shared" si="508"/>
        <v>6.8833280935293531E-4</v>
      </c>
      <c r="H495" s="245">
        <v>4382.47</v>
      </c>
      <c r="I495" s="253">
        <f t="shared" ref="I495" si="512">IFERROR((H495/$F$6),0)</f>
        <v>6.2430057156985413E-5</v>
      </c>
      <c r="J495" s="253">
        <f t="shared" si="479"/>
        <v>-0.90930251135977003</v>
      </c>
    </row>
    <row r="496" spans="1:10" s="316" customFormat="1">
      <c r="A496" s="225">
        <v>711</v>
      </c>
      <c r="B496" s="242" t="s">
        <v>1028</v>
      </c>
      <c r="C496" s="242" t="s">
        <v>1020</v>
      </c>
      <c r="D496" s="243" t="s">
        <v>553</v>
      </c>
      <c r="E496" s="244" t="s">
        <v>1029</v>
      </c>
      <c r="F496" s="245">
        <v>2923.87</v>
      </c>
      <c r="G496" s="253">
        <f t="shared" si="508"/>
        <v>4.1651710386972396E-5</v>
      </c>
      <c r="H496" s="245">
        <v>4441.58</v>
      </c>
      <c r="I496" s="253">
        <f t="shared" ref="I496" si="513">IFERROR((H496/$F$6),0)</f>
        <v>6.3272103007510196E-5</v>
      </c>
      <c r="J496" s="253">
        <f t="shared" ref="J496:J532" si="514">IF(AND(F496=0,H496=0),0,IF(H496=0,-1,IF(F496=0,1,(H496/F496)-1)))</f>
        <v>0.51907574550168101</v>
      </c>
    </row>
    <row r="497" spans="1:10" s="316" customFormat="1">
      <c r="A497" s="225">
        <v>714</v>
      </c>
      <c r="B497" s="242" t="s">
        <v>1030</v>
      </c>
      <c r="C497" s="242" t="s">
        <v>1020</v>
      </c>
      <c r="D497" s="243" t="s">
        <v>553</v>
      </c>
      <c r="E497" s="244" t="s">
        <v>1031</v>
      </c>
      <c r="F497" s="245">
        <v>0</v>
      </c>
      <c r="G497" s="253">
        <f t="shared" si="508"/>
        <v>0</v>
      </c>
      <c r="H497" s="245">
        <v>18533.27</v>
      </c>
      <c r="I497" s="253">
        <f t="shared" ref="I497" si="515">IFERROR((H497/$F$6),0)</f>
        <v>2.6401392488844031E-4</v>
      </c>
      <c r="J497" s="253">
        <f t="shared" si="514"/>
        <v>1</v>
      </c>
    </row>
    <row r="498" spans="1:10" s="316" customFormat="1">
      <c r="A498" s="225">
        <v>715</v>
      </c>
      <c r="B498" s="242" t="s">
        <v>1032</v>
      </c>
      <c r="C498" s="242" t="s">
        <v>1020</v>
      </c>
      <c r="D498" s="243" t="s">
        <v>553</v>
      </c>
      <c r="E498" s="244" t="s">
        <v>1033</v>
      </c>
      <c r="F498" s="245">
        <v>0</v>
      </c>
      <c r="G498" s="253">
        <f t="shared" si="508"/>
        <v>0</v>
      </c>
      <c r="H498" s="245">
        <v>4698.33</v>
      </c>
      <c r="I498" s="253">
        <f t="shared" ref="I498" si="516">IFERROR((H498/$F$6),0)</f>
        <v>6.6929610571750463E-5</v>
      </c>
      <c r="J498" s="253">
        <f t="shared" si="514"/>
        <v>1</v>
      </c>
    </row>
    <row r="499" spans="1:10" s="316" customFormat="1">
      <c r="A499" s="225">
        <v>716</v>
      </c>
      <c r="B499" s="242" t="s">
        <v>1034</v>
      </c>
      <c r="C499" s="242" t="s">
        <v>1020</v>
      </c>
      <c r="D499" s="243" t="s">
        <v>553</v>
      </c>
      <c r="E499" s="244" t="s">
        <v>1035</v>
      </c>
      <c r="F499" s="245">
        <v>0</v>
      </c>
      <c r="G499" s="253">
        <f t="shared" si="508"/>
        <v>0</v>
      </c>
      <c r="H499" s="245">
        <v>11414.75</v>
      </c>
      <c r="I499" s="253">
        <f t="shared" ref="I499" si="517">IFERROR((H499/$F$6),0)</f>
        <v>1.6260772918758124E-4</v>
      </c>
      <c r="J499" s="253">
        <f t="shared" si="514"/>
        <v>1</v>
      </c>
    </row>
    <row r="500" spans="1:10" s="316" customFormat="1">
      <c r="A500" s="225">
        <v>717</v>
      </c>
      <c r="B500" s="242" t="s">
        <v>1036</v>
      </c>
      <c r="C500" s="242" t="s">
        <v>1020</v>
      </c>
      <c r="D500" s="243" t="s">
        <v>553</v>
      </c>
      <c r="E500" s="244" t="s">
        <v>1037</v>
      </c>
      <c r="F500" s="245">
        <v>0</v>
      </c>
      <c r="G500" s="253">
        <f t="shared" si="508"/>
        <v>0</v>
      </c>
      <c r="H500" s="245">
        <v>8</v>
      </c>
      <c r="I500" s="253">
        <f t="shared" ref="I500" si="518">IFERROR((H500/$F$6),0)</f>
        <v>1.139632347182943E-7</v>
      </c>
      <c r="J500" s="253">
        <f t="shared" si="514"/>
        <v>1</v>
      </c>
    </row>
    <row r="501" spans="1:10" s="316" customFormat="1">
      <c r="A501" s="225">
        <v>719</v>
      </c>
      <c r="B501" s="242" t="s">
        <v>1038</v>
      </c>
      <c r="C501" s="242" t="s">
        <v>1020</v>
      </c>
      <c r="D501" s="243" t="s">
        <v>553</v>
      </c>
      <c r="E501" s="244" t="s">
        <v>1039</v>
      </c>
      <c r="F501" s="245">
        <v>3824.5</v>
      </c>
      <c r="G501" s="253">
        <f t="shared" si="508"/>
        <v>5.4481548897514567E-5</v>
      </c>
      <c r="H501" s="245">
        <v>5765.51</v>
      </c>
      <c r="I501" s="253">
        <f t="shared" ref="I501" si="519">IFERROR((H501/$F$6),0)</f>
        <v>8.2132021175084126E-5</v>
      </c>
      <c r="J501" s="253">
        <f t="shared" si="514"/>
        <v>0.50751993724669897</v>
      </c>
    </row>
    <row r="502" spans="1:10" s="316" customFormat="1">
      <c r="A502" s="225">
        <v>720</v>
      </c>
      <c r="B502" s="242" t="s">
        <v>1040</v>
      </c>
      <c r="C502" s="242" t="s">
        <v>1020</v>
      </c>
      <c r="D502" s="243" t="s">
        <v>553</v>
      </c>
      <c r="E502" s="244" t="s">
        <v>1041</v>
      </c>
      <c r="F502" s="245">
        <v>62492.31</v>
      </c>
      <c r="G502" s="253">
        <f t="shared" si="508"/>
        <v>8.9022822407730127E-4</v>
      </c>
      <c r="H502" s="245">
        <v>36514.04</v>
      </c>
      <c r="I502" s="253">
        <f t="shared" ref="I502" si="520">IFERROR((H502/$F$6),0)</f>
        <v>5.2015726387914839E-4</v>
      </c>
      <c r="J502" s="253">
        <f t="shared" si="514"/>
        <v>-0.4157034681547217</v>
      </c>
    </row>
    <row r="503" spans="1:10" s="316" customFormat="1">
      <c r="A503" s="225">
        <v>721</v>
      </c>
      <c r="B503" s="242" t="s">
        <v>1042</v>
      </c>
      <c r="C503" s="242" t="s">
        <v>1020</v>
      </c>
      <c r="D503" s="243" t="s">
        <v>553</v>
      </c>
      <c r="E503" s="244" t="s">
        <v>1043</v>
      </c>
      <c r="F503" s="245">
        <v>2441.5700000000002</v>
      </c>
      <c r="G503" s="253">
        <f t="shared" si="508"/>
        <v>3.4781151873893227E-5</v>
      </c>
      <c r="H503" s="245">
        <v>1516.28</v>
      </c>
      <c r="I503" s="253">
        <f t="shared" ref="I503" si="521">IFERROR((H503/$F$6),0)</f>
        <v>2.1600021692331911E-5</v>
      </c>
      <c r="J503" s="253">
        <f t="shared" si="514"/>
        <v>-0.3789733654984293</v>
      </c>
    </row>
    <row r="504" spans="1:10" s="316" customFormat="1">
      <c r="A504" s="225">
        <v>722</v>
      </c>
      <c r="B504" s="242" t="s">
        <v>1044</v>
      </c>
      <c r="C504" s="242" t="s">
        <v>1020</v>
      </c>
      <c r="D504" s="243" t="s">
        <v>553</v>
      </c>
      <c r="E504" s="244" t="s">
        <v>1045</v>
      </c>
      <c r="F504" s="245">
        <v>0</v>
      </c>
      <c r="G504" s="253">
        <f t="shared" si="508"/>
        <v>0</v>
      </c>
      <c r="H504" s="245">
        <v>136.80000000000001</v>
      </c>
      <c r="I504" s="253">
        <f t="shared" ref="I504" si="522">IFERROR((H504/$F$6),0)</f>
        <v>1.9487713136828325E-6</v>
      </c>
      <c r="J504" s="253">
        <f t="shared" si="514"/>
        <v>1</v>
      </c>
    </row>
    <row r="505" spans="1:10" s="316" customFormat="1">
      <c r="A505" s="225">
        <v>724</v>
      </c>
      <c r="B505" s="242" t="s">
        <v>1046</v>
      </c>
      <c r="C505" s="242" t="s">
        <v>1020</v>
      </c>
      <c r="D505" s="243" t="s">
        <v>553</v>
      </c>
      <c r="E505" s="244" t="s">
        <v>1047</v>
      </c>
      <c r="F505" s="245">
        <v>273797.56</v>
      </c>
      <c r="G505" s="253">
        <f t="shared" si="508"/>
        <v>3.9003569494470334E-3</v>
      </c>
      <c r="H505" s="245">
        <v>21013.18</v>
      </c>
      <c r="I505" s="253">
        <f t="shared" ref="I505" si="523">IFERROR((H505/$F$6),0)</f>
        <v>2.9934124556472096E-4</v>
      </c>
      <c r="J505" s="253">
        <f t="shared" si="514"/>
        <v>-0.92325285879099872</v>
      </c>
    </row>
    <row r="506" spans="1:10" s="316" customFormat="1">
      <c r="A506" s="225">
        <v>725</v>
      </c>
      <c r="B506" s="242" t="s">
        <v>1048</v>
      </c>
      <c r="C506" s="242" t="s">
        <v>1020</v>
      </c>
      <c r="D506" s="243" t="s">
        <v>553</v>
      </c>
      <c r="E506" s="244" t="s">
        <v>1049</v>
      </c>
      <c r="F506" s="245">
        <v>0</v>
      </c>
      <c r="G506" s="253">
        <f t="shared" si="508"/>
        <v>0</v>
      </c>
      <c r="H506" s="245">
        <v>1680</v>
      </c>
      <c r="I506" s="253">
        <f t="shared" ref="I506" si="524">IFERROR((H506/$F$6),0)</f>
        <v>2.3932279290841804E-5</v>
      </c>
      <c r="J506" s="253">
        <f t="shared" si="514"/>
        <v>1</v>
      </c>
    </row>
    <row r="507" spans="1:10" s="316" customFormat="1">
      <c r="A507" s="225">
        <v>728</v>
      </c>
      <c r="B507" s="242" t="s">
        <v>1050</v>
      </c>
      <c r="C507" s="242" t="s">
        <v>1020</v>
      </c>
      <c r="D507" s="243" t="s">
        <v>553</v>
      </c>
      <c r="E507" s="244" t="s">
        <v>1051</v>
      </c>
      <c r="F507" s="245">
        <v>47.5</v>
      </c>
      <c r="G507" s="253">
        <f t="shared" si="508"/>
        <v>6.7665670613987244E-7</v>
      </c>
      <c r="H507" s="245">
        <v>0</v>
      </c>
      <c r="I507" s="253">
        <f t="shared" ref="I507" si="525">IFERROR((H507/$F$6),0)</f>
        <v>0</v>
      </c>
      <c r="J507" s="253">
        <f t="shared" si="514"/>
        <v>-1</v>
      </c>
    </row>
    <row r="508" spans="1:10" s="316" customFormat="1">
      <c r="A508" s="225">
        <v>733</v>
      </c>
      <c r="B508" s="242" t="s">
        <v>1052</v>
      </c>
      <c r="C508" s="242" t="s">
        <v>1020</v>
      </c>
      <c r="D508" s="243" t="s">
        <v>553</v>
      </c>
      <c r="E508" s="244" t="s">
        <v>1053</v>
      </c>
      <c r="F508" s="245">
        <v>832.55</v>
      </c>
      <c r="G508" s="253">
        <f t="shared" si="508"/>
        <v>1.186001138308949E-5</v>
      </c>
      <c r="H508" s="245">
        <v>702.35</v>
      </c>
      <c r="I508" s="253">
        <f t="shared" ref="I508" si="526">IFERROR((H508/$F$6),0)</f>
        <v>1.0005259738049252E-5</v>
      </c>
      <c r="J508" s="253">
        <f t="shared" si="514"/>
        <v>-0.15638700378355652</v>
      </c>
    </row>
    <row r="509" spans="1:10" s="316" customFormat="1">
      <c r="A509" s="225">
        <v>735</v>
      </c>
      <c r="B509" s="242" t="s">
        <v>1054</v>
      </c>
      <c r="C509" s="242" t="s">
        <v>1020</v>
      </c>
      <c r="D509" s="243" t="s">
        <v>553</v>
      </c>
      <c r="E509" s="244" t="s">
        <v>1055</v>
      </c>
      <c r="F509" s="245">
        <v>0</v>
      </c>
      <c r="G509" s="253">
        <f t="shared" si="508"/>
        <v>0</v>
      </c>
      <c r="H509" s="245">
        <v>1577</v>
      </c>
      <c r="I509" s="253">
        <f t="shared" ref="I509" si="527">IFERROR((H509/$F$6),0)</f>
        <v>2.2465002643843765E-5</v>
      </c>
      <c r="J509" s="253">
        <f t="shared" si="514"/>
        <v>1</v>
      </c>
    </row>
    <row r="510" spans="1:10" s="316" customFormat="1">
      <c r="A510" s="225">
        <v>736</v>
      </c>
      <c r="B510" s="242" t="s">
        <v>1056</v>
      </c>
      <c r="C510" s="242" t="s">
        <v>1020</v>
      </c>
      <c r="D510" s="243" t="s">
        <v>553</v>
      </c>
      <c r="E510" s="244" t="s">
        <v>1057</v>
      </c>
      <c r="F510" s="245">
        <v>393</v>
      </c>
      <c r="G510" s="253">
        <f t="shared" si="508"/>
        <v>5.5984439055362074E-6</v>
      </c>
      <c r="H510" s="245">
        <v>0</v>
      </c>
      <c r="I510" s="253">
        <f t="shared" ref="I510" si="528">IFERROR((H510/$F$6),0)</f>
        <v>0</v>
      </c>
      <c r="J510" s="253">
        <f t="shared" si="514"/>
        <v>-1</v>
      </c>
    </row>
    <row r="511" spans="1:10" s="316" customFormat="1">
      <c r="A511" s="225">
        <v>738</v>
      </c>
      <c r="B511" s="242" t="s">
        <v>1058</v>
      </c>
      <c r="C511" s="242" t="s">
        <v>1020</v>
      </c>
      <c r="D511" s="243" t="s">
        <v>553</v>
      </c>
      <c r="E511" s="244" t="s">
        <v>1059</v>
      </c>
      <c r="F511" s="245">
        <v>32</v>
      </c>
      <c r="G511" s="253">
        <f t="shared" si="508"/>
        <v>4.5585293887317721E-7</v>
      </c>
      <c r="H511" s="245">
        <v>0</v>
      </c>
      <c r="I511" s="253">
        <f t="shared" ref="I511" si="529">IFERROR((H511/$F$6),0)</f>
        <v>0</v>
      </c>
      <c r="J511" s="253">
        <f t="shared" si="514"/>
        <v>-1</v>
      </c>
    </row>
    <row r="512" spans="1:10" s="316" customFormat="1">
      <c r="A512" s="225">
        <v>739</v>
      </c>
      <c r="B512" s="242" t="s">
        <v>1060</v>
      </c>
      <c r="C512" s="242" t="s">
        <v>1020</v>
      </c>
      <c r="D512" s="243" t="s">
        <v>553</v>
      </c>
      <c r="E512" s="244" t="s">
        <v>1061</v>
      </c>
      <c r="F512" s="245">
        <v>0</v>
      </c>
      <c r="G512" s="253">
        <f t="shared" si="508"/>
        <v>0</v>
      </c>
      <c r="H512" s="245">
        <v>70.069999999999993</v>
      </c>
      <c r="I512" s="253">
        <f t="shared" ref="I512" si="530">IFERROR((H512/$F$6),0)</f>
        <v>9.9817548208886014E-7</v>
      </c>
      <c r="J512" s="253">
        <f t="shared" si="514"/>
        <v>1</v>
      </c>
    </row>
    <row r="513" spans="1:10" s="316" customFormat="1">
      <c r="A513" s="225">
        <v>740</v>
      </c>
      <c r="B513" s="242" t="s">
        <v>1062</v>
      </c>
      <c r="C513" s="242" t="s">
        <v>1020</v>
      </c>
      <c r="D513" s="243" t="s">
        <v>553</v>
      </c>
      <c r="E513" s="244" t="s">
        <v>1063</v>
      </c>
      <c r="F513" s="245">
        <v>0</v>
      </c>
      <c r="G513" s="253">
        <f t="shared" si="508"/>
        <v>0</v>
      </c>
      <c r="H513" s="245">
        <v>94</v>
      </c>
      <c r="I513" s="253">
        <f t="shared" ref="I513" si="531">IFERROR((H513/$F$6),0)</f>
        <v>1.3390680079399581E-6</v>
      </c>
      <c r="J513" s="253">
        <f t="shared" si="514"/>
        <v>1</v>
      </c>
    </row>
    <row r="514" spans="1:10" s="316" customFormat="1">
      <c r="A514" s="225">
        <v>741</v>
      </c>
      <c r="B514" s="242" t="s">
        <v>1064</v>
      </c>
      <c r="C514" s="242" t="s">
        <v>1020</v>
      </c>
      <c r="D514" s="243" t="s">
        <v>553</v>
      </c>
      <c r="E514" s="244" t="s">
        <v>1065</v>
      </c>
      <c r="F514" s="245">
        <v>0</v>
      </c>
      <c r="G514" s="253">
        <f t="shared" si="508"/>
        <v>0</v>
      </c>
      <c r="H514" s="245">
        <v>7425</v>
      </c>
      <c r="I514" s="253">
        <f t="shared" ref="I514" si="532">IFERROR((H514/$F$6),0)</f>
        <v>1.057721272229169E-4</v>
      </c>
      <c r="J514" s="253">
        <f t="shared" si="514"/>
        <v>1</v>
      </c>
    </row>
    <row r="515" spans="1:10" s="316" customFormat="1">
      <c r="A515" s="225">
        <v>742</v>
      </c>
      <c r="B515" s="242" t="s">
        <v>1066</v>
      </c>
      <c r="C515" s="242" t="s">
        <v>1020</v>
      </c>
      <c r="D515" s="243" t="s">
        <v>553</v>
      </c>
      <c r="E515" s="244" t="s">
        <v>1067</v>
      </c>
      <c r="F515" s="245">
        <v>2439.6</v>
      </c>
      <c r="G515" s="253">
        <f t="shared" si="508"/>
        <v>3.4753088427343848E-5</v>
      </c>
      <c r="H515" s="245">
        <v>0</v>
      </c>
      <c r="I515" s="253">
        <f t="shared" ref="I515" si="533">IFERROR((H515/$F$6),0)</f>
        <v>0</v>
      </c>
      <c r="J515" s="253">
        <f t="shared" si="514"/>
        <v>-1</v>
      </c>
    </row>
    <row r="516" spans="1:10" s="316" customFormat="1">
      <c r="A516" s="225">
        <v>744</v>
      </c>
      <c r="B516" s="242" t="s">
        <v>1068</v>
      </c>
      <c r="C516" s="242" t="s">
        <v>1020</v>
      </c>
      <c r="D516" s="243" t="s">
        <v>553</v>
      </c>
      <c r="E516" s="244" t="s">
        <v>1069</v>
      </c>
      <c r="F516" s="245">
        <v>0</v>
      </c>
      <c r="G516" s="253">
        <f t="shared" si="508"/>
        <v>0</v>
      </c>
      <c r="H516" s="245">
        <v>1820</v>
      </c>
      <c r="I516" s="253">
        <f t="shared" ref="I516" si="534">IFERROR((H516/$F$6),0)</f>
        <v>2.5926635898411952E-5</v>
      </c>
      <c r="J516" s="253">
        <f t="shared" si="514"/>
        <v>1</v>
      </c>
    </row>
    <row r="517" spans="1:10" s="316" customFormat="1">
      <c r="A517" s="225">
        <v>745</v>
      </c>
      <c r="B517" s="242" t="s">
        <v>1070</v>
      </c>
      <c r="C517" s="242" t="s">
        <v>1020</v>
      </c>
      <c r="D517" s="243" t="s">
        <v>553</v>
      </c>
      <c r="E517" s="244" t="s">
        <v>1071</v>
      </c>
      <c r="F517" s="245">
        <v>0</v>
      </c>
      <c r="G517" s="253">
        <f t="shared" si="508"/>
        <v>0</v>
      </c>
      <c r="H517" s="245">
        <v>357</v>
      </c>
      <c r="I517" s="253">
        <f t="shared" ref="I517" si="535">IFERROR((H517/$F$6),0)</f>
        <v>5.0856093493038832E-6</v>
      </c>
      <c r="J517" s="253">
        <f t="shared" si="514"/>
        <v>1</v>
      </c>
    </row>
    <row r="518" spans="1:10" s="316" customFormat="1">
      <c r="A518" s="225">
        <v>746</v>
      </c>
      <c r="B518" s="242" t="s">
        <v>1072</v>
      </c>
      <c r="C518" s="242" t="s">
        <v>1020</v>
      </c>
      <c r="D518" s="243" t="s">
        <v>553</v>
      </c>
      <c r="E518" s="244" t="s">
        <v>1073</v>
      </c>
      <c r="F518" s="245">
        <v>480.5</v>
      </c>
      <c r="G518" s="253">
        <f t="shared" si="508"/>
        <v>6.8449167852675511E-6</v>
      </c>
      <c r="H518" s="245">
        <v>0</v>
      </c>
      <c r="I518" s="253">
        <f t="shared" ref="I518" si="536">IFERROR((H518/$F$6),0)</f>
        <v>0</v>
      </c>
      <c r="J518" s="253">
        <f t="shared" si="514"/>
        <v>-1</v>
      </c>
    </row>
    <row r="519" spans="1:10" s="316" customFormat="1">
      <c r="A519" s="225">
        <v>747</v>
      </c>
      <c r="B519" s="242" t="s">
        <v>1074</v>
      </c>
      <c r="C519" s="242" t="s">
        <v>1020</v>
      </c>
      <c r="D519" s="243" t="s">
        <v>553</v>
      </c>
      <c r="E519" s="244" t="s">
        <v>1075</v>
      </c>
      <c r="F519" s="245">
        <v>1597</v>
      </c>
      <c r="G519" s="253">
        <f t="shared" si="508"/>
        <v>2.2749910730639502E-5</v>
      </c>
      <c r="H519" s="245">
        <v>6711.5</v>
      </c>
      <c r="I519" s="253">
        <f t="shared" ref="I519" si="537">IFERROR((H519/$F$6),0)</f>
        <v>9.5608031226479027E-5</v>
      </c>
      <c r="J519" s="253">
        <f t="shared" si="514"/>
        <v>3.202567313713212</v>
      </c>
    </row>
    <row r="520" spans="1:10" s="316" customFormat="1">
      <c r="A520" s="225">
        <v>748</v>
      </c>
      <c r="B520" s="242" t="s">
        <v>1076</v>
      </c>
      <c r="C520" s="242" t="s">
        <v>1020</v>
      </c>
      <c r="D520" s="243" t="s">
        <v>553</v>
      </c>
      <c r="E520" s="244" t="s">
        <v>1077</v>
      </c>
      <c r="F520" s="245">
        <v>64894</v>
      </c>
      <c r="G520" s="253">
        <f t="shared" si="508"/>
        <v>9.2444126922612384E-4</v>
      </c>
      <c r="H520" s="245">
        <v>23144.15</v>
      </c>
      <c r="I520" s="253">
        <f t="shared" ref="I520" si="538">IFERROR((H520/$F$6),0)</f>
        <v>3.296977748506764E-4</v>
      </c>
      <c r="J520" s="253">
        <f t="shared" si="514"/>
        <v>-0.64335454741578579</v>
      </c>
    </row>
    <row r="521" spans="1:10" s="316" customFormat="1">
      <c r="A521" s="225">
        <v>749</v>
      </c>
      <c r="B521" s="242" t="s">
        <v>1078</v>
      </c>
      <c r="C521" s="242" t="s">
        <v>1020</v>
      </c>
      <c r="D521" s="243" t="s">
        <v>553</v>
      </c>
      <c r="E521" s="244" t="s">
        <v>1079</v>
      </c>
      <c r="F521" s="245">
        <v>1236.04</v>
      </c>
      <c r="G521" s="253">
        <f t="shared" si="508"/>
        <v>1.7607889580150062E-5</v>
      </c>
      <c r="H521" s="245">
        <v>0</v>
      </c>
      <c r="I521" s="253">
        <f t="shared" ref="I521" si="539">IFERROR((H521/$F$6),0)</f>
        <v>0</v>
      </c>
      <c r="J521" s="253">
        <f t="shared" si="514"/>
        <v>-1</v>
      </c>
    </row>
    <row r="522" spans="1:10" s="316" customFormat="1">
      <c r="A522" s="225">
        <v>753</v>
      </c>
      <c r="B522" s="242" t="s">
        <v>1080</v>
      </c>
      <c r="C522" s="242" t="s">
        <v>1020</v>
      </c>
      <c r="D522" s="243" t="s">
        <v>553</v>
      </c>
      <c r="E522" s="244" t="s">
        <v>1081</v>
      </c>
      <c r="F522" s="245">
        <v>0</v>
      </c>
      <c r="G522" s="253">
        <f t="shared" si="508"/>
        <v>0</v>
      </c>
      <c r="H522" s="245">
        <v>366.35</v>
      </c>
      <c r="I522" s="253">
        <f t="shared" ref="I522" si="540">IFERROR((H522/$F$6),0)</f>
        <v>5.2188038798808898E-6</v>
      </c>
      <c r="J522" s="253">
        <f t="shared" si="514"/>
        <v>1</v>
      </c>
    </row>
    <row r="523" spans="1:10" s="316" customFormat="1">
      <c r="A523" s="225">
        <v>754</v>
      </c>
      <c r="B523" s="242" t="s">
        <v>1082</v>
      </c>
      <c r="C523" s="242" t="s">
        <v>1020</v>
      </c>
      <c r="D523" s="243" t="s">
        <v>553</v>
      </c>
      <c r="E523" s="244" t="s">
        <v>1083</v>
      </c>
      <c r="F523" s="245">
        <v>1445.87</v>
      </c>
      <c r="G523" s="253">
        <f t="shared" si="508"/>
        <v>2.0597002772767523E-5</v>
      </c>
      <c r="H523" s="245">
        <v>0</v>
      </c>
      <c r="I523" s="253">
        <f t="shared" ref="I523" si="541">IFERROR((H523/$F$6),0)</f>
        <v>0</v>
      </c>
      <c r="J523" s="253">
        <f t="shared" si="514"/>
        <v>-1</v>
      </c>
    </row>
    <row r="524" spans="1:10" s="316" customFormat="1">
      <c r="A524" s="225">
        <v>755</v>
      </c>
      <c r="B524" s="242" t="s">
        <v>1084</v>
      </c>
      <c r="C524" s="242" t="s">
        <v>1020</v>
      </c>
      <c r="D524" s="243" t="s">
        <v>553</v>
      </c>
      <c r="E524" s="244" t="s">
        <v>1085</v>
      </c>
      <c r="F524" s="245">
        <v>0</v>
      </c>
      <c r="G524" s="253">
        <f t="shared" si="508"/>
        <v>0</v>
      </c>
      <c r="H524" s="245">
        <v>7.9</v>
      </c>
      <c r="I524" s="253">
        <f t="shared" ref="I524" si="542">IFERROR((H524/$F$6),0)</f>
        <v>1.1253869428431562E-7</v>
      </c>
      <c r="J524" s="253">
        <f t="shared" si="514"/>
        <v>1</v>
      </c>
    </row>
    <row r="525" spans="1:10" s="316" customFormat="1">
      <c r="A525" s="225">
        <v>761</v>
      </c>
      <c r="B525" s="242" t="s">
        <v>1086</v>
      </c>
      <c r="C525" s="242" t="s">
        <v>1020</v>
      </c>
      <c r="D525" s="243" t="s">
        <v>553</v>
      </c>
      <c r="E525" s="244" t="s">
        <v>1087</v>
      </c>
      <c r="F525" s="245">
        <v>35522.559999999998</v>
      </c>
      <c r="G525" s="253">
        <f t="shared" si="508"/>
        <v>5.0603323038433652E-4</v>
      </c>
      <c r="H525" s="245">
        <v>1120.8599999999999</v>
      </c>
      <c r="I525" s="253">
        <f t="shared" ref="I525" si="543">IFERROR((H525/$F$6),0)</f>
        <v>1.5967103908293419E-5</v>
      </c>
      <c r="J525" s="253">
        <f t="shared" si="514"/>
        <v>-0.96844653088065724</v>
      </c>
    </row>
    <row r="526" spans="1:10" s="316" customFormat="1">
      <c r="A526" s="225">
        <v>762</v>
      </c>
      <c r="B526" s="242" t="s">
        <v>1088</v>
      </c>
      <c r="C526" s="242" t="s">
        <v>1020</v>
      </c>
      <c r="D526" s="243" t="s">
        <v>553</v>
      </c>
      <c r="E526" s="244" t="s">
        <v>1089</v>
      </c>
      <c r="F526" s="245">
        <v>1470</v>
      </c>
      <c r="G526" s="253">
        <f t="shared" si="508"/>
        <v>2.0940744379486577E-5</v>
      </c>
      <c r="H526" s="245">
        <v>680</v>
      </c>
      <c r="I526" s="253">
        <f t="shared" ref="I526" si="544">IFERROR((H526/$F$6),0)</f>
        <v>9.6868749510550163E-6</v>
      </c>
      <c r="J526" s="253">
        <f t="shared" si="514"/>
        <v>-0.53741496598639449</v>
      </c>
    </row>
    <row r="527" spans="1:10" s="316" customFormat="1">
      <c r="A527" s="225">
        <v>763</v>
      </c>
      <c r="B527" s="242" t="s">
        <v>1090</v>
      </c>
      <c r="C527" s="242" t="s">
        <v>1020</v>
      </c>
      <c r="D527" s="243" t="s">
        <v>553</v>
      </c>
      <c r="E527" s="244" t="s">
        <v>1091</v>
      </c>
      <c r="F527" s="245">
        <v>3357.49</v>
      </c>
      <c r="G527" s="253">
        <f t="shared" si="508"/>
        <v>4.7828802616790741E-5</v>
      </c>
      <c r="H527" s="245">
        <v>16004.54</v>
      </c>
      <c r="I527" s="253">
        <f t="shared" ref="I527" si="545">IFERROR((H527/$F$6),0)</f>
        <v>2.2799114357229124E-4</v>
      </c>
      <c r="J527" s="253">
        <f t="shared" si="514"/>
        <v>3.7668168780845219</v>
      </c>
    </row>
    <row r="528" spans="1:10">
      <c r="A528" s="225">
        <v>766</v>
      </c>
      <c r="B528" s="242" t="s">
        <v>1092</v>
      </c>
      <c r="C528" s="242" t="s">
        <v>1020</v>
      </c>
      <c r="D528" s="243" t="s">
        <v>553</v>
      </c>
      <c r="E528" s="244" t="s">
        <v>1093</v>
      </c>
      <c r="F528" s="245">
        <v>6000</v>
      </c>
      <c r="G528" s="253">
        <f t="shared" si="508"/>
        <v>8.5472426038720725E-5</v>
      </c>
      <c r="H528" s="245">
        <v>6000</v>
      </c>
      <c r="I528" s="253">
        <f t="shared" ref="I528" si="546">IFERROR((H528/$F$6),0)</f>
        <v>8.5472426038720725E-5</v>
      </c>
      <c r="J528" s="253">
        <f t="shared" si="514"/>
        <v>0</v>
      </c>
    </row>
    <row r="529" spans="1:10">
      <c r="A529" s="225">
        <v>767</v>
      </c>
      <c r="B529" s="242" t="s">
        <v>1094</v>
      </c>
      <c r="C529" s="242" t="s">
        <v>1020</v>
      </c>
      <c r="D529" s="243" t="s">
        <v>553</v>
      </c>
      <c r="E529" s="244" t="s">
        <v>1095</v>
      </c>
      <c r="F529" s="245">
        <v>3173.18</v>
      </c>
      <c r="G529" s="253">
        <f t="shared" si="508"/>
        <v>4.5203232142924635E-5</v>
      </c>
      <c r="H529" s="245">
        <v>3523.44</v>
      </c>
      <c r="I529" s="253">
        <f t="shared" ref="I529" si="547">IFERROR((H529/$F$6),0)</f>
        <v>5.0192827466978363E-5</v>
      </c>
      <c r="J529" s="253">
        <f t="shared" si="514"/>
        <v>0.11038138397443586</v>
      </c>
    </row>
    <row r="530" spans="1:10">
      <c r="A530" s="225">
        <v>768</v>
      </c>
      <c r="B530" s="242" t="s">
        <v>1096</v>
      </c>
      <c r="C530" s="242" t="s">
        <v>1020</v>
      </c>
      <c r="D530" s="243" t="s">
        <v>553</v>
      </c>
      <c r="E530" s="244" t="s">
        <v>1097</v>
      </c>
      <c r="F530" s="245">
        <v>2699</v>
      </c>
      <c r="G530" s="253">
        <f t="shared" si="508"/>
        <v>3.8448346313084541E-5</v>
      </c>
      <c r="H530" s="245">
        <v>2149</v>
      </c>
      <c r="I530" s="253">
        <f t="shared" ref="I530" si="548">IFERROR((H530/$F$6),0)</f>
        <v>3.061337392620181E-5</v>
      </c>
      <c r="J530" s="253">
        <f t="shared" si="514"/>
        <v>-0.20377917747313823</v>
      </c>
    </row>
    <row r="531" spans="1:10">
      <c r="A531" s="225">
        <v>770</v>
      </c>
      <c r="B531" s="242" t="s">
        <v>1098</v>
      </c>
      <c r="C531" s="242" t="s">
        <v>1020</v>
      </c>
      <c r="D531" s="243" t="s">
        <v>553</v>
      </c>
      <c r="E531" s="244" t="s">
        <v>1099</v>
      </c>
      <c r="F531" s="245">
        <v>176986.87</v>
      </c>
      <c r="G531" s="253">
        <f t="shared" ref="G531:G568" si="549">IFERROR((F531/$F$6),0)</f>
        <v>2.5212495259832801E-3</v>
      </c>
      <c r="H531" s="245">
        <v>186527.1</v>
      </c>
      <c r="I531" s="253">
        <f t="shared" ref="I531" si="550">IFERROR((H531/$F$6),0)</f>
        <v>2.6571539598278441E-3</v>
      </c>
      <c r="J531" s="253">
        <f t="shared" si="514"/>
        <v>5.3903603131689959E-2</v>
      </c>
    </row>
    <row r="532" spans="1:10">
      <c r="A532" s="225">
        <v>773</v>
      </c>
      <c r="B532" s="242" t="s">
        <v>1100</v>
      </c>
      <c r="C532" s="242" t="s">
        <v>1020</v>
      </c>
      <c r="D532" s="243" t="s">
        <v>553</v>
      </c>
      <c r="E532" s="244" t="s">
        <v>1101</v>
      </c>
      <c r="F532" s="245">
        <v>38400</v>
      </c>
      <c r="G532" s="253">
        <f t="shared" si="549"/>
        <v>5.470235266478127E-4</v>
      </c>
      <c r="H532" s="245">
        <v>38400</v>
      </c>
      <c r="I532" s="253">
        <f t="shared" ref="I532" si="551">IFERROR((H532/$F$6),0)</f>
        <v>5.470235266478127E-4</v>
      </c>
      <c r="J532" s="253">
        <f t="shared" si="514"/>
        <v>0</v>
      </c>
    </row>
    <row r="533" spans="1:10">
      <c r="A533" s="225">
        <v>774</v>
      </c>
      <c r="B533" s="242" t="s">
        <v>1102</v>
      </c>
      <c r="C533" s="242" t="s">
        <v>1020</v>
      </c>
      <c r="D533" s="243" t="s">
        <v>553</v>
      </c>
      <c r="E533" s="244" t="s">
        <v>1103</v>
      </c>
      <c r="F533" s="245">
        <v>214</v>
      </c>
      <c r="G533" s="253">
        <f t="shared" si="549"/>
        <v>3.0485165287143727E-6</v>
      </c>
      <c r="H533" s="245">
        <v>0</v>
      </c>
      <c r="I533" s="253">
        <f t="shared" ref="I533" si="552">IFERROR((H533/$F$6),0)</f>
        <v>0</v>
      </c>
      <c r="J533" s="253">
        <f t="shared" ref="J533:J571" si="553">IF(AND(F533=0,H533=0),0,IF(H533=0,-1,IF(F533=0,1,(H533/F533)-1)))</f>
        <v>-1</v>
      </c>
    </row>
    <row r="534" spans="1:10">
      <c r="A534" s="225">
        <v>776</v>
      </c>
      <c r="B534" s="242" t="s">
        <v>1104</v>
      </c>
      <c r="C534" s="242" t="s">
        <v>1020</v>
      </c>
      <c r="D534" s="243" t="s">
        <v>553</v>
      </c>
      <c r="E534" s="244" t="s">
        <v>1105</v>
      </c>
      <c r="F534" s="245">
        <v>156.59</v>
      </c>
      <c r="G534" s="253">
        <f t="shared" si="549"/>
        <v>2.2306878655672131E-6</v>
      </c>
      <c r="H534" s="245">
        <v>0</v>
      </c>
      <c r="I534" s="253">
        <f t="shared" ref="I534" si="554">IFERROR((H534/$F$6),0)</f>
        <v>0</v>
      </c>
      <c r="J534" s="253">
        <f t="shared" si="553"/>
        <v>-1</v>
      </c>
    </row>
    <row r="535" spans="1:10">
      <c r="A535" s="225">
        <v>777</v>
      </c>
      <c r="B535" s="242" t="s">
        <v>1106</v>
      </c>
      <c r="C535" s="242" t="s">
        <v>1020</v>
      </c>
      <c r="D535" s="243" t="s">
        <v>553</v>
      </c>
      <c r="E535" s="244" t="s">
        <v>1107</v>
      </c>
      <c r="F535" s="245">
        <v>0</v>
      </c>
      <c r="G535" s="253">
        <f t="shared" si="549"/>
        <v>0</v>
      </c>
      <c r="H535" s="245">
        <v>20398.509999999998</v>
      </c>
      <c r="I535" s="253">
        <f t="shared" ref="I535" si="555">IFERROR((H535/$F$6),0)</f>
        <v>2.9058502287918417E-4</v>
      </c>
      <c r="J535" s="253">
        <f t="shared" si="553"/>
        <v>1</v>
      </c>
    </row>
    <row r="536" spans="1:10">
      <c r="A536" s="225">
        <v>780</v>
      </c>
      <c r="B536" s="242" t="s">
        <v>1108</v>
      </c>
      <c r="C536" s="242" t="s">
        <v>1020</v>
      </c>
      <c r="D536" s="243" t="s">
        <v>553</v>
      </c>
      <c r="E536" s="244" t="s">
        <v>1109</v>
      </c>
      <c r="F536" s="245">
        <v>1480</v>
      </c>
      <c r="G536" s="253">
        <f t="shared" si="549"/>
        <v>2.1083198422884444E-5</v>
      </c>
      <c r="H536" s="245">
        <v>0</v>
      </c>
      <c r="I536" s="253">
        <f t="shared" ref="I536" si="556">IFERROR((H536/$F$6),0)</f>
        <v>0</v>
      </c>
      <c r="J536" s="253">
        <f t="shared" si="553"/>
        <v>-1</v>
      </c>
    </row>
    <row r="537" spans="1:10">
      <c r="A537" s="225">
        <v>781</v>
      </c>
      <c r="B537" s="242" t="s">
        <v>1110</v>
      </c>
      <c r="C537" s="242" t="s">
        <v>1020</v>
      </c>
      <c r="D537" s="243" t="s">
        <v>553</v>
      </c>
      <c r="E537" s="244" t="s">
        <v>1111</v>
      </c>
      <c r="F537" s="245">
        <v>0</v>
      </c>
      <c r="G537" s="253">
        <f t="shared" si="549"/>
        <v>0</v>
      </c>
      <c r="H537" s="245">
        <v>5336.71</v>
      </c>
      <c r="I537" s="253">
        <f t="shared" ref="I537" si="557">IFERROR((H537/$F$6),0)</f>
        <v>7.602359179418355E-5</v>
      </c>
      <c r="J537" s="253">
        <f t="shared" si="553"/>
        <v>1</v>
      </c>
    </row>
    <row r="538" spans="1:10">
      <c r="A538" s="225">
        <v>782</v>
      </c>
      <c r="B538" s="242" t="s">
        <v>1112</v>
      </c>
      <c r="C538" s="242" t="s">
        <v>1020</v>
      </c>
      <c r="D538" s="243" t="s">
        <v>553</v>
      </c>
      <c r="E538" s="244" t="s">
        <v>1113</v>
      </c>
      <c r="F538" s="245">
        <v>83116.55</v>
      </c>
      <c r="G538" s="253">
        <f t="shared" si="549"/>
        <v>1.1840288620781057E-3</v>
      </c>
      <c r="H538" s="245">
        <v>114489.43</v>
      </c>
      <c r="I538" s="253">
        <f t="shared" ref="I538" si="558">IFERROR((H538/$F$6),0)</f>
        <v>1.6309482229817155E-3</v>
      </c>
      <c r="J538" s="253">
        <f t="shared" si="553"/>
        <v>0.37745647527477977</v>
      </c>
    </row>
    <row r="539" spans="1:10">
      <c r="A539" s="225">
        <v>783</v>
      </c>
      <c r="B539" s="242" t="s">
        <v>1114</v>
      </c>
      <c r="C539" s="242" t="s">
        <v>1020</v>
      </c>
      <c r="D539" s="243" t="s">
        <v>553</v>
      </c>
      <c r="E539" s="244" t="s">
        <v>1115</v>
      </c>
      <c r="F539" s="245">
        <v>4629.9399999999996</v>
      </c>
      <c r="G539" s="253">
        <f t="shared" si="549"/>
        <v>6.5955367368952439E-5</v>
      </c>
      <c r="H539" s="245">
        <v>0</v>
      </c>
      <c r="I539" s="253">
        <f t="shared" ref="I539" si="559">IFERROR((H539/$F$6),0)</f>
        <v>0</v>
      </c>
      <c r="J539" s="253">
        <f t="shared" si="553"/>
        <v>-1</v>
      </c>
    </row>
    <row r="540" spans="1:10">
      <c r="A540" s="225">
        <v>786</v>
      </c>
      <c r="B540" s="242" t="s">
        <v>1116</v>
      </c>
      <c r="C540" s="242" t="s">
        <v>1020</v>
      </c>
      <c r="D540" s="243" t="s">
        <v>553</v>
      </c>
      <c r="E540" s="244" t="s">
        <v>1117</v>
      </c>
      <c r="F540" s="245">
        <v>3912.33</v>
      </c>
      <c r="G540" s="253">
        <f t="shared" si="549"/>
        <v>5.5732722760678043E-5</v>
      </c>
      <c r="H540" s="245">
        <v>2499</v>
      </c>
      <c r="I540" s="253">
        <f t="shared" ref="I540" si="560">IFERROR((H540/$F$6),0)</f>
        <v>3.5599265445127185E-5</v>
      </c>
      <c r="J540" s="253">
        <f t="shared" si="553"/>
        <v>-0.36125020128670127</v>
      </c>
    </row>
    <row r="541" spans="1:10">
      <c r="A541" s="225">
        <v>787</v>
      </c>
      <c r="B541" s="242" t="s">
        <v>1118</v>
      </c>
      <c r="C541" s="242" t="s">
        <v>1020</v>
      </c>
      <c r="D541" s="243" t="s">
        <v>553</v>
      </c>
      <c r="E541" s="244" t="s">
        <v>1119</v>
      </c>
      <c r="F541" s="245">
        <v>0</v>
      </c>
      <c r="G541" s="253">
        <f t="shared" si="549"/>
        <v>0</v>
      </c>
      <c r="H541" s="245">
        <v>436.53</v>
      </c>
      <c r="I541" s="253">
        <f t="shared" ref="I541" si="561">IFERROR((H541/$F$6),0)</f>
        <v>6.2185463564471257E-6</v>
      </c>
      <c r="J541" s="253">
        <f t="shared" si="553"/>
        <v>1</v>
      </c>
    </row>
    <row r="542" spans="1:10">
      <c r="A542" s="225">
        <v>789</v>
      </c>
      <c r="B542" s="242" t="s">
        <v>1120</v>
      </c>
      <c r="C542" s="242" t="s">
        <v>1020</v>
      </c>
      <c r="D542" s="243" t="s">
        <v>553</v>
      </c>
      <c r="E542" s="244" t="s">
        <v>1121</v>
      </c>
      <c r="F542" s="245">
        <v>12774.44</v>
      </c>
      <c r="G542" s="253">
        <f t="shared" si="549"/>
        <v>1.8197706301434593E-4</v>
      </c>
      <c r="H542" s="245">
        <v>0</v>
      </c>
      <c r="I542" s="253">
        <f t="shared" ref="I542" si="562">IFERROR((H542/$F$6),0)</f>
        <v>0</v>
      </c>
      <c r="J542" s="253">
        <f t="shared" si="553"/>
        <v>-1</v>
      </c>
    </row>
    <row r="543" spans="1:10">
      <c r="A543" s="225">
        <v>790</v>
      </c>
      <c r="B543" s="242" t="s">
        <v>1122</v>
      </c>
      <c r="C543" s="242" t="s">
        <v>1020</v>
      </c>
      <c r="D543" s="243" t="s">
        <v>553</v>
      </c>
      <c r="E543" s="244" t="s">
        <v>1123</v>
      </c>
      <c r="F543" s="245">
        <v>12194.1</v>
      </c>
      <c r="G543" s="253">
        <f t="shared" si="549"/>
        <v>1.7370988505979406E-4</v>
      </c>
      <c r="H543" s="245">
        <v>4574.3</v>
      </c>
      <c r="I543" s="253">
        <f t="shared" ref="I543" si="563">IFERROR((H543/$F$6),0)</f>
        <v>6.5162753071486705E-5</v>
      </c>
      <c r="J543" s="253">
        <f t="shared" si="553"/>
        <v>-0.62487596460583394</v>
      </c>
    </row>
    <row r="544" spans="1:10">
      <c r="A544" s="225">
        <v>792</v>
      </c>
      <c r="B544" s="242" t="s">
        <v>1124</v>
      </c>
      <c r="C544" s="242" t="s">
        <v>1020</v>
      </c>
      <c r="D544" s="243" t="s">
        <v>553</v>
      </c>
      <c r="E544" s="244" t="s">
        <v>1125</v>
      </c>
      <c r="F544" s="245">
        <v>6540</v>
      </c>
      <c r="G544" s="253">
        <f t="shared" si="549"/>
        <v>9.3164944382205593E-5</v>
      </c>
      <c r="H544" s="245">
        <v>4990.16</v>
      </c>
      <c r="I544" s="253">
        <f t="shared" ref="I544" si="564">IFERROR((H544/$F$6),0)</f>
        <v>7.1086846920230429E-5</v>
      </c>
      <c r="J544" s="253">
        <f t="shared" si="553"/>
        <v>-0.2369785932721713</v>
      </c>
    </row>
    <row r="545" spans="1:10">
      <c r="A545" s="225">
        <v>795</v>
      </c>
      <c r="B545" s="242" t="s">
        <v>1126</v>
      </c>
      <c r="C545" s="242" t="s">
        <v>1020</v>
      </c>
      <c r="D545" s="243" t="s">
        <v>553</v>
      </c>
      <c r="E545" s="244" t="s">
        <v>1127</v>
      </c>
      <c r="F545" s="245">
        <v>43384.05</v>
      </c>
      <c r="G545" s="253">
        <f t="shared" si="549"/>
        <v>6.1802333414752702E-4</v>
      </c>
      <c r="H545" s="245">
        <v>37703.56</v>
      </c>
      <c r="I545" s="253">
        <f t="shared" ref="I545" si="565">IFERROR((H545/$F$6),0)</f>
        <v>5.3710245724941153E-4</v>
      </c>
      <c r="J545" s="253">
        <f t="shared" si="553"/>
        <v>-0.13093498647544444</v>
      </c>
    </row>
    <row r="546" spans="1:10">
      <c r="A546" s="225">
        <v>796</v>
      </c>
      <c r="B546" s="242" t="s">
        <v>1128</v>
      </c>
      <c r="C546" s="242" t="s">
        <v>1020</v>
      </c>
      <c r="D546" s="243" t="s">
        <v>553</v>
      </c>
      <c r="E546" s="244" t="s">
        <v>1129</v>
      </c>
      <c r="F546" s="245">
        <v>119066.67</v>
      </c>
      <c r="G546" s="253">
        <f t="shared" si="549"/>
        <v>1.6961528575419613E-3</v>
      </c>
      <c r="H546" s="245">
        <v>146310.57999999999</v>
      </c>
      <c r="I546" s="253">
        <f t="shared" ref="I546" si="566">IFERROR((H546/$F$6),0)</f>
        <v>2.0842533712887219E-3</v>
      </c>
      <c r="J546" s="253">
        <f t="shared" si="553"/>
        <v>0.22881222763683562</v>
      </c>
    </row>
    <row r="547" spans="1:10">
      <c r="A547" s="225">
        <v>797</v>
      </c>
      <c r="B547" s="242" t="s">
        <v>1130</v>
      </c>
      <c r="C547" s="242" t="s">
        <v>1020</v>
      </c>
      <c r="D547" s="243" t="s">
        <v>553</v>
      </c>
      <c r="E547" s="244" t="s">
        <v>1131</v>
      </c>
      <c r="F547" s="245">
        <v>0</v>
      </c>
      <c r="G547" s="253">
        <f t="shared" si="549"/>
        <v>0</v>
      </c>
      <c r="H547" s="245">
        <v>1599.3</v>
      </c>
      <c r="I547" s="253">
        <f t="shared" ref="I547" si="567">IFERROR((H547/$F$6),0)</f>
        <v>2.2782675160621011E-5</v>
      </c>
      <c r="J547" s="253">
        <f t="shared" si="553"/>
        <v>1</v>
      </c>
    </row>
    <row r="548" spans="1:10">
      <c r="A548" s="225">
        <v>798</v>
      </c>
      <c r="B548" s="242" t="s">
        <v>1132</v>
      </c>
      <c r="C548" s="242" t="s">
        <v>1020</v>
      </c>
      <c r="D548" s="243" t="s">
        <v>553</v>
      </c>
      <c r="E548" s="244" t="s">
        <v>1133</v>
      </c>
      <c r="F548" s="245">
        <v>0</v>
      </c>
      <c r="G548" s="253">
        <f t="shared" si="549"/>
        <v>0</v>
      </c>
      <c r="H548" s="245">
        <v>566</v>
      </c>
      <c r="I548" s="253">
        <f t="shared" ref="I548" si="568">IFERROR((H548/$F$6),0)</f>
        <v>8.0628988563193217E-6</v>
      </c>
      <c r="J548" s="253">
        <f t="shared" si="553"/>
        <v>1</v>
      </c>
    </row>
    <row r="549" spans="1:10">
      <c r="A549" s="225">
        <v>799</v>
      </c>
      <c r="B549" s="242" t="s">
        <v>1134</v>
      </c>
      <c r="C549" s="242" t="s">
        <v>1020</v>
      </c>
      <c r="D549" s="243" t="s">
        <v>553</v>
      </c>
      <c r="E549" s="244" t="s">
        <v>1135</v>
      </c>
      <c r="F549" s="245">
        <v>0</v>
      </c>
      <c r="G549" s="253">
        <f t="shared" si="549"/>
        <v>0</v>
      </c>
      <c r="H549" s="245">
        <v>46559.12</v>
      </c>
      <c r="I549" s="253">
        <f t="shared" ref="I549" si="569">IFERROR((H549/$F$6),0)</f>
        <v>6.6325349010465384E-4</v>
      </c>
      <c r="J549" s="253">
        <f t="shared" si="553"/>
        <v>1</v>
      </c>
    </row>
    <row r="550" spans="1:10">
      <c r="A550" s="225">
        <v>800</v>
      </c>
      <c r="B550" s="242" t="s">
        <v>1136</v>
      </c>
      <c r="C550" s="242" t="s">
        <v>1020</v>
      </c>
      <c r="D550" s="243" t="s">
        <v>553</v>
      </c>
      <c r="E550" s="244" t="s">
        <v>1137</v>
      </c>
      <c r="F550" s="245">
        <v>502.09</v>
      </c>
      <c r="G550" s="253">
        <f t="shared" si="549"/>
        <v>7.1524750649635481E-6</v>
      </c>
      <c r="H550" s="245">
        <v>0</v>
      </c>
      <c r="I550" s="253">
        <f t="shared" ref="I550" si="570">IFERROR((H550/$F$6),0)</f>
        <v>0</v>
      </c>
      <c r="J550" s="253">
        <f t="shared" si="553"/>
        <v>-1</v>
      </c>
    </row>
    <row r="551" spans="1:10">
      <c r="A551" s="225">
        <v>802</v>
      </c>
      <c r="B551" s="242" t="s">
        <v>1138</v>
      </c>
      <c r="C551" s="242" t="s">
        <v>1020</v>
      </c>
      <c r="D551" s="243" t="s">
        <v>553</v>
      </c>
      <c r="E551" s="244" t="s">
        <v>1139</v>
      </c>
      <c r="F551" s="245">
        <v>3112.33</v>
      </c>
      <c r="G551" s="253">
        <f t="shared" si="549"/>
        <v>4.4336399288848611E-5</v>
      </c>
      <c r="H551" s="245">
        <v>3112.33</v>
      </c>
      <c r="I551" s="253">
        <f t="shared" ref="I551" si="571">IFERROR((H551/$F$6),0)</f>
        <v>4.4336399288848611E-5</v>
      </c>
      <c r="J551" s="253">
        <f t="shared" si="553"/>
        <v>0</v>
      </c>
    </row>
    <row r="552" spans="1:10">
      <c r="A552" s="225">
        <v>804</v>
      </c>
      <c r="B552" s="242" t="s">
        <v>1140</v>
      </c>
      <c r="C552" s="242" t="s">
        <v>1020</v>
      </c>
      <c r="D552" s="243" t="s">
        <v>553</v>
      </c>
      <c r="E552" s="244" t="s">
        <v>1141</v>
      </c>
      <c r="F552" s="245">
        <v>5453.27</v>
      </c>
      <c r="G552" s="253">
        <f t="shared" si="549"/>
        <v>7.7684036124029099E-5</v>
      </c>
      <c r="H552" s="245">
        <v>0</v>
      </c>
      <c r="I552" s="253">
        <f t="shared" ref="I552" si="572">IFERROR((H552/$F$6),0)</f>
        <v>0</v>
      </c>
      <c r="J552" s="253">
        <f t="shared" si="553"/>
        <v>-1</v>
      </c>
    </row>
    <row r="553" spans="1:10">
      <c r="A553" s="225">
        <v>805</v>
      </c>
      <c r="B553" s="242" t="s">
        <v>1142</v>
      </c>
      <c r="C553" s="242" t="s">
        <v>1020</v>
      </c>
      <c r="D553" s="243" t="s">
        <v>553</v>
      </c>
      <c r="E553" s="244" t="s">
        <v>1143</v>
      </c>
      <c r="F553" s="245">
        <v>0</v>
      </c>
      <c r="G553" s="253">
        <f t="shared" si="549"/>
        <v>0</v>
      </c>
      <c r="H553" s="245">
        <v>138</v>
      </c>
      <c r="I553" s="253">
        <f t="shared" ref="I553" si="573">IFERROR((H553/$F$6),0)</f>
        <v>1.9658657988905767E-6</v>
      </c>
      <c r="J553" s="253">
        <f t="shared" si="553"/>
        <v>1</v>
      </c>
    </row>
    <row r="554" spans="1:10">
      <c r="A554" s="225">
        <v>808</v>
      </c>
      <c r="B554" s="242" t="s">
        <v>1144</v>
      </c>
      <c r="C554" s="242" t="s">
        <v>1020</v>
      </c>
      <c r="D554" s="243" t="s">
        <v>553</v>
      </c>
      <c r="E554" s="244" t="s">
        <v>1145</v>
      </c>
      <c r="F554" s="245">
        <v>548.88</v>
      </c>
      <c r="G554" s="253">
        <f t="shared" si="549"/>
        <v>7.8190175340221714E-6</v>
      </c>
      <c r="H554" s="245">
        <v>332.5</v>
      </c>
      <c r="I554" s="253">
        <f t="shared" ref="I554" si="574">IFERROR((H554/$F$6),0)</f>
        <v>4.7365969429791072E-6</v>
      </c>
      <c r="J554" s="253">
        <f t="shared" si="553"/>
        <v>-0.39422095904387111</v>
      </c>
    </row>
    <row r="555" spans="1:10">
      <c r="A555" s="225">
        <v>809</v>
      </c>
      <c r="B555" s="242" t="s">
        <v>1146</v>
      </c>
      <c r="C555" s="242" t="s">
        <v>1020</v>
      </c>
      <c r="D555" s="243" t="s">
        <v>553</v>
      </c>
      <c r="E555" s="244" t="s">
        <v>1147</v>
      </c>
      <c r="F555" s="245">
        <v>0</v>
      </c>
      <c r="G555" s="253">
        <f t="shared" si="549"/>
        <v>0</v>
      </c>
      <c r="H555" s="245">
        <v>4590</v>
      </c>
      <c r="I555" s="253">
        <f t="shared" ref="I555" si="575">IFERROR((H555/$F$6),0)</f>
        <v>6.5386405919621362E-5</v>
      </c>
      <c r="J555" s="253">
        <f t="shared" si="553"/>
        <v>1</v>
      </c>
    </row>
    <row r="556" spans="1:10">
      <c r="A556" s="225">
        <v>813</v>
      </c>
      <c r="B556" s="242" t="s">
        <v>1148</v>
      </c>
      <c r="C556" s="242" t="s">
        <v>1020</v>
      </c>
      <c r="D556" s="243" t="s">
        <v>553</v>
      </c>
      <c r="E556" s="244" t="s">
        <v>1149</v>
      </c>
      <c r="F556" s="245">
        <v>226213.79</v>
      </c>
      <c r="G556" s="253">
        <f t="shared" si="549"/>
        <v>3.2225069057856171E-3</v>
      </c>
      <c r="H556" s="245">
        <v>153662.69</v>
      </c>
      <c r="I556" s="253">
        <f t="shared" ref="I556" si="576">IFERROR((H556/$F$6),0)</f>
        <v>2.1889871509893121E-3</v>
      </c>
      <c r="J556" s="253">
        <f t="shared" si="553"/>
        <v>-0.32071917454722809</v>
      </c>
    </row>
    <row r="557" spans="1:10">
      <c r="A557" s="225">
        <v>814</v>
      </c>
      <c r="B557" s="242" t="s">
        <v>1150</v>
      </c>
      <c r="C557" s="242" t="s">
        <v>1020</v>
      </c>
      <c r="D557" s="243" t="s">
        <v>553</v>
      </c>
      <c r="E557" s="244" t="s">
        <v>1151</v>
      </c>
      <c r="F557" s="245">
        <v>4018.7</v>
      </c>
      <c r="G557" s="253">
        <f t="shared" si="549"/>
        <v>5.7248006420301165E-5</v>
      </c>
      <c r="H557" s="245">
        <v>1814.47</v>
      </c>
      <c r="I557" s="253">
        <f t="shared" ref="I557" si="577">IFERROR((H557/$F$6),0)</f>
        <v>2.5847858812412934E-5</v>
      </c>
      <c r="J557" s="253">
        <f t="shared" si="553"/>
        <v>-0.54849329385124546</v>
      </c>
    </row>
    <row r="558" spans="1:10">
      <c r="A558" s="225">
        <v>815</v>
      </c>
      <c r="B558" s="242" t="s">
        <v>1152</v>
      </c>
      <c r="C558" s="242" t="s">
        <v>1020</v>
      </c>
      <c r="D558" s="243" t="s">
        <v>553</v>
      </c>
      <c r="E558" s="244" t="s">
        <v>1153</v>
      </c>
      <c r="F558" s="245">
        <v>25773.72</v>
      </c>
      <c r="G558" s="253">
        <f t="shared" si="549"/>
        <v>3.6715706274044956E-4</v>
      </c>
      <c r="H558" s="245">
        <v>0</v>
      </c>
      <c r="I558" s="253">
        <f t="shared" ref="I558" si="578">IFERROR((H558/$F$6),0)</f>
        <v>0</v>
      </c>
      <c r="J558" s="253">
        <f t="shared" si="553"/>
        <v>-1</v>
      </c>
    </row>
    <row r="559" spans="1:10">
      <c r="A559" s="225">
        <v>817</v>
      </c>
      <c r="B559" s="242" t="s">
        <v>1154</v>
      </c>
      <c r="C559" s="242" t="s">
        <v>1020</v>
      </c>
      <c r="D559" s="243" t="s">
        <v>553</v>
      </c>
      <c r="E559" s="244" t="s">
        <v>1155</v>
      </c>
      <c r="F559" s="245">
        <v>330</v>
      </c>
      <c r="G559" s="253">
        <f t="shared" si="549"/>
        <v>4.7009834321296397E-6</v>
      </c>
      <c r="H559" s="245">
        <v>2087.1999999999998</v>
      </c>
      <c r="I559" s="253">
        <f t="shared" ref="I559" si="579">IFERROR((H559/$F$6),0)</f>
        <v>2.9733007938002982E-5</v>
      </c>
      <c r="J559" s="253">
        <f t="shared" si="553"/>
        <v>5.3248484848484843</v>
      </c>
    </row>
    <row r="560" spans="1:10">
      <c r="A560" s="225">
        <v>818</v>
      </c>
      <c r="B560" s="242" t="s">
        <v>1156</v>
      </c>
      <c r="C560" s="242" t="s">
        <v>1020</v>
      </c>
      <c r="D560" s="243" t="s">
        <v>553</v>
      </c>
      <c r="E560" s="244" t="s">
        <v>1157</v>
      </c>
      <c r="F560" s="245">
        <v>4347.2</v>
      </c>
      <c r="G560" s="253">
        <f t="shared" si="549"/>
        <v>6.1927621745921124E-5</v>
      </c>
      <c r="H560" s="245">
        <v>82.9</v>
      </c>
      <c r="I560" s="253">
        <f t="shared" ref="I560" si="580">IFERROR((H560/$F$6),0)</f>
        <v>1.1809440197683249E-6</v>
      </c>
      <c r="J560" s="253">
        <f t="shared" si="553"/>
        <v>-0.98093025395656974</v>
      </c>
    </row>
    <row r="561" spans="1:10">
      <c r="A561" s="225">
        <v>819</v>
      </c>
      <c r="B561" s="242" t="s">
        <v>1158</v>
      </c>
      <c r="C561" s="242" t="s">
        <v>1020</v>
      </c>
      <c r="D561" s="243" t="s">
        <v>553</v>
      </c>
      <c r="E561" s="244" t="s">
        <v>1159</v>
      </c>
      <c r="F561" s="245">
        <v>13548.02</v>
      </c>
      <c r="G561" s="253">
        <f t="shared" si="549"/>
        <v>1.929970229035182E-4</v>
      </c>
      <c r="H561" s="245">
        <v>0</v>
      </c>
      <c r="I561" s="253">
        <f t="shared" ref="I561" si="581">IFERROR((H561/$F$6),0)</f>
        <v>0</v>
      </c>
      <c r="J561" s="253">
        <f t="shared" si="553"/>
        <v>-1</v>
      </c>
    </row>
    <row r="562" spans="1:10">
      <c r="A562" s="225">
        <v>823</v>
      </c>
      <c r="B562" s="242" t="s">
        <v>1160</v>
      </c>
      <c r="C562" s="242" t="s">
        <v>1020</v>
      </c>
      <c r="D562" s="243" t="s">
        <v>553</v>
      </c>
      <c r="E562" s="244" t="s">
        <v>1161</v>
      </c>
      <c r="F562" s="245">
        <v>254</v>
      </c>
      <c r="G562" s="253">
        <f t="shared" si="549"/>
        <v>3.6183327023058441E-6</v>
      </c>
      <c r="H562" s="245">
        <v>181</v>
      </c>
      <c r="I562" s="253">
        <f t="shared" ref="I562" si="582">IFERROR((H562/$F$6),0)</f>
        <v>2.5784181855014087E-6</v>
      </c>
      <c r="J562" s="253">
        <f t="shared" si="553"/>
        <v>-0.28740157480314965</v>
      </c>
    </row>
    <row r="563" spans="1:10">
      <c r="A563" s="225">
        <v>824</v>
      </c>
      <c r="B563" s="242" t="s">
        <v>1162</v>
      </c>
      <c r="C563" s="242" t="s">
        <v>1020</v>
      </c>
      <c r="D563" s="243" t="s">
        <v>553</v>
      </c>
      <c r="E563" s="244" t="s">
        <v>1163</v>
      </c>
      <c r="F563" s="245">
        <v>17694</v>
      </c>
      <c r="G563" s="253">
        <f t="shared" si="549"/>
        <v>2.5205818438818744E-4</v>
      </c>
      <c r="H563" s="245">
        <v>28350</v>
      </c>
      <c r="I563" s="253">
        <f t="shared" ref="I563" si="583">IFERROR((H563/$F$6),0)</f>
        <v>4.0385721303295546E-4</v>
      </c>
      <c r="J563" s="253">
        <f t="shared" si="553"/>
        <v>0.60223804679552395</v>
      </c>
    </row>
    <row r="564" spans="1:10">
      <c r="A564" s="225">
        <v>825</v>
      </c>
      <c r="B564" s="242" t="s">
        <v>1164</v>
      </c>
      <c r="C564" s="242" t="s">
        <v>1020</v>
      </c>
      <c r="D564" s="243" t="s">
        <v>553</v>
      </c>
      <c r="E564" s="244" t="s">
        <v>1165</v>
      </c>
      <c r="F564" s="245">
        <v>850</v>
      </c>
      <c r="G564" s="253">
        <f t="shared" si="549"/>
        <v>1.210859368881877E-5</v>
      </c>
      <c r="H564" s="245">
        <v>0</v>
      </c>
      <c r="I564" s="253">
        <f t="shared" ref="I564" si="584">IFERROR((H564/$F$6),0)</f>
        <v>0</v>
      </c>
      <c r="J564" s="253">
        <f t="shared" si="553"/>
        <v>-1</v>
      </c>
    </row>
    <row r="565" spans="1:10">
      <c r="A565" s="225">
        <v>826</v>
      </c>
      <c r="B565" s="242" t="s">
        <v>1166</v>
      </c>
      <c r="C565" s="242" t="s">
        <v>1020</v>
      </c>
      <c r="D565" s="243" t="s">
        <v>553</v>
      </c>
      <c r="E565" s="244" t="s">
        <v>1167</v>
      </c>
      <c r="F565" s="245">
        <v>644.6</v>
      </c>
      <c r="G565" s="253">
        <f t="shared" si="549"/>
        <v>9.182587637426564E-6</v>
      </c>
      <c r="H565" s="245">
        <v>0</v>
      </c>
      <c r="I565" s="253">
        <f t="shared" ref="I565" si="585">IFERROR((H565/$F$6),0)</f>
        <v>0</v>
      </c>
      <c r="J565" s="253">
        <f t="shared" si="553"/>
        <v>-1</v>
      </c>
    </row>
    <row r="566" spans="1:10">
      <c r="A566" s="225">
        <v>827</v>
      </c>
      <c r="B566" s="242" t="s">
        <v>1168</v>
      </c>
      <c r="C566" s="242" t="s">
        <v>1020</v>
      </c>
      <c r="D566" s="243" t="s">
        <v>553</v>
      </c>
      <c r="E566" s="244" t="s">
        <v>1169</v>
      </c>
      <c r="F566" s="245">
        <v>6911.3</v>
      </c>
      <c r="G566" s="253">
        <f t="shared" si="549"/>
        <v>9.8454263013568433E-5</v>
      </c>
      <c r="H566" s="245">
        <v>1813.4</v>
      </c>
      <c r="I566" s="253">
        <f t="shared" ref="I566" si="586">IFERROR((H566/$F$6),0)</f>
        <v>2.5832616229769364E-5</v>
      </c>
      <c r="J566" s="253">
        <f t="shared" si="553"/>
        <v>-0.73761810368526903</v>
      </c>
    </row>
    <row r="567" spans="1:10">
      <c r="A567" s="225">
        <v>828</v>
      </c>
      <c r="B567" s="242" t="s">
        <v>1170</v>
      </c>
      <c r="C567" s="242" t="s">
        <v>1020</v>
      </c>
      <c r="D567" s="243" t="s">
        <v>553</v>
      </c>
      <c r="E567" s="244" t="s">
        <v>1171</v>
      </c>
      <c r="F567" s="245">
        <v>60286.34</v>
      </c>
      <c r="G567" s="253">
        <f t="shared" si="549"/>
        <v>8.5880328946586176E-4</v>
      </c>
      <c r="H567" s="245">
        <v>76735.070000000007</v>
      </c>
      <c r="I567" s="253">
        <f t="shared" ref="I567" si="587">IFERROR((H567/$F$6),0)</f>
        <v>1.0931220991918431E-3</v>
      </c>
      <c r="J567" s="253">
        <f t="shared" si="553"/>
        <v>0.27284340034575005</v>
      </c>
    </row>
    <row r="568" spans="1:10">
      <c r="A568" s="225">
        <v>829</v>
      </c>
      <c r="B568" s="242" t="s">
        <v>1172</v>
      </c>
      <c r="C568" s="242" t="s">
        <v>1020</v>
      </c>
      <c r="D568" s="243" t="s">
        <v>553</v>
      </c>
      <c r="E568" s="244" t="s">
        <v>1173</v>
      </c>
      <c r="F568" s="245">
        <v>11400</v>
      </c>
      <c r="G568" s="253">
        <f t="shared" si="549"/>
        <v>1.6239760947356937E-4</v>
      </c>
      <c r="H568" s="245">
        <v>0</v>
      </c>
      <c r="I568" s="253">
        <f t="shared" ref="I568" si="588">IFERROR((H568/$F$6),0)</f>
        <v>0</v>
      </c>
      <c r="J568" s="253">
        <f t="shared" si="553"/>
        <v>-1</v>
      </c>
    </row>
    <row r="569" spans="1:10">
      <c r="A569" s="225">
        <v>834</v>
      </c>
      <c r="B569" s="242" t="s">
        <v>1174</v>
      </c>
      <c r="C569" s="242" t="s">
        <v>1020</v>
      </c>
      <c r="D569" s="243" t="s">
        <v>553</v>
      </c>
      <c r="E569" s="244" t="s">
        <v>1175</v>
      </c>
      <c r="F569" s="245">
        <v>223148.38</v>
      </c>
      <c r="G569" s="253">
        <f t="shared" ref="G569:G604" si="589">IFERROR((F569/$F$6),0)</f>
        <v>3.1788389008683914E-3</v>
      </c>
      <c r="H569" s="245">
        <v>223148.38</v>
      </c>
      <c r="I569" s="253">
        <f t="shared" ref="I569" si="590">IFERROR((H569/$F$6),0)</f>
        <v>3.1788389008683914E-3</v>
      </c>
      <c r="J569" s="253">
        <f t="shared" si="553"/>
        <v>0</v>
      </c>
    </row>
    <row r="570" spans="1:10">
      <c r="A570" s="225">
        <v>835</v>
      </c>
      <c r="B570" s="242" t="s">
        <v>1176</v>
      </c>
      <c r="C570" s="242" t="s">
        <v>1020</v>
      </c>
      <c r="D570" s="243" t="s">
        <v>553</v>
      </c>
      <c r="E570" s="244" t="s">
        <v>1177</v>
      </c>
      <c r="F570" s="245">
        <v>2950</v>
      </c>
      <c r="G570" s="253">
        <f t="shared" si="589"/>
        <v>4.2023942802371025E-5</v>
      </c>
      <c r="H570" s="245">
        <v>0</v>
      </c>
      <c r="I570" s="253">
        <f t="shared" ref="I570" si="591">IFERROR((H570/$F$6),0)</f>
        <v>0</v>
      </c>
      <c r="J570" s="253">
        <f t="shared" si="553"/>
        <v>-1</v>
      </c>
    </row>
    <row r="571" spans="1:10">
      <c r="A571" s="225">
        <v>837</v>
      </c>
      <c r="B571" s="242" t="s">
        <v>1178</v>
      </c>
      <c r="C571" s="242" t="s">
        <v>1020</v>
      </c>
      <c r="D571" s="243" t="s">
        <v>553</v>
      </c>
      <c r="E571" s="244" t="s">
        <v>1179</v>
      </c>
      <c r="F571" s="245">
        <v>6455.02</v>
      </c>
      <c r="G571" s="253">
        <f t="shared" si="589"/>
        <v>9.1954369921410514E-5</v>
      </c>
      <c r="H571" s="245">
        <v>755.02</v>
      </c>
      <c r="I571" s="253">
        <f t="shared" ref="I571" si="592">IFERROR((H571/$F$6),0)</f>
        <v>1.075556518462582E-5</v>
      </c>
      <c r="J571" s="253">
        <f t="shared" si="553"/>
        <v>-0.88303366991891585</v>
      </c>
    </row>
    <row r="572" spans="1:10">
      <c r="A572" s="225">
        <v>839</v>
      </c>
      <c r="B572" s="242" t="s">
        <v>1180</v>
      </c>
      <c r="C572" s="242" t="s">
        <v>1020</v>
      </c>
      <c r="D572" s="243" t="s">
        <v>553</v>
      </c>
      <c r="E572" s="244" t="s">
        <v>1181</v>
      </c>
      <c r="F572" s="245">
        <v>300</v>
      </c>
      <c r="G572" s="253">
        <f t="shared" si="589"/>
        <v>4.2736213019360368E-6</v>
      </c>
      <c r="H572" s="245">
        <v>300</v>
      </c>
      <c r="I572" s="253">
        <f t="shared" ref="I572" si="593">IFERROR((H572/$F$6),0)</f>
        <v>4.2736213019360368E-6</v>
      </c>
      <c r="J572" s="253">
        <f t="shared" ref="J572:J607" si="594">IF(AND(F572=0,H572=0),0,IF(H572=0,-1,IF(F572=0,1,(H572/F572)-1)))</f>
        <v>0</v>
      </c>
    </row>
    <row r="573" spans="1:10">
      <c r="A573" s="225">
        <v>842</v>
      </c>
      <c r="B573" s="242" t="s">
        <v>1182</v>
      </c>
      <c r="C573" s="242" t="s">
        <v>1020</v>
      </c>
      <c r="D573" s="243" t="s">
        <v>553</v>
      </c>
      <c r="E573" s="244" t="s">
        <v>1183</v>
      </c>
      <c r="F573" s="245">
        <v>0</v>
      </c>
      <c r="G573" s="253">
        <f t="shared" si="589"/>
        <v>0</v>
      </c>
      <c r="H573" s="245">
        <v>32.799999999999997</v>
      </c>
      <c r="I573" s="253">
        <f t="shared" ref="I573" si="595">IFERROR((H573/$F$6),0)</f>
        <v>4.6724926234500661E-7</v>
      </c>
      <c r="J573" s="253">
        <f t="shared" si="594"/>
        <v>1</v>
      </c>
    </row>
    <row r="574" spans="1:10">
      <c r="A574" s="225">
        <v>844</v>
      </c>
      <c r="B574" s="242" t="s">
        <v>1184</v>
      </c>
      <c r="C574" s="242" t="s">
        <v>1020</v>
      </c>
      <c r="D574" s="243" t="s">
        <v>553</v>
      </c>
      <c r="E574" s="244" t="s">
        <v>1185</v>
      </c>
      <c r="F574" s="245">
        <v>0</v>
      </c>
      <c r="G574" s="253">
        <f t="shared" si="589"/>
        <v>0</v>
      </c>
      <c r="H574" s="245">
        <v>270</v>
      </c>
      <c r="I574" s="253">
        <f t="shared" ref="I574" si="596">IFERROR((H574/$F$6),0)</f>
        <v>3.846259171742433E-6</v>
      </c>
      <c r="J574" s="253">
        <f t="shared" si="594"/>
        <v>1</v>
      </c>
    </row>
    <row r="575" spans="1:10">
      <c r="A575" s="225">
        <v>845</v>
      </c>
      <c r="B575" s="242" t="s">
        <v>1186</v>
      </c>
      <c r="C575" s="242" t="s">
        <v>1020</v>
      </c>
      <c r="D575" s="243" t="s">
        <v>553</v>
      </c>
      <c r="E575" s="244" t="s">
        <v>1187</v>
      </c>
      <c r="F575" s="245">
        <v>41634.720000000001</v>
      </c>
      <c r="G575" s="253">
        <f t="shared" si="589"/>
        <v>5.9310342097380778E-4</v>
      </c>
      <c r="H575" s="245">
        <v>41634.720000000001</v>
      </c>
      <c r="I575" s="253">
        <f t="shared" ref="I575" si="597">IFERROR((H575/$F$6),0)</f>
        <v>5.9310342097380778E-4</v>
      </c>
      <c r="J575" s="253">
        <f t="shared" si="594"/>
        <v>0</v>
      </c>
    </row>
    <row r="576" spans="1:10">
      <c r="A576" s="225">
        <v>847</v>
      </c>
      <c r="B576" s="242" t="s">
        <v>1188</v>
      </c>
      <c r="C576" s="242" t="s">
        <v>1020</v>
      </c>
      <c r="D576" s="243" t="s">
        <v>553</v>
      </c>
      <c r="E576" s="244" t="s">
        <v>1189</v>
      </c>
      <c r="F576" s="245">
        <v>3279.7</v>
      </c>
      <c r="G576" s="253">
        <f t="shared" si="589"/>
        <v>4.6720652613198725E-5</v>
      </c>
      <c r="H576" s="245">
        <v>0</v>
      </c>
      <c r="I576" s="253">
        <f t="shared" ref="I576" si="598">IFERROR((H576/$F$6),0)</f>
        <v>0</v>
      </c>
      <c r="J576" s="253">
        <f t="shared" si="594"/>
        <v>-1</v>
      </c>
    </row>
    <row r="577" spans="1:10">
      <c r="A577" s="225">
        <v>848</v>
      </c>
      <c r="B577" s="242" t="s">
        <v>1190</v>
      </c>
      <c r="C577" s="242" t="s">
        <v>1020</v>
      </c>
      <c r="D577" s="243" t="s">
        <v>553</v>
      </c>
      <c r="E577" s="244" t="s">
        <v>1191</v>
      </c>
      <c r="F577" s="245">
        <v>0</v>
      </c>
      <c r="G577" s="253">
        <f t="shared" si="589"/>
        <v>0</v>
      </c>
      <c r="H577" s="245">
        <v>289.41000000000003</v>
      </c>
      <c r="I577" s="253">
        <f t="shared" ref="I577" si="599">IFERROR((H577/$F$6),0)</f>
        <v>4.1227624699776944E-6</v>
      </c>
      <c r="J577" s="253">
        <f t="shared" si="594"/>
        <v>1</v>
      </c>
    </row>
    <row r="578" spans="1:10">
      <c r="A578" s="225">
        <v>849</v>
      </c>
      <c r="B578" s="242" t="s">
        <v>1192</v>
      </c>
      <c r="C578" s="242" t="s">
        <v>1020</v>
      </c>
      <c r="D578" s="243" t="s">
        <v>553</v>
      </c>
      <c r="E578" s="244" t="s">
        <v>1193</v>
      </c>
      <c r="F578" s="245">
        <v>4263.8999999999996</v>
      </c>
      <c r="G578" s="253">
        <f t="shared" si="589"/>
        <v>6.0740979564416877E-5</v>
      </c>
      <c r="H578" s="245">
        <v>2264.87</v>
      </c>
      <c r="I578" s="253">
        <f t="shared" ref="I578" si="600">IFERROR((H578/$F$6),0)</f>
        <v>3.2263988927052904E-5</v>
      </c>
      <c r="J578" s="253">
        <f t="shared" si="594"/>
        <v>-0.46882666103801685</v>
      </c>
    </row>
    <row r="579" spans="1:10">
      <c r="A579" s="225">
        <v>851</v>
      </c>
      <c r="B579" s="242" t="s">
        <v>1194</v>
      </c>
      <c r="C579" s="242" t="s">
        <v>1020</v>
      </c>
      <c r="D579" s="243" t="s">
        <v>553</v>
      </c>
      <c r="E579" s="244" t="s">
        <v>1195</v>
      </c>
      <c r="F579" s="245">
        <v>1184</v>
      </c>
      <c r="G579" s="253">
        <f t="shared" si="589"/>
        <v>1.6866558738307558E-5</v>
      </c>
      <c r="H579" s="245">
        <v>3546</v>
      </c>
      <c r="I579" s="253">
        <f t="shared" ref="I579" si="601">IFERROR((H579/$F$6),0)</f>
        <v>5.0514203788883952E-5</v>
      </c>
      <c r="J579" s="253">
        <f t="shared" si="594"/>
        <v>1.9949324324324325</v>
      </c>
    </row>
    <row r="580" spans="1:10">
      <c r="A580" s="225">
        <v>852</v>
      </c>
      <c r="B580" s="242" t="s">
        <v>1196</v>
      </c>
      <c r="C580" s="242" t="s">
        <v>1020</v>
      </c>
      <c r="D580" s="243" t="s">
        <v>553</v>
      </c>
      <c r="E580" s="244" t="s">
        <v>1197</v>
      </c>
      <c r="F580" s="245">
        <v>0</v>
      </c>
      <c r="G580" s="253">
        <f t="shared" si="589"/>
        <v>0</v>
      </c>
      <c r="H580" s="245">
        <v>100</v>
      </c>
      <c r="I580" s="253">
        <f t="shared" ref="I580" si="602">IFERROR((H580/$F$6),0)</f>
        <v>1.4245404339786787E-6</v>
      </c>
      <c r="J580" s="253">
        <f t="shared" si="594"/>
        <v>1</v>
      </c>
    </row>
    <row r="581" spans="1:10">
      <c r="A581" s="225">
        <v>855</v>
      </c>
      <c r="B581" s="242" t="s">
        <v>1198</v>
      </c>
      <c r="C581" s="242" t="s">
        <v>1020</v>
      </c>
      <c r="D581" s="243" t="s">
        <v>553</v>
      </c>
      <c r="E581" s="244" t="s">
        <v>1199</v>
      </c>
      <c r="F581" s="245">
        <v>636.12</v>
      </c>
      <c r="G581" s="253">
        <f t="shared" si="589"/>
        <v>9.0617866086251721E-6</v>
      </c>
      <c r="H581" s="245">
        <v>0</v>
      </c>
      <c r="I581" s="253">
        <f t="shared" ref="I581" si="603">IFERROR((H581/$F$6),0)</f>
        <v>0</v>
      </c>
      <c r="J581" s="253">
        <f t="shared" si="594"/>
        <v>-1</v>
      </c>
    </row>
    <row r="582" spans="1:10">
      <c r="A582" s="225">
        <v>856</v>
      </c>
      <c r="B582" s="242" t="s">
        <v>1200</v>
      </c>
      <c r="C582" s="242" t="s">
        <v>1020</v>
      </c>
      <c r="D582" s="243" t="s">
        <v>553</v>
      </c>
      <c r="E582" s="244" t="s">
        <v>1201</v>
      </c>
      <c r="F582" s="245">
        <v>0</v>
      </c>
      <c r="G582" s="253">
        <f t="shared" si="589"/>
        <v>0</v>
      </c>
      <c r="H582" s="245">
        <v>180</v>
      </c>
      <c r="I582" s="253">
        <f t="shared" ref="I582" si="604">IFERROR((H582/$F$6),0)</f>
        <v>2.5641727811616217E-6</v>
      </c>
      <c r="J582" s="253">
        <f t="shared" si="594"/>
        <v>1</v>
      </c>
    </row>
    <row r="583" spans="1:10">
      <c r="A583" s="225">
        <v>857</v>
      </c>
      <c r="B583" s="242" t="s">
        <v>1202</v>
      </c>
      <c r="C583" s="242" t="s">
        <v>1020</v>
      </c>
      <c r="D583" s="243" t="s">
        <v>553</v>
      </c>
      <c r="E583" s="244" t="s">
        <v>1203</v>
      </c>
      <c r="F583" s="245">
        <v>320</v>
      </c>
      <c r="G583" s="253">
        <f t="shared" si="589"/>
        <v>4.558529388731772E-6</v>
      </c>
      <c r="H583" s="245">
        <v>0</v>
      </c>
      <c r="I583" s="253">
        <f t="shared" ref="I583" si="605">IFERROR((H583/$F$6),0)</f>
        <v>0</v>
      </c>
      <c r="J583" s="253">
        <f t="shared" si="594"/>
        <v>-1</v>
      </c>
    </row>
    <row r="584" spans="1:10">
      <c r="A584" s="225">
        <v>859</v>
      </c>
      <c r="B584" s="242" t="s">
        <v>1204</v>
      </c>
      <c r="C584" s="242" t="s">
        <v>1020</v>
      </c>
      <c r="D584" s="243" t="s">
        <v>553</v>
      </c>
      <c r="E584" s="244" t="s">
        <v>1205</v>
      </c>
      <c r="F584" s="245">
        <v>4061</v>
      </c>
      <c r="G584" s="253">
        <f t="shared" si="589"/>
        <v>5.7850587023874148E-5</v>
      </c>
      <c r="H584" s="245">
        <v>13666.67</v>
      </c>
      <c r="I584" s="253">
        <f t="shared" ref="I584" si="606">IFERROR((H584/$F$6),0)</f>
        <v>1.946872401284339E-4</v>
      </c>
      <c r="J584" s="253">
        <f t="shared" si="594"/>
        <v>2.3653459738980547</v>
      </c>
    </row>
    <row r="585" spans="1:10">
      <c r="A585" s="225">
        <v>861</v>
      </c>
      <c r="B585" s="242" t="s">
        <v>1206</v>
      </c>
      <c r="C585" s="242" t="s">
        <v>1020</v>
      </c>
      <c r="D585" s="243" t="s">
        <v>553</v>
      </c>
      <c r="E585" s="244" t="s">
        <v>1207</v>
      </c>
      <c r="F585" s="245">
        <v>2850</v>
      </c>
      <c r="G585" s="253">
        <f t="shared" si="589"/>
        <v>4.0599402368392344E-5</v>
      </c>
      <c r="H585" s="245">
        <v>0</v>
      </c>
      <c r="I585" s="253">
        <f t="shared" ref="I585" si="607">IFERROR((H585/$F$6),0)</f>
        <v>0</v>
      </c>
      <c r="J585" s="253">
        <f t="shared" si="594"/>
        <v>-1</v>
      </c>
    </row>
    <row r="586" spans="1:10">
      <c r="A586" s="225">
        <v>866</v>
      </c>
      <c r="B586" s="242" t="s">
        <v>1208</v>
      </c>
      <c r="C586" s="242" t="s">
        <v>1020</v>
      </c>
      <c r="D586" s="243" t="s">
        <v>553</v>
      </c>
      <c r="E586" s="244" t="s">
        <v>1209</v>
      </c>
      <c r="F586" s="245">
        <v>4708.33</v>
      </c>
      <c r="G586" s="253">
        <f t="shared" si="589"/>
        <v>6.7072064615148326E-5</v>
      </c>
      <c r="H586" s="245">
        <v>0</v>
      </c>
      <c r="I586" s="253">
        <f t="shared" ref="I586" si="608">IFERROR((H586/$F$6),0)</f>
        <v>0</v>
      </c>
      <c r="J586" s="253">
        <f t="shared" si="594"/>
        <v>-1</v>
      </c>
    </row>
    <row r="587" spans="1:10">
      <c r="A587" s="225">
        <v>869</v>
      </c>
      <c r="B587" s="242" t="s">
        <v>1210</v>
      </c>
      <c r="C587" s="242" t="s">
        <v>1020</v>
      </c>
      <c r="D587" s="243" t="s">
        <v>553</v>
      </c>
      <c r="E587" s="244" t="s">
        <v>1211</v>
      </c>
      <c r="F587" s="245">
        <v>5592.17</v>
      </c>
      <c r="G587" s="253">
        <f t="shared" si="589"/>
        <v>7.9662722786825478E-5</v>
      </c>
      <c r="H587" s="245">
        <v>4958.6899999999996</v>
      </c>
      <c r="I587" s="253">
        <f t="shared" ref="I587" si="609">IFERROR((H587/$F$6),0)</f>
        <v>7.0638544045657344E-5</v>
      </c>
      <c r="J587" s="253">
        <f t="shared" si="594"/>
        <v>-0.11327981803128306</v>
      </c>
    </row>
    <row r="588" spans="1:10">
      <c r="A588" s="225">
        <v>870</v>
      </c>
      <c r="B588" s="242" t="s">
        <v>1212</v>
      </c>
      <c r="C588" s="242" t="s">
        <v>1020</v>
      </c>
      <c r="D588" s="243" t="s">
        <v>553</v>
      </c>
      <c r="E588" s="244" t="s">
        <v>1213</v>
      </c>
      <c r="F588" s="245">
        <v>0</v>
      </c>
      <c r="G588" s="253">
        <f t="shared" si="589"/>
        <v>0</v>
      </c>
      <c r="H588" s="245">
        <v>1170</v>
      </c>
      <c r="I588" s="253">
        <f t="shared" ref="I588" si="610">IFERROR((H588/$F$6),0)</f>
        <v>1.6667123077550543E-5</v>
      </c>
      <c r="J588" s="253">
        <f t="shared" si="594"/>
        <v>1</v>
      </c>
    </row>
    <row r="589" spans="1:10">
      <c r="A589" s="225">
        <v>875</v>
      </c>
      <c r="B589" s="242" t="s">
        <v>1214</v>
      </c>
      <c r="C589" s="242" t="s">
        <v>1020</v>
      </c>
      <c r="D589" s="243" t="s">
        <v>553</v>
      </c>
      <c r="E589" s="244" t="s">
        <v>1215</v>
      </c>
      <c r="F589" s="245">
        <v>5673.25</v>
      </c>
      <c r="G589" s="253">
        <f t="shared" si="589"/>
        <v>8.0817740170695387E-5</v>
      </c>
      <c r="H589" s="245">
        <v>13612.55</v>
      </c>
      <c r="I589" s="253">
        <f t="shared" ref="I589" si="611">IFERROR((H589/$F$6),0)</f>
        <v>1.9391627884556462E-4</v>
      </c>
      <c r="J589" s="253">
        <f t="shared" si="594"/>
        <v>1.3994271361212709</v>
      </c>
    </row>
    <row r="590" spans="1:10">
      <c r="A590" s="225">
        <v>876</v>
      </c>
      <c r="B590" s="242" t="s">
        <v>1216</v>
      </c>
      <c r="C590" s="242" t="s">
        <v>1020</v>
      </c>
      <c r="D590" s="243" t="s">
        <v>553</v>
      </c>
      <c r="E590" s="244" t="s">
        <v>1217</v>
      </c>
      <c r="F590" s="245">
        <v>1885.75</v>
      </c>
      <c r="G590" s="253">
        <f t="shared" si="589"/>
        <v>2.6863271233752936E-5</v>
      </c>
      <c r="H590" s="245">
        <v>1885.75</v>
      </c>
      <c r="I590" s="253">
        <f t="shared" ref="I590" si="612">IFERROR((H590/$F$6),0)</f>
        <v>2.6863271233752936E-5</v>
      </c>
      <c r="J590" s="253">
        <f t="shared" si="594"/>
        <v>0</v>
      </c>
    </row>
    <row r="591" spans="1:10">
      <c r="A591" s="225">
        <v>878</v>
      </c>
      <c r="B591" s="242" t="s">
        <v>1218</v>
      </c>
      <c r="C591" s="242" t="s">
        <v>1020</v>
      </c>
      <c r="D591" s="243" t="s">
        <v>553</v>
      </c>
      <c r="E591" s="244" t="s">
        <v>1219</v>
      </c>
      <c r="F591" s="245">
        <v>350</v>
      </c>
      <c r="G591" s="253">
        <f t="shared" si="589"/>
        <v>4.9858915189253758E-6</v>
      </c>
      <c r="H591" s="245">
        <v>0</v>
      </c>
      <c r="I591" s="253">
        <f t="shared" ref="I591" si="613">IFERROR((H591/$F$6),0)</f>
        <v>0</v>
      </c>
      <c r="J591" s="253">
        <f t="shared" si="594"/>
        <v>-1</v>
      </c>
    </row>
    <row r="592" spans="1:10">
      <c r="A592" s="225">
        <v>879</v>
      </c>
      <c r="B592" s="242" t="s">
        <v>1220</v>
      </c>
      <c r="C592" s="242" t="s">
        <v>1020</v>
      </c>
      <c r="D592" s="243" t="s">
        <v>553</v>
      </c>
      <c r="E592" s="244" t="s">
        <v>1221</v>
      </c>
      <c r="F592" s="245">
        <v>0</v>
      </c>
      <c r="G592" s="253">
        <f t="shared" si="589"/>
        <v>0</v>
      </c>
      <c r="H592" s="245">
        <v>7302</v>
      </c>
      <c r="I592" s="253">
        <f t="shared" ref="I592" si="614">IFERROR((H592/$F$6),0)</f>
        <v>1.0401994248912313E-4</v>
      </c>
      <c r="J592" s="253">
        <f t="shared" si="594"/>
        <v>1</v>
      </c>
    </row>
    <row r="593" spans="1:10">
      <c r="A593" s="225">
        <v>880</v>
      </c>
      <c r="B593" s="242" t="s">
        <v>1222</v>
      </c>
      <c r="C593" s="242" t="s">
        <v>1020</v>
      </c>
      <c r="D593" s="243" t="s">
        <v>553</v>
      </c>
      <c r="E593" s="244" t="s">
        <v>1223</v>
      </c>
      <c r="F593" s="245">
        <v>332.26</v>
      </c>
      <c r="G593" s="253">
        <f t="shared" si="589"/>
        <v>4.7331780459375576E-6</v>
      </c>
      <c r="H593" s="245">
        <v>0</v>
      </c>
      <c r="I593" s="253">
        <f t="shared" ref="I593" si="615">IFERROR((H593/$F$6),0)</f>
        <v>0</v>
      </c>
      <c r="J593" s="253">
        <f t="shared" si="594"/>
        <v>-1</v>
      </c>
    </row>
    <row r="594" spans="1:10">
      <c r="A594" s="225">
        <v>881</v>
      </c>
      <c r="B594" s="242" t="s">
        <v>1224</v>
      </c>
      <c r="C594" s="242" t="s">
        <v>1020</v>
      </c>
      <c r="D594" s="243" t="s">
        <v>553</v>
      </c>
      <c r="E594" s="244" t="s">
        <v>1225</v>
      </c>
      <c r="F594" s="245">
        <v>0</v>
      </c>
      <c r="G594" s="253">
        <f t="shared" si="589"/>
        <v>0</v>
      </c>
      <c r="H594" s="245">
        <v>589</v>
      </c>
      <c r="I594" s="253">
        <f t="shared" ref="I594" si="616">IFERROR((H594/$F$6),0)</f>
        <v>8.390543156134418E-6</v>
      </c>
      <c r="J594" s="253">
        <f t="shared" si="594"/>
        <v>1</v>
      </c>
    </row>
    <row r="595" spans="1:10">
      <c r="A595" s="225">
        <v>884</v>
      </c>
      <c r="B595" s="242" t="s">
        <v>1226</v>
      </c>
      <c r="C595" s="242" t="s">
        <v>1020</v>
      </c>
      <c r="D595" s="243" t="s">
        <v>553</v>
      </c>
      <c r="E595" s="244" t="s">
        <v>1227</v>
      </c>
      <c r="F595" s="245">
        <v>838.89</v>
      </c>
      <c r="G595" s="253">
        <f t="shared" si="589"/>
        <v>1.1950327246603738E-5</v>
      </c>
      <c r="H595" s="245">
        <v>1025.8499999999999</v>
      </c>
      <c r="I595" s="253">
        <f t="shared" ref="I595" si="617">IFERROR((H595/$F$6),0)</f>
        <v>1.4613648041970276E-5</v>
      </c>
      <c r="J595" s="253">
        <f t="shared" si="594"/>
        <v>0.22286592997890065</v>
      </c>
    </row>
    <row r="596" spans="1:10">
      <c r="A596" s="225">
        <v>885</v>
      </c>
      <c r="B596" s="242" t="s">
        <v>1228</v>
      </c>
      <c r="C596" s="242" t="s">
        <v>1020</v>
      </c>
      <c r="D596" s="243" t="s">
        <v>553</v>
      </c>
      <c r="E596" s="244" t="s">
        <v>1229</v>
      </c>
      <c r="F596" s="245">
        <v>30150.41</v>
      </c>
      <c r="G596" s="253">
        <f t="shared" si="589"/>
        <v>4.2950478146035095E-4</v>
      </c>
      <c r="H596" s="245">
        <v>4655.2</v>
      </c>
      <c r="I596" s="253">
        <f t="shared" ref="I596" si="618">IFERROR((H596/$F$6),0)</f>
        <v>6.6315206282575458E-5</v>
      </c>
      <c r="J596" s="253">
        <f t="shared" si="594"/>
        <v>-0.84560077292481262</v>
      </c>
    </row>
    <row r="597" spans="1:10">
      <c r="A597" s="225">
        <v>886</v>
      </c>
      <c r="B597" s="242" t="s">
        <v>1230</v>
      </c>
      <c r="C597" s="242" t="s">
        <v>1020</v>
      </c>
      <c r="D597" s="243" t="s">
        <v>553</v>
      </c>
      <c r="E597" s="244" t="s">
        <v>1231</v>
      </c>
      <c r="F597" s="245">
        <v>7827.37</v>
      </c>
      <c r="G597" s="253">
        <f t="shared" si="589"/>
        <v>1.1150405056711691E-4</v>
      </c>
      <c r="H597" s="245">
        <v>2342.5700000000002</v>
      </c>
      <c r="I597" s="253">
        <f t="shared" ref="I597" si="619">IFERROR((H597/$F$6),0)</f>
        <v>3.3370856844254336E-5</v>
      </c>
      <c r="J597" s="253">
        <f t="shared" si="594"/>
        <v>-0.70072067629356982</v>
      </c>
    </row>
    <row r="598" spans="1:10">
      <c r="A598" s="225">
        <v>887</v>
      </c>
      <c r="B598" s="242" t="s">
        <v>1232</v>
      </c>
      <c r="C598" s="242" t="s">
        <v>1020</v>
      </c>
      <c r="D598" s="243" t="s">
        <v>553</v>
      </c>
      <c r="E598" s="244" t="s">
        <v>1233</v>
      </c>
      <c r="F598" s="245">
        <v>0</v>
      </c>
      <c r="G598" s="253">
        <f t="shared" si="589"/>
        <v>0</v>
      </c>
      <c r="H598" s="245">
        <v>184.68</v>
      </c>
      <c r="I598" s="253">
        <f t="shared" ref="I598" si="620">IFERROR((H598/$F$6),0)</f>
        <v>2.630841273471824E-6</v>
      </c>
      <c r="J598" s="253">
        <f t="shared" si="594"/>
        <v>1</v>
      </c>
    </row>
    <row r="599" spans="1:10">
      <c r="A599" s="225">
        <v>888</v>
      </c>
      <c r="B599" s="242" t="s">
        <v>1234</v>
      </c>
      <c r="C599" s="242" t="s">
        <v>1020</v>
      </c>
      <c r="D599" s="243" t="s">
        <v>553</v>
      </c>
      <c r="E599" s="244" t="s">
        <v>1235</v>
      </c>
      <c r="F599" s="245">
        <v>1272.5999999999999</v>
      </c>
      <c r="G599" s="253">
        <f t="shared" si="589"/>
        <v>1.8128701562812666E-5</v>
      </c>
      <c r="H599" s="245">
        <v>0</v>
      </c>
      <c r="I599" s="253">
        <f t="shared" ref="I599" si="621">IFERROR((H599/$F$6),0)</f>
        <v>0</v>
      </c>
      <c r="J599" s="253">
        <f t="shared" si="594"/>
        <v>-1</v>
      </c>
    </row>
    <row r="600" spans="1:10">
      <c r="A600" s="225">
        <v>889</v>
      </c>
      <c r="B600" s="242" t="s">
        <v>1236</v>
      </c>
      <c r="C600" s="242" t="s">
        <v>1020</v>
      </c>
      <c r="D600" s="243" t="s">
        <v>553</v>
      </c>
      <c r="E600" s="244" t="s">
        <v>1237</v>
      </c>
      <c r="F600" s="245">
        <v>0</v>
      </c>
      <c r="G600" s="253">
        <f t="shared" si="589"/>
        <v>0</v>
      </c>
      <c r="H600" s="245">
        <v>806.7</v>
      </c>
      <c r="I600" s="253">
        <f t="shared" ref="I600" si="622">IFERROR((H600/$F$6),0)</f>
        <v>1.1491767680906002E-5</v>
      </c>
      <c r="J600" s="253">
        <f t="shared" si="594"/>
        <v>1</v>
      </c>
    </row>
    <row r="601" spans="1:10">
      <c r="A601" s="225">
        <v>890</v>
      </c>
      <c r="B601" s="242" t="s">
        <v>1238</v>
      </c>
      <c r="C601" s="242" t="s">
        <v>1020</v>
      </c>
      <c r="D601" s="243" t="s">
        <v>553</v>
      </c>
      <c r="E601" s="244" t="s">
        <v>1239</v>
      </c>
      <c r="F601" s="245">
        <v>870</v>
      </c>
      <c r="G601" s="253">
        <f t="shared" si="589"/>
        <v>1.2393501775614506E-5</v>
      </c>
      <c r="H601" s="245">
        <v>870</v>
      </c>
      <c r="I601" s="253">
        <f t="shared" ref="I601" si="623">IFERROR((H601/$F$6),0)</f>
        <v>1.2393501775614506E-5</v>
      </c>
      <c r="J601" s="253">
        <f t="shared" si="594"/>
        <v>0</v>
      </c>
    </row>
    <row r="602" spans="1:10">
      <c r="A602" s="225">
        <v>891</v>
      </c>
      <c r="B602" s="242" t="s">
        <v>1240</v>
      </c>
      <c r="C602" s="242" t="s">
        <v>1020</v>
      </c>
      <c r="D602" s="243" t="s">
        <v>553</v>
      </c>
      <c r="E602" s="244" t="s">
        <v>1241</v>
      </c>
      <c r="F602" s="245">
        <v>0</v>
      </c>
      <c r="G602" s="253">
        <f t="shared" si="589"/>
        <v>0</v>
      </c>
      <c r="H602" s="245">
        <v>33303.1</v>
      </c>
      <c r="I602" s="253">
        <f t="shared" ref="I602" si="624">IFERROR((H602/$F$6),0)</f>
        <v>4.7441612526835333E-4</v>
      </c>
      <c r="J602" s="253">
        <f t="shared" si="594"/>
        <v>1</v>
      </c>
    </row>
    <row r="603" spans="1:10">
      <c r="A603" s="225">
        <v>894</v>
      </c>
      <c r="B603" s="242" t="s">
        <v>1242</v>
      </c>
      <c r="C603" s="242" t="s">
        <v>1020</v>
      </c>
      <c r="D603" s="243" t="s">
        <v>553</v>
      </c>
      <c r="E603" s="244" t="s">
        <v>1243</v>
      </c>
      <c r="F603" s="245">
        <v>0</v>
      </c>
      <c r="G603" s="253">
        <f t="shared" si="589"/>
        <v>0</v>
      </c>
      <c r="H603" s="245">
        <v>5643</v>
      </c>
      <c r="I603" s="253">
        <f t="shared" ref="I603" si="625">IFERROR((H603/$F$6),0)</f>
        <v>8.0386816689416844E-5</v>
      </c>
      <c r="J603" s="253">
        <f t="shared" si="594"/>
        <v>1</v>
      </c>
    </row>
    <row r="604" spans="1:10">
      <c r="A604" s="225">
        <v>896</v>
      </c>
      <c r="B604" s="242" t="s">
        <v>1244</v>
      </c>
      <c r="C604" s="242" t="s">
        <v>1020</v>
      </c>
      <c r="D604" s="243" t="s">
        <v>553</v>
      </c>
      <c r="E604" s="244" t="s">
        <v>1245</v>
      </c>
      <c r="F604" s="245">
        <v>116993.07</v>
      </c>
      <c r="G604" s="253">
        <f t="shared" si="589"/>
        <v>1.6666135871029795E-3</v>
      </c>
      <c r="H604" s="245">
        <v>0</v>
      </c>
      <c r="I604" s="253">
        <f t="shared" ref="I604" si="626">IFERROR((H604/$F$6),0)</f>
        <v>0</v>
      </c>
      <c r="J604" s="253">
        <f t="shared" si="594"/>
        <v>-1</v>
      </c>
    </row>
    <row r="605" spans="1:10">
      <c r="A605" s="225">
        <v>899</v>
      </c>
      <c r="B605" s="242" t="s">
        <v>1246</v>
      </c>
      <c r="C605" s="242" t="s">
        <v>1020</v>
      </c>
      <c r="D605" s="243" t="s">
        <v>553</v>
      </c>
      <c r="E605" s="244" t="s">
        <v>1247</v>
      </c>
      <c r="F605" s="245">
        <v>109</v>
      </c>
      <c r="G605" s="253">
        <f t="shared" ref="G605:G635" si="627">IFERROR((F605/$F$6),0)</f>
        <v>1.55274907303676E-6</v>
      </c>
      <c r="H605" s="245">
        <v>109</v>
      </c>
      <c r="I605" s="253">
        <f t="shared" ref="I605" si="628">IFERROR((H605/$F$6),0)</f>
        <v>1.55274907303676E-6</v>
      </c>
      <c r="J605" s="253">
        <f t="shared" si="594"/>
        <v>0</v>
      </c>
    </row>
    <row r="606" spans="1:10">
      <c r="A606" s="225">
        <v>900</v>
      </c>
      <c r="B606" s="242" t="s">
        <v>1248</v>
      </c>
      <c r="C606" s="242" t="s">
        <v>1020</v>
      </c>
      <c r="D606" s="243" t="s">
        <v>553</v>
      </c>
      <c r="E606" s="244" t="s">
        <v>1249</v>
      </c>
      <c r="F606" s="245">
        <v>9800</v>
      </c>
      <c r="G606" s="253">
        <f t="shared" si="627"/>
        <v>1.3960496252991053E-4</v>
      </c>
      <c r="H606" s="245">
        <v>0</v>
      </c>
      <c r="I606" s="253">
        <f t="shared" ref="I606" si="629">IFERROR((H606/$F$6),0)</f>
        <v>0</v>
      </c>
      <c r="J606" s="253">
        <f t="shared" si="594"/>
        <v>-1</v>
      </c>
    </row>
    <row r="607" spans="1:10">
      <c r="A607" s="225">
        <v>901</v>
      </c>
      <c r="B607" s="242" t="s">
        <v>1250</v>
      </c>
      <c r="C607" s="242" t="s">
        <v>1020</v>
      </c>
      <c r="D607" s="243" t="s">
        <v>553</v>
      </c>
      <c r="E607" s="244" t="s">
        <v>1251</v>
      </c>
      <c r="F607" s="245">
        <v>16800</v>
      </c>
      <c r="G607" s="253">
        <f t="shared" si="627"/>
        <v>2.3932279290841802E-4</v>
      </c>
      <c r="H607" s="245">
        <v>3037</v>
      </c>
      <c r="I607" s="253">
        <f t="shared" ref="I607" si="630">IFERROR((H607/$F$6),0)</f>
        <v>4.3263292979932472E-5</v>
      </c>
      <c r="J607" s="253">
        <f t="shared" si="594"/>
        <v>-0.8192261904761905</v>
      </c>
    </row>
    <row r="608" spans="1:10">
      <c r="A608" s="225">
        <v>903</v>
      </c>
      <c r="B608" s="242" t="s">
        <v>1252</v>
      </c>
      <c r="C608" s="242" t="s">
        <v>1020</v>
      </c>
      <c r="D608" s="243" t="s">
        <v>553</v>
      </c>
      <c r="E608" s="244" t="s">
        <v>1253</v>
      </c>
      <c r="F608" s="245">
        <v>1476</v>
      </c>
      <c r="G608" s="253">
        <f t="shared" si="627"/>
        <v>2.10262168055253E-5</v>
      </c>
      <c r="H608" s="245">
        <v>3143.25</v>
      </c>
      <c r="I608" s="253">
        <f t="shared" ref="I608" si="631">IFERROR((H608/$F$6),0)</f>
        <v>4.4776867191034821E-5</v>
      </c>
      <c r="J608" s="253">
        <f t="shared" ref="J608:J638" si="632">IF(AND(F608=0,H608=0),0,IF(H608=0,-1,IF(F608=0,1,(H608/F608)-1)))</f>
        <v>1.1295731707317072</v>
      </c>
    </row>
    <row r="609" spans="1:10">
      <c r="A609" s="225">
        <v>904</v>
      </c>
      <c r="B609" s="242" t="s">
        <v>1254</v>
      </c>
      <c r="C609" s="242" t="s">
        <v>1020</v>
      </c>
      <c r="D609" s="243" t="s">
        <v>553</v>
      </c>
      <c r="E609" s="244" t="s">
        <v>1255</v>
      </c>
      <c r="F609" s="245">
        <v>1644.11</v>
      </c>
      <c r="G609" s="253">
        <f t="shared" si="627"/>
        <v>2.3421011729086853E-5</v>
      </c>
      <c r="H609" s="245">
        <v>1554.62</v>
      </c>
      <c r="I609" s="253">
        <f t="shared" ref="I609" si="633">IFERROR((H609/$F$6),0)</f>
        <v>2.2146190494719335E-5</v>
      </c>
      <c r="J609" s="253">
        <f t="shared" si="632"/>
        <v>-5.4430664614897983E-2</v>
      </c>
    </row>
    <row r="610" spans="1:10">
      <c r="A610" s="225">
        <v>906</v>
      </c>
      <c r="B610" s="242" t="s">
        <v>1256</v>
      </c>
      <c r="C610" s="242" t="s">
        <v>1020</v>
      </c>
      <c r="D610" s="243" t="s">
        <v>553</v>
      </c>
      <c r="E610" s="244" t="s">
        <v>1257</v>
      </c>
      <c r="F610" s="245">
        <v>650</v>
      </c>
      <c r="G610" s="253">
        <f t="shared" si="627"/>
        <v>9.2595128208614126E-6</v>
      </c>
      <c r="H610" s="245">
        <v>0</v>
      </c>
      <c r="I610" s="253">
        <f t="shared" ref="I610" si="634">IFERROR((H610/$F$6),0)</f>
        <v>0</v>
      </c>
      <c r="J610" s="253">
        <f t="shared" si="632"/>
        <v>-1</v>
      </c>
    </row>
    <row r="611" spans="1:10">
      <c r="A611" s="225">
        <v>907</v>
      </c>
      <c r="B611" s="242" t="s">
        <v>1258</v>
      </c>
      <c r="C611" s="242" t="s">
        <v>1020</v>
      </c>
      <c r="D611" s="243" t="s">
        <v>553</v>
      </c>
      <c r="E611" s="244" t="s">
        <v>1259</v>
      </c>
      <c r="F611" s="245">
        <v>16423</v>
      </c>
      <c r="G611" s="253">
        <f t="shared" si="627"/>
        <v>2.339522754723184E-4</v>
      </c>
      <c r="H611" s="245">
        <v>4935.8900000000003</v>
      </c>
      <c r="I611" s="253">
        <f t="shared" ref="I611" si="635">IFERROR((H611/$F$6),0)</f>
        <v>7.031374882671021E-5</v>
      </c>
      <c r="J611" s="253">
        <f t="shared" si="632"/>
        <v>-0.69945259696766726</v>
      </c>
    </row>
    <row r="612" spans="1:10">
      <c r="A612" s="225">
        <v>908</v>
      </c>
      <c r="B612" s="242" t="s">
        <v>1260</v>
      </c>
      <c r="C612" s="242" t="s">
        <v>1020</v>
      </c>
      <c r="D612" s="243" t="s">
        <v>553</v>
      </c>
      <c r="E612" s="244" t="s">
        <v>1261</v>
      </c>
      <c r="F612" s="245">
        <v>0</v>
      </c>
      <c r="G612" s="253">
        <f t="shared" si="627"/>
        <v>0</v>
      </c>
      <c r="H612" s="245">
        <v>11700</v>
      </c>
      <c r="I612" s="253">
        <f t="shared" ref="I612" si="636">IFERROR((H612/$F$6),0)</f>
        <v>1.6667123077550541E-4</v>
      </c>
      <c r="J612" s="253">
        <f t="shared" si="632"/>
        <v>1</v>
      </c>
    </row>
    <row r="613" spans="1:10">
      <c r="A613" s="225">
        <v>909</v>
      </c>
      <c r="B613" s="242" t="s">
        <v>1262</v>
      </c>
      <c r="C613" s="242" t="s">
        <v>1020</v>
      </c>
      <c r="D613" s="243" t="s">
        <v>553</v>
      </c>
      <c r="E613" s="244" t="s">
        <v>1263</v>
      </c>
      <c r="F613" s="245">
        <v>5281.5</v>
      </c>
      <c r="G613" s="253">
        <f t="shared" si="627"/>
        <v>7.5237103020583924E-5</v>
      </c>
      <c r="H613" s="245">
        <v>4346.03</v>
      </c>
      <c r="I613" s="253">
        <f t="shared" ref="I613" si="637">IFERROR((H613/$F$6),0)</f>
        <v>6.1910954622843565E-5</v>
      </c>
      <c r="J613" s="253">
        <f t="shared" si="632"/>
        <v>-0.17712202972640356</v>
      </c>
    </row>
    <row r="614" spans="1:10">
      <c r="A614" s="225">
        <v>910</v>
      </c>
      <c r="B614" s="242" t="s">
        <v>1264</v>
      </c>
      <c r="C614" s="242" t="s">
        <v>1020</v>
      </c>
      <c r="D614" s="243" t="s">
        <v>553</v>
      </c>
      <c r="E614" s="244" t="s">
        <v>1265</v>
      </c>
      <c r="F614" s="245">
        <v>0</v>
      </c>
      <c r="G614" s="253">
        <f t="shared" si="627"/>
        <v>0</v>
      </c>
      <c r="H614" s="245">
        <v>67</v>
      </c>
      <c r="I614" s="253">
        <f t="shared" ref="I614" si="638">IFERROR((H614/$F$6),0)</f>
        <v>9.5444209076571474E-7</v>
      </c>
      <c r="J614" s="253">
        <f t="shared" si="632"/>
        <v>1</v>
      </c>
    </row>
    <row r="615" spans="1:10">
      <c r="A615" s="225">
        <v>912</v>
      </c>
      <c r="B615" s="242" t="s">
        <v>1266</v>
      </c>
      <c r="C615" s="242" t="s">
        <v>1020</v>
      </c>
      <c r="D615" s="243" t="s">
        <v>553</v>
      </c>
      <c r="E615" s="244" t="s">
        <v>1267</v>
      </c>
      <c r="F615" s="245">
        <v>6000</v>
      </c>
      <c r="G615" s="253">
        <f t="shared" si="627"/>
        <v>8.5472426038720725E-5</v>
      </c>
      <c r="H615" s="245">
        <v>0</v>
      </c>
      <c r="I615" s="253">
        <f t="shared" ref="I615" si="639">IFERROR((H615/$F$6),0)</f>
        <v>0</v>
      </c>
      <c r="J615" s="253">
        <f t="shared" si="632"/>
        <v>-1</v>
      </c>
    </row>
    <row r="616" spans="1:10">
      <c r="A616" s="225">
        <v>916</v>
      </c>
      <c r="B616" s="242" t="s">
        <v>1268</v>
      </c>
      <c r="C616" s="242" t="s">
        <v>1020</v>
      </c>
      <c r="D616" s="243" t="s">
        <v>553</v>
      </c>
      <c r="E616" s="244" t="s">
        <v>1269</v>
      </c>
      <c r="F616" s="245">
        <v>0</v>
      </c>
      <c r="G616" s="253">
        <f t="shared" si="627"/>
        <v>0</v>
      </c>
      <c r="H616" s="245">
        <v>8096.76</v>
      </c>
      <c r="I616" s="253">
        <f t="shared" ref="I616" si="640">IFERROR((H616/$F$6),0)</f>
        <v>1.1534162004221208E-4</v>
      </c>
      <c r="J616" s="253">
        <f t="shared" si="632"/>
        <v>1</v>
      </c>
    </row>
    <row r="617" spans="1:10">
      <c r="A617" s="225">
        <v>919</v>
      </c>
      <c r="B617" s="242" t="s">
        <v>1270</v>
      </c>
      <c r="C617" s="242" t="s">
        <v>1020</v>
      </c>
      <c r="D617" s="243" t="s">
        <v>553</v>
      </c>
      <c r="E617" s="244" t="s">
        <v>1271</v>
      </c>
      <c r="F617" s="245">
        <v>15038</v>
      </c>
      <c r="G617" s="253">
        <f t="shared" si="627"/>
        <v>2.1422239046171371E-4</v>
      </c>
      <c r="H617" s="245">
        <v>14711</v>
      </c>
      <c r="I617" s="253">
        <f t="shared" ref="I617" si="641">IFERROR((H617/$F$6),0)</f>
        <v>2.0956414324260344E-4</v>
      </c>
      <c r="J617" s="253">
        <f t="shared" si="632"/>
        <v>-2.174491288735203E-2</v>
      </c>
    </row>
    <row r="618" spans="1:10">
      <c r="A618" s="225">
        <v>921</v>
      </c>
      <c r="B618" s="242" t="s">
        <v>1272</v>
      </c>
      <c r="C618" s="242" t="s">
        <v>1020</v>
      </c>
      <c r="D618" s="243" t="s">
        <v>553</v>
      </c>
      <c r="E618" s="244" t="s">
        <v>1273</v>
      </c>
      <c r="F618" s="245">
        <v>0</v>
      </c>
      <c r="G618" s="253">
        <f t="shared" si="627"/>
        <v>0</v>
      </c>
      <c r="H618" s="245">
        <v>3500</v>
      </c>
      <c r="I618" s="253">
        <f t="shared" ref="I618" si="642">IFERROR((H618/$F$6),0)</f>
        <v>4.9858915189253756E-5</v>
      </c>
      <c r="J618" s="253">
        <f t="shared" si="632"/>
        <v>1</v>
      </c>
    </row>
    <row r="619" spans="1:10">
      <c r="A619" s="225">
        <v>922</v>
      </c>
      <c r="B619" s="242" t="s">
        <v>1274</v>
      </c>
      <c r="C619" s="242" t="s">
        <v>1020</v>
      </c>
      <c r="D619" s="243" t="s">
        <v>553</v>
      </c>
      <c r="E619" s="244" t="s">
        <v>1275</v>
      </c>
      <c r="F619" s="245">
        <v>0</v>
      </c>
      <c r="G619" s="253">
        <f t="shared" si="627"/>
        <v>0</v>
      </c>
      <c r="H619" s="245">
        <v>12400</v>
      </c>
      <c r="I619" s="253">
        <f t="shared" ref="I619" si="643">IFERROR((H619/$F$6),0)</f>
        <v>1.7664301381335618E-4</v>
      </c>
      <c r="J619" s="253">
        <f t="shared" si="632"/>
        <v>1</v>
      </c>
    </row>
    <row r="620" spans="1:10">
      <c r="A620" s="225">
        <v>926</v>
      </c>
      <c r="B620" s="242" t="s">
        <v>1276</v>
      </c>
      <c r="C620" s="242" t="s">
        <v>1020</v>
      </c>
      <c r="D620" s="243" t="s">
        <v>553</v>
      </c>
      <c r="E620" s="244" t="s">
        <v>1277</v>
      </c>
      <c r="F620" s="245">
        <v>10500</v>
      </c>
      <c r="G620" s="253">
        <f t="shared" si="627"/>
        <v>1.4957674556776126E-4</v>
      </c>
      <c r="H620" s="245">
        <v>3500</v>
      </c>
      <c r="I620" s="253">
        <f t="shared" ref="I620" si="644">IFERROR((H620/$F$6),0)</f>
        <v>4.9858915189253756E-5</v>
      </c>
      <c r="J620" s="253">
        <f t="shared" si="632"/>
        <v>-0.66666666666666674</v>
      </c>
    </row>
    <row r="621" spans="1:10">
      <c r="A621" s="225">
        <v>928</v>
      </c>
      <c r="B621" s="242" t="s">
        <v>1278</v>
      </c>
      <c r="C621" s="242" t="s">
        <v>1020</v>
      </c>
      <c r="D621" s="243" t="s">
        <v>553</v>
      </c>
      <c r="E621" s="244" t="s">
        <v>1279</v>
      </c>
      <c r="F621" s="245">
        <v>2101.39</v>
      </c>
      <c r="G621" s="253">
        <f t="shared" si="627"/>
        <v>2.9935150225584556E-5</v>
      </c>
      <c r="H621" s="245">
        <v>0</v>
      </c>
      <c r="I621" s="253">
        <f t="shared" ref="I621" si="645">IFERROR((H621/$F$6),0)</f>
        <v>0</v>
      </c>
      <c r="J621" s="253">
        <f t="shared" si="632"/>
        <v>-1</v>
      </c>
    </row>
    <row r="622" spans="1:10">
      <c r="A622" s="225">
        <v>930</v>
      </c>
      <c r="B622" s="242" t="s">
        <v>1280</v>
      </c>
      <c r="C622" s="242" t="s">
        <v>1020</v>
      </c>
      <c r="D622" s="243" t="s">
        <v>553</v>
      </c>
      <c r="E622" s="244" t="s">
        <v>1281</v>
      </c>
      <c r="F622" s="245">
        <v>31500</v>
      </c>
      <c r="G622" s="253">
        <f t="shared" si="627"/>
        <v>4.4873023670328381E-4</v>
      </c>
      <c r="H622" s="245">
        <v>0</v>
      </c>
      <c r="I622" s="253">
        <f t="shared" ref="I622" si="646">IFERROR((H622/$F$6),0)</f>
        <v>0</v>
      </c>
      <c r="J622" s="253">
        <f t="shared" si="632"/>
        <v>-1</v>
      </c>
    </row>
    <row r="623" spans="1:10">
      <c r="A623" s="225">
        <v>934</v>
      </c>
      <c r="B623" s="242" t="s">
        <v>1282</v>
      </c>
      <c r="C623" s="242" t="s">
        <v>1020</v>
      </c>
      <c r="D623" s="243" t="s">
        <v>553</v>
      </c>
      <c r="E623" s="244" t="s">
        <v>1283</v>
      </c>
      <c r="F623" s="245">
        <v>627</v>
      </c>
      <c r="G623" s="253">
        <f t="shared" si="627"/>
        <v>8.9318685210463162E-6</v>
      </c>
      <c r="H623" s="245">
        <v>845.5</v>
      </c>
      <c r="I623" s="253">
        <f t="shared" ref="I623" si="647">IFERROR((H623/$F$6),0)</f>
        <v>1.2044489369289729E-5</v>
      </c>
      <c r="J623" s="253">
        <f t="shared" si="632"/>
        <v>0.3484848484848484</v>
      </c>
    </row>
    <row r="624" spans="1:10">
      <c r="A624" s="225">
        <v>936</v>
      </c>
      <c r="B624" s="242" t="s">
        <v>1284</v>
      </c>
      <c r="C624" s="242" t="s">
        <v>1020</v>
      </c>
      <c r="D624" s="243" t="s">
        <v>553</v>
      </c>
      <c r="E624" s="244" t="s">
        <v>1285</v>
      </c>
      <c r="F624" s="245">
        <v>0</v>
      </c>
      <c r="G624" s="253">
        <f t="shared" si="627"/>
        <v>0</v>
      </c>
      <c r="H624" s="245">
        <v>2800</v>
      </c>
      <c r="I624" s="253">
        <f t="shared" ref="I624" si="648">IFERROR((H624/$F$6),0)</f>
        <v>3.9887132151403006E-5</v>
      </c>
      <c r="J624" s="253">
        <f t="shared" si="632"/>
        <v>1</v>
      </c>
    </row>
    <row r="625" spans="1:10">
      <c r="A625" s="225">
        <v>937</v>
      </c>
      <c r="B625" s="242" t="s">
        <v>1286</v>
      </c>
      <c r="C625" s="242" t="s">
        <v>1020</v>
      </c>
      <c r="D625" s="243" t="s">
        <v>553</v>
      </c>
      <c r="E625" s="244" t="s">
        <v>1287</v>
      </c>
      <c r="F625" s="245">
        <v>15635.9</v>
      </c>
      <c r="G625" s="253">
        <f t="shared" si="627"/>
        <v>2.2273971771647223E-4</v>
      </c>
      <c r="H625" s="245">
        <v>4855.71</v>
      </c>
      <c r="I625" s="253">
        <f t="shared" ref="I625" si="649">IFERROR((H625/$F$6),0)</f>
        <v>6.9171552306746106E-5</v>
      </c>
      <c r="J625" s="253">
        <f t="shared" si="632"/>
        <v>-0.68945119884368666</v>
      </c>
    </row>
    <row r="626" spans="1:10">
      <c r="A626" s="225">
        <v>938</v>
      </c>
      <c r="B626" s="242" t="s">
        <v>1288</v>
      </c>
      <c r="C626" s="242" t="s">
        <v>1020</v>
      </c>
      <c r="D626" s="243" t="s">
        <v>553</v>
      </c>
      <c r="E626" s="244" t="s">
        <v>1289</v>
      </c>
      <c r="F626" s="245">
        <v>411.8</v>
      </c>
      <c r="G626" s="253">
        <f t="shared" si="627"/>
        <v>5.8662575071241998E-6</v>
      </c>
      <c r="H626" s="245">
        <v>411.8</v>
      </c>
      <c r="I626" s="253">
        <f t="shared" ref="I626" si="650">IFERROR((H626/$F$6),0)</f>
        <v>5.8662575071241998E-6</v>
      </c>
      <c r="J626" s="253">
        <f t="shared" si="632"/>
        <v>0</v>
      </c>
    </row>
    <row r="627" spans="1:10">
      <c r="A627" s="225">
        <v>944</v>
      </c>
      <c r="B627" s="242" t="s">
        <v>1290</v>
      </c>
      <c r="C627" s="242" t="s">
        <v>1020</v>
      </c>
      <c r="D627" s="243" t="s">
        <v>553</v>
      </c>
      <c r="E627" s="244" t="s">
        <v>1291</v>
      </c>
      <c r="F627" s="245">
        <v>400</v>
      </c>
      <c r="G627" s="253">
        <f t="shared" si="627"/>
        <v>5.6981617359147148E-6</v>
      </c>
      <c r="H627" s="245">
        <v>336</v>
      </c>
      <c r="I627" s="253">
        <f t="shared" ref="I627" si="651">IFERROR((H627/$F$6),0)</f>
        <v>4.7864558581683609E-6</v>
      </c>
      <c r="J627" s="253">
        <f t="shared" si="632"/>
        <v>-0.16000000000000003</v>
      </c>
    </row>
    <row r="628" spans="1:10">
      <c r="A628" s="225">
        <v>945</v>
      </c>
      <c r="B628" s="242" t="s">
        <v>1292</v>
      </c>
      <c r="C628" s="242" t="s">
        <v>1020</v>
      </c>
      <c r="D628" s="243" t="s">
        <v>553</v>
      </c>
      <c r="E628" s="244" t="s">
        <v>1293</v>
      </c>
      <c r="F628" s="245">
        <v>34149.03</v>
      </c>
      <c r="G628" s="253">
        <f t="shared" si="627"/>
        <v>4.8646674016150919E-4</v>
      </c>
      <c r="H628" s="245">
        <v>35755.599999999999</v>
      </c>
      <c r="I628" s="253">
        <f t="shared" ref="I628" si="652">IFERROR((H628/$F$6),0)</f>
        <v>5.0935297941168047E-4</v>
      </c>
      <c r="J628" s="253">
        <f t="shared" si="632"/>
        <v>4.7045845811725773E-2</v>
      </c>
    </row>
    <row r="629" spans="1:10">
      <c r="A629" s="225">
        <v>946</v>
      </c>
      <c r="B629" s="242" t="s">
        <v>1294</v>
      </c>
      <c r="C629" s="242" t="s">
        <v>1020</v>
      </c>
      <c r="D629" s="243" t="s">
        <v>553</v>
      </c>
      <c r="E629" s="244" t="s">
        <v>1295</v>
      </c>
      <c r="F629" s="245">
        <v>12563.44</v>
      </c>
      <c r="G629" s="253">
        <f t="shared" si="627"/>
        <v>1.7897128269865094E-4</v>
      </c>
      <c r="H629" s="245">
        <v>5877.48</v>
      </c>
      <c r="I629" s="253">
        <f t="shared" ref="I629" si="653">IFERROR((H629/$F$6),0)</f>
        <v>8.372707909901005E-5</v>
      </c>
      <c r="J629" s="253">
        <f t="shared" si="632"/>
        <v>-0.53217590086791522</v>
      </c>
    </row>
    <row r="630" spans="1:10">
      <c r="A630" s="225">
        <v>949</v>
      </c>
      <c r="B630" s="242" t="s">
        <v>1296</v>
      </c>
      <c r="C630" s="242" t="s">
        <v>1020</v>
      </c>
      <c r="D630" s="243" t="s">
        <v>553</v>
      </c>
      <c r="E630" s="244" t="s">
        <v>1297</v>
      </c>
      <c r="F630" s="245">
        <v>11907.2</v>
      </c>
      <c r="G630" s="253">
        <f t="shared" si="627"/>
        <v>1.6962287855470926E-4</v>
      </c>
      <c r="H630" s="245">
        <v>0</v>
      </c>
      <c r="I630" s="253">
        <f t="shared" ref="I630" si="654">IFERROR((H630/$F$6),0)</f>
        <v>0</v>
      </c>
      <c r="J630" s="253">
        <f t="shared" si="632"/>
        <v>-1</v>
      </c>
    </row>
    <row r="631" spans="1:10">
      <c r="A631" s="225">
        <v>954</v>
      </c>
      <c r="B631" s="242" t="s">
        <v>1298</v>
      </c>
      <c r="C631" s="242" t="s">
        <v>1020</v>
      </c>
      <c r="D631" s="243" t="s">
        <v>553</v>
      </c>
      <c r="E631" s="244" t="s">
        <v>1299</v>
      </c>
      <c r="F631" s="245">
        <v>6080.62</v>
      </c>
      <c r="G631" s="253">
        <f t="shared" si="627"/>
        <v>8.6620890536594331E-5</v>
      </c>
      <c r="H631" s="245">
        <v>0</v>
      </c>
      <c r="I631" s="253">
        <f t="shared" ref="I631" si="655">IFERROR((H631/$F$6),0)</f>
        <v>0</v>
      </c>
      <c r="J631" s="253">
        <f t="shared" si="632"/>
        <v>-1</v>
      </c>
    </row>
    <row r="632" spans="1:10">
      <c r="A632" s="225">
        <v>955</v>
      </c>
      <c r="B632" s="242" t="s">
        <v>1300</v>
      </c>
      <c r="C632" s="242" t="s">
        <v>1020</v>
      </c>
      <c r="D632" s="243" t="s">
        <v>553</v>
      </c>
      <c r="E632" s="244" t="s">
        <v>1301</v>
      </c>
      <c r="F632" s="245">
        <v>0</v>
      </c>
      <c r="G632" s="253">
        <f t="shared" si="627"/>
        <v>0</v>
      </c>
      <c r="H632" s="245">
        <v>6555</v>
      </c>
      <c r="I632" s="253">
        <f t="shared" ref="I632" si="656">IFERROR((H632/$F$6),0)</f>
        <v>9.3378625447302388E-5</v>
      </c>
      <c r="J632" s="253">
        <f t="shared" si="632"/>
        <v>1</v>
      </c>
    </row>
    <row r="633" spans="1:10">
      <c r="A633" s="225">
        <v>957</v>
      </c>
      <c r="B633" s="242" t="s">
        <v>1302</v>
      </c>
      <c r="C633" s="242" t="s">
        <v>1020</v>
      </c>
      <c r="D633" s="243" t="s">
        <v>553</v>
      </c>
      <c r="E633" s="244" t="s">
        <v>1303</v>
      </c>
      <c r="F633" s="245">
        <v>0</v>
      </c>
      <c r="G633" s="253">
        <f t="shared" si="627"/>
        <v>0</v>
      </c>
      <c r="H633" s="245">
        <v>1900</v>
      </c>
      <c r="I633" s="253">
        <f t="shared" ref="I633" si="657">IFERROR((H633/$F$6),0)</f>
        <v>2.7066268245594897E-5</v>
      </c>
      <c r="J633" s="253">
        <f t="shared" si="632"/>
        <v>1</v>
      </c>
    </row>
    <row r="634" spans="1:10">
      <c r="A634" s="225">
        <v>959</v>
      </c>
      <c r="B634" s="242" t="s">
        <v>1304</v>
      </c>
      <c r="C634" s="242" t="s">
        <v>1020</v>
      </c>
      <c r="D634" s="243" t="s">
        <v>553</v>
      </c>
      <c r="E634" s="244" t="s">
        <v>1305</v>
      </c>
      <c r="F634" s="245">
        <v>16000</v>
      </c>
      <c r="G634" s="253">
        <f t="shared" si="627"/>
        <v>2.279264694365886E-4</v>
      </c>
      <c r="H634" s="245">
        <v>0</v>
      </c>
      <c r="I634" s="253">
        <f t="shared" ref="I634" si="658">IFERROR((H634/$F$6),0)</f>
        <v>0</v>
      </c>
      <c r="J634" s="253">
        <f t="shared" si="632"/>
        <v>-1</v>
      </c>
    </row>
    <row r="635" spans="1:10">
      <c r="A635" s="225">
        <v>960</v>
      </c>
      <c r="B635" s="242" t="s">
        <v>1306</v>
      </c>
      <c r="C635" s="242" t="s">
        <v>1020</v>
      </c>
      <c r="D635" s="243" t="s">
        <v>553</v>
      </c>
      <c r="E635" s="244" t="s">
        <v>1307</v>
      </c>
      <c r="F635" s="245">
        <v>3325</v>
      </c>
      <c r="G635" s="253">
        <f t="shared" si="627"/>
        <v>4.7365969429791072E-5</v>
      </c>
      <c r="H635" s="245">
        <v>3325</v>
      </c>
      <c r="I635" s="253">
        <f t="shared" ref="I635" si="659">IFERROR((H635/$F$6),0)</f>
        <v>4.7365969429791072E-5</v>
      </c>
      <c r="J635" s="253">
        <f t="shared" si="632"/>
        <v>0</v>
      </c>
    </row>
    <row r="636" spans="1:10">
      <c r="A636" s="225">
        <v>962</v>
      </c>
      <c r="B636" s="242" t="s">
        <v>1308</v>
      </c>
      <c r="C636" s="242" t="s">
        <v>1020</v>
      </c>
      <c r="D636" s="243" t="s">
        <v>553</v>
      </c>
      <c r="E636" s="244" t="s">
        <v>1309</v>
      </c>
      <c r="F636" s="245">
        <v>24874.95</v>
      </c>
      <c r="G636" s="253">
        <f t="shared" ref="G636:G674" si="660">IFERROR((F636/$F$6),0)</f>
        <v>3.5435372068197939E-4</v>
      </c>
      <c r="H636" s="245">
        <v>13058</v>
      </c>
      <c r="I636" s="253">
        <f t="shared" ref="I636" si="661">IFERROR((H636/$F$6),0)</f>
        <v>1.8601648986893586E-4</v>
      </c>
      <c r="J636" s="253">
        <f t="shared" si="632"/>
        <v>-0.47505422121451502</v>
      </c>
    </row>
    <row r="637" spans="1:10">
      <c r="A637" s="225">
        <v>963</v>
      </c>
      <c r="B637" s="242" t="s">
        <v>1310</v>
      </c>
      <c r="C637" s="242" t="s">
        <v>1020</v>
      </c>
      <c r="D637" s="243" t="s">
        <v>553</v>
      </c>
      <c r="E637" s="244" t="s">
        <v>1311</v>
      </c>
      <c r="F637" s="245">
        <v>0</v>
      </c>
      <c r="G637" s="253">
        <f t="shared" si="660"/>
        <v>0</v>
      </c>
      <c r="H637" s="245">
        <v>2312.67</v>
      </c>
      <c r="I637" s="253">
        <f t="shared" ref="I637" si="662">IFERROR((H637/$F$6),0)</f>
        <v>3.294491925449471E-5</v>
      </c>
      <c r="J637" s="253">
        <f t="shared" si="632"/>
        <v>1</v>
      </c>
    </row>
    <row r="638" spans="1:10">
      <c r="A638" s="225">
        <v>964</v>
      </c>
      <c r="B638" s="242" t="s">
        <v>1312</v>
      </c>
      <c r="C638" s="242" t="s">
        <v>1020</v>
      </c>
      <c r="D638" s="243" t="s">
        <v>553</v>
      </c>
      <c r="E638" s="244" t="s">
        <v>1313</v>
      </c>
      <c r="F638" s="245">
        <v>0</v>
      </c>
      <c r="G638" s="253">
        <f t="shared" si="660"/>
        <v>0</v>
      </c>
      <c r="H638" s="245">
        <v>170.49</v>
      </c>
      <c r="I638" s="253">
        <f t="shared" ref="I638" si="663">IFERROR((H638/$F$6),0)</f>
        <v>2.4286989858902496E-6</v>
      </c>
      <c r="J638" s="253">
        <f t="shared" si="632"/>
        <v>1</v>
      </c>
    </row>
    <row r="639" spans="1:10">
      <c r="A639" s="225">
        <v>967</v>
      </c>
      <c r="B639" s="242" t="s">
        <v>1314</v>
      </c>
      <c r="C639" s="242" t="s">
        <v>1020</v>
      </c>
      <c r="D639" s="243" t="s">
        <v>553</v>
      </c>
      <c r="E639" s="244" t="s">
        <v>1315</v>
      </c>
      <c r="F639" s="245">
        <v>9712.5</v>
      </c>
      <c r="G639" s="253">
        <f t="shared" si="660"/>
        <v>1.3835848965017917E-4</v>
      </c>
      <c r="H639" s="245">
        <v>5668.33</v>
      </c>
      <c r="I639" s="253">
        <f t="shared" ref="I639" si="664">IFERROR((H639/$F$6),0)</f>
        <v>8.0747652781343646E-5</v>
      </c>
      <c r="J639" s="253">
        <f t="shared" ref="J639:J678" si="665">IF(AND(F639=0,H639=0),0,IF(H639=0,-1,IF(F639=0,1,(H639/F639)-1)))</f>
        <v>-0.41638815958815956</v>
      </c>
    </row>
    <row r="640" spans="1:10">
      <c r="A640" s="225">
        <v>968</v>
      </c>
      <c r="B640" s="242" t="s">
        <v>1316</v>
      </c>
      <c r="C640" s="242" t="s">
        <v>1020</v>
      </c>
      <c r="D640" s="243" t="s">
        <v>553</v>
      </c>
      <c r="E640" s="244" t="s">
        <v>1317</v>
      </c>
      <c r="F640" s="245">
        <v>10455</v>
      </c>
      <c r="G640" s="253">
        <f t="shared" si="660"/>
        <v>1.4893570237247086E-4</v>
      </c>
      <c r="H640" s="245">
        <v>0</v>
      </c>
      <c r="I640" s="253">
        <f t="shared" ref="I640" si="666">IFERROR((H640/$F$6),0)</f>
        <v>0</v>
      </c>
      <c r="J640" s="253">
        <f t="shared" si="665"/>
        <v>-1</v>
      </c>
    </row>
    <row r="641" spans="1:10">
      <c r="A641" s="225">
        <v>969</v>
      </c>
      <c r="B641" s="242" t="s">
        <v>1318</v>
      </c>
      <c r="C641" s="242" t="s">
        <v>1020</v>
      </c>
      <c r="D641" s="243" t="s">
        <v>553</v>
      </c>
      <c r="E641" s="244" t="s">
        <v>1319</v>
      </c>
      <c r="F641" s="245">
        <v>13285.3</v>
      </c>
      <c r="G641" s="253">
        <f t="shared" si="660"/>
        <v>1.892544702753694E-4</v>
      </c>
      <c r="H641" s="245">
        <v>0</v>
      </c>
      <c r="I641" s="253">
        <f t="shared" ref="I641" si="667">IFERROR((H641/$F$6),0)</f>
        <v>0</v>
      </c>
      <c r="J641" s="253">
        <f t="shared" si="665"/>
        <v>-1</v>
      </c>
    </row>
    <row r="642" spans="1:10">
      <c r="A642" s="225">
        <v>970</v>
      </c>
      <c r="B642" s="242" t="s">
        <v>1320</v>
      </c>
      <c r="C642" s="242" t="s">
        <v>1020</v>
      </c>
      <c r="D642" s="243" t="s">
        <v>553</v>
      </c>
      <c r="E642" s="244" t="s">
        <v>1321</v>
      </c>
      <c r="F642" s="245">
        <v>116.26</v>
      </c>
      <c r="G642" s="253">
        <f t="shared" si="660"/>
        <v>1.6561707085436119E-6</v>
      </c>
      <c r="H642" s="245">
        <v>0</v>
      </c>
      <c r="I642" s="253">
        <f t="shared" ref="I642" si="668">IFERROR((H642/$F$6),0)</f>
        <v>0</v>
      </c>
      <c r="J642" s="253">
        <f t="shared" si="665"/>
        <v>-1</v>
      </c>
    </row>
    <row r="643" spans="1:10">
      <c r="A643" s="225">
        <v>971</v>
      </c>
      <c r="B643" s="242" t="s">
        <v>1322</v>
      </c>
      <c r="C643" s="242" t="s">
        <v>1020</v>
      </c>
      <c r="D643" s="243" t="s">
        <v>553</v>
      </c>
      <c r="E643" s="244" t="s">
        <v>1323</v>
      </c>
      <c r="F643" s="245">
        <v>11804.66</v>
      </c>
      <c r="G643" s="253">
        <f t="shared" si="660"/>
        <v>1.681621547937075E-4</v>
      </c>
      <c r="H643" s="245">
        <v>0</v>
      </c>
      <c r="I643" s="253">
        <f t="shared" ref="I643" si="669">IFERROR((H643/$F$6),0)</f>
        <v>0</v>
      </c>
      <c r="J643" s="253">
        <f t="shared" si="665"/>
        <v>-1</v>
      </c>
    </row>
    <row r="644" spans="1:10">
      <c r="A644" s="225">
        <v>973</v>
      </c>
      <c r="B644" s="242" t="s">
        <v>1324</v>
      </c>
      <c r="C644" s="242" t="s">
        <v>1020</v>
      </c>
      <c r="D644" s="243" t="s">
        <v>553</v>
      </c>
      <c r="E644" s="244" t="s">
        <v>1325</v>
      </c>
      <c r="F644" s="245">
        <v>20000</v>
      </c>
      <c r="G644" s="253">
        <f t="shared" si="660"/>
        <v>2.8490808679573575E-4</v>
      </c>
      <c r="H644" s="245">
        <v>1000</v>
      </c>
      <c r="I644" s="253">
        <f t="shared" ref="I644" si="670">IFERROR((H644/$F$6),0)</f>
        <v>1.4245404339786787E-5</v>
      </c>
      <c r="J644" s="253">
        <f t="shared" si="665"/>
        <v>-0.95</v>
      </c>
    </row>
    <row r="645" spans="1:10">
      <c r="A645" s="225">
        <v>977</v>
      </c>
      <c r="B645" s="242" t="s">
        <v>1326</v>
      </c>
      <c r="C645" s="242" t="s">
        <v>1020</v>
      </c>
      <c r="D645" s="243" t="s">
        <v>553</v>
      </c>
      <c r="E645" s="244" t="s">
        <v>1327</v>
      </c>
      <c r="F645" s="245">
        <v>0</v>
      </c>
      <c r="G645" s="253">
        <f t="shared" si="660"/>
        <v>0</v>
      </c>
      <c r="H645" s="245">
        <v>1398</v>
      </c>
      <c r="I645" s="253">
        <f t="shared" ref="I645" si="671">IFERROR((H645/$F$6),0)</f>
        <v>1.9915075267021929E-5</v>
      </c>
      <c r="J645" s="253">
        <f t="shared" si="665"/>
        <v>1</v>
      </c>
    </row>
    <row r="646" spans="1:10">
      <c r="A646" s="225">
        <v>978</v>
      </c>
      <c r="B646" s="242" t="s">
        <v>1328</v>
      </c>
      <c r="C646" s="242" t="s">
        <v>1020</v>
      </c>
      <c r="D646" s="243" t="s">
        <v>553</v>
      </c>
      <c r="E646" s="244" t="s">
        <v>1329</v>
      </c>
      <c r="F646" s="245">
        <v>52578.66</v>
      </c>
      <c r="G646" s="253">
        <f t="shared" si="660"/>
        <v>7.4900427134417407E-4</v>
      </c>
      <c r="H646" s="245">
        <v>13641.34</v>
      </c>
      <c r="I646" s="253">
        <f t="shared" ref="I646" si="672">IFERROR((H646/$F$6),0)</f>
        <v>1.9432640403650711E-4</v>
      </c>
      <c r="J646" s="253">
        <f t="shared" si="665"/>
        <v>-0.74055367710017717</v>
      </c>
    </row>
    <row r="647" spans="1:10">
      <c r="A647" s="225">
        <v>979</v>
      </c>
      <c r="B647" s="242" t="s">
        <v>1330</v>
      </c>
      <c r="C647" s="242" t="s">
        <v>1020</v>
      </c>
      <c r="D647" s="243" t="s">
        <v>553</v>
      </c>
      <c r="E647" s="244" t="s">
        <v>1331</v>
      </c>
      <c r="F647" s="245">
        <v>0</v>
      </c>
      <c r="G647" s="253">
        <f t="shared" si="660"/>
        <v>0</v>
      </c>
      <c r="H647" s="245">
        <v>10788.58</v>
      </c>
      <c r="I647" s="253">
        <f t="shared" ref="I647" si="673">IFERROR((H647/$F$6),0)</f>
        <v>1.5368768435213695E-4</v>
      </c>
      <c r="J647" s="253">
        <f t="shared" si="665"/>
        <v>1</v>
      </c>
    </row>
    <row r="648" spans="1:10">
      <c r="A648" s="225">
        <v>980</v>
      </c>
      <c r="B648" s="242" t="s">
        <v>1332</v>
      </c>
      <c r="C648" s="242" t="s">
        <v>1020</v>
      </c>
      <c r="D648" s="243" t="s">
        <v>553</v>
      </c>
      <c r="E648" s="244" t="s">
        <v>1333</v>
      </c>
      <c r="F648" s="245">
        <v>32664</v>
      </c>
      <c r="G648" s="253">
        <f t="shared" si="660"/>
        <v>4.6531188735479564E-4</v>
      </c>
      <c r="H648" s="245">
        <v>35999.839999999997</v>
      </c>
      <c r="I648" s="253">
        <f t="shared" ref="I648" si="674">IFERROR((H648/$F$6),0)</f>
        <v>5.1283227696763E-4</v>
      </c>
      <c r="J648" s="253">
        <f t="shared" si="665"/>
        <v>0.1021258878275777</v>
      </c>
    </row>
    <row r="649" spans="1:10">
      <c r="A649" s="225">
        <v>985</v>
      </c>
      <c r="B649" s="242" t="s">
        <v>1334</v>
      </c>
      <c r="C649" s="242" t="s">
        <v>1020</v>
      </c>
      <c r="D649" s="243" t="s">
        <v>553</v>
      </c>
      <c r="E649" s="244" t="s">
        <v>1335</v>
      </c>
      <c r="F649" s="245">
        <v>4.43</v>
      </c>
      <c r="G649" s="253">
        <f t="shared" si="660"/>
        <v>6.3107141225255461E-8</v>
      </c>
      <c r="H649" s="245">
        <v>0</v>
      </c>
      <c r="I649" s="253">
        <f t="shared" ref="I649" si="675">IFERROR((H649/$F$6),0)</f>
        <v>0</v>
      </c>
      <c r="J649" s="253">
        <f t="shared" si="665"/>
        <v>-1</v>
      </c>
    </row>
    <row r="650" spans="1:10">
      <c r="A650" s="225">
        <v>986</v>
      </c>
      <c r="B650" s="242" t="s">
        <v>1336</v>
      </c>
      <c r="C650" s="242" t="s">
        <v>1020</v>
      </c>
      <c r="D650" s="243" t="s">
        <v>553</v>
      </c>
      <c r="E650" s="244" t="s">
        <v>1337</v>
      </c>
      <c r="F650" s="245">
        <v>8159.84</v>
      </c>
      <c r="G650" s="253">
        <f t="shared" si="660"/>
        <v>1.1624022014796583E-4</v>
      </c>
      <c r="H650" s="245">
        <v>2682</v>
      </c>
      <c r="I650" s="253">
        <f t="shared" ref="I650" si="676">IFERROR((H650/$F$6),0)</f>
        <v>3.8206174439308165E-5</v>
      </c>
      <c r="J650" s="253">
        <f t="shared" si="665"/>
        <v>-0.67131708464871864</v>
      </c>
    </row>
    <row r="651" spans="1:10">
      <c r="A651" s="225">
        <v>987</v>
      </c>
      <c r="B651" s="242" t="s">
        <v>1338</v>
      </c>
      <c r="C651" s="242" t="s">
        <v>1020</v>
      </c>
      <c r="D651" s="243" t="s">
        <v>553</v>
      </c>
      <c r="E651" s="244" t="s">
        <v>1339</v>
      </c>
      <c r="F651" s="245">
        <v>70</v>
      </c>
      <c r="G651" s="253">
        <f t="shared" si="660"/>
        <v>9.9717830378507516E-7</v>
      </c>
      <c r="H651" s="245">
        <v>0</v>
      </c>
      <c r="I651" s="253">
        <f t="shared" ref="I651" si="677">IFERROR((H651/$F$6),0)</f>
        <v>0</v>
      </c>
      <c r="J651" s="253">
        <f t="shared" si="665"/>
        <v>-1</v>
      </c>
    </row>
    <row r="652" spans="1:10">
      <c r="A652" s="225">
        <v>990</v>
      </c>
      <c r="B652" s="242" t="s">
        <v>1340</v>
      </c>
      <c r="C652" s="242" t="s">
        <v>1020</v>
      </c>
      <c r="D652" s="243" t="s">
        <v>553</v>
      </c>
      <c r="E652" s="244" t="s">
        <v>1341</v>
      </c>
      <c r="F652" s="245">
        <v>3234.41</v>
      </c>
      <c r="G652" s="253">
        <f t="shared" si="660"/>
        <v>4.6075478250649784E-5</v>
      </c>
      <c r="H652" s="245">
        <v>0</v>
      </c>
      <c r="I652" s="253">
        <f t="shared" ref="I652" si="678">IFERROR((H652/$F$6),0)</f>
        <v>0</v>
      </c>
      <c r="J652" s="253">
        <f t="shared" si="665"/>
        <v>-1</v>
      </c>
    </row>
    <row r="653" spans="1:10">
      <c r="A653" s="225">
        <v>992</v>
      </c>
      <c r="B653" s="242" t="s">
        <v>1342</v>
      </c>
      <c r="C653" s="242" t="s">
        <v>1020</v>
      </c>
      <c r="D653" s="243" t="s">
        <v>553</v>
      </c>
      <c r="E653" s="244" t="s">
        <v>1343</v>
      </c>
      <c r="F653" s="245">
        <v>1991.26</v>
      </c>
      <c r="G653" s="253">
        <f t="shared" si="660"/>
        <v>2.8366303845643838E-5</v>
      </c>
      <c r="H653" s="245">
        <v>1102.22</v>
      </c>
      <c r="I653" s="253">
        <f t="shared" ref="I653" si="679">IFERROR((H653/$F$6),0)</f>
        <v>1.5701569571399794E-5</v>
      </c>
      <c r="J653" s="253">
        <f t="shared" si="665"/>
        <v>-0.44647107861354118</v>
      </c>
    </row>
    <row r="654" spans="1:10">
      <c r="A654" s="225">
        <v>994</v>
      </c>
      <c r="B654" s="242" t="s">
        <v>1344</v>
      </c>
      <c r="C654" s="242" t="s">
        <v>1020</v>
      </c>
      <c r="D654" s="243" t="s">
        <v>553</v>
      </c>
      <c r="E654" s="244" t="s">
        <v>1345</v>
      </c>
      <c r="F654" s="245">
        <v>0</v>
      </c>
      <c r="G654" s="253">
        <f t="shared" si="660"/>
        <v>0</v>
      </c>
      <c r="H654" s="245">
        <v>465</v>
      </c>
      <c r="I654" s="253">
        <f t="shared" ref="I654" si="680">IFERROR((H654/$F$6),0)</f>
        <v>6.6241130180008566E-6</v>
      </c>
      <c r="J654" s="253">
        <f t="shared" si="665"/>
        <v>1</v>
      </c>
    </row>
    <row r="655" spans="1:10">
      <c r="A655" s="225">
        <v>996</v>
      </c>
      <c r="B655" s="242" t="s">
        <v>1346</v>
      </c>
      <c r="C655" s="242" t="s">
        <v>1020</v>
      </c>
      <c r="D655" s="243" t="s">
        <v>553</v>
      </c>
      <c r="E655" s="244" t="s">
        <v>1347</v>
      </c>
      <c r="F655" s="245">
        <v>11780</v>
      </c>
      <c r="G655" s="253">
        <f t="shared" si="660"/>
        <v>1.6781086312268837E-4</v>
      </c>
      <c r="H655" s="245">
        <v>0</v>
      </c>
      <c r="I655" s="253">
        <f t="shared" ref="I655" si="681">IFERROR((H655/$F$6),0)</f>
        <v>0</v>
      </c>
      <c r="J655" s="253">
        <f t="shared" si="665"/>
        <v>-1</v>
      </c>
    </row>
    <row r="656" spans="1:10">
      <c r="A656" s="225">
        <v>997</v>
      </c>
      <c r="B656" s="242" t="s">
        <v>1348</v>
      </c>
      <c r="C656" s="242" t="s">
        <v>1020</v>
      </c>
      <c r="D656" s="243" t="s">
        <v>553</v>
      </c>
      <c r="E656" s="244" t="s">
        <v>1349</v>
      </c>
      <c r="F656" s="245">
        <v>5902.77</v>
      </c>
      <c r="G656" s="253">
        <f t="shared" si="660"/>
        <v>8.4087345374763263E-5</v>
      </c>
      <c r="H656" s="245">
        <v>0</v>
      </c>
      <c r="I656" s="253">
        <f t="shared" ref="I656" si="682">IFERROR((H656/$F$6),0)</f>
        <v>0</v>
      </c>
      <c r="J656" s="253">
        <f t="shared" si="665"/>
        <v>-1</v>
      </c>
    </row>
    <row r="657" spans="1:10">
      <c r="A657" s="225">
        <v>998</v>
      </c>
      <c r="B657" s="242" t="s">
        <v>1350</v>
      </c>
      <c r="C657" s="242" t="s">
        <v>1020</v>
      </c>
      <c r="D657" s="243" t="s">
        <v>553</v>
      </c>
      <c r="E657" s="244" t="s">
        <v>1351</v>
      </c>
      <c r="F657" s="245">
        <v>10373.299999999999</v>
      </c>
      <c r="G657" s="253">
        <f t="shared" si="660"/>
        <v>1.4777185283791028E-4</v>
      </c>
      <c r="H657" s="245">
        <v>0</v>
      </c>
      <c r="I657" s="253">
        <f t="shared" ref="I657" si="683">IFERROR((H657/$F$6),0)</f>
        <v>0</v>
      </c>
      <c r="J657" s="253">
        <f t="shared" si="665"/>
        <v>-1</v>
      </c>
    </row>
    <row r="658" spans="1:10">
      <c r="A658" s="225">
        <v>999</v>
      </c>
      <c r="B658" s="242" t="s">
        <v>1352</v>
      </c>
      <c r="C658" s="242" t="s">
        <v>1020</v>
      </c>
      <c r="D658" s="243" t="s">
        <v>553</v>
      </c>
      <c r="E658" s="244" t="s">
        <v>1353</v>
      </c>
      <c r="F658" s="245">
        <v>0</v>
      </c>
      <c r="G658" s="253">
        <f t="shared" si="660"/>
        <v>0</v>
      </c>
      <c r="H658" s="245">
        <v>130</v>
      </c>
      <c r="I658" s="253">
        <f t="shared" ref="I658" si="684">IFERROR((H658/$F$6),0)</f>
        <v>1.8519025641722825E-6</v>
      </c>
      <c r="J658" s="253">
        <f t="shared" si="665"/>
        <v>1</v>
      </c>
    </row>
    <row r="659" spans="1:10">
      <c r="A659" s="225">
        <v>1000</v>
      </c>
      <c r="B659" s="242" t="s">
        <v>1354</v>
      </c>
      <c r="C659" s="242" t="s">
        <v>1020</v>
      </c>
      <c r="D659" s="243" t="s">
        <v>553</v>
      </c>
      <c r="E659" s="244" t="s">
        <v>1355</v>
      </c>
      <c r="F659" s="245">
        <v>7280.5</v>
      </c>
      <c r="G659" s="253">
        <f t="shared" si="660"/>
        <v>1.0371366629581772E-4</v>
      </c>
      <c r="H659" s="245">
        <v>0</v>
      </c>
      <c r="I659" s="253">
        <f t="shared" ref="I659" si="685">IFERROR((H659/$F$6),0)</f>
        <v>0</v>
      </c>
      <c r="J659" s="253">
        <f t="shared" si="665"/>
        <v>-1</v>
      </c>
    </row>
    <row r="660" spans="1:10">
      <c r="A660" s="225">
        <v>1001</v>
      </c>
      <c r="B660" s="242" t="s">
        <v>1356</v>
      </c>
      <c r="C660" s="242" t="s">
        <v>1020</v>
      </c>
      <c r="D660" s="243" t="s">
        <v>553</v>
      </c>
      <c r="E660" s="244" t="s">
        <v>1357</v>
      </c>
      <c r="F660" s="245">
        <v>13000</v>
      </c>
      <c r="G660" s="253">
        <f t="shared" si="660"/>
        <v>1.8519025641722825E-4</v>
      </c>
      <c r="H660" s="245">
        <v>0</v>
      </c>
      <c r="I660" s="253">
        <f t="shared" ref="I660" si="686">IFERROR((H660/$F$6),0)</f>
        <v>0</v>
      </c>
      <c r="J660" s="253">
        <f t="shared" si="665"/>
        <v>-1</v>
      </c>
    </row>
    <row r="661" spans="1:10">
      <c r="A661" s="225">
        <v>1007</v>
      </c>
      <c r="B661" s="242" t="s">
        <v>1358</v>
      </c>
      <c r="C661" s="242" t="s">
        <v>1020</v>
      </c>
      <c r="D661" s="243" t="s">
        <v>553</v>
      </c>
      <c r="E661" s="244" t="s">
        <v>1359</v>
      </c>
      <c r="F661" s="245">
        <v>1223.6400000000001</v>
      </c>
      <c r="G661" s="253">
        <f t="shared" si="660"/>
        <v>1.7431246566336707E-5</v>
      </c>
      <c r="H661" s="245">
        <v>1223.6400000000001</v>
      </c>
      <c r="I661" s="253">
        <f t="shared" ref="I661" si="687">IFERROR((H661/$F$6),0)</f>
        <v>1.7431246566336707E-5</v>
      </c>
      <c r="J661" s="253">
        <f t="shared" si="665"/>
        <v>0</v>
      </c>
    </row>
    <row r="662" spans="1:10">
      <c r="A662" s="225">
        <v>1008</v>
      </c>
      <c r="B662" s="242" t="s">
        <v>1360</v>
      </c>
      <c r="C662" s="242" t="s">
        <v>1020</v>
      </c>
      <c r="D662" s="243" t="s">
        <v>553</v>
      </c>
      <c r="E662" s="244" t="s">
        <v>1361</v>
      </c>
      <c r="F662" s="245">
        <v>690</v>
      </c>
      <c r="G662" s="253">
        <f t="shared" si="660"/>
        <v>9.8293289944528831E-6</v>
      </c>
      <c r="H662" s="245">
        <v>0</v>
      </c>
      <c r="I662" s="253">
        <f t="shared" ref="I662" si="688">IFERROR((H662/$F$6),0)</f>
        <v>0</v>
      </c>
      <c r="J662" s="253">
        <f t="shared" si="665"/>
        <v>-1</v>
      </c>
    </row>
    <row r="663" spans="1:10">
      <c r="A663" s="225">
        <v>1009</v>
      </c>
      <c r="B663" s="242" t="s">
        <v>1362</v>
      </c>
      <c r="C663" s="242" t="s">
        <v>1020</v>
      </c>
      <c r="D663" s="243" t="s">
        <v>553</v>
      </c>
      <c r="E663" s="244" t="s">
        <v>1363</v>
      </c>
      <c r="F663" s="245">
        <v>1763.89</v>
      </c>
      <c r="G663" s="253">
        <f t="shared" si="660"/>
        <v>2.5127326260906517E-5</v>
      </c>
      <c r="H663" s="245">
        <v>0</v>
      </c>
      <c r="I663" s="253">
        <f t="shared" ref="I663" si="689">IFERROR((H663/$F$6),0)</f>
        <v>0</v>
      </c>
      <c r="J663" s="253">
        <f t="shared" si="665"/>
        <v>-1</v>
      </c>
    </row>
    <row r="664" spans="1:10">
      <c r="A664" s="225">
        <v>1010</v>
      </c>
      <c r="B664" s="242" t="s">
        <v>1364</v>
      </c>
      <c r="C664" s="242" t="s">
        <v>1020</v>
      </c>
      <c r="D664" s="243" t="s">
        <v>553</v>
      </c>
      <c r="E664" s="244" t="s">
        <v>1365</v>
      </c>
      <c r="F664" s="245">
        <v>0</v>
      </c>
      <c r="G664" s="253">
        <f t="shared" si="660"/>
        <v>0</v>
      </c>
      <c r="H664" s="245">
        <v>240</v>
      </c>
      <c r="I664" s="253">
        <f t="shared" ref="I664" si="690">IFERROR((H664/$F$6),0)</f>
        <v>3.4188970415488292E-6</v>
      </c>
      <c r="J664" s="253">
        <f t="shared" si="665"/>
        <v>1</v>
      </c>
    </row>
    <row r="665" spans="1:10">
      <c r="A665" s="225">
        <v>1011</v>
      </c>
      <c r="B665" s="242" t="s">
        <v>1366</v>
      </c>
      <c r="C665" s="242" t="s">
        <v>1020</v>
      </c>
      <c r="D665" s="243" t="s">
        <v>553</v>
      </c>
      <c r="E665" s="244" t="s">
        <v>1367</v>
      </c>
      <c r="F665" s="245">
        <v>6650</v>
      </c>
      <c r="G665" s="253">
        <f t="shared" si="660"/>
        <v>9.4731938859582144E-5</v>
      </c>
      <c r="H665" s="245">
        <v>0</v>
      </c>
      <c r="I665" s="253">
        <f t="shared" ref="I665" si="691">IFERROR((H665/$F$6),0)</f>
        <v>0</v>
      </c>
      <c r="J665" s="253">
        <f t="shared" si="665"/>
        <v>-1</v>
      </c>
    </row>
    <row r="666" spans="1:10">
      <c r="A666" s="225">
        <v>1012</v>
      </c>
      <c r="B666" s="242" t="s">
        <v>1368</v>
      </c>
      <c r="C666" s="242" t="s">
        <v>1020</v>
      </c>
      <c r="D666" s="243" t="s">
        <v>553</v>
      </c>
      <c r="E666" s="244" t="s">
        <v>1369</v>
      </c>
      <c r="F666" s="245">
        <v>4110.5200000000004</v>
      </c>
      <c r="G666" s="253">
        <f t="shared" si="660"/>
        <v>5.8556019446780395E-5</v>
      </c>
      <c r="H666" s="245">
        <v>8427.14</v>
      </c>
      <c r="I666" s="253">
        <f t="shared" ref="I666" si="692">IFERROR((H666/$F$6),0)</f>
        <v>1.2004801672799082E-4</v>
      </c>
      <c r="J666" s="253">
        <f t="shared" si="665"/>
        <v>1.0501396416998334</v>
      </c>
    </row>
    <row r="667" spans="1:10">
      <c r="A667" s="225">
        <v>1013</v>
      </c>
      <c r="B667" s="242" t="s">
        <v>1370</v>
      </c>
      <c r="C667" s="242" t="s">
        <v>1020</v>
      </c>
      <c r="D667" s="243" t="s">
        <v>553</v>
      </c>
      <c r="E667" s="244" t="s">
        <v>1371</v>
      </c>
      <c r="F667" s="245">
        <v>25670.59</v>
      </c>
      <c r="G667" s="253">
        <f t="shared" si="660"/>
        <v>3.6568793419088731E-4</v>
      </c>
      <c r="H667" s="245">
        <v>0</v>
      </c>
      <c r="I667" s="253">
        <f t="shared" ref="I667" si="693">IFERROR((H667/$F$6),0)</f>
        <v>0</v>
      </c>
      <c r="J667" s="253">
        <f t="shared" si="665"/>
        <v>-1</v>
      </c>
    </row>
    <row r="668" spans="1:10">
      <c r="A668" s="225">
        <v>1014</v>
      </c>
      <c r="B668" s="242" t="s">
        <v>1372</v>
      </c>
      <c r="C668" s="242" t="s">
        <v>1020</v>
      </c>
      <c r="D668" s="243" t="s">
        <v>553</v>
      </c>
      <c r="E668" s="244" t="s">
        <v>1373</v>
      </c>
      <c r="F668" s="245">
        <v>0</v>
      </c>
      <c r="G668" s="253">
        <f t="shared" si="660"/>
        <v>0</v>
      </c>
      <c r="H668" s="245">
        <v>8700</v>
      </c>
      <c r="I668" s="253">
        <f t="shared" ref="I668" si="694">IFERROR((H668/$F$6),0)</f>
        <v>1.2393501775614506E-4</v>
      </c>
      <c r="J668" s="253">
        <f t="shared" si="665"/>
        <v>1</v>
      </c>
    </row>
    <row r="669" spans="1:10">
      <c r="A669" s="225">
        <v>1016</v>
      </c>
      <c r="B669" s="242" t="s">
        <v>1374</v>
      </c>
      <c r="C669" s="242" t="s">
        <v>1020</v>
      </c>
      <c r="D669" s="243" t="s">
        <v>553</v>
      </c>
      <c r="E669" s="244" t="s">
        <v>1375</v>
      </c>
      <c r="F669" s="245">
        <v>12279.01</v>
      </c>
      <c r="G669" s="253">
        <f t="shared" si="660"/>
        <v>1.7491946234228536E-4</v>
      </c>
      <c r="H669" s="245">
        <v>2588.46</v>
      </c>
      <c r="I669" s="253">
        <f t="shared" ref="I669" si="695">IFERROR((H669/$F$6),0)</f>
        <v>3.6873659317364509E-5</v>
      </c>
      <c r="J669" s="253">
        <f t="shared" si="665"/>
        <v>-0.78919636029289009</v>
      </c>
    </row>
    <row r="670" spans="1:10">
      <c r="A670" s="225">
        <v>1017</v>
      </c>
      <c r="B670" s="242" t="s">
        <v>1376</v>
      </c>
      <c r="C670" s="242" t="s">
        <v>1020</v>
      </c>
      <c r="D670" s="243" t="s">
        <v>553</v>
      </c>
      <c r="E670" s="244" t="s">
        <v>1377</v>
      </c>
      <c r="F670" s="245">
        <v>950</v>
      </c>
      <c r="G670" s="253">
        <f t="shared" si="660"/>
        <v>1.3533134122797448E-5</v>
      </c>
      <c r="H670" s="245">
        <v>0</v>
      </c>
      <c r="I670" s="253">
        <f t="shared" ref="I670" si="696">IFERROR((H670/$F$6),0)</f>
        <v>0</v>
      </c>
      <c r="J670" s="253">
        <f t="shared" si="665"/>
        <v>-1</v>
      </c>
    </row>
    <row r="671" spans="1:10">
      <c r="A671" s="225">
        <v>1019</v>
      </c>
      <c r="B671" s="242" t="s">
        <v>1378</v>
      </c>
      <c r="C671" s="242" t="s">
        <v>1020</v>
      </c>
      <c r="D671" s="243" t="s">
        <v>553</v>
      </c>
      <c r="E671" s="244" t="s">
        <v>1379</v>
      </c>
      <c r="F671" s="245">
        <v>560.35</v>
      </c>
      <c r="G671" s="253">
        <f t="shared" si="660"/>
        <v>7.9824123217995272E-6</v>
      </c>
      <c r="H671" s="245">
        <v>860.35</v>
      </c>
      <c r="I671" s="253">
        <f t="shared" ref="I671" si="697">IFERROR((H671/$F$6),0)</f>
        <v>1.2256033623735563E-5</v>
      </c>
      <c r="J671" s="253">
        <f t="shared" si="665"/>
        <v>0.53537967341839909</v>
      </c>
    </row>
    <row r="672" spans="1:10">
      <c r="A672" s="225">
        <v>1020</v>
      </c>
      <c r="B672" s="242" t="s">
        <v>1380</v>
      </c>
      <c r="C672" s="242" t="s">
        <v>1020</v>
      </c>
      <c r="D672" s="243" t="s">
        <v>553</v>
      </c>
      <c r="E672" s="244" t="s">
        <v>689</v>
      </c>
      <c r="F672" s="245">
        <v>3000</v>
      </c>
      <c r="G672" s="253">
        <f t="shared" si="660"/>
        <v>4.2736213019360362E-5</v>
      </c>
      <c r="H672" s="245">
        <v>0</v>
      </c>
      <c r="I672" s="253">
        <f t="shared" ref="I672" si="698">IFERROR((H672/$F$6),0)</f>
        <v>0</v>
      </c>
      <c r="J672" s="253">
        <f t="shared" si="665"/>
        <v>-1</v>
      </c>
    </row>
    <row r="673" spans="1:10">
      <c r="A673" s="225">
        <v>1021</v>
      </c>
      <c r="B673" s="242" t="s">
        <v>1381</v>
      </c>
      <c r="C673" s="242" t="s">
        <v>1020</v>
      </c>
      <c r="D673" s="243" t="s">
        <v>553</v>
      </c>
      <c r="E673" s="244" t="s">
        <v>1382</v>
      </c>
      <c r="F673" s="245">
        <v>3070.6</v>
      </c>
      <c r="G673" s="253">
        <f t="shared" si="660"/>
        <v>4.374193856574931E-5</v>
      </c>
      <c r="H673" s="245">
        <v>0</v>
      </c>
      <c r="I673" s="253">
        <f t="shared" ref="I673" si="699">IFERROR((H673/$F$6),0)</f>
        <v>0</v>
      </c>
      <c r="J673" s="253">
        <f t="shared" si="665"/>
        <v>-1</v>
      </c>
    </row>
    <row r="674" spans="1:10">
      <c r="A674" s="225">
        <v>1022</v>
      </c>
      <c r="B674" s="242" t="s">
        <v>1383</v>
      </c>
      <c r="C674" s="242" t="s">
        <v>1020</v>
      </c>
      <c r="D674" s="243" t="s">
        <v>553</v>
      </c>
      <c r="E674" s="244" t="s">
        <v>1384</v>
      </c>
      <c r="F674" s="245">
        <v>12903.33</v>
      </c>
      <c r="G674" s="253">
        <f t="shared" si="660"/>
        <v>1.8381315317970106E-4</v>
      </c>
      <c r="H674" s="245">
        <v>0</v>
      </c>
      <c r="I674" s="253">
        <f t="shared" ref="I674" si="700">IFERROR((H674/$F$6),0)</f>
        <v>0</v>
      </c>
      <c r="J674" s="253">
        <f t="shared" si="665"/>
        <v>-1</v>
      </c>
    </row>
    <row r="675" spans="1:10">
      <c r="A675" s="225">
        <v>1026</v>
      </c>
      <c r="B675" s="242" t="s">
        <v>1385</v>
      </c>
      <c r="C675" s="242" t="s">
        <v>1020</v>
      </c>
      <c r="D675" s="243" t="s">
        <v>553</v>
      </c>
      <c r="E675" s="244" t="s">
        <v>1386</v>
      </c>
      <c r="F675" s="245">
        <v>3676</v>
      </c>
      <c r="G675" s="253">
        <f t="shared" ref="G675:G694" si="701">IFERROR((F675/$F$6),0)</f>
        <v>5.2366106353056231E-5</v>
      </c>
      <c r="H675" s="245">
        <v>0</v>
      </c>
      <c r="I675" s="253">
        <f t="shared" ref="I675" si="702">IFERROR((H675/$F$6),0)</f>
        <v>0</v>
      </c>
      <c r="J675" s="253">
        <f t="shared" si="665"/>
        <v>-1</v>
      </c>
    </row>
    <row r="676" spans="1:10">
      <c r="A676" s="225">
        <v>1027</v>
      </c>
      <c r="B676" s="242" t="s">
        <v>1387</v>
      </c>
      <c r="C676" s="242" t="s">
        <v>1020</v>
      </c>
      <c r="D676" s="243" t="s">
        <v>553</v>
      </c>
      <c r="E676" s="244" t="s">
        <v>1388</v>
      </c>
      <c r="F676" s="245">
        <v>324.5</v>
      </c>
      <c r="G676" s="253">
        <f t="shared" si="701"/>
        <v>4.6226337082608128E-6</v>
      </c>
      <c r="H676" s="245">
        <v>0</v>
      </c>
      <c r="I676" s="253">
        <f t="shared" ref="I676" si="703">IFERROR((H676/$F$6),0)</f>
        <v>0</v>
      </c>
      <c r="J676" s="253">
        <f t="shared" si="665"/>
        <v>-1</v>
      </c>
    </row>
    <row r="677" spans="1:10">
      <c r="A677" s="225">
        <v>1028</v>
      </c>
      <c r="B677" s="242" t="s">
        <v>1389</v>
      </c>
      <c r="C677" s="242" t="s">
        <v>1020</v>
      </c>
      <c r="D677" s="243" t="s">
        <v>553</v>
      </c>
      <c r="E677" s="244" t="s">
        <v>1390</v>
      </c>
      <c r="F677" s="245">
        <v>140000</v>
      </c>
      <c r="G677" s="253">
        <f t="shared" si="701"/>
        <v>1.9943566075701501E-3</v>
      </c>
      <c r="H677" s="245">
        <v>0</v>
      </c>
      <c r="I677" s="253">
        <f t="shared" ref="I677" si="704">IFERROR((H677/$F$6),0)</f>
        <v>0</v>
      </c>
      <c r="J677" s="253">
        <f t="shared" si="665"/>
        <v>-1</v>
      </c>
    </row>
    <row r="678" spans="1:10">
      <c r="A678" s="225">
        <v>1029</v>
      </c>
      <c r="B678" s="242" t="s">
        <v>1391</v>
      </c>
      <c r="C678" s="242" t="s">
        <v>1020</v>
      </c>
      <c r="D678" s="243" t="s">
        <v>553</v>
      </c>
      <c r="E678" s="244" t="s">
        <v>1392</v>
      </c>
      <c r="F678" s="245">
        <v>10700</v>
      </c>
      <c r="G678" s="253">
        <f t="shared" si="701"/>
        <v>1.5242582643571864E-4</v>
      </c>
      <c r="H678" s="245">
        <v>0</v>
      </c>
      <c r="I678" s="253">
        <f t="shared" ref="I678" si="705">IFERROR((H678/$F$6),0)</f>
        <v>0</v>
      </c>
      <c r="J678" s="253">
        <f t="shared" si="665"/>
        <v>-1</v>
      </c>
    </row>
    <row r="679" spans="1:10">
      <c r="A679" s="225">
        <v>1030</v>
      </c>
      <c r="B679" s="242" t="s">
        <v>1393</v>
      </c>
      <c r="C679" s="242" t="s">
        <v>1020</v>
      </c>
      <c r="D679" s="243" t="s">
        <v>553</v>
      </c>
      <c r="E679" s="244" t="s">
        <v>1394</v>
      </c>
      <c r="F679" s="245">
        <v>21650</v>
      </c>
      <c r="G679" s="253">
        <f t="shared" si="701"/>
        <v>3.0841300395638394E-4</v>
      </c>
      <c r="H679" s="245">
        <v>0</v>
      </c>
      <c r="I679" s="253">
        <f t="shared" ref="I679" si="706">IFERROR((H679/$F$6),0)</f>
        <v>0</v>
      </c>
      <c r="J679" s="253">
        <f t="shared" ref="J679:J694" si="707">IF(AND(F679=0,H679=0),0,IF(H679=0,-1,IF(F679=0,1,(H679/F679)-1)))</f>
        <v>-1</v>
      </c>
    </row>
    <row r="680" spans="1:10">
      <c r="A680" s="225">
        <v>1031</v>
      </c>
      <c r="B680" s="242" t="s">
        <v>1395</v>
      </c>
      <c r="C680" s="242" t="s">
        <v>1020</v>
      </c>
      <c r="D680" s="243" t="s">
        <v>553</v>
      </c>
      <c r="E680" s="244" t="s">
        <v>1396</v>
      </c>
      <c r="F680" s="245">
        <v>67307.3</v>
      </c>
      <c r="G680" s="253">
        <f t="shared" si="701"/>
        <v>9.588197035193313E-4</v>
      </c>
      <c r="H680" s="245">
        <v>192808.7</v>
      </c>
      <c r="I680" s="253">
        <f t="shared" ref="I680" si="708">IFERROR((H680/$F$6),0)</f>
        <v>2.7466378917286489E-3</v>
      </c>
      <c r="J680" s="253">
        <f t="shared" si="707"/>
        <v>1.8646030965437626</v>
      </c>
    </row>
    <row r="681" spans="1:10">
      <c r="A681" s="225">
        <v>1032</v>
      </c>
      <c r="B681" s="242" t="s">
        <v>1397</v>
      </c>
      <c r="C681" s="242" t="s">
        <v>1020</v>
      </c>
      <c r="D681" s="243" t="s">
        <v>553</v>
      </c>
      <c r="E681" s="244" t="s">
        <v>1398</v>
      </c>
      <c r="F681" s="245">
        <v>0</v>
      </c>
      <c r="G681" s="253">
        <f t="shared" si="701"/>
        <v>0</v>
      </c>
      <c r="H681" s="245">
        <v>2573.5500000000002</v>
      </c>
      <c r="I681" s="253">
        <f t="shared" ref="I681" si="709">IFERROR((H681/$F$6),0)</f>
        <v>3.6661260338658292E-5</v>
      </c>
      <c r="J681" s="253">
        <f t="shared" si="707"/>
        <v>1</v>
      </c>
    </row>
    <row r="682" spans="1:10">
      <c r="A682" s="225">
        <v>1033</v>
      </c>
      <c r="B682" s="242" t="s">
        <v>1399</v>
      </c>
      <c r="C682" s="242" t="s">
        <v>1020</v>
      </c>
      <c r="D682" s="243" t="s">
        <v>553</v>
      </c>
      <c r="E682" s="244" t="s">
        <v>1400</v>
      </c>
      <c r="F682" s="245">
        <v>385.52</v>
      </c>
      <c r="G682" s="253">
        <f t="shared" si="701"/>
        <v>5.4918882810746025E-6</v>
      </c>
      <c r="H682" s="245">
        <v>0</v>
      </c>
      <c r="I682" s="253">
        <f t="shared" ref="I682" si="710">IFERROR((H682/$F$6),0)</f>
        <v>0</v>
      </c>
      <c r="J682" s="253">
        <f t="shared" si="707"/>
        <v>-1</v>
      </c>
    </row>
    <row r="683" spans="1:10">
      <c r="A683" s="225">
        <v>1034</v>
      </c>
      <c r="B683" s="242" t="s">
        <v>1401</v>
      </c>
      <c r="C683" s="242" t="s">
        <v>1020</v>
      </c>
      <c r="D683" s="243" t="s">
        <v>553</v>
      </c>
      <c r="E683" s="244" t="s">
        <v>1402</v>
      </c>
      <c r="F683" s="245">
        <v>2450</v>
      </c>
      <c r="G683" s="253">
        <f t="shared" si="701"/>
        <v>3.4901240632477631E-5</v>
      </c>
      <c r="H683" s="245">
        <v>22034.69</v>
      </c>
      <c r="I683" s="253">
        <f t="shared" ref="I683" si="711">IFERROR((H683/$F$6),0)</f>
        <v>3.138930685518565E-4</v>
      </c>
      <c r="J683" s="253">
        <f t="shared" si="707"/>
        <v>7.9937510204081619</v>
      </c>
    </row>
    <row r="684" spans="1:10">
      <c r="A684" s="225">
        <v>1035</v>
      </c>
      <c r="B684" s="242" t="s">
        <v>1403</v>
      </c>
      <c r="C684" s="242" t="s">
        <v>1020</v>
      </c>
      <c r="D684" s="243" t="s">
        <v>553</v>
      </c>
      <c r="E684" s="244" t="s">
        <v>1404</v>
      </c>
      <c r="F684" s="245">
        <v>200</v>
      </c>
      <c r="G684" s="253">
        <f t="shared" si="701"/>
        <v>2.8490808679573574E-6</v>
      </c>
      <c r="H684" s="245">
        <v>0</v>
      </c>
      <c r="I684" s="253">
        <f t="shared" ref="I684" si="712">IFERROR((H684/$F$6),0)</f>
        <v>0</v>
      </c>
      <c r="J684" s="253">
        <f t="shared" si="707"/>
        <v>-1</v>
      </c>
    </row>
    <row r="685" spans="1:10">
      <c r="A685" s="225">
        <v>1036</v>
      </c>
      <c r="B685" s="242" t="s">
        <v>1405</v>
      </c>
      <c r="C685" s="242" t="s">
        <v>1020</v>
      </c>
      <c r="D685" s="243" t="s">
        <v>553</v>
      </c>
      <c r="E685" s="244" t="s">
        <v>1406</v>
      </c>
      <c r="F685" s="245">
        <v>412.5</v>
      </c>
      <c r="G685" s="253">
        <f t="shared" si="701"/>
        <v>5.87622929016205E-6</v>
      </c>
      <c r="H685" s="245">
        <v>1875.5</v>
      </c>
      <c r="I685" s="253">
        <f t="shared" ref="I685" si="713">IFERROR((H685/$F$6),0)</f>
        <v>2.671725583927012E-5</v>
      </c>
      <c r="J685" s="253">
        <f t="shared" si="707"/>
        <v>3.5466666666666669</v>
      </c>
    </row>
    <row r="686" spans="1:10">
      <c r="A686" s="225">
        <v>1038</v>
      </c>
      <c r="B686" s="242" t="s">
        <v>1407</v>
      </c>
      <c r="C686" s="242" t="s">
        <v>1020</v>
      </c>
      <c r="D686" s="243" t="s">
        <v>553</v>
      </c>
      <c r="E686" s="244" t="s">
        <v>1408</v>
      </c>
      <c r="F686" s="245">
        <v>185.25</v>
      </c>
      <c r="G686" s="253">
        <f t="shared" si="701"/>
        <v>2.6389611539455023E-6</v>
      </c>
      <c r="H686" s="245">
        <v>0</v>
      </c>
      <c r="I686" s="253">
        <f t="shared" ref="I686" si="714">IFERROR((H686/$F$6),0)</f>
        <v>0</v>
      </c>
      <c r="J686" s="253">
        <f t="shared" si="707"/>
        <v>-1</v>
      </c>
    </row>
    <row r="687" spans="1:10">
      <c r="A687" s="225">
        <v>1041</v>
      </c>
      <c r="B687" s="242" t="s">
        <v>1409</v>
      </c>
      <c r="C687" s="242" t="s">
        <v>1020</v>
      </c>
      <c r="D687" s="243" t="s">
        <v>553</v>
      </c>
      <c r="E687" s="244" t="s">
        <v>1410</v>
      </c>
      <c r="F687" s="245">
        <v>0</v>
      </c>
      <c r="G687" s="253">
        <f t="shared" si="701"/>
        <v>0</v>
      </c>
      <c r="H687" s="245">
        <v>1737</v>
      </c>
      <c r="I687" s="253">
        <f t="shared" ref="I687" si="715">IFERROR((H687/$F$6),0)</f>
        <v>2.474426733820965E-5</v>
      </c>
      <c r="J687" s="253">
        <f t="shared" si="707"/>
        <v>1</v>
      </c>
    </row>
    <row r="688" spans="1:10">
      <c r="A688" s="225">
        <v>1049</v>
      </c>
      <c r="B688" s="242" t="s">
        <v>1411</v>
      </c>
      <c r="C688" s="242" t="s">
        <v>1020</v>
      </c>
      <c r="D688" s="243" t="s">
        <v>553</v>
      </c>
      <c r="E688" s="244" t="s">
        <v>1412</v>
      </c>
      <c r="F688" s="245">
        <v>0</v>
      </c>
      <c r="G688" s="253">
        <f t="shared" si="701"/>
        <v>0</v>
      </c>
      <c r="H688" s="245">
        <v>350</v>
      </c>
      <c r="I688" s="253">
        <f t="shared" ref="I688" si="716">IFERROR((H688/$F$6),0)</f>
        <v>4.9858915189253758E-6</v>
      </c>
      <c r="J688" s="253">
        <f t="shared" si="707"/>
        <v>1</v>
      </c>
    </row>
    <row r="689" spans="1:10">
      <c r="A689" s="225">
        <v>1051</v>
      </c>
      <c r="B689" s="242" t="s">
        <v>1413</v>
      </c>
      <c r="C689" s="242" t="s">
        <v>1020</v>
      </c>
      <c r="D689" s="243" t="s">
        <v>553</v>
      </c>
      <c r="E689" s="244" t="s">
        <v>1414</v>
      </c>
      <c r="F689" s="245">
        <v>0</v>
      </c>
      <c r="G689" s="253">
        <f t="shared" si="701"/>
        <v>0</v>
      </c>
      <c r="H689" s="245">
        <v>7000</v>
      </c>
      <c r="I689" s="253">
        <f t="shared" ref="I689" si="717">IFERROR((H689/$F$6),0)</f>
        <v>9.9717830378507512E-5</v>
      </c>
      <c r="J689" s="253">
        <f t="shared" si="707"/>
        <v>1</v>
      </c>
    </row>
    <row r="690" spans="1:10">
      <c r="A690" s="225">
        <v>1058</v>
      </c>
      <c r="B690" s="242" t="s">
        <v>1415</v>
      </c>
      <c r="C690" s="242" t="s">
        <v>1020</v>
      </c>
      <c r="D690" s="243" t="s">
        <v>553</v>
      </c>
      <c r="E690" s="244" t="s">
        <v>1416</v>
      </c>
      <c r="F690" s="245">
        <v>0</v>
      </c>
      <c r="G690" s="253">
        <f t="shared" si="701"/>
        <v>0</v>
      </c>
      <c r="H690" s="245">
        <v>20459.3</v>
      </c>
      <c r="I690" s="253">
        <f t="shared" ref="I690" si="718">IFERROR((H690/$F$6),0)</f>
        <v>2.9145100100899982E-4</v>
      </c>
      <c r="J690" s="253">
        <f t="shared" si="707"/>
        <v>1</v>
      </c>
    </row>
    <row r="691" spans="1:10">
      <c r="A691" s="225">
        <v>1065</v>
      </c>
      <c r="B691" s="242" t="s">
        <v>1417</v>
      </c>
      <c r="C691" s="242" t="s">
        <v>1020</v>
      </c>
      <c r="D691" s="243" t="s">
        <v>553</v>
      </c>
      <c r="E691" s="244" t="s">
        <v>1418</v>
      </c>
      <c r="F691" s="245">
        <v>0</v>
      </c>
      <c r="G691" s="253">
        <f t="shared" si="701"/>
        <v>0</v>
      </c>
      <c r="H691" s="245">
        <v>2736.88</v>
      </c>
      <c r="I691" s="253">
        <f t="shared" ref="I691" si="719">IFERROR((H691/$F$6),0)</f>
        <v>3.8987962229475668E-5</v>
      </c>
      <c r="J691" s="253">
        <f t="shared" si="707"/>
        <v>1</v>
      </c>
    </row>
    <row r="692" spans="1:10">
      <c r="A692" s="225">
        <v>1072</v>
      </c>
      <c r="B692" s="242" t="s">
        <v>1419</v>
      </c>
      <c r="C692" s="242" t="s">
        <v>1020</v>
      </c>
      <c r="D692" s="243" t="s">
        <v>553</v>
      </c>
      <c r="E692" s="244" t="s">
        <v>1420</v>
      </c>
      <c r="F692" s="245">
        <v>0</v>
      </c>
      <c r="G692" s="253">
        <f t="shared" si="701"/>
        <v>0</v>
      </c>
      <c r="H692" s="245">
        <v>7150</v>
      </c>
      <c r="I692" s="253">
        <f t="shared" ref="I692" si="720">IFERROR((H692/$F$6),0)</f>
        <v>1.0185464102947553E-4</v>
      </c>
      <c r="J692" s="253">
        <f t="shared" si="707"/>
        <v>1</v>
      </c>
    </row>
    <row r="693" spans="1:10">
      <c r="A693" s="225">
        <v>1078</v>
      </c>
      <c r="B693" s="242" t="s">
        <v>1421</v>
      </c>
      <c r="C693" s="242" t="s">
        <v>1020</v>
      </c>
      <c r="D693" s="243" t="s">
        <v>553</v>
      </c>
      <c r="E693" s="244" t="s">
        <v>1422</v>
      </c>
      <c r="F693" s="245">
        <v>0</v>
      </c>
      <c r="G693" s="253">
        <f t="shared" si="701"/>
        <v>0</v>
      </c>
      <c r="H693" s="245">
        <v>3222.66</v>
      </c>
      <c r="I693" s="253">
        <f t="shared" ref="I693" si="721">IFERROR((H693/$F$6),0)</f>
        <v>4.5908094749657286E-5</v>
      </c>
      <c r="J693" s="253">
        <f t="shared" si="707"/>
        <v>1</v>
      </c>
    </row>
    <row r="694" spans="1:10">
      <c r="A694" s="225">
        <v>1089</v>
      </c>
      <c r="B694" s="242" t="s">
        <v>1423</v>
      </c>
      <c r="C694" s="242" t="s">
        <v>1020</v>
      </c>
      <c r="D694" s="243" t="s">
        <v>553</v>
      </c>
      <c r="E694" s="244" t="s">
        <v>1424</v>
      </c>
      <c r="F694" s="245">
        <v>0</v>
      </c>
      <c r="G694" s="253">
        <f t="shared" si="701"/>
        <v>0</v>
      </c>
      <c r="H694" s="245">
        <v>59996</v>
      </c>
      <c r="I694" s="253">
        <f t="shared" ref="I694" si="722">IFERROR((H694/$F$6),0)</f>
        <v>8.5466727876984817E-4</v>
      </c>
      <c r="J694" s="253">
        <f t="shared" si="707"/>
        <v>1</v>
      </c>
    </row>
    <row r="695" spans="1:10">
      <c r="A695" s="225">
        <v>1098</v>
      </c>
      <c r="B695" s="242" t="s">
        <v>1425</v>
      </c>
      <c r="C695" s="242" t="s">
        <v>1020</v>
      </c>
      <c r="D695" s="243" t="s">
        <v>553</v>
      </c>
      <c r="E695" s="244" t="s">
        <v>1426</v>
      </c>
      <c r="F695" s="245">
        <v>0</v>
      </c>
      <c r="G695" s="253">
        <f t="shared" ref="G695:G712" si="723">IFERROR((F695/$F$6),0)</f>
        <v>0</v>
      </c>
      <c r="H695" s="245">
        <v>5600</v>
      </c>
      <c r="I695" s="253">
        <f t="shared" ref="I695" si="724">IFERROR((H695/$F$6),0)</f>
        <v>7.9774264302806013E-5</v>
      </c>
      <c r="J695" s="253">
        <f t="shared" ref="J695:J715" si="725">IF(AND(F695=0,H695=0),0,IF(H695=0,-1,IF(F695=0,1,(H695/F695)-1)))</f>
        <v>1</v>
      </c>
    </row>
    <row r="696" spans="1:10">
      <c r="A696" s="225">
        <v>1101</v>
      </c>
      <c r="B696" s="242" t="s">
        <v>1427</v>
      </c>
      <c r="C696" s="242" t="s">
        <v>1020</v>
      </c>
      <c r="D696" s="243" t="s">
        <v>553</v>
      </c>
      <c r="E696" s="244" t="s">
        <v>1428</v>
      </c>
      <c r="F696" s="245">
        <v>0</v>
      </c>
      <c r="G696" s="253">
        <f t="shared" si="723"/>
        <v>0</v>
      </c>
      <c r="H696" s="245">
        <v>26163.21</v>
      </c>
      <c r="I696" s="253">
        <f t="shared" ref="I696" si="726">IFERROR((H696/$F$6),0)</f>
        <v>3.7270550527675309E-4</v>
      </c>
      <c r="J696" s="253">
        <f t="shared" si="725"/>
        <v>1</v>
      </c>
    </row>
    <row r="697" spans="1:10">
      <c r="A697" s="225">
        <v>1105</v>
      </c>
      <c r="B697" s="242" t="s">
        <v>1429</v>
      </c>
      <c r="C697" s="242" t="s">
        <v>1020</v>
      </c>
      <c r="D697" s="243" t="s">
        <v>553</v>
      </c>
      <c r="E697" s="244" t="s">
        <v>1430</v>
      </c>
      <c r="F697" s="245">
        <v>0</v>
      </c>
      <c r="G697" s="253">
        <f t="shared" si="723"/>
        <v>0</v>
      </c>
      <c r="H697" s="245">
        <v>1219</v>
      </c>
      <c r="I697" s="253">
        <f t="shared" ref="I697" si="727">IFERROR((H697/$F$6),0)</f>
        <v>1.7365147890200094E-5</v>
      </c>
      <c r="J697" s="253">
        <f t="shared" si="725"/>
        <v>1</v>
      </c>
    </row>
    <row r="698" spans="1:10">
      <c r="A698" s="225">
        <v>1118</v>
      </c>
      <c r="B698" s="242" t="s">
        <v>1431</v>
      </c>
      <c r="C698" s="242" t="s">
        <v>1020</v>
      </c>
      <c r="D698" s="243" t="s">
        <v>553</v>
      </c>
      <c r="E698" s="244" t="s">
        <v>1432</v>
      </c>
      <c r="F698" s="245">
        <v>0</v>
      </c>
      <c r="G698" s="253">
        <f t="shared" si="723"/>
        <v>0</v>
      </c>
      <c r="H698" s="245">
        <v>3450</v>
      </c>
      <c r="I698" s="253">
        <f t="shared" ref="I698" si="728">IFERROR((H698/$F$6),0)</f>
        <v>4.9146644972264419E-5</v>
      </c>
      <c r="J698" s="253">
        <f t="shared" si="725"/>
        <v>1</v>
      </c>
    </row>
    <row r="699" spans="1:10">
      <c r="A699" s="225">
        <v>1122</v>
      </c>
      <c r="B699" s="242" t="s">
        <v>1433</v>
      </c>
      <c r="C699" s="242" t="s">
        <v>1020</v>
      </c>
      <c r="D699" s="243" t="s">
        <v>553</v>
      </c>
      <c r="E699" s="244" t="s">
        <v>1434</v>
      </c>
      <c r="F699" s="245">
        <v>0</v>
      </c>
      <c r="G699" s="253">
        <f t="shared" si="723"/>
        <v>0</v>
      </c>
      <c r="H699" s="245">
        <v>43937.85</v>
      </c>
      <c r="I699" s="253">
        <f t="shared" ref="I699" si="729">IFERROR((H699/$F$6),0)</f>
        <v>6.259124390709009E-4</v>
      </c>
      <c r="J699" s="253">
        <f t="shared" si="725"/>
        <v>1</v>
      </c>
    </row>
    <row r="700" spans="1:10">
      <c r="A700" s="225">
        <v>1124</v>
      </c>
      <c r="B700" s="242" t="s">
        <v>1435</v>
      </c>
      <c r="C700" s="242" t="s">
        <v>1020</v>
      </c>
      <c r="D700" s="243" t="s">
        <v>553</v>
      </c>
      <c r="E700" s="244" t="s">
        <v>1436</v>
      </c>
      <c r="F700" s="245">
        <v>0</v>
      </c>
      <c r="G700" s="253">
        <f t="shared" si="723"/>
        <v>0</v>
      </c>
      <c r="H700" s="245">
        <v>2978.67</v>
      </c>
      <c r="I700" s="253">
        <f t="shared" ref="I700" si="730">IFERROR((H700/$F$6),0)</f>
        <v>4.2432358544792715E-5</v>
      </c>
      <c r="J700" s="253">
        <f t="shared" si="725"/>
        <v>1</v>
      </c>
    </row>
    <row r="701" spans="1:10">
      <c r="A701" s="225">
        <v>1128</v>
      </c>
      <c r="B701" s="242" t="s">
        <v>1437</v>
      </c>
      <c r="C701" s="242" t="s">
        <v>1020</v>
      </c>
      <c r="D701" s="243" t="s">
        <v>553</v>
      </c>
      <c r="E701" s="244" t="s">
        <v>1438</v>
      </c>
      <c r="F701" s="245">
        <v>0</v>
      </c>
      <c r="G701" s="253">
        <f t="shared" si="723"/>
        <v>0</v>
      </c>
      <c r="H701" s="245">
        <v>1546.51</v>
      </c>
      <c r="I701" s="253">
        <f t="shared" ref="I701" si="731">IFERROR((H701/$F$6),0)</f>
        <v>2.2030660265523666E-5</v>
      </c>
      <c r="J701" s="253">
        <f t="shared" si="725"/>
        <v>1</v>
      </c>
    </row>
    <row r="702" spans="1:10">
      <c r="A702" s="225">
        <v>1130</v>
      </c>
      <c r="B702" s="242" t="s">
        <v>1439</v>
      </c>
      <c r="C702" s="242" t="s">
        <v>1020</v>
      </c>
      <c r="D702" s="243" t="s">
        <v>553</v>
      </c>
      <c r="E702" s="244" t="s">
        <v>1440</v>
      </c>
      <c r="F702" s="245">
        <v>0</v>
      </c>
      <c r="G702" s="253">
        <f t="shared" si="723"/>
        <v>0</v>
      </c>
      <c r="H702" s="245">
        <v>1200</v>
      </c>
      <c r="I702" s="253">
        <f t="shared" ref="I702" si="732">IFERROR((H702/$F$6),0)</f>
        <v>1.7094485207744147E-5</v>
      </c>
      <c r="J702" s="253">
        <f t="shared" si="725"/>
        <v>1</v>
      </c>
    </row>
    <row r="703" spans="1:10">
      <c r="A703" s="225">
        <v>1131</v>
      </c>
      <c r="B703" s="242" t="s">
        <v>1441</v>
      </c>
      <c r="C703" s="242" t="s">
        <v>1020</v>
      </c>
      <c r="D703" s="243" t="s">
        <v>553</v>
      </c>
      <c r="E703" s="244" t="s">
        <v>1442</v>
      </c>
      <c r="F703" s="245">
        <v>0</v>
      </c>
      <c r="G703" s="253">
        <f t="shared" si="723"/>
        <v>0</v>
      </c>
      <c r="H703" s="245">
        <v>6169.66</v>
      </c>
      <c r="I703" s="253">
        <f t="shared" ref="I703" si="733">IFERROR((H703/$F$6),0)</f>
        <v>8.7889301339008947E-5</v>
      </c>
      <c r="J703" s="253">
        <f t="shared" si="725"/>
        <v>1</v>
      </c>
    </row>
    <row r="704" spans="1:10">
      <c r="A704" s="225">
        <v>1132</v>
      </c>
      <c r="B704" s="242" t="s">
        <v>1443</v>
      </c>
      <c r="C704" s="242" t="s">
        <v>1020</v>
      </c>
      <c r="D704" s="243" t="s">
        <v>553</v>
      </c>
      <c r="E704" s="244" t="s">
        <v>1444</v>
      </c>
      <c r="F704" s="245">
        <v>0</v>
      </c>
      <c r="G704" s="253">
        <f t="shared" si="723"/>
        <v>0</v>
      </c>
      <c r="H704" s="245">
        <v>1390</v>
      </c>
      <c r="I704" s="253">
        <f t="shared" ref="I704" si="734">IFERROR((H704/$F$6),0)</f>
        <v>1.9801112032303636E-5</v>
      </c>
      <c r="J704" s="253">
        <f t="shared" si="725"/>
        <v>1</v>
      </c>
    </row>
    <row r="705" spans="1:10">
      <c r="A705" s="225">
        <v>1135</v>
      </c>
      <c r="B705" s="242" t="s">
        <v>1445</v>
      </c>
      <c r="C705" s="242" t="s">
        <v>1020</v>
      </c>
      <c r="D705" s="243" t="s">
        <v>553</v>
      </c>
      <c r="E705" s="244" t="s">
        <v>1446</v>
      </c>
      <c r="F705" s="245">
        <v>0</v>
      </c>
      <c r="G705" s="253">
        <f t="shared" si="723"/>
        <v>0</v>
      </c>
      <c r="H705" s="245">
        <v>10080.299999999999</v>
      </c>
      <c r="I705" s="253">
        <f t="shared" ref="I705" si="735">IFERROR((H705/$F$6),0)</f>
        <v>1.4359794936635276E-4</v>
      </c>
      <c r="J705" s="253">
        <f t="shared" si="725"/>
        <v>1</v>
      </c>
    </row>
    <row r="706" spans="1:10">
      <c r="A706" s="225">
        <v>1138</v>
      </c>
      <c r="B706" s="242" t="s">
        <v>1447</v>
      </c>
      <c r="C706" s="242" t="s">
        <v>1020</v>
      </c>
      <c r="D706" s="243" t="s">
        <v>553</v>
      </c>
      <c r="E706" s="244" t="s">
        <v>1448</v>
      </c>
      <c r="F706" s="245">
        <v>0</v>
      </c>
      <c r="G706" s="253">
        <f t="shared" si="723"/>
        <v>0</v>
      </c>
      <c r="H706" s="245">
        <v>7585.82</v>
      </c>
      <c r="I706" s="253">
        <f t="shared" ref="I706" si="736">IFERROR((H706/$F$6),0)</f>
        <v>1.0806307314884141E-4</v>
      </c>
      <c r="J706" s="253">
        <f t="shared" si="725"/>
        <v>1</v>
      </c>
    </row>
    <row r="707" spans="1:10">
      <c r="A707" s="225">
        <v>1139</v>
      </c>
      <c r="B707" s="242" t="s">
        <v>1449</v>
      </c>
      <c r="C707" s="242" t="s">
        <v>1020</v>
      </c>
      <c r="D707" s="243" t="s">
        <v>553</v>
      </c>
      <c r="E707" s="244" t="s">
        <v>1450</v>
      </c>
      <c r="F707" s="245">
        <v>0</v>
      </c>
      <c r="G707" s="253">
        <f t="shared" si="723"/>
        <v>0</v>
      </c>
      <c r="H707" s="245">
        <v>25655.3</v>
      </c>
      <c r="I707" s="253">
        <f t="shared" ref="I707" si="737">IFERROR((H707/$F$6),0)</f>
        <v>3.6547012195853199E-4</v>
      </c>
      <c r="J707" s="253">
        <f t="shared" si="725"/>
        <v>1</v>
      </c>
    </row>
    <row r="708" spans="1:10">
      <c r="A708" s="225">
        <v>1140</v>
      </c>
      <c r="B708" s="242" t="s">
        <v>1451</v>
      </c>
      <c r="C708" s="242" t="s">
        <v>1020</v>
      </c>
      <c r="D708" s="243" t="s">
        <v>553</v>
      </c>
      <c r="E708" s="244" t="s">
        <v>1452</v>
      </c>
      <c r="F708" s="245">
        <v>0</v>
      </c>
      <c r="G708" s="253">
        <f t="shared" si="723"/>
        <v>0</v>
      </c>
      <c r="H708" s="245">
        <v>3725.68</v>
      </c>
      <c r="I708" s="253">
        <f t="shared" ref="I708" si="738">IFERROR((H708/$F$6),0)</f>
        <v>5.3073818040656839E-5</v>
      </c>
      <c r="J708" s="253">
        <f t="shared" si="725"/>
        <v>1</v>
      </c>
    </row>
    <row r="709" spans="1:10">
      <c r="A709" s="225">
        <v>1145</v>
      </c>
      <c r="B709" s="242" t="s">
        <v>1453</v>
      </c>
      <c r="C709" s="242" t="s">
        <v>1020</v>
      </c>
      <c r="D709" s="243" t="s">
        <v>553</v>
      </c>
      <c r="E709" s="244" t="s">
        <v>1454</v>
      </c>
      <c r="F709" s="245">
        <v>0</v>
      </c>
      <c r="G709" s="253">
        <f t="shared" si="723"/>
        <v>0</v>
      </c>
      <c r="H709" s="245">
        <v>2334.3000000000002</v>
      </c>
      <c r="I709" s="253">
        <f t="shared" ref="I709" si="739">IFERROR((H709/$F$6),0)</f>
        <v>3.32530473503643E-5</v>
      </c>
      <c r="J709" s="253">
        <f t="shared" si="725"/>
        <v>1</v>
      </c>
    </row>
    <row r="710" spans="1:10">
      <c r="A710" s="225">
        <v>1148</v>
      </c>
      <c r="B710" s="242" t="s">
        <v>1455</v>
      </c>
      <c r="C710" s="242" t="s">
        <v>1020</v>
      </c>
      <c r="D710" s="243" t="s">
        <v>553</v>
      </c>
      <c r="E710" s="244" t="s">
        <v>1456</v>
      </c>
      <c r="F710" s="245">
        <v>0</v>
      </c>
      <c r="G710" s="253">
        <f t="shared" si="723"/>
        <v>0</v>
      </c>
      <c r="H710" s="245">
        <v>8446.5</v>
      </c>
      <c r="I710" s="253">
        <f t="shared" ref="I710" si="740">IFERROR((H710/$F$6),0)</f>
        <v>1.203238077560091E-4</v>
      </c>
      <c r="J710" s="253">
        <f t="shared" si="725"/>
        <v>1</v>
      </c>
    </row>
    <row r="711" spans="1:10">
      <c r="A711" s="225">
        <v>1150</v>
      </c>
      <c r="B711" s="242" t="s">
        <v>1457</v>
      </c>
      <c r="C711" s="242" t="s">
        <v>1020</v>
      </c>
      <c r="D711" s="243" t="s">
        <v>553</v>
      </c>
      <c r="E711" s="244" t="s">
        <v>1458</v>
      </c>
      <c r="F711" s="245">
        <v>0</v>
      </c>
      <c r="G711" s="253">
        <f t="shared" si="723"/>
        <v>0</v>
      </c>
      <c r="H711" s="245">
        <v>42</v>
      </c>
      <c r="I711" s="253">
        <f t="shared" ref="I711" si="741">IFERROR((H711/$F$6),0)</f>
        <v>5.9830698227104512E-7</v>
      </c>
      <c r="J711" s="253">
        <f t="shared" si="725"/>
        <v>1</v>
      </c>
    </row>
    <row r="712" spans="1:10">
      <c r="A712" s="225">
        <v>1151</v>
      </c>
      <c r="B712" s="242" t="s">
        <v>1459</v>
      </c>
      <c r="C712" s="242" t="s">
        <v>1020</v>
      </c>
      <c r="D712" s="243" t="s">
        <v>553</v>
      </c>
      <c r="E712" s="244" t="s">
        <v>1460</v>
      </c>
      <c r="F712" s="245">
        <v>0</v>
      </c>
      <c r="G712" s="253">
        <f t="shared" si="723"/>
        <v>0</v>
      </c>
      <c r="H712" s="245">
        <v>882.4</v>
      </c>
      <c r="I712" s="253">
        <f t="shared" ref="I712" si="742">IFERROR((H712/$F$6),0)</f>
        <v>1.2570144789427862E-5</v>
      </c>
      <c r="J712" s="253">
        <f t="shared" si="725"/>
        <v>1</v>
      </c>
    </row>
    <row r="713" spans="1:10">
      <c r="A713" s="225">
        <v>1154</v>
      </c>
      <c r="B713" s="242" t="s">
        <v>1461</v>
      </c>
      <c r="C713" s="242" t="s">
        <v>1020</v>
      </c>
      <c r="D713" s="243" t="s">
        <v>553</v>
      </c>
      <c r="E713" s="244" t="s">
        <v>1462</v>
      </c>
      <c r="F713" s="245">
        <v>0</v>
      </c>
      <c r="G713" s="253">
        <f t="shared" ref="G713:G765" si="743">IFERROR((F713/$F$6),0)</f>
        <v>0</v>
      </c>
      <c r="H713" s="245">
        <v>5482.7</v>
      </c>
      <c r="I713" s="253">
        <f t="shared" ref="I713" si="744">IFERROR((H713/$F$6),0)</f>
        <v>7.8103278373749013E-5</v>
      </c>
      <c r="J713" s="253">
        <f t="shared" si="725"/>
        <v>1</v>
      </c>
    </row>
    <row r="714" spans="1:10">
      <c r="A714" s="225">
        <v>1155</v>
      </c>
      <c r="B714" s="242" t="s">
        <v>1463</v>
      </c>
      <c r="C714" s="242" t="s">
        <v>1020</v>
      </c>
      <c r="D714" s="243" t="s">
        <v>553</v>
      </c>
      <c r="E714" s="244" t="s">
        <v>1464</v>
      </c>
      <c r="F714" s="245">
        <v>0</v>
      </c>
      <c r="G714" s="253">
        <f t="shared" si="743"/>
        <v>0</v>
      </c>
      <c r="H714" s="245">
        <v>13704</v>
      </c>
      <c r="I714" s="253">
        <f t="shared" ref="I714" si="745">IFERROR((H714/$F$6),0)</f>
        <v>1.9521902107243815E-4</v>
      </c>
      <c r="J714" s="253">
        <f t="shared" si="725"/>
        <v>1</v>
      </c>
    </row>
    <row r="715" spans="1:10">
      <c r="A715" s="225">
        <v>1156</v>
      </c>
      <c r="B715" s="242" t="s">
        <v>1465</v>
      </c>
      <c r="C715" s="242" t="s">
        <v>1020</v>
      </c>
      <c r="D715" s="243" t="s">
        <v>553</v>
      </c>
      <c r="E715" s="244" t="s">
        <v>1466</v>
      </c>
      <c r="F715" s="245">
        <v>0</v>
      </c>
      <c r="G715" s="253">
        <f t="shared" si="743"/>
        <v>0</v>
      </c>
      <c r="H715" s="245">
        <v>6740.43</v>
      </c>
      <c r="I715" s="253">
        <f t="shared" ref="I715" si="746">IFERROR((H715/$F$6),0)</f>
        <v>9.6020150774029064E-5</v>
      </c>
      <c r="J715" s="253">
        <f t="shared" si="725"/>
        <v>1</v>
      </c>
    </row>
    <row r="716" spans="1:10">
      <c r="A716" s="225">
        <v>1158</v>
      </c>
      <c r="B716" s="242" t="s">
        <v>1467</v>
      </c>
      <c r="C716" s="242" t="s">
        <v>1020</v>
      </c>
      <c r="D716" s="243" t="s">
        <v>553</v>
      </c>
      <c r="E716" s="244" t="s">
        <v>1468</v>
      </c>
      <c r="F716" s="245">
        <v>0</v>
      </c>
      <c r="G716" s="253">
        <f t="shared" si="743"/>
        <v>0</v>
      </c>
      <c r="H716" s="245">
        <v>619.94000000000005</v>
      </c>
      <c r="I716" s="253">
        <f t="shared" ref="I716" si="747">IFERROR((H716/$F$6),0)</f>
        <v>8.8312959664074224E-6</v>
      </c>
      <c r="J716" s="253">
        <f t="shared" ref="J716:J768" si="748">IF(AND(F716=0,H716=0),0,IF(H716=0,-1,IF(F716=0,1,(H716/F716)-1)))</f>
        <v>1</v>
      </c>
    </row>
    <row r="717" spans="1:10">
      <c r="A717" s="225">
        <v>1163</v>
      </c>
      <c r="B717" s="234" t="s">
        <v>1469</v>
      </c>
      <c r="C717" s="234"/>
      <c r="D717" s="235"/>
      <c r="E717" s="236" t="s">
        <v>1470</v>
      </c>
      <c r="F717" s="237">
        <v>13082647.07</v>
      </c>
      <c r="G717" s="251">
        <f t="shared" si="743"/>
        <v>0.18636759734687691</v>
      </c>
      <c r="H717" s="237">
        <v>11390571.1</v>
      </c>
      <c r="I717" s="251">
        <f t="shared" ref="I717" si="749">IFERROR((H717/$F$6),0)</f>
        <v>0.16226329098058995</v>
      </c>
      <c r="J717" s="251">
        <f t="shared" si="748"/>
        <v>-0.12933743155696098</v>
      </c>
    </row>
    <row r="718" spans="1:10">
      <c r="A718" s="225">
        <v>1164</v>
      </c>
      <c r="B718" s="238" t="s">
        <v>1471</v>
      </c>
      <c r="C718" s="238"/>
      <c r="D718" s="239"/>
      <c r="E718" s="240" t="s">
        <v>1472</v>
      </c>
      <c r="F718" s="241">
        <v>1229918.3999999999</v>
      </c>
      <c r="G718" s="252">
        <f t="shared" si="743"/>
        <v>1.7520684912943622E-2</v>
      </c>
      <c r="H718" s="241">
        <v>509627.14</v>
      </c>
      <c r="I718" s="252">
        <f t="shared" ref="I718" si="750">IFERROR((H718/$F$6),0)</f>
        <v>7.2598446718291293E-3</v>
      </c>
      <c r="J718" s="252">
        <f t="shared" si="748"/>
        <v>-0.58564150272083082</v>
      </c>
    </row>
    <row r="719" spans="1:10">
      <c r="A719" s="225">
        <v>1165</v>
      </c>
      <c r="B719" s="242" t="s">
        <v>1473</v>
      </c>
      <c r="C719" s="242" t="s">
        <v>1474</v>
      </c>
      <c r="D719" s="243" t="s">
        <v>1475</v>
      </c>
      <c r="E719" s="244" t="s">
        <v>1476</v>
      </c>
      <c r="F719" s="245">
        <v>1180809.98</v>
      </c>
      <c r="G719" s="253">
        <f t="shared" si="743"/>
        <v>1.6821115613555551E-2</v>
      </c>
      <c r="H719" s="245">
        <v>458516.98</v>
      </c>
      <c r="I719" s="253">
        <f t="shared" ref="I719" si="751">IFERROR((H719/$F$6),0)</f>
        <v>6.5317597767579312E-3</v>
      </c>
      <c r="J719" s="253">
        <f t="shared" si="748"/>
        <v>-0.61169283139019548</v>
      </c>
    </row>
    <row r="720" spans="1:10">
      <c r="A720" s="225">
        <v>1168</v>
      </c>
      <c r="B720" s="242" t="s">
        <v>1477</v>
      </c>
      <c r="C720" s="242" t="s">
        <v>1478</v>
      </c>
      <c r="D720" s="243" t="s">
        <v>1475</v>
      </c>
      <c r="E720" s="244" t="s">
        <v>1479</v>
      </c>
      <c r="F720" s="245">
        <v>696.63</v>
      </c>
      <c r="G720" s="253">
        <f t="shared" si="743"/>
        <v>9.9237760252256703E-6</v>
      </c>
      <c r="H720" s="245">
        <v>767.55</v>
      </c>
      <c r="I720" s="253">
        <f t="shared" ref="I720" si="752">IFERROR((H720/$F$6),0)</f>
        <v>1.0934060101003348E-5</v>
      </c>
      <c r="J720" s="253">
        <f t="shared" si="748"/>
        <v>0.10180440118857925</v>
      </c>
    </row>
    <row r="721" spans="1:10">
      <c r="A721" s="225">
        <v>1169</v>
      </c>
      <c r="B721" s="242" t="s">
        <v>1480</v>
      </c>
      <c r="C721" s="242" t="s">
        <v>1481</v>
      </c>
      <c r="D721" s="243" t="s">
        <v>1475</v>
      </c>
      <c r="E721" s="244" t="s">
        <v>1482</v>
      </c>
      <c r="F721" s="245">
        <v>48411.79</v>
      </c>
      <c r="G721" s="253">
        <f t="shared" si="743"/>
        <v>6.8964552336284667E-4</v>
      </c>
      <c r="H721" s="245">
        <v>47342.61</v>
      </c>
      <c r="I721" s="253">
        <f t="shared" ref="I721" si="753">IFERROR((H721/$F$6),0)</f>
        <v>6.7441462195083342E-4</v>
      </c>
      <c r="J721" s="253">
        <f t="shared" si="748"/>
        <v>-2.2085116043013442E-2</v>
      </c>
    </row>
    <row r="722" spans="1:10">
      <c r="A722" s="225">
        <v>1170</v>
      </c>
      <c r="B722" s="242" t="s">
        <v>1483</v>
      </c>
      <c r="C722" s="242" t="s">
        <v>1484</v>
      </c>
      <c r="D722" s="243" t="s">
        <v>1475</v>
      </c>
      <c r="E722" s="244" t="s">
        <v>1485</v>
      </c>
      <c r="F722" s="245">
        <v>0</v>
      </c>
      <c r="G722" s="253">
        <f t="shared" si="743"/>
        <v>0</v>
      </c>
      <c r="H722" s="245">
        <v>2850</v>
      </c>
      <c r="I722" s="253">
        <f t="shared" ref="I722" si="754">IFERROR((H722/$F$6),0)</f>
        <v>4.0599402368392344E-5</v>
      </c>
      <c r="J722" s="253">
        <f t="shared" si="748"/>
        <v>1</v>
      </c>
    </row>
    <row r="723" spans="1:10">
      <c r="A723" s="225">
        <v>1171</v>
      </c>
      <c r="B723" s="242" t="s">
        <v>1486</v>
      </c>
      <c r="C723" s="242" t="s">
        <v>1487</v>
      </c>
      <c r="D723" s="243" t="s">
        <v>1475</v>
      </c>
      <c r="E723" s="244" t="s">
        <v>1488</v>
      </c>
      <c r="F723" s="245">
        <v>0</v>
      </c>
      <c r="G723" s="253">
        <f t="shared" si="743"/>
        <v>0</v>
      </c>
      <c r="H723" s="245">
        <v>150</v>
      </c>
      <c r="I723" s="253">
        <f t="shared" ref="I723" si="755">IFERROR((H723/$F$6),0)</f>
        <v>2.1368106509680184E-6</v>
      </c>
      <c r="J723" s="253">
        <f t="shared" si="748"/>
        <v>1</v>
      </c>
    </row>
    <row r="724" spans="1:10">
      <c r="A724" s="225">
        <v>1172</v>
      </c>
      <c r="B724" s="238" t="s">
        <v>1489</v>
      </c>
      <c r="C724" s="238"/>
      <c r="D724" s="239"/>
      <c r="E724" s="240" t="s">
        <v>1490</v>
      </c>
      <c r="F724" s="241">
        <v>934246.21</v>
      </c>
      <c r="G724" s="252">
        <f t="shared" si="743"/>
        <v>1.3308715014363358E-2</v>
      </c>
      <c r="H724" s="241">
        <v>1356912.52</v>
      </c>
      <c r="I724" s="252">
        <f t="shared" ref="I724" si="756">IFERROR((H724/$F$6),0)</f>
        <v>1.9329767501119026E-2</v>
      </c>
      <c r="J724" s="252">
        <f t="shared" si="748"/>
        <v>0.45241426240305538</v>
      </c>
    </row>
    <row r="725" spans="1:10">
      <c r="A725" s="225">
        <v>1173</v>
      </c>
      <c r="B725" s="242" t="s">
        <v>1491</v>
      </c>
      <c r="C725" s="242" t="s">
        <v>1492</v>
      </c>
      <c r="D725" s="243" t="s">
        <v>1493</v>
      </c>
      <c r="E725" s="244" t="s">
        <v>1494</v>
      </c>
      <c r="F725" s="245">
        <v>164805.04999999999</v>
      </c>
      <c r="G725" s="253">
        <f t="shared" si="743"/>
        <v>2.3477145744887785E-3</v>
      </c>
      <c r="H725" s="245">
        <v>187460.08</v>
      </c>
      <c r="I725" s="253">
        <f t="shared" ref="I725" si="757">IFERROR((H725/$F$6),0)</f>
        <v>2.6704446371687784E-3</v>
      </c>
      <c r="J725" s="253">
        <f t="shared" si="748"/>
        <v>0.13746562984568733</v>
      </c>
    </row>
    <row r="726" spans="1:10">
      <c r="A726" s="225">
        <v>1174</v>
      </c>
      <c r="B726" s="242" t="s">
        <v>1495</v>
      </c>
      <c r="C726" s="242" t="s">
        <v>1496</v>
      </c>
      <c r="D726" s="243" t="s">
        <v>1493</v>
      </c>
      <c r="E726" s="244" t="s">
        <v>1497</v>
      </c>
      <c r="F726" s="245">
        <v>241391.19</v>
      </c>
      <c r="G726" s="253">
        <f t="shared" si="743"/>
        <v>3.4387151056122973E-3</v>
      </c>
      <c r="H726" s="245">
        <v>282558.12</v>
      </c>
      <c r="I726" s="253">
        <f t="shared" ref="I726" si="758">IFERROR((H726/$F$6),0)</f>
        <v>4.0251546688899959E-3</v>
      </c>
      <c r="J726" s="253">
        <f t="shared" si="748"/>
        <v>0.17054031673649717</v>
      </c>
    </row>
    <row r="727" spans="1:10">
      <c r="A727" s="225">
        <v>1175</v>
      </c>
      <c r="B727" s="242" t="s">
        <v>1498</v>
      </c>
      <c r="C727" s="242" t="s">
        <v>1499</v>
      </c>
      <c r="D727" s="243" t="s">
        <v>1493</v>
      </c>
      <c r="E727" s="244" t="s">
        <v>1500</v>
      </c>
      <c r="F727" s="245">
        <v>94950</v>
      </c>
      <c r="G727" s="253">
        <f t="shared" si="743"/>
        <v>1.3526011420627556E-3</v>
      </c>
      <c r="H727" s="245">
        <v>137348.91</v>
      </c>
      <c r="I727" s="253">
        <f t="shared" ref="I727" si="759">IFERROR((H727/$F$6),0)</f>
        <v>1.956590758578985E-3</v>
      </c>
      <c r="J727" s="253">
        <f t="shared" si="748"/>
        <v>0.44653933649289113</v>
      </c>
    </row>
    <row r="728" spans="1:10">
      <c r="A728" s="225">
        <v>1176</v>
      </c>
      <c r="B728" s="242" t="s">
        <v>1501</v>
      </c>
      <c r="C728" s="242" t="s">
        <v>1502</v>
      </c>
      <c r="D728" s="243" t="s">
        <v>1493</v>
      </c>
      <c r="E728" s="244" t="s">
        <v>1503</v>
      </c>
      <c r="F728" s="245">
        <v>3168.04</v>
      </c>
      <c r="G728" s="253">
        <f t="shared" si="743"/>
        <v>4.5130010764618136E-5</v>
      </c>
      <c r="H728" s="245">
        <v>5014.8599999999997</v>
      </c>
      <c r="I728" s="253">
        <f t="shared" ref="I728" si="760">IFERROR((H728/$F$6),0)</f>
        <v>7.1438708407423166E-5</v>
      </c>
      <c r="J728" s="253">
        <f t="shared" si="748"/>
        <v>0.58295349806189312</v>
      </c>
    </row>
    <row r="729" spans="1:10">
      <c r="A729" s="225">
        <v>1177</v>
      </c>
      <c r="B729" s="242" t="s">
        <v>1504</v>
      </c>
      <c r="C729" s="242" t="s">
        <v>1505</v>
      </c>
      <c r="D729" s="243" t="s">
        <v>1493</v>
      </c>
      <c r="E729" s="244" t="s">
        <v>1506</v>
      </c>
      <c r="F729" s="245">
        <v>3533.33</v>
      </c>
      <c r="G729" s="253">
        <f t="shared" si="743"/>
        <v>5.0333714515898848E-5</v>
      </c>
      <c r="H729" s="245">
        <v>3533.33</v>
      </c>
      <c r="I729" s="253">
        <f t="shared" ref="I729" si="761">IFERROR((H729/$F$6),0)</f>
        <v>5.0333714515898848E-5</v>
      </c>
      <c r="J729" s="253">
        <f t="shared" si="748"/>
        <v>0</v>
      </c>
    </row>
    <row r="730" spans="1:10">
      <c r="A730" s="225">
        <v>1178</v>
      </c>
      <c r="B730" s="242" t="s">
        <v>1507</v>
      </c>
      <c r="C730" s="242" t="s">
        <v>1508</v>
      </c>
      <c r="D730" s="243" t="s">
        <v>1493</v>
      </c>
      <c r="E730" s="244" t="s">
        <v>1509</v>
      </c>
      <c r="F730" s="245">
        <v>1006.71</v>
      </c>
      <c r="G730" s="253">
        <f t="shared" si="743"/>
        <v>1.4340991002906757E-5</v>
      </c>
      <c r="H730" s="245">
        <v>0</v>
      </c>
      <c r="I730" s="253">
        <f t="shared" ref="I730" si="762">IFERROR((H730/$F$6),0)</f>
        <v>0</v>
      </c>
      <c r="J730" s="253">
        <f t="shared" si="748"/>
        <v>-1</v>
      </c>
    </row>
    <row r="731" spans="1:10">
      <c r="A731" s="225">
        <v>1179</v>
      </c>
      <c r="B731" s="242" t="s">
        <v>1510</v>
      </c>
      <c r="C731" s="242" t="s">
        <v>1499</v>
      </c>
      <c r="D731" s="243" t="s">
        <v>1493</v>
      </c>
      <c r="E731" s="244" t="s">
        <v>1511</v>
      </c>
      <c r="F731" s="245">
        <v>66893.710000000006</v>
      </c>
      <c r="G731" s="253">
        <f t="shared" si="743"/>
        <v>9.5292794673843895E-4</v>
      </c>
      <c r="H731" s="245">
        <v>73702.34</v>
      </c>
      <c r="I731" s="253">
        <f t="shared" ref="I731" si="763">IFERROR((H731/$F$6),0)</f>
        <v>1.0499196340884413E-3</v>
      </c>
      <c r="J731" s="253">
        <f t="shared" si="748"/>
        <v>0.10178281336167472</v>
      </c>
    </row>
    <row r="732" spans="1:10">
      <c r="A732" s="225">
        <v>1180</v>
      </c>
      <c r="B732" s="242" t="s">
        <v>1512</v>
      </c>
      <c r="C732" s="242" t="s">
        <v>1505</v>
      </c>
      <c r="D732" s="243" t="s">
        <v>1493</v>
      </c>
      <c r="E732" s="244" t="s">
        <v>1513</v>
      </c>
      <c r="F732" s="245">
        <v>149661.04999999999</v>
      </c>
      <c r="G732" s="253">
        <f t="shared" si="743"/>
        <v>2.1319821711670473E-3</v>
      </c>
      <c r="H732" s="245">
        <v>161041.07999999999</v>
      </c>
      <c r="I732" s="253">
        <f t="shared" ref="I732" si="764">IFERROR((H732/$F$6),0)</f>
        <v>2.2940952999159509E-3</v>
      </c>
      <c r="J732" s="253">
        <f t="shared" si="748"/>
        <v>7.6038688757027906E-2</v>
      </c>
    </row>
    <row r="733" spans="1:10">
      <c r="A733" s="225">
        <v>1181</v>
      </c>
      <c r="B733" s="242" t="s">
        <v>1514</v>
      </c>
      <c r="C733" s="242" t="s">
        <v>1515</v>
      </c>
      <c r="D733" s="243" t="s">
        <v>1493</v>
      </c>
      <c r="E733" s="244" t="s">
        <v>1516</v>
      </c>
      <c r="F733" s="245">
        <v>208837.13</v>
      </c>
      <c r="G733" s="253">
        <f t="shared" si="743"/>
        <v>2.9749693580106177E-3</v>
      </c>
      <c r="H733" s="245">
        <v>506253.8</v>
      </c>
      <c r="I733" s="253">
        <f t="shared" ref="I733" si="765">IFERROR((H733/$F$6),0)</f>
        <v>7.2117900795535522E-3</v>
      </c>
      <c r="J733" s="253">
        <f t="shared" si="748"/>
        <v>1.4241560875692936</v>
      </c>
    </row>
    <row r="734" spans="1:10">
      <c r="A734" s="225">
        <v>1183</v>
      </c>
      <c r="B734" s="238" t="s">
        <v>1517</v>
      </c>
      <c r="C734" s="238"/>
      <c r="D734" s="239"/>
      <c r="E734" s="240" t="s">
        <v>1518</v>
      </c>
      <c r="F734" s="241">
        <v>920663.79</v>
      </c>
      <c r="G734" s="252">
        <f t="shared" si="743"/>
        <v>1.3115227949550553E-2</v>
      </c>
      <c r="H734" s="241">
        <v>484586.15</v>
      </c>
      <c r="I734" s="252">
        <f t="shared" ref="I734" si="766">IFERROR((H734/$F$6),0)</f>
        <v>6.9031256442105716E-3</v>
      </c>
      <c r="J734" s="252">
        <f t="shared" si="748"/>
        <v>-0.47365568705596639</v>
      </c>
    </row>
    <row r="735" spans="1:10">
      <c r="A735" s="225">
        <v>1184</v>
      </c>
      <c r="B735" s="242" t="s">
        <v>1519</v>
      </c>
      <c r="C735" s="242" t="s">
        <v>1520</v>
      </c>
      <c r="D735" s="243" t="s">
        <v>1521</v>
      </c>
      <c r="E735" s="244" t="s">
        <v>1522</v>
      </c>
      <c r="F735" s="245">
        <v>549769.92000000004</v>
      </c>
      <c r="G735" s="253">
        <f t="shared" si="743"/>
        <v>7.8316948042522361E-3</v>
      </c>
      <c r="H735" s="245">
        <v>305228.21999999997</v>
      </c>
      <c r="I735" s="253">
        <f t="shared" ref="I735" si="767">IFERROR((H735/$F$6),0)</f>
        <v>4.3480994098133961E-3</v>
      </c>
      <c r="J735" s="253">
        <f t="shared" si="748"/>
        <v>-0.4448073477719553</v>
      </c>
    </row>
    <row r="736" spans="1:10">
      <c r="A736" s="225">
        <v>1185</v>
      </c>
      <c r="B736" s="242" t="s">
        <v>1523</v>
      </c>
      <c r="C736" s="242" t="s">
        <v>1524</v>
      </c>
      <c r="D736" s="243" t="s">
        <v>1521</v>
      </c>
      <c r="E736" s="244" t="s">
        <v>1525</v>
      </c>
      <c r="F736" s="245">
        <v>25747.67</v>
      </c>
      <c r="G736" s="253">
        <f t="shared" si="743"/>
        <v>3.6678596995739804E-4</v>
      </c>
      <c r="H736" s="245">
        <v>0</v>
      </c>
      <c r="I736" s="253">
        <f t="shared" ref="I736" si="768">IFERROR((H736/$F$6),0)</f>
        <v>0</v>
      </c>
      <c r="J736" s="253">
        <f t="shared" si="748"/>
        <v>-1</v>
      </c>
    </row>
    <row r="737" spans="1:10">
      <c r="A737" s="225">
        <v>1186</v>
      </c>
      <c r="B737" s="242" t="s">
        <v>1526</v>
      </c>
      <c r="C737" s="242" t="s">
        <v>1527</v>
      </c>
      <c r="D737" s="243" t="s">
        <v>1521</v>
      </c>
      <c r="E737" s="244" t="s">
        <v>1528</v>
      </c>
      <c r="F737" s="245">
        <v>28085.4</v>
      </c>
      <c r="G737" s="253">
        <f t="shared" si="743"/>
        <v>4.0008787904464787E-4</v>
      </c>
      <c r="H737" s="245">
        <v>0</v>
      </c>
      <c r="I737" s="253">
        <f t="shared" ref="I737" si="769">IFERROR((H737/$F$6),0)</f>
        <v>0</v>
      </c>
      <c r="J737" s="253">
        <f t="shared" si="748"/>
        <v>-1</v>
      </c>
    </row>
    <row r="738" spans="1:10">
      <c r="A738" s="225">
        <v>1187</v>
      </c>
      <c r="B738" s="242" t="s">
        <v>1529</v>
      </c>
      <c r="C738" s="242" t="s">
        <v>1530</v>
      </c>
      <c r="D738" s="243" t="s">
        <v>1521</v>
      </c>
      <c r="E738" s="244" t="s">
        <v>1531</v>
      </c>
      <c r="F738" s="245">
        <v>245723.9</v>
      </c>
      <c r="G738" s="253">
        <f t="shared" si="743"/>
        <v>3.5004363114493346E-3</v>
      </c>
      <c r="H738" s="245">
        <v>153428.43</v>
      </c>
      <c r="I738" s="253">
        <f t="shared" ref="I738" si="770">IFERROR((H738/$F$6),0)</f>
        <v>2.1856500225686734E-3</v>
      </c>
      <c r="J738" s="253">
        <f t="shared" si="748"/>
        <v>-0.37560640214484631</v>
      </c>
    </row>
    <row r="739" spans="1:10">
      <c r="A739" s="225">
        <v>1189</v>
      </c>
      <c r="B739" s="242" t="s">
        <v>1532</v>
      </c>
      <c r="C739" s="242" t="s">
        <v>1533</v>
      </c>
      <c r="D739" s="243" t="s">
        <v>1534</v>
      </c>
      <c r="E739" s="244" t="s">
        <v>1535</v>
      </c>
      <c r="F739" s="245">
        <v>8910</v>
      </c>
      <c r="G739" s="253">
        <f t="shared" si="743"/>
        <v>1.2692655266750028E-4</v>
      </c>
      <c r="H739" s="245">
        <v>0</v>
      </c>
      <c r="I739" s="253">
        <f t="shared" ref="I739" si="771">IFERROR((H739/$F$6),0)</f>
        <v>0</v>
      </c>
      <c r="J739" s="253">
        <f t="shared" si="748"/>
        <v>-1</v>
      </c>
    </row>
    <row r="740" spans="1:10">
      <c r="A740" s="225">
        <v>1191</v>
      </c>
      <c r="B740" s="242" t="s">
        <v>1536</v>
      </c>
      <c r="C740" s="242" t="s">
        <v>1537</v>
      </c>
      <c r="D740" s="243" t="s">
        <v>1493</v>
      </c>
      <c r="E740" s="244" t="s">
        <v>1538</v>
      </c>
      <c r="F740" s="245">
        <v>19910.900000000001</v>
      </c>
      <c r="G740" s="253">
        <f t="shared" si="743"/>
        <v>2.836388212690608E-4</v>
      </c>
      <c r="H740" s="245">
        <v>0</v>
      </c>
      <c r="I740" s="253">
        <f t="shared" ref="I740" si="772">IFERROR((H740/$F$6),0)</f>
        <v>0</v>
      </c>
      <c r="J740" s="253">
        <f t="shared" si="748"/>
        <v>-1</v>
      </c>
    </row>
    <row r="741" spans="1:10">
      <c r="A741" s="225">
        <v>1192</v>
      </c>
      <c r="B741" s="242" t="s">
        <v>1539</v>
      </c>
      <c r="C741" s="242" t="s">
        <v>1537</v>
      </c>
      <c r="D741" s="243" t="s">
        <v>1493</v>
      </c>
      <c r="E741" s="244" t="s">
        <v>1540</v>
      </c>
      <c r="F741" s="245">
        <v>42516</v>
      </c>
      <c r="G741" s="253">
        <f t="shared" si="743"/>
        <v>6.0565761091037503E-4</v>
      </c>
      <c r="H741" s="245">
        <v>25929.5</v>
      </c>
      <c r="I741" s="253">
        <f t="shared" ref="I741" si="773">IFERROR((H741/$F$6),0)</f>
        <v>3.693762118285015E-4</v>
      </c>
      <c r="J741" s="253">
        <f t="shared" si="748"/>
        <v>-0.3901237181296453</v>
      </c>
    </row>
    <row r="742" spans="1:10">
      <c r="A742" s="225">
        <v>1193</v>
      </c>
      <c r="B742" s="238" t="s">
        <v>1541</v>
      </c>
      <c r="C742" s="238"/>
      <c r="D742" s="239"/>
      <c r="E742" s="240" t="s">
        <v>1542</v>
      </c>
      <c r="F742" s="241">
        <v>766926.86</v>
      </c>
      <c r="G742" s="252">
        <f t="shared" si="743"/>
        <v>1.0925183219743053E-2</v>
      </c>
      <c r="H742" s="241">
        <v>1095195.27</v>
      </c>
      <c r="I742" s="252">
        <f t="shared" ref="I742" si="774">IFERROR((H742/$F$6),0)</f>
        <v>1.5601499452171963E-2</v>
      </c>
      <c r="J742" s="252">
        <f t="shared" si="748"/>
        <v>0.4280309207060502</v>
      </c>
    </row>
    <row r="743" spans="1:10">
      <c r="A743" s="225">
        <v>1194</v>
      </c>
      <c r="B743" s="242" t="s">
        <v>1543</v>
      </c>
      <c r="C743" s="242" t="s">
        <v>1544</v>
      </c>
      <c r="D743" s="243" t="s">
        <v>1545</v>
      </c>
      <c r="E743" s="244" t="s">
        <v>1546</v>
      </c>
      <c r="F743" s="245">
        <v>424973.14</v>
      </c>
      <c r="G743" s="253">
        <f t="shared" si="743"/>
        <v>6.0539142128488181E-3</v>
      </c>
      <c r="H743" s="245">
        <v>0</v>
      </c>
      <c r="I743" s="253">
        <f t="shared" ref="I743" si="775">IFERROR((H743/$F$6),0)</f>
        <v>0</v>
      </c>
      <c r="J743" s="253">
        <f t="shared" si="748"/>
        <v>-1</v>
      </c>
    </row>
    <row r="744" spans="1:10">
      <c r="A744" s="225">
        <v>1195</v>
      </c>
      <c r="B744" s="242" t="s">
        <v>1547</v>
      </c>
      <c r="C744" s="242" t="s">
        <v>1544</v>
      </c>
      <c r="D744" s="243" t="s">
        <v>1545</v>
      </c>
      <c r="E744" s="244" t="s">
        <v>1548</v>
      </c>
      <c r="F744" s="245">
        <v>992525.2</v>
      </c>
      <c r="G744" s="253">
        <f t="shared" si="743"/>
        <v>1.413892279142775E-2</v>
      </c>
      <c r="H744" s="245">
        <v>0</v>
      </c>
      <c r="I744" s="253">
        <f t="shared" ref="I744" si="776">IFERROR((H744/$F$6),0)</f>
        <v>0</v>
      </c>
      <c r="J744" s="253">
        <f t="shared" si="748"/>
        <v>-1</v>
      </c>
    </row>
    <row r="745" spans="1:10">
      <c r="A745" s="225">
        <v>1196</v>
      </c>
      <c r="B745" s="242" t="s">
        <v>1549</v>
      </c>
      <c r="C745" s="242" t="s">
        <v>1544</v>
      </c>
      <c r="D745" s="243" t="s">
        <v>1545</v>
      </c>
      <c r="E745" s="244" t="s">
        <v>1550</v>
      </c>
      <c r="F745" s="245">
        <v>-293704.09999999998</v>
      </c>
      <c r="G745" s="253">
        <f t="shared" si="743"/>
        <v>-4.1839336607531726E-3</v>
      </c>
      <c r="H745" s="245">
        <v>0.01</v>
      </c>
      <c r="I745" s="253">
        <f t="shared" ref="I745" si="777">IFERROR((H745/$F$6),0)</f>
        <v>1.4245404339786788E-10</v>
      </c>
      <c r="J745" s="253">
        <f t="shared" si="748"/>
        <v>-1.0000000340478734</v>
      </c>
    </row>
    <row r="746" spans="1:10">
      <c r="A746" s="225">
        <v>1197</v>
      </c>
      <c r="B746" s="242" t="s">
        <v>1551</v>
      </c>
      <c r="C746" s="242" t="s">
        <v>1544</v>
      </c>
      <c r="D746" s="243" t="s">
        <v>1545</v>
      </c>
      <c r="E746" s="244" t="s">
        <v>1552</v>
      </c>
      <c r="F746" s="245">
        <v>-356867.38</v>
      </c>
      <c r="G746" s="253">
        <f t="shared" si="743"/>
        <v>-5.0837201237803409E-3</v>
      </c>
      <c r="H746" s="245">
        <v>0</v>
      </c>
      <c r="I746" s="253">
        <f t="shared" ref="I746" si="778">IFERROR((H746/$F$6),0)</f>
        <v>0</v>
      </c>
      <c r="J746" s="253">
        <f t="shared" si="748"/>
        <v>-1</v>
      </c>
    </row>
    <row r="747" spans="1:10">
      <c r="A747" s="225">
        <v>1198</v>
      </c>
      <c r="B747" s="242" t="s">
        <v>1553</v>
      </c>
      <c r="C747" s="242" t="s">
        <v>1544</v>
      </c>
      <c r="D747" s="243" t="s">
        <v>1545</v>
      </c>
      <c r="E747" s="244" t="s">
        <v>1554</v>
      </c>
      <c r="F747" s="245">
        <v>0</v>
      </c>
      <c r="G747" s="253">
        <f t="shared" si="743"/>
        <v>0</v>
      </c>
      <c r="H747" s="245">
        <v>1095195.26</v>
      </c>
      <c r="I747" s="253">
        <f t="shared" ref="I747" si="779">IFERROR((H747/$F$6),0)</f>
        <v>1.5601499309717919E-2</v>
      </c>
      <c r="J747" s="253">
        <f t="shared" si="748"/>
        <v>1</v>
      </c>
    </row>
    <row r="748" spans="1:10">
      <c r="A748" s="225">
        <v>1199</v>
      </c>
      <c r="B748" s="238" t="s">
        <v>1555</v>
      </c>
      <c r="C748" s="238"/>
      <c r="D748" s="239"/>
      <c r="E748" s="240" t="s">
        <v>1556</v>
      </c>
      <c r="F748" s="241">
        <v>3056539.4</v>
      </c>
      <c r="G748" s="252">
        <f t="shared" si="743"/>
        <v>4.3541639633489303E-2</v>
      </c>
      <c r="H748" s="241">
        <v>3413439.92</v>
      </c>
      <c r="I748" s="252">
        <f t="shared" ref="I748" si="780">IFERROR((H748/$F$6),0)</f>
        <v>4.8625831849969464E-2</v>
      </c>
      <c r="J748" s="252">
        <f t="shared" si="748"/>
        <v>0.11676620952440531</v>
      </c>
    </row>
    <row r="749" spans="1:10">
      <c r="A749" s="225">
        <v>1200</v>
      </c>
      <c r="B749" s="242" t="s">
        <v>1557</v>
      </c>
      <c r="C749" s="242" t="s">
        <v>1558</v>
      </c>
      <c r="D749" s="243" t="s">
        <v>1475</v>
      </c>
      <c r="E749" s="244" t="s">
        <v>1559</v>
      </c>
      <c r="F749" s="245">
        <v>3056539.4</v>
      </c>
      <c r="G749" s="253">
        <f t="shared" si="743"/>
        <v>4.3541639633489303E-2</v>
      </c>
      <c r="H749" s="245">
        <v>3413439.92</v>
      </c>
      <c r="I749" s="253">
        <f t="shared" ref="I749" si="781">IFERROR((H749/$F$6),0)</f>
        <v>4.8625831849969464E-2</v>
      </c>
      <c r="J749" s="253">
        <f t="shared" si="748"/>
        <v>0.11676620952440531</v>
      </c>
    </row>
    <row r="750" spans="1:10">
      <c r="A750" s="225">
        <v>1202</v>
      </c>
      <c r="B750" s="238" t="s">
        <v>1560</v>
      </c>
      <c r="C750" s="238"/>
      <c r="D750" s="239"/>
      <c r="E750" s="240" t="s">
        <v>1561</v>
      </c>
      <c r="F750" s="241">
        <v>6174352.4100000001</v>
      </c>
      <c r="G750" s="252">
        <f t="shared" si="743"/>
        <v>8.7956146616787009E-2</v>
      </c>
      <c r="H750" s="241">
        <v>4530810.0999999996</v>
      </c>
      <c r="I750" s="252">
        <f t="shared" ref="I750" si="782">IFERROR((H750/$F$6),0)</f>
        <v>6.4543221861289801E-2</v>
      </c>
      <c r="J750" s="252">
        <f t="shared" si="748"/>
        <v>-0.26618861394081006</v>
      </c>
    </row>
    <row r="751" spans="1:10">
      <c r="A751" s="225">
        <v>1203</v>
      </c>
      <c r="B751" s="242" t="s">
        <v>1562</v>
      </c>
      <c r="C751" s="242" t="s">
        <v>1563</v>
      </c>
      <c r="D751" s="243" t="s">
        <v>553</v>
      </c>
      <c r="E751" s="244" t="s">
        <v>1561</v>
      </c>
      <c r="F751" s="245">
        <v>6174352.4100000001</v>
      </c>
      <c r="G751" s="253">
        <f t="shared" si="743"/>
        <v>8.7956146616787009E-2</v>
      </c>
      <c r="H751" s="245">
        <v>4530810.0999999996</v>
      </c>
      <c r="I751" s="253">
        <f t="shared" ref="I751" si="783">IFERROR((H751/$F$6),0)</f>
        <v>6.4543221861289801E-2</v>
      </c>
      <c r="J751" s="253">
        <f t="shared" si="748"/>
        <v>-0.26618861394081006</v>
      </c>
    </row>
    <row r="752" spans="1:10">
      <c r="A752" s="225">
        <v>1204</v>
      </c>
      <c r="B752" s="234" t="s">
        <v>1564</v>
      </c>
      <c r="C752" s="234"/>
      <c r="D752" s="235"/>
      <c r="E752" s="236" t="s">
        <v>1565</v>
      </c>
      <c r="F752" s="237">
        <v>7563.71</v>
      </c>
      <c r="G752" s="251">
        <f t="shared" si="743"/>
        <v>1.0774810725888873E-4</v>
      </c>
      <c r="H752" s="237">
        <v>9622.17</v>
      </c>
      <c r="I752" s="251">
        <f t="shared" ref="I752" si="784">IFERROR((H752/$F$6),0)</f>
        <v>1.3707170227616623E-4</v>
      </c>
      <c r="J752" s="251">
        <f t="shared" si="748"/>
        <v>0.2721495139290111</v>
      </c>
    </row>
    <row r="753" spans="1:10">
      <c r="A753" s="225">
        <v>1205</v>
      </c>
      <c r="B753" s="238" t="s">
        <v>1566</v>
      </c>
      <c r="C753" s="238"/>
      <c r="D753" s="239"/>
      <c r="E753" s="240" t="s">
        <v>1565</v>
      </c>
      <c r="F753" s="241">
        <v>7563.71</v>
      </c>
      <c r="G753" s="252">
        <f t="shared" si="743"/>
        <v>1.0774810725888873E-4</v>
      </c>
      <c r="H753" s="241">
        <v>9622.17</v>
      </c>
      <c r="I753" s="252">
        <f t="shared" ref="I753" si="785">IFERROR((H753/$F$6),0)</f>
        <v>1.3707170227616623E-4</v>
      </c>
      <c r="J753" s="252">
        <f t="shared" si="748"/>
        <v>0.2721495139290111</v>
      </c>
    </row>
    <row r="754" spans="1:10">
      <c r="A754" s="225">
        <v>1206</v>
      </c>
      <c r="B754" s="242" t="s">
        <v>1567</v>
      </c>
      <c r="C754" s="242" t="s">
        <v>1568</v>
      </c>
      <c r="D754" s="243" t="s">
        <v>1534</v>
      </c>
      <c r="E754" s="244" t="s">
        <v>564</v>
      </c>
      <c r="F754" s="245">
        <v>7563.71</v>
      </c>
      <c r="G754" s="253">
        <f t="shared" si="743"/>
        <v>1.0774810725888873E-4</v>
      </c>
      <c r="H754" s="245">
        <v>9622.17</v>
      </c>
      <c r="I754" s="253">
        <f t="shared" ref="I754" si="786">IFERROR((H754/$F$6),0)</f>
        <v>1.3707170227616623E-4</v>
      </c>
      <c r="J754" s="253">
        <f t="shared" si="748"/>
        <v>0.2721495139290111</v>
      </c>
    </row>
    <row r="755" spans="1:10">
      <c r="A755" s="225">
        <v>1207</v>
      </c>
      <c r="B755" s="234" t="s">
        <v>1569</v>
      </c>
      <c r="C755" s="234"/>
      <c r="D755" s="235"/>
      <c r="E755" s="236" t="s">
        <v>1570</v>
      </c>
      <c r="F755" s="237">
        <v>925291</v>
      </c>
      <c r="G755" s="251">
        <f t="shared" si="743"/>
        <v>1.3181144426965656E-2</v>
      </c>
      <c r="H755" s="237">
        <v>1317769.76</v>
      </c>
      <c r="I755" s="251">
        <f t="shared" ref="I755" si="787">IFERROR((H755/$F$6),0)</f>
        <v>1.8772163057943794E-2</v>
      </c>
      <c r="J755" s="251">
        <f t="shared" si="748"/>
        <v>0.4241679212269438</v>
      </c>
    </row>
    <row r="756" spans="1:10">
      <c r="A756" s="225">
        <v>1208</v>
      </c>
      <c r="B756" s="238" t="s">
        <v>1571</v>
      </c>
      <c r="C756" s="238"/>
      <c r="D756" s="239"/>
      <c r="E756" s="240" t="s">
        <v>1570</v>
      </c>
      <c r="F756" s="241">
        <v>925291</v>
      </c>
      <c r="G756" s="252">
        <f t="shared" si="743"/>
        <v>1.3181144426965656E-2</v>
      </c>
      <c r="H756" s="241">
        <v>1317769.76</v>
      </c>
      <c r="I756" s="252">
        <f t="shared" ref="I756" si="788">IFERROR((H756/$F$6),0)</f>
        <v>1.8772163057943794E-2</v>
      </c>
      <c r="J756" s="252">
        <f t="shared" si="748"/>
        <v>0.4241679212269438</v>
      </c>
    </row>
    <row r="757" spans="1:10">
      <c r="A757" s="225">
        <v>1209</v>
      </c>
      <c r="B757" s="242" t="s">
        <v>1572</v>
      </c>
      <c r="C757" s="242" t="s">
        <v>1573</v>
      </c>
      <c r="D757" s="243" t="s">
        <v>1534</v>
      </c>
      <c r="E757" s="244" t="s">
        <v>1574</v>
      </c>
      <c r="F757" s="245">
        <v>0</v>
      </c>
      <c r="G757" s="253">
        <f t="shared" si="743"/>
        <v>0</v>
      </c>
      <c r="H757" s="245">
        <v>11959.24</v>
      </c>
      <c r="I757" s="253">
        <f t="shared" ref="I757" si="789">IFERROR((H757/$F$6),0)</f>
        <v>1.7036420939655174E-4</v>
      </c>
      <c r="J757" s="253">
        <f t="shared" si="748"/>
        <v>1</v>
      </c>
    </row>
    <row r="758" spans="1:10">
      <c r="A758" s="225">
        <v>1210</v>
      </c>
      <c r="B758" s="242" t="s">
        <v>1575</v>
      </c>
      <c r="C758" s="242" t="s">
        <v>1573</v>
      </c>
      <c r="D758" s="243" t="s">
        <v>1534</v>
      </c>
      <c r="E758" s="244" t="s">
        <v>1576</v>
      </c>
      <c r="F758" s="245">
        <v>108870.8</v>
      </c>
      <c r="G758" s="253">
        <f t="shared" si="743"/>
        <v>1.5509085667960595E-3</v>
      </c>
      <c r="H758" s="245">
        <v>61517.09</v>
      </c>
      <c r="I758" s="253">
        <f t="shared" ref="I758" si="790">IFERROR((H758/$F$6),0)</f>
        <v>8.7633582085705432E-4</v>
      </c>
      <c r="J758" s="253">
        <f t="shared" si="748"/>
        <v>-0.43495326570577242</v>
      </c>
    </row>
    <row r="759" spans="1:10">
      <c r="A759" s="225">
        <v>1211</v>
      </c>
      <c r="B759" s="242" t="s">
        <v>1577</v>
      </c>
      <c r="C759" s="242" t="s">
        <v>1573</v>
      </c>
      <c r="D759" s="243" t="s">
        <v>1534</v>
      </c>
      <c r="E759" s="244" t="s">
        <v>1578</v>
      </c>
      <c r="F759" s="245">
        <v>816420.2</v>
      </c>
      <c r="G759" s="253">
        <f t="shared" si="743"/>
        <v>1.1630235860169596E-2</v>
      </c>
      <c r="H759" s="245">
        <v>529206.41</v>
      </c>
      <c r="I759" s="253">
        <f t="shared" ref="I759" si="791">IFERROR((H759/$F$6),0)</f>
        <v>7.5387592896569867E-3</v>
      </c>
      <c r="J759" s="253">
        <f t="shared" si="748"/>
        <v>-0.35179652585764043</v>
      </c>
    </row>
    <row r="760" spans="1:10">
      <c r="A760" s="225">
        <v>1212</v>
      </c>
      <c r="B760" s="242" t="s">
        <v>1579</v>
      </c>
      <c r="C760" s="242" t="s">
        <v>1573</v>
      </c>
      <c r="D760" s="243" t="s">
        <v>1534</v>
      </c>
      <c r="E760" s="244" t="s">
        <v>1580</v>
      </c>
      <c r="F760" s="245">
        <v>0</v>
      </c>
      <c r="G760" s="253">
        <f t="shared" si="743"/>
        <v>0</v>
      </c>
      <c r="H760" s="245">
        <v>542002.72</v>
      </c>
      <c r="I760" s="253">
        <f t="shared" ref="I760" si="792">IFERROR((H760/$F$6),0)</f>
        <v>7.7210478996642424E-3</v>
      </c>
      <c r="J760" s="253">
        <f t="shared" si="748"/>
        <v>1</v>
      </c>
    </row>
    <row r="761" spans="1:10">
      <c r="A761" s="225">
        <v>1213</v>
      </c>
      <c r="B761" s="242" t="s">
        <v>1581</v>
      </c>
      <c r="C761" s="242" t="s">
        <v>1573</v>
      </c>
      <c r="D761" s="243" t="s">
        <v>1534</v>
      </c>
      <c r="E761" s="244" t="s">
        <v>1582</v>
      </c>
      <c r="F761" s="245">
        <v>0</v>
      </c>
      <c r="G761" s="253">
        <f t="shared" si="743"/>
        <v>0</v>
      </c>
      <c r="H761" s="245">
        <v>296285.52</v>
      </c>
      <c r="I761" s="253">
        <f t="shared" ref="I761" si="793">IFERROR((H761/$F$6),0)</f>
        <v>4.2207070324239851E-3</v>
      </c>
      <c r="J761" s="253">
        <f t="shared" si="748"/>
        <v>1</v>
      </c>
    </row>
    <row r="762" spans="1:10">
      <c r="A762" s="225">
        <v>1214</v>
      </c>
      <c r="B762" s="242" t="s">
        <v>1583</v>
      </c>
      <c r="C762" s="242" t="s">
        <v>1573</v>
      </c>
      <c r="D762" s="243" t="s">
        <v>1534</v>
      </c>
      <c r="E762" s="244" t="s">
        <v>1584</v>
      </c>
      <c r="F762" s="245">
        <v>0</v>
      </c>
      <c r="G762" s="253">
        <f t="shared" si="743"/>
        <v>0</v>
      </c>
      <c r="H762" s="245">
        <v>-123201.22</v>
      </c>
      <c r="I762" s="253">
        <f t="shared" ref="I762" si="794">IFERROR((H762/$F$6),0)</f>
        <v>-1.7550511940550269E-3</v>
      </c>
      <c r="J762" s="253">
        <f t="shared" si="748"/>
        <v>1</v>
      </c>
    </row>
    <row r="763" spans="1:10">
      <c r="A763" s="225">
        <v>1215</v>
      </c>
      <c r="B763" s="234" t="s">
        <v>1585</v>
      </c>
      <c r="C763" s="234"/>
      <c r="D763" s="235"/>
      <c r="E763" s="236" t="s">
        <v>1586</v>
      </c>
      <c r="F763" s="237">
        <v>431039.11</v>
      </c>
      <c r="G763" s="251">
        <f t="shared" si="743"/>
        <v>6.1403264082118348E-3</v>
      </c>
      <c r="H763" s="237">
        <v>129399.22</v>
      </c>
      <c r="I763" s="251">
        <f t="shared" ref="I763" si="795">IFERROR((H763/$F$6),0)</f>
        <v>1.8433442101530254E-3</v>
      </c>
      <c r="J763" s="251">
        <f t="shared" si="748"/>
        <v>-0.69979703233889845</v>
      </c>
    </row>
    <row r="764" spans="1:10">
      <c r="A764" s="225">
        <v>1216</v>
      </c>
      <c r="B764" s="238" t="s">
        <v>1587</v>
      </c>
      <c r="C764" s="238"/>
      <c r="D764" s="239"/>
      <c r="E764" s="240" t="s">
        <v>1586</v>
      </c>
      <c r="F764" s="241">
        <v>431039.11</v>
      </c>
      <c r="G764" s="252">
        <f t="shared" si="743"/>
        <v>6.1403264082118348E-3</v>
      </c>
      <c r="H764" s="241">
        <v>129399.22</v>
      </c>
      <c r="I764" s="252">
        <f t="shared" ref="I764" si="796">IFERROR((H764/$F$6),0)</f>
        <v>1.8433442101530254E-3</v>
      </c>
      <c r="J764" s="252">
        <f t="shared" si="748"/>
        <v>-0.69979703233889845</v>
      </c>
    </row>
    <row r="765" spans="1:10">
      <c r="A765" s="225">
        <v>1217</v>
      </c>
      <c r="B765" s="242" t="s">
        <v>1588</v>
      </c>
      <c r="C765" s="242" t="s">
        <v>1573</v>
      </c>
      <c r="D765" s="243" t="s">
        <v>1534</v>
      </c>
      <c r="E765" s="244" t="s">
        <v>1586</v>
      </c>
      <c r="F765" s="245">
        <v>16045.92</v>
      </c>
      <c r="G765" s="253">
        <f t="shared" si="743"/>
        <v>2.2858061840387161E-4</v>
      </c>
      <c r="H765" s="245">
        <v>35997.919999999998</v>
      </c>
      <c r="I765" s="253">
        <f t="shared" ref="I765" si="797">IFERROR((H765/$F$6),0)</f>
        <v>5.1280492579129763E-4</v>
      </c>
      <c r="J765" s="253">
        <f t="shared" si="748"/>
        <v>1.2434313520197033</v>
      </c>
    </row>
    <row r="766" spans="1:10">
      <c r="A766" s="225">
        <v>1218</v>
      </c>
      <c r="B766" s="242" t="s">
        <v>1589</v>
      </c>
      <c r="C766" s="242" t="s">
        <v>1573</v>
      </c>
      <c r="D766" s="243" t="s">
        <v>1534</v>
      </c>
      <c r="E766" s="244" t="s">
        <v>1590</v>
      </c>
      <c r="F766" s="245">
        <v>377310.49</v>
      </c>
      <c r="G766" s="253">
        <f t="shared" ref="G766:G827" si="798">IFERROR((F766/$F$6),0)</f>
        <v>5.3749404916930794E-3</v>
      </c>
      <c r="H766" s="245">
        <v>0</v>
      </c>
      <c r="I766" s="253">
        <f t="shared" ref="I766" si="799">IFERROR((H766/$F$6),0)</f>
        <v>0</v>
      </c>
      <c r="J766" s="253">
        <f t="shared" si="748"/>
        <v>-1</v>
      </c>
    </row>
    <row r="767" spans="1:10">
      <c r="A767" s="225">
        <v>1220</v>
      </c>
      <c r="B767" s="242" t="s">
        <v>1591</v>
      </c>
      <c r="C767" s="242" t="s">
        <v>1573</v>
      </c>
      <c r="D767" s="243" t="s">
        <v>1534</v>
      </c>
      <c r="E767" s="244" t="s">
        <v>1592</v>
      </c>
      <c r="F767" s="245">
        <v>37682.699999999997</v>
      </c>
      <c r="G767" s="253">
        <f t="shared" si="798"/>
        <v>5.3680529811488359E-4</v>
      </c>
      <c r="H767" s="245">
        <v>93401.3</v>
      </c>
      <c r="I767" s="253">
        <f t="shared" ref="I767" si="800">IFERROR((H767/$F$6),0)</f>
        <v>1.3305392843617277E-3</v>
      </c>
      <c r="J767" s="253">
        <f t="shared" si="748"/>
        <v>1.4786254700432826</v>
      </c>
    </row>
    <row r="768" spans="1:10">
      <c r="A768" s="225">
        <v>1221</v>
      </c>
      <c r="B768" s="234" t="s">
        <v>1593</v>
      </c>
      <c r="C768" s="234"/>
      <c r="D768" s="235"/>
      <c r="E768" s="236" t="s">
        <v>1594</v>
      </c>
      <c r="F768" s="237">
        <v>6387277.8499999996</v>
      </c>
      <c r="G768" s="251">
        <f t="shared" si="798"/>
        <v>9.0989355603814021E-2</v>
      </c>
      <c r="H768" s="237">
        <v>1829867.47</v>
      </c>
      <c r="I768" s="251">
        <f t="shared" ref="I768" si="801">IFERROR((H768/$F$6),0)</f>
        <v>2.6067201998372671E-2</v>
      </c>
      <c r="J768" s="251">
        <f t="shared" si="748"/>
        <v>-0.7135137200896936</v>
      </c>
    </row>
    <row r="769" spans="1:10">
      <c r="A769" s="225">
        <v>1222</v>
      </c>
      <c r="B769" s="238" t="s">
        <v>1595</v>
      </c>
      <c r="C769" s="238"/>
      <c r="D769" s="239"/>
      <c r="E769" s="240" t="s">
        <v>1594</v>
      </c>
      <c r="F769" s="241">
        <v>6387277.8499999996</v>
      </c>
      <c r="G769" s="252">
        <f t="shared" si="798"/>
        <v>9.0989355603814021E-2</v>
      </c>
      <c r="H769" s="241">
        <v>1829867.47</v>
      </c>
      <c r="I769" s="252">
        <f t="shared" ref="I769" si="802">IFERROR((H769/$F$6),0)</f>
        <v>2.6067201998372671E-2</v>
      </c>
      <c r="J769" s="252">
        <f t="shared" ref="J769:J831" si="803">IF(AND(F769=0,H769=0),0,IF(H769=0,-1,IF(F769=0,1,(H769/F769)-1)))</f>
        <v>-0.7135137200896936</v>
      </c>
    </row>
    <row r="770" spans="1:10">
      <c r="A770" s="225">
        <v>1224</v>
      </c>
      <c r="B770" s="242" t="s">
        <v>1596</v>
      </c>
      <c r="C770" s="242"/>
      <c r="D770" s="243" t="s">
        <v>1597</v>
      </c>
      <c r="E770" s="244" t="s">
        <v>1598</v>
      </c>
      <c r="F770" s="245">
        <v>6387277.8499999996</v>
      </c>
      <c r="G770" s="253">
        <f t="shared" si="798"/>
        <v>9.0989355603814021E-2</v>
      </c>
      <c r="H770" s="245">
        <v>1477796.87</v>
      </c>
      <c r="I770" s="253">
        <f t="shared" ref="I770" si="804">IFERROR((H770/$F$6),0)</f>
        <v>2.1051813945221334E-2</v>
      </c>
      <c r="J770" s="253">
        <f t="shared" si="803"/>
        <v>-0.76863432205317328</v>
      </c>
    </row>
    <row r="771" spans="1:10">
      <c r="A771" s="225">
        <v>1225</v>
      </c>
      <c r="B771" s="242" t="s">
        <v>1599</v>
      </c>
      <c r="C771" s="242"/>
      <c r="D771" s="243" t="s">
        <v>1597</v>
      </c>
      <c r="E771" s="244" t="s">
        <v>1600</v>
      </c>
      <c r="F771" s="245">
        <v>0</v>
      </c>
      <c r="G771" s="253">
        <f t="shared" si="798"/>
        <v>0</v>
      </c>
      <c r="H771" s="245">
        <v>352070.6</v>
      </c>
      <c r="I771" s="253">
        <f t="shared" ref="I771" si="805">IFERROR((H771/$F$6),0)</f>
        <v>5.0153880531513383E-3</v>
      </c>
      <c r="J771" s="253">
        <f t="shared" si="803"/>
        <v>1</v>
      </c>
    </row>
    <row r="772" spans="1:10">
      <c r="A772" s="225">
        <v>1226</v>
      </c>
      <c r="B772" s="230" t="s">
        <v>1601</v>
      </c>
      <c r="C772" s="230"/>
      <c r="D772" s="231"/>
      <c r="E772" s="232" t="s">
        <v>1602</v>
      </c>
      <c r="F772" s="233">
        <v>12733674.4</v>
      </c>
      <c r="G772" s="250">
        <f t="shared" si="798"/>
        <v>0.18139634055919193</v>
      </c>
      <c r="H772" s="233">
        <v>23808149.050000001</v>
      </c>
      <c r="I772" s="250">
        <f t="shared" ref="I772" si="806">IFERROR((H772/$F$6),0)</f>
        <v>0.33915670979916068</v>
      </c>
      <c r="J772" s="250">
        <f t="shared" si="803"/>
        <v>0.86969984484604068</v>
      </c>
    </row>
    <row r="773" spans="1:10">
      <c r="A773" s="225">
        <v>1227</v>
      </c>
      <c r="B773" s="234" t="s">
        <v>1603</v>
      </c>
      <c r="C773" s="234"/>
      <c r="D773" s="235"/>
      <c r="E773" s="236" t="s">
        <v>1604</v>
      </c>
      <c r="F773" s="237">
        <v>12733674.4</v>
      </c>
      <c r="G773" s="251">
        <f t="shared" si="798"/>
        <v>0.18139634055919193</v>
      </c>
      <c r="H773" s="237">
        <v>23808149.050000001</v>
      </c>
      <c r="I773" s="251">
        <f t="shared" ref="I773" si="807">IFERROR((H773/$F$6),0)</f>
        <v>0.33915670979916068</v>
      </c>
      <c r="J773" s="251">
        <f t="shared" si="803"/>
        <v>0.86969984484604068</v>
      </c>
    </row>
    <row r="774" spans="1:10">
      <c r="A774" s="225">
        <v>1228</v>
      </c>
      <c r="B774" s="238" t="s">
        <v>1605</v>
      </c>
      <c r="C774" s="238"/>
      <c r="D774" s="239"/>
      <c r="E774" s="240" t="s">
        <v>1606</v>
      </c>
      <c r="F774" s="241">
        <v>12161133.550000001</v>
      </c>
      <c r="G774" s="252">
        <f t="shared" si="798"/>
        <v>0.17324026464989672</v>
      </c>
      <c r="H774" s="241">
        <v>23474877.550000001</v>
      </c>
      <c r="I774" s="252">
        <f t="shared" ref="I774" si="808">IFERROR((H774/$F$6),0)</f>
        <v>0.33440912252673344</v>
      </c>
      <c r="J774" s="252">
        <f t="shared" si="803"/>
        <v>0.93031985492832603</v>
      </c>
    </row>
    <row r="775" spans="1:10">
      <c r="A775" s="225">
        <v>1229</v>
      </c>
      <c r="B775" s="242" t="s">
        <v>1607</v>
      </c>
      <c r="C775" s="242" t="s">
        <v>1608</v>
      </c>
      <c r="D775" s="243" t="s">
        <v>1609</v>
      </c>
      <c r="E775" s="244" t="s">
        <v>1610</v>
      </c>
      <c r="F775" s="245">
        <v>92917.55</v>
      </c>
      <c r="G775" s="253">
        <f t="shared" si="798"/>
        <v>1.3236480700123559E-3</v>
      </c>
      <c r="H775" s="245">
        <v>92917.57</v>
      </c>
      <c r="I775" s="253">
        <f t="shared" ref="I775" si="809">IFERROR((H775/$F$6),0)</f>
        <v>1.3236483549204428E-3</v>
      </c>
      <c r="J775" s="253">
        <f t="shared" si="803"/>
        <v>2.1524459059563128E-7</v>
      </c>
    </row>
    <row r="776" spans="1:10">
      <c r="A776" s="225">
        <v>1230</v>
      </c>
      <c r="B776" s="242" t="s">
        <v>1611</v>
      </c>
      <c r="C776" s="242" t="s">
        <v>1612</v>
      </c>
      <c r="D776" s="243" t="s">
        <v>1613</v>
      </c>
      <c r="E776" s="244" t="s">
        <v>1614</v>
      </c>
      <c r="F776" s="245">
        <v>6118380.9400000004</v>
      </c>
      <c r="G776" s="253">
        <f t="shared" si="798"/>
        <v>8.7158810395144767E-2</v>
      </c>
      <c r="H776" s="245">
        <v>19075431.829999998</v>
      </c>
      <c r="I776" s="253">
        <f t="shared" ref="I776" si="810">IFERROR((H776/$F$6),0)</f>
        <v>0.27173723937438898</v>
      </c>
      <c r="J776" s="253">
        <f t="shared" si="803"/>
        <v>2.117725427210813</v>
      </c>
    </row>
    <row r="777" spans="1:10">
      <c r="A777" s="225">
        <v>1231</v>
      </c>
      <c r="B777" s="242" t="s">
        <v>1615</v>
      </c>
      <c r="C777" s="242" t="s">
        <v>1616</v>
      </c>
      <c r="D777" s="243" t="s">
        <v>1609</v>
      </c>
      <c r="E777" s="244" t="s">
        <v>1617</v>
      </c>
      <c r="F777" s="245">
        <v>286983</v>
      </c>
      <c r="G777" s="253">
        <f t="shared" si="798"/>
        <v>4.0881888736450317E-3</v>
      </c>
      <c r="H777" s="245">
        <v>264596.5</v>
      </c>
      <c r="I777" s="253">
        <f t="shared" ref="I777" si="811">IFERROR((H777/$F$6),0)</f>
        <v>3.7692841293923947E-3</v>
      </c>
      <c r="J777" s="253">
        <f t="shared" si="803"/>
        <v>-7.8006362746225411E-2</v>
      </c>
    </row>
    <row r="778" spans="1:10">
      <c r="A778" s="225">
        <v>1232</v>
      </c>
      <c r="B778" s="242" t="s">
        <v>1618</v>
      </c>
      <c r="C778" s="242" t="s">
        <v>1612</v>
      </c>
      <c r="D778" s="243" t="s">
        <v>1613</v>
      </c>
      <c r="E778" s="244" t="s">
        <v>1619</v>
      </c>
      <c r="F778" s="245">
        <v>-1468329.86</v>
      </c>
      <c r="G778" s="253">
        <f t="shared" si="798"/>
        <v>-2.0916952559882528E-2</v>
      </c>
      <c r="H778" s="245">
        <v>-1069502.51</v>
      </c>
      <c r="I778" s="253">
        <f t="shared" ref="I778" si="812">IFERROR((H778/$F$6),0)</f>
        <v>-1.5235495697366862E-2</v>
      </c>
      <c r="J778" s="253">
        <f t="shared" si="803"/>
        <v>-0.27161972310499771</v>
      </c>
    </row>
    <row r="779" spans="1:10">
      <c r="A779" s="225">
        <v>1233</v>
      </c>
      <c r="B779" s="242" t="s">
        <v>1620</v>
      </c>
      <c r="C779" s="242" t="s">
        <v>1612</v>
      </c>
      <c r="D779" s="243" t="s">
        <v>1613</v>
      </c>
      <c r="E779" s="244" t="s">
        <v>1621</v>
      </c>
      <c r="F779" s="245">
        <v>7131181.9199999999</v>
      </c>
      <c r="G779" s="253">
        <f t="shared" si="798"/>
        <v>0.10158656987097708</v>
      </c>
      <c r="H779" s="245">
        <v>5950086.6399999997</v>
      </c>
      <c r="I779" s="253">
        <f t="shared" ref="I779" si="813">IFERROR((H779/$F$6),0)</f>
        <v>8.4761390043563381E-2</v>
      </c>
      <c r="J779" s="253">
        <f t="shared" si="803"/>
        <v>-0.16562405688845483</v>
      </c>
    </row>
    <row r="780" spans="1:10">
      <c r="A780" s="225">
        <v>1234</v>
      </c>
      <c r="B780" s="242" t="s">
        <v>1622</v>
      </c>
      <c r="C780" s="242" t="s">
        <v>1612</v>
      </c>
      <c r="D780" s="243" t="s">
        <v>1613</v>
      </c>
      <c r="E780" s="244" t="s">
        <v>1623</v>
      </c>
      <c r="F780" s="245">
        <v>0</v>
      </c>
      <c r="G780" s="253">
        <f t="shared" si="798"/>
        <v>0</v>
      </c>
      <c r="H780" s="245">
        <v>-838652.48</v>
      </c>
      <c r="I780" s="253">
        <f t="shared" ref="I780" si="814">IFERROR((H780/$F$6),0)</f>
        <v>-1.1946943678164953E-2</v>
      </c>
      <c r="J780" s="253">
        <f t="shared" si="803"/>
        <v>1</v>
      </c>
    </row>
    <row r="781" spans="1:10">
      <c r="A781" s="225">
        <v>1235</v>
      </c>
      <c r="B781" s="238" t="s">
        <v>1624</v>
      </c>
      <c r="C781" s="238"/>
      <c r="D781" s="239"/>
      <c r="E781" s="240" t="s">
        <v>1625</v>
      </c>
      <c r="F781" s="241">
        <v>572540.85</v>
      </c>
      <c r="G781" s="252">
        <f t="shared" si="798"/>
        <v>8.156075909295216E-3</v>
      </c>
      <c r="H781" s="241">
        <v>333271.5</v>
      </c>
      <c r="I781" s="252">
        <f t="shared" ref="I781" si="815">IFERROR((H781/$F$6),0)</f>
        <v>4.7475872724272528E-3</v>
      </c>
      <c r="J781" s="252">
        <f t="shared" si="803"/>
        <v>-0.4179079099770785</v>
      </c>
    </row>
    <row r="782" spans="1:10">
      <c r="A782" s="225">
        <v>1236</v>
      </c>
      <c r="B782" s="242" t="s">
        <v>1626</v>
      </c>
      <c r="C782" s="242" t="s">
        <v>1627</v>
      </c>
      <c r="D782" s="243" t="s">
        <v>1628</v>
      </c>
      <c r="E782" s="244" t="s">
        <v>1629</v>
      </c>
      <c r="F782" s="245">
        <v>572540.85</v>
      </c>
      <c r="G782" s="253">
        <f t="shared" si="798"/>
        <v>8.156075909295216E-3</v>
      </c>
      <c r="H782" s="245">
        <v>333271.5</v>
      </c>
      <c r="I782" s="253">
        <f t="shared" ref="I782" si="816">IFERROR((H782/$F$6),0)</f>
        <v>4.7475872724272528E-3</v>
      </c>
      <c r="J782" s="253">
        <f t="shared" si="803"/>
        <v>-0.4179079099770785</v>
      </c>
    </row>
    <row r="783" spans="1:10">
      <c r="A783" s="225">
        <v>1237</v>
      </c>
      <c r="B783" s="238" t="s">
        <v>1630</v>
      </c>
      <c r="C783" s="238"/>
      <c r="D783" s="239"/>
      <c r="E783" s="240" t="s">
        <v>1631</v>
      </c>
      <c r="F783" s="241">
        <v>0</v>
      </c>
      <c r="G783" s="252">
        <f t="shared" si="798"/>
        <v>0</v>
      </c>
      <c r="H783" s="241">
        <v>0</v>
      </c>
      <c r="I783" s="252">
        <f t="shared" ref="I783" si="817">IFERROR((H783/$F$6),0)</f>
        <v>0</v>
      </c>
      <c r="J783" s="252">
        <f t="shared" si="803"/>
        <v>0</v>
      </c>
    </row>
    <row r="784" spans="1:10">
      <c r="A784" s="225">
        <v>1238</v>
      </c>
      <c r="B784" s="242" t="s">
        <v>1632</v>
      </c>
      <c r="C784" s="242" t="s">
        <v>1633</v>
      </c>
      <c r="D784" s="243"/>
      <c r="E784" s="244" t="s">
        <v>1634</v>
      </c>
      <c r="F784" s="245">
        <v>0</v>
      </c>
      <c r="G784" s="253">
        <f t="shared" si="798"/>
        <v>0</v>
      </c>
      <c r="H784" s="245">
        <v>0</v>
      </c>
      <c r="I784" s="253">
        <f t="shared" ref="I784" si="818">IFERROR((H784/$F$6),0)</f>
        <v>0</v>
      </c>
      <c r="J784" s="253">
        <f t="shared" si="803"/>
        <v>0</v>
      </c>
    </row>
    <row r="785" spans="1:10">
      <c r="A785" s="225">
        <v>1239</v>
      </c>
      <c r="B785" s="230" t="s">
        <v>1635</v>
      </c>
      <c r="C785" s="230"/>
      <c r="D785" s="231"/>
      <c r="E785" s="232" t="s">
        <v>1636</v>
      </c>
      <c r="F785" s="233">
        <v>3062122.43</v>
      </c>
      <c r="G785" s="250">
        <f t="shared" si="798"/>
        <v>4.3621172153280464E-2</v>
      </c>
      <c r="H785" s="233">
        <v>4667804.29</v>
      </c>
      <c r="I785" s="250">
        <f t="shared" ref="I785" si="819">IFERROR((H785/$F$6),0)</f>
        <v>6.6494759490041383E-2</v>
      </c>
      <c r="J785" s="250">
        <f t="shared" si="803"/>
        <v>0.52436892929849299</v>
      </c>
    </row>
    <row r="786" spans="1:10">
      <c r="A786" s="225">
        <v>1240</v>
      </c>
      <c r="B786" s="234" t="s">
        <v>1637</v>
      </c>
      <c r="C786" s="234"/>
      <c r="D786" s="235"/>
      <c r="E786" s="236" t="s">
        <v>1636</v>
      </c>
      <c r="F786" s="237">
        <v>3062122.43</v>
      </c>
      <c r="G786" s="251">
        <f t="shared" si="798"/>
        <v>4.3621172153280464E-2</v>
      </c>
      <c r="H786" s="237">
        <v>4667804.29</v>
      </c>
      <c r="I786" s="251">
        <f t="shared" ref="I786" si="820">IFERROR((H786/$F$6),0)</f>
        <v>6.6494759490041383E-2</v>
      </c>
      <c r="J786" s="251">
        <f t="shared" si="803"/>
        <v>0.52436892929849299</v>
      </c>
    </row>
    <row r="787" spans="1:10">
      <c r="A787" s="225">
        <v>1241</v>
      </c>
      <c r="B787" s="238" t="s">
        <v>1638</v>
      </c>
      <c r="C787" s="238"/>
      <c r="D787" s="239"/>
      <c r="E787" s="240" t="s">
        <v>1639</v>
      </c>
      <c r="F787" s="241">
        <v>4620095.3099999996</v>
      </c>
      <c r="G787" s="252">
        <f t="shared" si="798"/>
        <v>6.5815125779302583E-2</v>
      </c>
      <c r="H787" s="241">
        <v>4620095.3099999996</v>
      </c>
      <c r="I787" s="252">
        <f t="shared" ref="I787" si="821">IFERROR((H787/$F$6),0)</f>
        <v>6.5815125779302583E-2</v>
      </c>
      <c r="J787" s="252">
        <f t="shared" si="803"/>
        <v>0</v>
      </c>
    </row>
    <row r="788" spans="1:10">
      <c r="A788" s="225">
        <v>1242</v>
      </c>
      <c r="B788" s="242" t="s">
        <v>1640</v>
      </c>
      <c r="C788" s="242"/>
      <c r="D788" s="243" t="s">
        <v>1641</v>
      </c>
      <c r="E788" s="244" t="s">
        <v>1639</v>
      </c>
      <c r="F788" s="245">
        <v>320472.88</v>
      </c>
      <c r="G788" s="253">
        <f t="shared" si="798"/>
        <v>4.5652657555359704E-3</v>
      </c>
      <c r="H788" s="245">
        <v>320472.88</v>
      </c>
      <c r="I788" s="253">
        <f t="shared" ref="I788" si="822">IFERROR((H788/$F$6),0)</f>
        <v>4.5652657555359704E-3</v>
      </c>
      <c r="J788" s="253">
        <f t="shared" si="803"/>
        <v>0</v>
      </c>
    </row>
    <row r="789" spans="1:10">
      <c r="A789" s="225">
        <v>1243</v>
      </c>
      <c r="B789" s="242" t="s">
        <v>1642</v>
      </c>
      <c r="C789" s="242"/>
      <c r="D789" s="243" t="s">
        <v>1641</v>
      </c>
      <c r="E789" s="244" t="s">
        <v>1643</v>
      </c>
      <c r="F789" s="245">
        <v>1453777.81</v>
      </c>
      <c r="G789" s="253">
        <f t="shared" si="798"/>
        <v>2.0709652723659731E-2</v>
      </c>
      <c r="H789" s="245">
        <v>1453777.81</v>
      </c>
      <c r="I789" s="253">
        <f t="shared" ref="I789" si="823">IFERROR((H789/$F$6),0)</f>
        <v>2.0709652723659731E-2</v>
      </c>
      <c r="J789" s="253">
        <f t="shared" si="803"/>
        <v>0</v>
      </c>
    </row>
    <row r="790" spans="1:10">
      <c r="A790" s="225">
        <v>1244</v>
      </c>
      <c r="B790" s="242" t="s">
        <v>1644</v>
      </c>
      <c r="C790" s="242"/>
      <c r="D790" s="243" t="s">
        <v>1641</v>
      </c>
      <c r="E790" s="244" t="s">
        <v>1645</v>
      </c>
      <c r="F790" s="245">
        <v>2845844.62</v>
      </c>
      <c r="G790" s="253">
        <f t="shared" si="798"/>
        <v>4.0540207300106886E-2</v>
      </c>
      <c r="H790" s="245">
        <v>2845844.62</v>
      </c>
      <c r="I790" s="253">
        <f t="shared" ref="I790" si="824">IFERROR((H790/$F$6),0)</f>
        <v>4.0540207300106886E-2</v>
      </c>
      <c r="J790" s="253">
        <f t="shared" si="803"/>
        <v>0</v>
      </c>
    </row>
    <row r="791" spans="1:10">
      <c r="A791" s="225">
        <v>1245</v>
      </c>
      <c r="B791" s="238" t="s">
        <v>1646</v>
      </c>
      <c r="C791" s="238"/>
      <c r="D791" s="239"/>
      <c r="E791" s="240" t="s">
        <v>1647</v>
      </c>
      <c r="F791" s="241">
        <v>-1557972.88</v>
      </c>
      <c r="G791" s="252">
        <f t="shared" si="798"/>
        <v>-2.2193953626022118E-2</v>
      </c>
      <c r="H791" s="241">
        <v>47708.98</v>
      </c>
      <c r="I791" s="252">
        <f t="shared" ref="I791" si="825">IFERROR((H791/$F$6),0)</f>
        <v>6.7963371073880116E-4</v>
      </c>
      <c r="J791" s="252">
        <f t="shared" si="803"/>
        <v>-1.0306224714258183</v>
      </c>
    </row>
    <row r="792" spans="1:10">
      <c r="A792" s="225">
        <v>1246</v>
      </c>
      <c r="B792" s="242" t="s">
        <v>1648</v>
      </c>
      <c r="C792" s="242"/>
      <c r="D792" s="243" t="s">
        <v>1641</v>
      </c>
      <c r="E792" s="244" t="s">
        <v>1647</v>
      </c>
      <c r="F792" s="245">
        <v>-1557972.88</v>
      </c>
      <c r="G792" s="253">
        <f t="shared" si="798"/>
        <v>-2.2193953626022118E-2</v>
      </c>
      <c r="H792" s="245">
        <v>47708.98</v>
      </c>
      <c r="I792" s="253">
        <f t="shared" ref="I792" si="826">IFERROR((H792/$F$6),0)</f>
        <v>6.7963371073880116E-4</v>
      </c>
      <c r="J792" s="253">
        <f t="shared" si="803"/>
        <v>-1.0306224714258183</v>
      </c>
    </row>
    <row r="793" spans="1:10">
      <c r="A793" s="225">
        <v>1247</v>
      </c>
      <c r="B793" s="230" t="s">
        <v>1649</v>
      </c>
      <c r="C793" s="230"/>
      <c r="D793" s="231"/>
      <c r="E793" s="232" t="s">
        <v>1650</v>
      </c>
      <c r="F793" s="233">
        <v>13636804.02</v>
      </c>
      <c r="G793" s="250">
        <f t="shared" si="798"/>
        <v>0.19426178716732992</v>
      </c>
      <c r="H793" s="233">
        <v>20393683.710000001</v>
      </c>
      <c r="I793" s="250">
        <f t="shared" ref="I793" si="827">IFERROR((H793/$F$6),0)</f>
        <v>0.29051627042667311</v>
      </c>
      <c r="J793" s="250">
        <f t="shared" si="803"/>
        <v>0.49548850889770302</v>
      </c>
    </row>
    <row r="794" spans="1:10">
      <c r="A794" s="225">
        <v>1248</v>
      </c>
      <c r="B794" s="234" t="s">
        <v>1651</v>
      </c>
      <c r="C794" s="234"/>
      <c r="D794" s="235"/>
      <c r="E794" s="236" t="s">
        <v>1652</v>
      </c>
      <c r="F794" s="237">
        <v>13636804.02</v>
      </c>
      <c r="G794" s="251">
        <f t="shared" si="798"/>
        <v>0.19426178716732992</v>
      </c>
      <c r="H794" s="237">
        <v>20393683.710000001</v>
      </c>
      <c r="I794" s="251">
        <f t="shared" ref="I794" si="828">IFERROR((H794/$F$6),0)</f>
        <v>0.29051627042667311</v>
      </c>
      <c r="J794" s="251">
        <f t="shared" si="803"/>
        <v>0.49548850889770302</v>
      </c>
    </row>
    <row r="795" spans="1:10">
      <c r="A795" s="225">
        <v>1249</v>
      </c>
      <c r="B795" s="238" t="s">
        <v>1653</v>
      </c>
      <c r="C795" s="238"/>
      <c r="D795" s="239"/>
      <c r="E795" s="240" t="s">
        <v>485</v>
      </c>
      <c r="F795" s="241">
        <v>13636804.02</v>
      </c>
      <c r="G795" s="252">
        <f t="shared" si="798"/>
        <v>0.19426178716732992</v>
      </c>
      <c r="H795" s="241">
        <v>20393683.710000001</v>
      </c>
      <c r="I795" s="252">
        <f t="shared" ref="I795" si="829">IFERROR((H795/$F$6),0)</f>
        <v>0.29051627042667311</v>
      </c>
      <c r="J795" s="252">
        <f t="shared" si="803"/>
        <v>0.49548850889770302</v>
      </c>
    </row>
    <row r="796" spans="1:10">
      <c r="A796" s="225">
        <v>1250</v>
      </c>
      <c r="B796" s="242" t="s">
        <v>1654</v>
      </c>
      <c r="C796" s="242"/>
      <c r="D796" s="243" t="s">
        <v>489</v>
      </c>
      <c r="E796" s="244" t="s">
        <v>1655</v>
      </c>
      <c r="F796" s="245">
        <v>12380209.4</v>
      </c>
      <c r="G796" s="253">
        <f t="shared" si="798"/>
        <v>0.1763610887142292</v>
      </c>
      <c r="H796" s="245">
        <v>18332161.989999998</v>
      </c>
      <c r="I796" s="253">
        <f t="shared" ref="I796" si="830">IFERROR((H796/$F$6),0)</f>
        <v>0.26114905997002036</v>
      </c>
      <c r="J796" s="253">
        <f t="shared" si="803"/>
        <v>0.48076348288583848</v>
      </c>
    </row>
    <row r="797" spans="1:10">
      <c r="A797" s="225">
        <v>1251</v>
      </c>
      <c r="B797" s="242" t="s">
        <v>1656</v>
      </c>
      <c r="C797" s="242"/>
      <c r="D797" s="243" t="s">
        <v>489</v>
      </c>
      <c r="E797" s="244" t="s">
        <v>1657</v>
      </c>
      <c r="F797" s="245">
        <v>8660.0300000000007</v>
      </c>
      <c r="G797" s="253">
        <f t="shared" si="798"/>
        <v>1.2336562894468378E-4</v>
      </c>
      <c r="H797" s="245">
        <v>8660.0300000000007</v>
      </c>
      <c r="I797" s="253">
        <f t="shared" ref="I797" si="831">IFERROR((H797/$F$6),0)</f>
        <v>1.2336562894468378E-4</v>
      </c>
      <c r="J797" s="253">
        <f t="shared" si="803"/>
        <v>0</v>
      </c>
    </row>
    <row r="798" spans="1:10">
      <c r="A798" s="225">
        <v>1252</v>
      </c>
      <c r="B798" s="242" t="s">
        <v>1658</v>
      </c>
      <c r="C798" s="242"/>
      <c r="D798" s="243" t="s">
        <v>489</v>
      </c>
      <c r="E798" s="244" t="s">
        <v>495</v>
      </c>
      <c r="F798" s="245">
        <v>1247934.5900000001</v>
      </c>
      <c r="G798" s="253">
        <f t="shared" si="798"/>
        <v>1.7777332824156045E-2</v>
      </c>
      <c r="H798" s="245">
        <v>2052861.69</v>
      </c>
      <c r="I798" s="253">
        <f t="shared" ref="I798" si="832">IFERROR((H798/$F$6),0)</f>
        <v>2.9243844827708039E-2</v>
      </c>
      <c r="J798" s="253">
        <f t="shared" si="803"/>
        <v>0.64500744385969755</v>
      </c>
    </row>
    <row r="799" spans="1:10">
      <c r="A799" s="225">
        <v>1253</v>
      </c>
      <c r="B799" s="230" t="s">
        <v>1659</v>
      </c>
      <c r="C799" s="230"/>
      <c r="D799" s="231"/>
      <c r="E799" s="232" t="s">
        <v>1660</v>
      </c>
      <c r="F799" s="233">
        <v>4217655.84</v>
      </c>
      <c r="G799" s="250">
        <f t="shared" si="798"/>
        <v>6.0082212806863086E-2</v>
      </c>
      <c r="H799" s="233">
        <v>4303004.0599999996</v>
      </c>
      <c r="I799" s="250">
        <f t="shared" ref="I799" si="833">IFERROR((H799/$F$6),0)</f>
        <v>6.1298032710444164E-2</v>
      </c>
      <c r="J799" s="250">
        <f t="shared" si="803"/>
        <v>2.0235937505986623E-2</v>
      </c>
    </row>
    <row r="800" spans="1:10">
      <c r="A800" s="225">
        <v>1254</v>
      </c>
      <c r="B800" s="234" t="s">
        <v>1661</v>
      </c>
      <c r="C800" s="234"/>
      <c r="D800" s="235"/>
      <c r="E800" s="236" t="s">
        <v>499</v>
      </c>
      <c r="F800" s="237">
        <v>4217655.84</v>
      </c>
      <c r="G800" s="251">
        <f t="shared" si="798"/>
        <v>6.0082212806863086E-2</v>
      </c>
      <c r="H800" s="237">
        <v>4303004.0599999996</v>
      </c>
      <c r="I800" s="251">
        <f t="shared" ref="I800" si="834">IFERROR((H800/$F$6),0)</f>
        <v>6.1298032710444164E-2</v>
      </c>
      <c r="J800" s="251">
        <f t="shared" si="803"/>
        <v>2.0235937505986623E-2</v>
      </c>
    </row>
    <row r="801" spans="1:10">
      <c r="A801" s="225">
        <v>1255</v>
      </c>
      <c r="B801" s="238" t="s">
        <v>1662</v>
      </c>
      <c r="C801" s="238"/>
      <c r="D801" s="239"/>
      <c r="E801" s="240" t="s">
        <v>501</v>
      </c>
      <c r="F801" s="241">
        <v>2167304.06</v>
      </c>
      <c r="G801" s="252">
        <f t="shared" si="798"/>
        <v>3.0874122661961524E-2</v>
      </c>
      <c r="H801" s="241">
        <v>2200866.2799999998</v>
      </c>
      <c r="I801" s="252">
        <f t="shared" ref="I801" si="835">IFERROR((H801/$F$6),0)</f>
        <v>3.1352230056402398E-2</v>
      </c>
      <c r="J801" s="252">
        <f t="shared" si="803"/>
        <v>1.5485699777630479E-2</v>
      </c>
    </row>
    <row r="802" spans="1:10">
      <c r="A802" s="225">
        <v>1256</v>
      </c>
      <c r="B802" s="242" t="s">
        <v>1663</v>
      </c>
      <c r="C802" s="242"/>
      <c r="D802" s="243"/>
      <c r="E802" s="244" t="s">
        <v>503</v>
      </c>
      <c r="F802" s="245">
        <v>601976</v>
      </c>
      <c r="G802" s="253">
        <f t="shared" si="798"/>
        <v>8.5753915228474909E-3</v>
      </c>
      <c r="H802" s="245">
        <v>603476</v>
      </c>
      <c r="I802" s="253">
        <f t="shared" ref="I802" si="836">IFERROR((H802/$F$6),0)</f>
        <v>8.5967596293571712E-3</v>
      </c>
      <c r="J802" s="253">
        <f t="shared" si="803"/>
        <v>2.4917936927717488E-3</v>
      </c>
    </row>
    <row r="803" spans="1:10">
      <c r="A803" s="225">
        <v>1257</v>
      </c>
      <c r="B803" s="242" t="s">
        <v>1664</v>
      </c>
      <c r="C803" s="242"/>
      <c r="D803" s="243"/>
      <c r="E803" s="244" t="s">
        <v>505</v>
      </c>
      <c r="F803" s="245">
        <v>213.57</v>
      </c>
      <c r="G803" s="253">
        <f t="shared" si="798"/>
        <v>3.0423910048482644E-6</v>
      </c>
      <c r="H803" s="245">
        <v>213.57</v>
      </c>
      <c r="I803" s="253">
        <f t="shared" ref="I803" si="837">IFERROR((H803/$F$6),0)</f>
        <v>3.0423910048482644E-6</v>
      </c>
      <c r="J803" s="253">
        <f t="shared" si="803"/>
        <v>0</v>
      </c>
    </row>
    <row r="804" spans="1:10">
      <c r="A804" s="225">
        <v>1258</v>
      </c>
      <c r="B804" s="242" t="s">
        <v>1665</v>
      </c>
      <c r="C804" s="242"/>
      <c r="D804" s="243"/>
      <c r="E804" s="244" t="s">
        <v>507</v>
      </c>
      <c r="F804" s="245">
        <v>162818.37</v>
      </c>
      <c r="G804" s="253">
        <f t="shared" si="798"/>
        <v>2.3194135145950109E-3</v>
      </c>
      <c r="H804" s="245">
        <v>196140.59</v>
      </c>
      <c r="I804" s="253">
        <f t="shared" ref="I804" si="838">IFERROR((H804/$F$6),0)</f>
        <v>2.794102011994341E-3</v>
      </c>
      <c r="J804" s="253">
        <f t="shared" si="803"/>
        <v>0.20465884777006438</v>
      </c>
    </row>
    <row r="805" spans="1:10">
      <c r="A805" s="225">
        <v>1259</v>
      </c>
      <c r="B805" s="242" t="s">
        <v>1666</v>
      </c>
      <c r="C805" s="242"/>
      <c r="D805" s="243"/>
      <c r="E805" s="244" t="s">
        <v>509</v>
      </c>
      <c r="F805" s="245">
        <v>8100</v>
      </c>
      <c r="G805" s="253">
        <f t="shared" si="798"/>
        <v>1.1538777515227297E-4</v>
      </c>
      <c r="H805" s="245">
        <v>8100</v>
      </c>
      <c r="I805" s="253">
        <f t="shared" ref="I805" si="839">IFERROR((H805/$F$6),0)</f>
        <v>1.1538777515227297E-4</v>
      </c>
      <c r="J805" s="253">
        <f t="shared" si="803"/>
        <v>0</v>
      </c>
    </row>
    <row r="806" spans="1:10">
      <c r="A806" s="225">
        <v>1260</v>
      </c>
      <c r="B806" s="242" t="s">
        <v>1667</v>
      </c>
      <c r="C806" s="242"/>
      <c r="D806" s="243"/>
      <c r="E806" s="244" t="s">
        <v>511</v>
      </c>
      <c r="F806" s="245">
        <v>5428.53</v>
      </c>
      <c r="G806" s="253">
        <f t="shared" si="798"/>
        <v>7.7331604820662773E-5</v>
      </c>
      <c r="H806" s="245">
        <v>5428.53</v>
      </c>
      <c r="I806" s="253">
        <f t="shared" ref="I806" si="840">IFERROR((H806/$F$6),0)</f>
        <v>7.7331604820662773E-5</v>
      </c>
      <c r="J806" s="253">
        <f t="shared" si="803"/>
        <v>0</v>
      </c>
    </row>
    <row r="807" spans="1:10">
      <c r="A807" s="225">
        <v>1261</v>
      </c>
      <c r="B807" s="242" t="s">
        <v>1668</v>
      </c>
      <c r="C807" s="242"/>
      <c r="D807" s="243"/>
      <c r="E807" s="244" t="s">
        <v>513</v>
      </c>
      <c r="F807" s="245">
        <v>55</v>
      </c>
      <c r="G807" s="253">
        <f t="shared" si="798"/>
        <v>7.8349723868827328E-7</v>
      </c>
      <c r="H807" s="245">
        <v>55</v>
      </c>
      <c r="I807" s="253">
        <f t="shared" ref="I807" si="841">IFERROR((H807/$F$6),0)</f>
        <v>7.8349723868827328E-7</v>
      </c>
      <c r="J807" s="253">
        <f t="shared" si="803"/>
        <v>0</v>
      </c>
    </row>
    <row r="808" spans="1:10">
      <c r="A808" s="225">
        <v>1262</v>
      </c>
      <c r="B808" s="242" t="s">
        <v>1669</v>
      </c>
      <c r="C808" s="242"/>
      <c r="D808" s="243"/>
      <c r="E808" s="244" t="s">
        <v>515</v>
      </c>
      <c r="F808" s="245">
        <v>3200</v>
      </c>
      <c r="G808" s="253">
        <f t="shared" si="798"/>
        <v>4.5585293887317719E-5</v>
      </c>
      <c r="H808" s="245">
        <v>3840</v>
      </c>
      <c r="I808" s="253">
        <f t="shared" ref="I808" si="842">IFERROR((H808/$F$6),0)</f>
        <v>5.4702352664781268E-5</v>
      </c>
      <c r="J808" s="253">
        <f t="shared" si="803"/>
        <v>0.19999999999999996</v>
      </c>
    </row>
    <row r="809" spans="1:10">
      <c r="A809" s="225">
        <v>1263</v>
      </c>
      <c r="B809" s="242" t="s">
        <v>1670</v>
      </c>
      <c r="C809" s="242"/>
      <c r="D809" s="243"/>
      <c r="E809" s="244" t="s">
        <v>537</v>
      </c>
      <c r="F809" s="245">
        <v>1900</v>
      </c>
      <c r="G809" s="253">
        <f t="shared" si="798"/>
        <v>2.7066268245594897E-5</v>
      </c>
      <c r="H809" s="245">
        <v>0</v>
      </c>
      <c r="I809" s="253">
        <f t="shared" ref="I809" si="843">IFERROR((H809/$F$6),0)</f>
        <v>0</v>
      </c>
      <c r="J809" s="253">
        <f t="shared" si="803"/>
        <v>-1</v>
      </c>
    </row>
    <row r="810" spans="1:10">
      <c r="A810" s="225">
        <v>1264</v>
      </c>
      <c r="B810" s="242" t="s">
        <v>1671</v>
      </c>
      <c r="C810" s="242"/>
      <c r="D810" s="243"/>
      <c r="E810" s="244" t="s">
        <v>517</v>
      </c>
      <c r="F810" s="245">
        <v>5397.88</v>
      </c>
      <c r="G810" s="253">
        <f t="shared" si="798"/>
        <v>7.6894983177648303E-5</v>
      </c>
      <c r="H810" s="245">
        <v>5397.88</v>
      </c>
      <c r="I810" s="253">
        <f t="shared" ref="I810" si="844">IFERROR((H810/$F$6),0)</f>
        <v>7.6894983177648303E-5</v>
      </c>
      <c r="J810" s="253">
        <f t="shared" si="803"/>
        <v>0</v>
      </c>
    </row>
    <row r="811" spans="1:10">
      <c r="A811" s="225">
        <v>1265</v>
      </c>
      <c r="B811" s="242" t="s">
        <v>1672</v>
      </c>
      <c r="C811" s="242"/>
      <c r="D811" s="243"/>
      <c r="E811" s="244" t="s">
        <v>519</v>
      </c>
      <c r="F811" s="245">
        <v>18339.060000000001</v>
      </c>
      <c r="G811" s="253">
        <f t="shared" si="798"/>
        <v>2.612473249116103E-4</v>
      </c>
      <c r="H811" s="245">
        <v>18339.060000000001</v>
      </c>
      <c r="I811" s="253">
        <f t="shared" ref="I811" si="845">IFERROR((H811/$F$6),0)</f>
        <v>2.612473249116103E-4</v>
      </c>
      <c r="J811" s="253">
        <f t="shared" si="803"/>
        <v>0</v>
      </c>
    </row>
    <row r="812" spans="1:10">
      <c r="A812" s="225">
        <v>1266</v>
      </c>
      <c r="B812" s="242" t="s">
        <v>1673</v>
      </c>
      <c r="C812" s="242"/>
      <c r="D812" s="243"/>
      <c r="E812" s="244" t="s">
        <v>521</v>
      </c>
      <c r="F812" s="245">
        <v>34150</v>
      </c>
      <c r="G812" s="253">
        <f t="shared" si="798"/>
        <v>4.8648055820371878E-4</v>
      </c>
      <c r="H812" s="245">
        <v>34150</v>
      </c>
      <c r="I812" s="253">
        <f t="shared" ref="I812" si="846">IFERROR((H812/$F$6),0)</f>
        <v>4.8648055820371878E-4</v>
      </c>
      <c r="J812" s="253">
        <f t="shared" si="803"/>
        <v>0</v>
      </c>
    </row>
    <row r="813" spans="1:10">
      <c r="A813" s="225">
        <v>1267</v>
      </c>
      <c r="B813" s="242" t="s">
        <v>1674</v>
      </c>
      <c r="C813" s="242"/>
      <c r="D813" s="243"/>
      <c r="E813" s="244" t="s">
        <v>523</v>
      </c>
      <c r="F813" s="245">
        <v>80124.05</v>
      </c>
      <c r="G813" s="253">
        <f t="shared" si="798"/>
        <v>1.1413994895912937E-3</v>
      </c>
      <c r="H813" s="245">
        <v>80124.05</v>
      </c>
      <c r="I813" s="253">
        <f t="shared" ref="I813" si="847">IFERROR((H813/$F$6),0)</f>
        <v>1.1413994895912937E-3</v>
      </c>
      <c r="J813" s="253">
        <f t="shared" si="803"/>
        <v>0</v>
      </c>
    </row>
    <row r="814" spans="1:10">
      <c r="A814" s="225">
        <v>1268</v>
      </c>
      <c r="B814" s="242" t="s">
        <v>1675</v>
      </c>
      <c r="C814" s="242"/>
      <c r="D814" s="243"/>
      <c r="E814" s="244" t="s">
        <v>525</v>
      </c>
      <c r="F814" s="245">
        <v>92400</v>
      </c>
      <c r="G814" s="253">
        <f t="shared" si="798"/>
        <v>1.3162753609962993E-3</v>
      </c>
      <c r="H814" s="245">
        <v>92400</v>
      </c>
      <c r="I814" s="253">
        <f t="shared" ref="I814" si="848">IFERROR((H814/$F$6),0)</f>
        <v>1.3162753609962993E-3</v>
      </c>
      <c r="J814" s="253">
        <f t="shared" si="803"/>
        <v>0</v>
      </c>
    </row>
    <row r="815" spans="1:10">
      <c r="A815" s="225">
        <v>1269</v>
      </c>
      <c r="B815" s="242" t="s">
        <v>1676</v>
      </c>
      <c r="C815" s="242"/>
      <c r="D815" s="243"/>
      <c r="E815" s="244" t="s">
        <v>527</v>
      </c>
      <c r="F815" s="245">
        <v>770700</v>
      </c>
      <c r="G815" s="253">
        <f t="shared" si="798"/>
        <v>1.0978933124673677E-2</v>
      </c>
      <c r="H815" s="245">
        <v>770700</v>
      </c>
      <c r="I815" s="253">
        <f t="shared" ref="I815" si="849">IFERROR((H815/$F$6),0)</f>
        <v>1.0978933124673677E-2</v>
      </c>
      <c r="J815" s="253">
        <f t="shared" si="803"/>
        <v>0</v>
      </c>
    </row>
    <row r="816" spans="1:10">
      <c r="A816" s="225">
        <v>1270</v>
      </c>
      <c r="B816" s="242" t="s">
        <v>1677</v>
      </c>
      <c r="C816" s="242"/>
      <c r="D816" s="243"/>
      <c r="E816" s="244" t="s">
        <v>529</v>
      </c>
      <c r="F816" s="245">
        <v>69828.91</v>
      </c>
      <c r="G816" s="253">
        <f t="shared" si="798"/>
        <v>9.9474105755658097E-4</v>
      </c>
      <c r="H816" s="245">
        <v>69828.91</v>
      </c>
      <c r="I816" s="253">
        <f t="shared" ref="I816" si="850">IFERROR((H816/$F$6),0)</f>
        <v>9.9474105755658097E-4</v>
      </c>
      <c r="J816" s="253">
        <f t="shared" si="803"/>
        <v>0</v>
      </c>
    </row>
    <row r="817" spans="1:10">
      <c r="A817" s="225">
        <v>1271</v>
      </c>
      <c r="B817" s="242" t="s">
        <v>1678</v>
      </c>
      <c r="C817" s="242"/>
      <c r="D817" s="243"/>
      <c r="E817" s="244" t="s">
        <v>531</v>
      </c>
      <c r="F817" s="245">
        <v>312672.69</v>
      </c>
      <c r="G817" s="253">
        <f t="shared" si="798"/>
        <v>4.454148895058809E-3</v>
      </c>
      <c r="H817" s="245">
        <v>312672.69</v>
      </c>
      <c r="I817" s="253">
        <f t="shared" ref="I817" si="851">IFERROR((H817/$F$6),0)</f>
        <v>4.454148895058809E-3</v>
      </c>
      <c r="J817" s="253">
        <f t="shared" si="803"/>
        <v>0</v>
      </c>
    </row>
    <row r="818" spans="1:10">
      <c r="A818" s="225">
        <v>1272</v>
      </c>
      <c r="B818" s="238" t="s">
        <v>1679</v>
      </c>
      <c r="C818" s="238"/>
      <c r="D818" s="239"/>
      <c r="E818" s="240" t="s">
        <v>533</v>
      </c>
      <c r="F818" s="241">
        <v>139300</v>
      </c>
      <c r="G818" s="252">
        <f t="shared" si="798"/>
        <v>1.9843848245322997E-3</v>
      </c>
      <c r="H818" s="241">
        <v>198910</v>
      </c>
      <c r="I818" s="252">
        <f t="shared" ref="I818" si="852">IFERROR((H818/$F$6),0)</f>
        <v>2.83355337722699E-3</v>
      </c>
      <c r="J818" s="252">
        <f t="shared" si="803"/>
        <v>0.42792534099066759</v>
      </c>
    </row>
    <row r="819" spans="1:10">
      <c r="A819" s="225">
        <v>1273</v>
      </c>
      <c r="B819" s="242" t="s">
        <v>1680</v>
      </c>
      <c r="C819" s="242"/>
      <c r="D819" s="243"/>
      <c r="E819" s="244" t="s">
        <v>535</v>
      </c>
      <c r="F819" s="245">
        <v>10600</v>
      </c>
      <c r="G819" s="253">
        <f t="shared" si="798"/>
        <v>1.5100128600173995E-4</v>
      </c>
      <c r="H819" s="245">
        <v>7000</v>
      </c>
      <c r="I819" s="253">
        <f t="shared" ref="I819" si="853">IFERROR((H819/$F$6),0)</f>
        <v>9.9717830378507512E-5</v>
      </c>
      <c r="J819" s="253">
        <f t="shared" si="803"/>
        <v>-0.339622641509434</v>
      </c>
    </row>
    <row r="820" spans="1:10">
      <c r="A820" s="225">
        <v>1274</v>
      </c>
      <c r="B820" s="242" t="s">
        <v>1681</v>
      </c>
      <c r="C820" s="242"/>
      <c r="D820" s="243"/>
      <c r="E820" s="244" t="s">
        <v>537</v>
      </c>
      <c r="F820" s="245">
        <v>128700</v>
      </c>
      <c r="G820" s="253">
        <f t="shared" si="798"/>
        <v>1.8333835385305596E-3</v>
      </c>
      <c r="H820" s="245">
        <v>191910</v>
      </c>
      <c r="I820" s="253">
        <f t="shared" ref="I820" si="854">IFERROR((H820/$F$6),0)</f>
        <v>2.7338355468484823E-3</v>
      </c>
      <c r="J820" s="253">
        <f t="shared" si="803"/>
        <v>0.49114219114219115</v>
      </c>
    </row>
    <row r="821" spans="1:10">
      <c r="A821" s="225">
        <v>1275</v>
      </c>
      <c r="B821" s="238" t="s">
        <v>1682</v>
      </c>
      <c r="C821" s="238"/>
      <c r="D821" s="239"/>
      <c r="E821" s="240" t="s">
        <v>539</v>
      </c>
      <c r="F821" s="241">
        <v>1911051.78</v>
      </c>
      <c r="G821" s="252">
        <f t="shared" si="798"/>
        <v>2.7223705320369267E-2</v>
      </c>
      <c r="H821" s="241">
        <v>1903227.78</v>
      </c>
      <c r="I821" s="252">
        <f t="shared" ref="I821" si="855">IFERROR((H821/$F$6),0)</f>
        <v>2.7112249276814774E-2</v>
      </c>
      <c r="J821" s="252">
        <f t="shared" si="803"/>
        <v>-4.0940805905321787E-3</v>
      </c>
    </row>
    <row r="822" spans="1:10">
      <c r="A822" s="225">
        <v>1276</v>
      </c>
      <c r="B822" s="242" t="s">
        <v>1683</v>
      </c>
      <c r="C822" s="242"/>
      <c r="D822" s="243"/>
      <c r="E822" s="244" t="s">
        <v>541</v>
      </c>
      <c r="F822" s="245">
        <v>1868826.77</v>
      </c>
      <c r="G822" s="253">
        <f t="shared" si="798"/>
        <v>2.6622192979667725E-2</v>
      </c>
      <c r="H822" s="245">
        <v>1861002.77</v>
      </c>
      <c r="I822" s="253">
        <f t="shared" ref="I822" si="856">IFERROR((H822/$F$6),0)</f>
        <v>2.6510736936113232E-2</v>
      </c>
      <c r="J822" s="253">
        <f t="shared" si="803"/>
        <v>-4.1865838640571251E-3</v>
      </c>
    </row>
    <row r="823" spans="1:10">
      <c r="A823" s="225">
        <v>1277</v>
      </c>
      <c r="B823" s="242" t="s">
        <v>1684</v>
      </c>
      <c r="C823" s="242"/>
      <c r="D823" s="243"/>
      <c r="E823" s="244" t="s">
        <v>543</v>
      </c>
      <c r="F823" s="245">
        <v>42225.01</v>
      </c>
      <c r="G823" s="253">
        <f t="shared" si="798"/>
        <v>6.0151234070154056E-4</v>
      </c>
      <c r="H823" s="245">
        <v>42225.01</v>
      </c>
      <c r="I823" s="253">
        <f t="shared" ref="I823" si="857">IFERROR((H823/$F$6),0)</f>
        <v>6.0151234070154056E-4</v>
      </c>
      <c r="J823" s="253">
        <f t="shared" si="803"/>
        <v>0</v>
      </c>
    </row>
    <row r="824" spans="1:10">
      <c r="A824" s="225">
        <v>1278</v>
      </c>
      <c r="B824" s="230" t="s">
        <v>1685</v>
      </c>
      <c r="C824" s="230"/>
      <c r="D824" s="231"/>
      <c r="E824" s="232" t="s">
        <v>1686</v>
      </c>
      <c r="F824" s="233">
        <v>7350462</v>
      </c>
      <c r="G824" s="250">
        <f t="shared" si="798"/>
        <v>0.10471030327423787</v>
      </c>
      <c r="H824" s="233">
        <v>7242807.2300000004</v>
      </c>
      <c r="I824" s="250">
        <f t="shared" ref="I824" si="858">IFERROR((H824/$F$6),0)</f>
        <v>0.10317671754648113</v>
      </c>
      <c r="J824" s="250">
        <f t="shared" si="803"/>
        <v>-1.4645986878103701E-2</v>
      </c>
    </row>
    <row r="825" spans="1:10">
      <c r="A825" s="225">
        <v>1279</v>
      </c>
      <c r="B825" s="234" t="s">
        <v>1687</v>
      </c>
      <c r="C825" s="234"/>
      <c r="D825" s="235"/>
      <c r="E825" s="236" t="s">
        <v>1686</v>
      </c>
      <c r="F825" s="237">
        <v>7350462</v>
      </c>
      <c r="G825" s="251">
        <f t="shared" si="798"/>
        <v>0.10471030327423787</v>
      </c>
      <c r="H825" s="237">
        <v>7242807.2300000004</v>
      </c>
      <c r="I825" s="251">
        <f t="shared" ref="I825" si="859">IFERROR((H825/$F$6),0)</f>
        <v>0.10317671754648113</v>
      </c>
      <c r="J825" s="251">
        <f t="shared" si="803"/>
        <v>-1.4645986878103701E-2</v>
      </c>
    </row>
    <row r="826" spans="1:10">
      <c r="A826" s="225">
        <v>1280</v>
      </c>
      <c r="B826" s="238" t="s">
        <v>1688</v>
      </c>
      <c r="C826" s="238"/>
      <c r="D826" s="239"/>
      <c r="E826" s="240" t="s">
        <v>1686</v>
      </c>
      <c r="F826" s="241">
        <v>7350462</v>
      </c>
      <c r="G826" s="252">
        <f t="shared" si="798"/>
        <v>0.10471030327423787</v>
      </c>
      <c r="H826" s="241">
        <v>7242807.2300000004</v>
      </c>
      <c r="I826" s="252">
        <f t="shared" ref="I826" si="860">IFERROR((H826/$F$6),0)</f>
        <v>0.10317671754648113</v>
      </c>
      <c r="J826" s="252">
        <f t="shared" si="803"/>
        <v>-1.4645986878103701E-2</v>
      </c>
    </row>
    <row r="827" spans="1:10">
      <c r="A827" s="225">
        <v>1281</v>
      </c>
      <c r="B827" s="242" t="s">
        <v>1689</v>
      </c>
      <c r="C827" s="242" t="s">
        <v>1633</v>
      </c>
      <c r="D827" s="243" t="s">
        <v>1633</v>
      </c>
      <c r="E827" s="244" t="s">
        <v>1690</v>
      </c>
      <c r="F827" s="245">
        <v>7350462</v>
      </c>
      <c r="G827" s="253">
        <f t="shared" si="798"/>
        <v>0.10471030327423787</v>
      </c>
      <c r="H827" s="245">
        <v>7242807.2300000004</v>
      </c>
      <c r="I827" s="253">
        <f t="shared" ref="I827" si="861">IFERROR((H827/$F$6),0)</f>
        <v>0.10317671754648113</v>
      </c>
      <c r="J827" s="253">
        <f t="shared" si="803"/>
        <v>-1.4645986878103701E-2</v>
      </c>
    </row>
    <row r="828" spans="1:10">
      <c r="A828" s="225">
        <v>1282</v>
      </c>
      <c r="B828" s="226">
        <v>3</v>
      </c>
      <c r="C828" s="226"/>
      <c r="D828" s="227"/>
      <c r="E828" s="228" t="s">
        <v>1691</v>
      </c>
      <c r="F828" s="229">
        <v>113180031.98999999</v>
      </c>
      <c r="G828" s="254">
        <f t="shared" ref="G828:G891" si="862">IFERROR((F828/$F$6),0)</f>
        <v>1.6122953188875535</v>
      </c>
      <c r="H828" s="229">
        <v>126493040.53</v>
      </c>
      <c r="I828" s="254">
        <f t="shared" ref="I828" si="863">IFERROR((H828/$F$6),0)</f>
        <v>1.8019445085188881</v>
      </c>
      <c r="J828" s="254">
        <f t="shared" si="803"/>
        <v>0.11762683139351182</v>
      </c>
    </row>
    <row r="829" spans="1:10">
      <c r="A829" s="225">
        <v>1283</v>
      </c>
      <c r="B829" s="230" t="s">
        <v>1692</v>
      </c>
      <c r="C829" s="230"/>
      <c r="D829" s="231"/>
      <c r="E829" s="232" t="s">
        <v>1693</v>
      </c>
      <c r="F829" s="233">
        <v>112632163.11</v>
      </c>
      <c r="G829" s="250">
        <f t="shared" si="862"/>
        <v>1.6044907051667674</v>
      </c>
      <c r="H829" s="233">
        <v>126164064.55</v>
      </c>
      <c r="I829" s="250">
        <f t="shared" ref="I829" si="864">IFERROR((H829/$F$6),0)</f>
        <v>1.7972581126657103</v>
      </c>
      <c r="J829" s="250">
        <f t="shared" si="803"/>
        <v>0.12014242705064926</v>
      </c>
    </row>
    <row r="830" spans="1:10">
      <c r="A830" s="225">
        <v>1284</v>
      </c>
      <c r="B830" s="234" t="s">
        <v>1694</v>
      </c>
      <c r="C830" s="234"/>
      <c r="D830" s="235"/>
      <c r="E830" s="236" t="s">
        <v>1695</v>
      </c>
      <c r="F830" s="237">
        <v>48997655.619999997</v>
      </c>
      <c r="G830" s="251">
        <f t="shared" si="862"/>
        <v>0.69799141600852643</v>
      </c>
      <c r="H830" s="237">
        <v>55182268.740000002</v>
      </c>
      <c r="I830" s="251">
        <f t="shared" ref="I830" si="865">IFERROR((H830/$F$6),0)</f>
        <v>0.78609373058807686</v>
      </c>
      <c r="J830" s="251">
        <f t="shared" si="803"/>
        <v>0.12622263334320749</v>
      </c>
    </row>
    <row r="831" spans="1:10">
      <c r="A831" s="225">
        <v>1285</v>
      </c>
      <c r="B831" s="238" t="s">
        <v>1696</v>
      </c>
      <c r="C831" s="238"/>
      <c r="D831" s="239"/>
      <c r="E831" s="240" t="s">
        <v>113</v>
      </c>
      <c r="F831" s="241">
        <v>3821375.06</v>
      </c>
      <c r="G831" s="252">
        <f t="shared" si="862"/>
        <v>5.4437032863676994E-2</v>
      </c>
      <c r="H831" s="241">
        <v>4887748.01</v>
      </c>
      <c r="I831" s="252">
        <f t="shared" ref="I831" si="866">IFERROR((H831/$F$6),0)</f>
        <v>6.9627946713438235E-2</v>
      </c>
      <c r="J831" s="252">
        <f t="shared" si="803"/>
        <v>0.27905477302193926</v>
      </c>
    </row>
    <row r="832" spans="1:10">
      <c r="A832" s="225">
        <v>1286</v>
      </c>
      <c r="B832" s="242" t="s">
        <v>1697</v>
      </c>
      <c r="C832" s="242" t="s">
        <v>1698</v>
      </c>
      <c r="D832" s="243" t="s">
        <v>1699</v>
      </c>
      <c r="E832" s="244" t="s">
        <v>1700</v>
      </c>
      <c r="F832" s="245">
        <v>1879312.4</v>
      </c>
      <c r="G832" s="253">
        <f t="shared" si="862"/>
        <v>2.6771565018775121E-2</v>
      </c>
      <c r="H832" s="245">
        <v>2624900.86</v>
      </c>
      <c r="I832" s="253">
        <f t="shared" ref="I832" si="867">IFERROR((H832/$F$6),0)</f>
        <v>3.7392774102554073E-2</v>
      </c>
      <c r="J832" s="253">
        <f t="shared" ref="J832:J895" si="868">IF(AND(F832=0,H832=0),0,IF(H832=0,-1,IF(F832=0,1,(H832/F832)-1)))</f>
        <v>0.39673470999286753</v>
      </c>
    </row>
    <row r="833" spans="1:10">
      <c r="A833" s="225">
        <v>1287</v>
      </c>
      <c r="B833" s="242" t="s">
        <v>1701</v>
      </c>
      <c r="C833" s="242" t="s">
        <v>1702</v>
      </c>
      <c r="D833" s="243" t="s">
        <v>1699</v>
      </c>
      <c r="E833" s="244" t="s">
        <v>250</v>
      </c>
      <c r="F833" s="245">
        <v>972455.81</v>
      </c>
      <c r="G833" s="253">
        <f t="shared" si="862"/>
        <v>1.3853026216024876E-2</v>
      </c>
      <c r="H833" s="245">
        <v>1239037.8</v>
      </c>
      <c r="I833" s="253">
        <f t="shared" ref="I833" si="869">IFERROR((H833/$F$6),0)</f>
        <v>1.7650594453279874E-2</v>
      </c>
      <c r="J833" s="253">
        <f t="shared" si="868"/>
        <v>0.27413275468013287</v>
      </c>
    </row>
    <row r="834" spans="1:10">
      <c r="A834" s="225">
        <v>1288</v>
      </c>
      <c r="B834" s="242" t="s">
        <v>1703</v>
      </c>
      <c r="C834" s="242" t="s">
        <v>1704</v>
      </c>
      <c r="D834" s="243" t="s">
        <v>1699</v>
      </c>
      <c r="E834" s="244" t="s">
        <v>1705</v>
      </c>
      <c r="F834" s="245">
        <v>73996.149999999994</v>
      </c>
      <c r="G834" s="253">
        <f t="shared" si="862"/>
        <v>1.0541050763375141E-3</v>
      </c>
      <c r="H834" s="245">
        <v>47582.28</v>
      </c>
      <c r="I834" s="253">
        <f t="shared" ref="I834" si="870">IFERROR((H834/$F$6),0)</f>
        <v>6.7782881800895008E-4</v>
      </c>
      <c r="J834" s="253">
        <f t="shared" si="868"/>
        <v>-0.35696276090039813</v>
      </c>
    </row>
    <row r="835" spans="1:10">
      <c r="A835" s="225">
        <v>1289</v>
      </c>
      <c r="B835" s="242" t="s">
        <v>1706</v>
      </c>
      <c r="C835" s="242" t="s">
        <v>1707</v>
      </c>
      <c r="D835" s="243" t="s">
        <v>1699</v>
      </c>
      <c r="E835" s="244" t="s">
        <v>1708</v>
      </c>
      <c r="F835" s="245">
        <v>273683.89</v>
      </c>
      <c r="G835" s="253">
        <f t="shared" si="862"/>
        <v>3.8987376743357303E-3</v>
      </c>
      <c r="H835" s="245">
        <v>439433.55</v>
      </c>
      <c r="I835" s="253">
        <f t="shared" ref="I835" si="871">IFERROR((H835/$F$6),0)</f>
        <v>6.2599086002179142E-3</v>
      </c>
      <c r="J835" s="253">
        <f t="shared" si="868"/>
        <v>0.60562446697173145</v>
      </c>
    </row>
    <row r="836" spans="1:10">
      <c r="A836" s="225">
        <v>1290</v>
      </c>
      <c r="B836" s="242" t="s">
        <v>1709</v>
      </c>
      <c r="C836" s="242" t="s">
        <v>1710</v>
      </c>
      <c r="D836" s="243" t="s">
        <v>1699</v>
      </c>
      <c r="E836" s="244" t="s">
        <v>273</v>
      </c>
      <c r="F836" s="245">
        <v>46564.36</v>
      </c>
      <c r="G836" s="253">
        <f t="shared" si="862"/>
        <v>6.6332813602339429E-4</v>
      </c>
      <c r="H836" s="245">
        <v>62173.19</v>
      </c>
      <c r="I836" s="253">
        <f t="shared" ref="I836" si="872">IFERROR((H836/$F$6),0)</f>
        <v>8.8568223064438851E-4</v>
      </c>
      <c r="J836" s="253">
        <f t="shared" si="868"/>
        <v>0.33520980423654478</v>
      </c>
    </row>
    <row r="837" spans="1:10">
      <c r="A837" s="225">
        <v>1291</v>
      </c>
      <c r="B837" s="242" t="s">
        <v>1711</v>
      </c>
      <c r="C837" s="242" t="s">
        <v>1712</v>
      </c>
      <c r="D837" s="243" t="s">
        <v>1699</v>
      </c>
      <c r="E837" s="244" t="s">
        <v>1713</v>
      </c>
      <c r="F837" s="245">
        <v>553002.78</v>
      </c>
      <c r="G837" s="253">
        <f t="shared" si="862"/>
        <v>7.8777482021261582E-3</v>
      </c>
      <c r="H837" s="245">
        <v>465609.17</v>
      </c>
      <c r="I837" s="253">
        <f t="shared" ref="I837" si="873">IFERROR((H837/$F$6),0)</f>
        <v>6.6327908909625238E-3</v>
      </c>
      <c r="J837" s="253">
        <f t="shared" si="868"/>
        <v>-0.1580346666611695</v>
      </c>
    </row>
    <row r="838" spans="1:10">
      <c r="A838" s="225">
        <v>1292</v>
      </c>
      <c r="B838" s="242" t="s">
        <v>1714</v>
      </c>
      <c r="C838" s="242" t="s">
        <v>1715</v>
      </c>
      <c r="D838" s="243" t="s">
        <v>1699</v>
      </c>
      <c r="E838" s="244" t="s">
        <v>1716</v>
      </c>
      <c r="F838" s="245">
        <v>591.5</v>
      </c>
      <c r="G838" s="253">
        <f t="shared" si="862"/>
        <v>8.4261566669838856E-6</v>
      </c>
      <c r="H838" s="245">
        <v>3259.04</v>
      </c>
      <c r="I838" s="253">
        <f t="shared" ref="I838" si="874">IFERROR((H838/$F$6),0)</f>
        <v>4.6426342559538731E-5</v>
      </c>
      <c r="J838" s="253">
        <f t="shared" si="868"/>
        <v>4.5097886728655956</v>
      </c>
    </row>
    <row r="839" spans="1:10">
      <c r="A839" s="225">
        <v>1293</v>
      </c>
      <c r="B839" s="242" t="s">
        <v>1717</v>
      </c>
      <c r="C839" s="242" t="s">
        <v>1718</v>
      </c>
      <c r="D839" s="243" t="s">
        <v>1699</v>
      </c>
      <c r="E839" s="244" t="s">
        <v>1719</v>
      </c>
      <c r="F839" s="245">
        <v>21768.17</v>
      </c>
      <c r="G839" s="253">
        <f t="shared" si="862"/>
        <v>3.1009638338721655E-4</v>
      </c>
      <c r="H839" s="245">
        <v>5752.12</v>
      </c>
      <c r="I839" s="253">
        <f t="shared" ref="I839" si="875">IFERROR((H839/$F$6),0)</f>
        <v>8.1941275210974378E-5</v>
      </c>
      <c r="J839" s="253">
        <f t="shared" si="868"/>
        <v>-0.73575546313723206</v>
      </c>
    </row>
    <row r="840" spans="1:10">
      <c r="A840" s="225">
        <v>1294</v>
      </c>
      <c r="B840" s="238" t="s">
        <v>1720</v>
      </c>
      <c r="C840" s="238"/>
      <c r="D840" s="239"/>
      <c r="E840" s="240" t="s">
        <v>1721</v>
      </c>
      <c r="F840" s="241">
        <v>3787005.27</v>
      </c>
      <c r="G840" s="252">
        <f t="shared" si="862"/>
        <v>5.3947421308053439E-2</v>
      </c>
      <c r="H840" s="241">
        <v>4437885.8499999996</v>
      </c>
      <c r="I840" s="252">
        <f t="shared" ref="I840" si="876">IFERROR((H840/$F$6),0)</f>
        <v>6.321947834706837E-2</v>
      </c>
      <c r="J840" s="252">
        <f t="shared" si="868"/>
        <v>0.1718721083269048</v>
      </c>
    </row>
    <row r="841" spans="1:10">
      <c r="A841" s="225">
        <v>1295</v>
      </c>
      <c r="B841" s="242" t="s">
        <v>1722</v>
      </c>
      <c r="C841" s="242" t="s">
        <v>1723</v>
      </c>
      <c r="D841" s="243" t="s">
        <v>1724</v>
      </c>
      <c r="E841" s="244" t="s">
        <v>1725</v>
      </c>
      <c r="F841" s="245">
        <v>3315038.03</v>
      </c>
      <c r="G841" s="253">
        <f t="shared" si="862"/>
        <v>4.7224057139120243E-2</v>
      </c>
      <c r="H841" s="245">
        <v>4437885.8499999996</v>
      </c>
      <c r="I841" s="253">
        <f t="shared" ref="I841" si="877">IFERROR((H841/$F$6),0)</f>
        <v>6.321947834706837E-2</v>
      </c>
      <c r="J841" s="253">
        <f t="shared" si="868"/>
        <v>0.33871340534817329</v>
      </c>
    </row>
    <row r="842" spans="1:10">
      <c r="A842" s="225">
        <v>1296</v>
      </c>
      <c r="B842" s="246" t="s">
        <v>1726</v>
      </c>
      <c r="C842" s="246" t="s">
        <v>1723</v>
      </c>
      <c r="D842" s="243" t="s">
        <v>1724</v>
      </c>
      <c r="E842" s="244" t="s">
        <v>250</v>
      </c>
      <c r="F842" s="245">
        <v>60185.83</v>
      </c>
      <c r="G842" s="253">
        <f t="shared" si="862"/>
        <v>8.5737148387566989E-4</v>
      </c>
      <c r="H842" s="245">
        <v>0</v>
      </c>
      <c r="I842" s="253">
        <f t="shared" ref="I842" si="878">IFERROR((H842/$F$6),0)</f>
        <v>0</v>
      </c>
      <c r="J842" s="253">
        <f t="shared" si="868"/>
        <v>-1</v>
      </c>
    </row>
    <row r="843" spans="1:10">
      <c r="A843" s="225">
        <v>1297</v>
      </c>
      <c r="B843" s="246" t="s">
        <v>1727</v>
      </c>
      <c r="C843" s="246" t="s">
        <v>1723</v>
      </c>
      <c r="D843" s="243" t="s">
        <v>1724</v>
      </c>
      <c r="E843" s="244" t="s">
        <v>1708</v>
      </c>
      <c r="F843" s="245">
        <v>37970.54</v>
      </c>
      <c r="G843" s="253">
        <f t="shared" si="862"/>
        <v>5.4090569530004784E-4</v>
      </c>
      <c r="H843" s="245">
        <v>0</v>
      </c>
      <c r="I843" s="253">
        <f t="shared" ref="I843" si="879">IFERROR((H843/$F$6),0)</f>
        <v>0</v>
      </c>
      <c r="J843" s="253">
        <f t="shared" si="868"/>
        <v>-1</v>
      </c>
    </row>
    <row r="844" spans="1:10">
      <c r="A844" s="225">
        <v>1298</v>
      </c>
      <c r="B844" s="246" t="s">
        <v>1728</v>
      </c>
      <c r="C844" s="246" t="s">
        <v>1723</v>
      </c>
      <c r="D844" s="243" t="s">
        <v>1724</v>
      </c>
      <c r="E844" s="244" t="s">
        <v>1713</v>
      </c>
      <c r="F844" s="245">
        <v>372500.92</v>
      </c>
      <c r="G844" s="253">
        <f t="shared" si="862"/>
        <v>5.3064262223425709E-3</v>
      </c>
      <c r="H844" s="245">
        <v>0</v>
      </c>
      <c r="I844" s="253">
        <f t="shared" ref="I844" si="880">IFERROR((H844/$F$6),0)</f>
        <v>0</v>
      </c>
      <c r="J844" s="253">
        <f t="shared" si="868"/>
        <v>-1</v>
      </c>
    </row>
    <row r="845" spans="1:10">
      <c r="A845" s="225">
        <v>1299</v>
      </c>
      <c r="B845" s="246" t="s">
        <v>1729</v>
      </c>
      <c r="C845" s="246" t="s">
        <v>1723</v>
      </c>
      <c r="D845" s="243" t="s">
        <v>1724</v>
      </c>
      <c r="E845" s="244" t="s">
        <v>1716</v>
      </c>
      <c r="F845" s="245">
        <v>1309.95</v>
      </c>
      <c r="G845" s="253">
        <f t="shared" si="862"/>
        <v>1.8660767414903703E-5</v>
      </c>
      <c r="H845" s="245">
        <v>0</v>
      </c>
      <c r="I845" s="253">
        <f t="shared" ref="I845" si="881">IFERROR((H845/$F$6),0)</f>
        <v>0</v>
      </c>
      <c r="J845" s="253">
        <f t="shared" si="868"/>
        <v>-1</v>
      </c>
    </row>
    <row r="846" spans="1:10">
      <c r="A846" s="225">
        <v>1300</v>
      </c>
      <c r="B846" s="238" t="s">
        <v>1730</v>
      </c>
      <c r="C846" s="238"/>
      <c r="D846" s="239"/>
      <c r="E846" s="240" t="s">
        <v>1731</v>
      </c>
      <c r="F846" s="241">
        <v>1412892.4</v>
      </c>
      <c r="G846" s="252">
        <f t="shared" si="862"/>
        <v>2.0127223526611768E-2</v>
      </c>
      <c r="H846" s="241">
        <v>1579571.42</v>
      </c>
      <c r="I846" s="252">
        <f t="shared" ref="I846" si="882">IFERROR((H846/$F$6),0)</f>
        <v>2.2501633561471179E-2</v>
      </c>
      <c r="J846" s="252">
        <f t="shared" si="868"/>
        <v>0.11797007330494536</v>
      </c>
    </row>
    <row r="847" spans="1:10">
      <c r="A847" s="225">
        <v>1301</v>
      </c>
      <c r="B847" s="242" t="s">
        <v>1732</v>
      </c>
      <c r="C847" s="242" t="s">
        <v>1733</v>
      </c>
      <c r="D847" s="243" t="s">
        <v>1724</v>
      </c>
      <c r="E847" s="244" t="s">
        <v>1734</v>
      </c>
      <c r="F847" s="245">
        <v>706373.53</v>
      </c>
      <c r="G847" s="253">
        <f t="shared" si="862"/>
        <v>1.0062576549772512E-2</v>
      </c>
      <c r="H847" s="245">
        <v>1579571.42</v>
      </c>
      <c r="I847" s="253">
        <f t="shared" ref="I847" si="883">IFERROR((H847/$F$6),0)</f>
        <v>2.2501633561471179E-2</v>
      </c>
      <c r="J847" s="253">
        <f t="shared" si="868"/>
        <v>1.2361701747232798</v>
      </c>
    </row>
    <row r="848" spans="1:10">
      <c r="A848" s="225">
        <v>1302</v>
      </c>
      <c r="B848" s="246" t="s">
        <v>1735</v>
      </c>
      <c r="C848" s="246" t="s">
        <v>1733</v>
      </c>
      <c r="D848" s="243" t="s">
        <v>1724</v>
      </c>
      <c r="E848" s="244" t="s">
        <v>250</v>
      </c>
      <c r="F848" s="245">
        <v>350991.54</v>
      </c>
      <c r="G848" s="253">
        <f t="shared" si="862"/>
        <v>5.0000164071444479E-3</v>
      </c>
      <c r="H848" s="245">
        <v>0</v>
      </c>
      <c r="I848" s="253">
        <f t="shared" ref="I848" si="884">IFERROR((H848/$F$6),0)</f>
        <v>0</v>
      </c>
      <c r="J848" s="253">
        <f t="shared" si="868"/>
        <v>-1</v>
      </c>
    </row>
    <row r="849" spans="1:10">
      <c r="A849" s="225">
        <v>1303</v>
      </c>
      <c r="B849" s="246" t="s">
        <v>1736</v>
      </c>
      <c r="C849" s="246" t="s">
        <v>1733</v>
      </c>
      <c r="D849" s="243" t="s">
        <v>1724</v>
      </c>
      <c r="E849" s="244" t="s">
        <v>1705</v>
      </c>
      <c r="F849" s="245">
        <v>113370</v>
      </c>
      <c r="G849" s="253">
        <f t="shared" si="862"/>
        <v>1.6150014900016281E-3</v>
      </c>
      <c r="H849" s="245">
        <v>0</v>
      </c>
      <c r="I849" s="253">
        <f t="shared" ref="I849" si="885">IFERROR((H849/$F$6),0)</f>
        <v>0</v>
      </c>
      <c r="J849" s="253">
        <f t="shared" si="868"/>
        <v>-1</v>
      </c>
    </row>
    <row r="850" spans="1:10">
      <c r="A850" s="225">
        <v>1304</v>
      </c>
      <c r="B850" s="246" t="s">
        <v>1737</v>
      </c>
      <c r="C850" s="246" t="s">
        <v>1733</v>
      </c>
      <c r="D850" s="243" t="s">
        <v>1724</v>
      </c>
      <c r="E850" s="244" t="s">
        <v>1708</v>
      </c>
      <c r="F850" s="245">
        <v>73219.53</v>
      </c>
      <c r="G850" s="253">
        <f t="shared" si="862"/>
        <v>1.0430418104191489E-3</v>
      </c>
      <c r="H850" s="245">
        <v>0</v>
      </c>
      <c r="I850" s="253">
        <f t="shared" ref="I850" si="886">IFERROR((H850/$F$6),0)</f>
        <v>0</v>
      </c>
      <c r="J850" s="253">
        <f t="shared" si="868"/>
        <v>-1</v>
      </c>
    </row>
    <row r="851" spans="1:10">
      <c r="A851" s="225">
        <v>1305</v>
      </c>
      <c r="B851" s="246" t="s">
        <v>1738</v>
      </c>
      <c r="C851" s="246" t="s">
        <v>1733</v>
      </c>
      <c r="D851" s="243" t="s">
        <v>1724</v>
      </c>
      <c r="E851" s="244" t="s">
        <v>273</v>
      </c>
      <c r="F851" s="245">
        <v>59845.88</v>
      </c>
      <c r="G851" s="253">
        <f t="shared" si="862"/>
        <v>8.5252875867035925E-4</v>
      </c>
      <c r="H851" s="245">
        <v>0</v>
      </c>
      <c r="I851" s="253">
        <f t="shared" ref="I851" si="887">IFERROR((H851/$F$6),0)</f>
        <v>0</v>
      </c>
      <c r="J851" s="253">
        <f t="shared" si="868"/>
        <v>-1</v>
      </c>
    </row>
    <row r="852" spans="1:10">
      <c r="A852" s="225">
        <v>1306</v>
      </c>
      <c r="B852" s="246" t="s">
        <v>1739</v>
      </c>
      <c r="C852" s="246" t="s">
        <v>1733</v>
      </c>
      <c r="D852" s="243" t="s">
        <v>1724</v>
      </c>
      <c r="E852" s="244" t="s">
        <v>1713</v>
      </c>
      <c r="F852" s="245">
        <v>90661.4</v>
      </c>
      <c r="G852" s="253">
        <f t="shared" si="862"/>
        <v>1.2915083010111457E-3</v>
      </c>
      <c r="H852" s="245">
        <v>0</v>
      </c>
      <c r="I852" s="253">
        <f t="shared" ref="I852" si="888">IFERROR((H852/$F$6),0)</f>
        <v>0</v>
      </c>
      <c r="J852" s="253">
        <f t="shared" si="868"/>
        <v>-1</v>
      </c>
    </row>
    <row r="853" spans="1:10">
      <c r="A853" s="225">
        <v>1307</v>
      </c>
      <c r="B853" s="246" t="s">
        <v>1740</v>
      </c>
      <c r="C853" s="246" t="s">
        <v>1733</v>
      </c>
      <c r="D853" s="243" t="s">
        <v>1724</v>
      </c>
      <c r="E853" s="244" t="s">
        <v>1741</v>
      </c>
      <c r="F853" s="245">
        <v>18430.52</v>
      </c>
      <c r="G853" s="253">
        <f t="shared" si="862"/>
        <v>2.6255020959252721E-4</v>
      </c>
      <c r="H853" s="245">
        <v>0</v>
      </c>
      <c r="I853" s="253">
        <f t="shared" ref="I853" si="889">IFERROR((H853/$F$6),0)</f>
        <v>0</v>
      </c>
      <c r="J853" s="253">
        <f t="shared" si="868"/>
        <v>-1</v>
      </c>
    </row>
    <row r="854" spans="1:10">
      <c r="A854" s="225">
        <v>1308</v>
      </c>
      <c r="B854" s="247" t="s">
        <v>1742</v>
      </c>
      <c r="C854" s="247"/>
      <c r="D854" s="239"/>
      <c r="E854" s="240" t="s">
        <v>1743</v>
      </c>
      <c r="F854" s="241">
        <v>190.99</v>
      </c>
      <c r="G854" s="252">
        <f t="shared" si="862"/>
        <v>2.7207297748558788E-6</v>
      </c>
      <c r="H854" s="241">
        <v>0</v>
      </c>
      <c r="I854" s="252">
        <f t="shared" ref="I854" si="890">IFERROR((H854/$F$6),0)</f>
        <v>0</v>
      </c>
      <c r="J854" s="252">
        <f t="shared" si="868"/>
        <v>-1</v>
      </c>
    </row>
    <row r="855" spans="1:10">
      <c r="A855" s="225">
        <v>1309</v>
      </c>
      <c r="B855" s="246" t="s">
        <v>1744</v>
      </c>
      <c r="C855" s="246" t="s">
        <v>1745</v>
      </c>
      <c r="D855" s="243" t="s">
        <v>1724</v>
      </c>
      <c r="E855" s="244" t="s">
        <v>250</v>
      </c>
      <c r="F855" s="245">
        <v>190.99</v>
      </c>
      <c r="G855" s="253">
        <f t="shared" si="862"/>
        <v>2.7207297748558788E-6</v>
      </c>
      <c r="H855" s="245">
        <v>0</v>
      </c>
      <c r="I855" s="253">
        <f t="shared" ref="I855" si="891">IFERROR((H855/$F$6),0)</f>
        <v>0</v>
      </c>
      <c r="J855" s="253">
        <f t="shared" si="868"/>
        <v>-1</v>
      </c>
    </row>
    <row r="856" spans="1:10">
      <c r="A856" s="225">
        <v>1310</v>
      </c>
      <c r="B856" s="238" t="s">
        <v>1746</v>
      </c>
      <c r="C856" s="238"/>
      <c r="D856" s="239"/>
      <c r="E856" s="240" t="s">
        <v>1747</v>
      </c>
      <c r="F856" s="241">
        <v>50956.28</v>
      </c>
      <c r="G856" s="252">
        <f t="shared" si="862"/>
        <v>7.2589281225139072E-4</v>
      </c>
      <c r="H856" s="241">
        <v>67615.520000000004</v>
      </c>
      <c r="I856" s="252">
        <f t="shared" ref="I856" si="892">IFERROR((H856/$F$6),0)</f>
        <v>9.6321042204494038E-4</v>
      </c>
      <c r="J856" s="252">
        <f t="shared" si="868"/>
        <v>0.32693202879017091</v>
      </c>
    </row>
    <row r="857" spans="1:10">
      <c r="A857" s="225">
        <v>1311</v>
      </c>
      <c r="B857" s="242" t="s">
        <v>1748</v>
      </c>
      <c r="C857" s="242"/>
      <c r="D857" s="243" t="s">
        <v>1749</v>
      </c>
      <c r="E857" s="244" t="s">
        <v>1750</v>
      </c>
      <c r="F857" s="245">
        <v>50956.28</v>
      </c>
      <c r="G857" s="253">
        <f t="shared" si="862"/>
        <v>7.2589281225139072E-4</v>
      </c>
      <c r="H857" s="245">
        <v>67615.520000000004</v>
      </c>
      <c r="I857" s="253">
        <f t="shared" ref="I857" si="893">IFERROR((H857/$F$6),0)</f>
        <v>9.6321042204494038E-4</v>
      </c>
      <c r="J857" s="253">
        <f t="shared" si="868"/>
        <v>0.32693202879017091</v>
      </c>
    </row>
    <row r="858" spans="1:10">
      <c r="A858" s="225">
        <v>1312</v>
      </c>
      <c r="B858" s="238" t="s">
        <v>1751</v>
      </c>
      <c r="C858" s="238"/>
      <c r="D858" s="239"/>
      <c r="E858" s="240" t="s">
        <v>1752</v>
      </c>
      <c r="F858" s="241">
        <v>-432411.08</v>
      </c>
      <c r="G858" s="252">
        <f t="shared" si="862"/>
        <v>-6.1598706756038919E-3</v>
      </c>
      <c r="H858" s="241">
        <v>-539090.62</v>
      </c>
      <c r="I858" s="252">
        <f t="shared" ref="I858" si="894">IFERROR((H858/$F$6),0)</f>
        <v>-7.6795638576863503E-3</v>
      </c>
      <c r="J858" s="252">
        <f t="shared" si="868"/>
        <v>0.24670861810479039</v>
      </c>
    </row>
    <row r="859" spans="1:10">
      <c r="A859" s="225">
        <v>1313</v>
      </c>
      <c r="B859" s="242" t="s">
        <v>1753</v>
      </c>
      <c r="C859" s="242"/>
      <c r="D859" s="243" t="s">
        <v>1754</v>
      </c>
      <c r="E859" s="244" t="s">
        <v>1755</v>
      </c>
      <c r="F859" s="245">
        <v>-432411.08</v>
      </c>
      <c r="G859" s="253">
        <f t="shared" si="862"/>
        <v>-6.1598706756038919E-3</v>
      </c>
      <c r="H859" s="245">
        <v>-539090.62</v>
      </c>
      <c r="I859" s="253">
        <f t="shared" ref="I859" si="895">IFERROR((H859/$F$6),0)</f>
        <v>-7.6795638576863503E-3</v>
      </c>
      <c r="J859" s="253">
        <f t="shared" si="868"/>
        <v>0.24670861810479039</v>
      </c>
    </row>
    <row r="860" spans="1:10">
      <c r="A860" s="225">
        <v>1314</v>
      </c>
      <c r="B860" s="238" t="s">
        <v>1756</v>
      </c>
      <c r="C860" s="238"/>
      <c r="D860" s="239"/>
      <c r="E860" s="240" t="s">
        <v>1757</v>
      </c>
      <c r="F860" s="241">
        <v>31386442.370000001</v>
      </c>
      <c r="G860" s="252">
        <f t="shared" si="862"/>
        <v>0.44711256234806596</v>
      </c>
      <c r="H860" s="241">
        <v>30346533.140000001</v>
      </c>
      <c r="I860" s="252">
        <f t="shared" ref="I860" si="896">IFERROR((H860/$F$6),0)</f>
        <v>0.43229863489003961</v>
      </c>
      <c r="J860" s="252">
        <f t="shared" si="868"/>
        <v>-3.3132433989841892E-2</v>
      </c>
    </row>
    <row r="861" spans="1:10">
      <c r="A861" s="225">
        <v>1315</v>
      </c>
      <c r="B861" s="242" t="s">
        <v>1758</v>
      </c>
      <c r="C861" s="242" t="s">
        <v>1759</v>
      </c>
      <c r="D861" s="243" t="s">
        <v>1760</v>
      </c>
      <c r="E861" s="244" t="s">
        <v>1761</v>
      </c>
      <c r="F861" s="245">
        <v>31386442.370000001</v>
      </c>
      <c r="G861" s="253">
        <f t="shared" si="862"/>
        <v>0.44711256234806596</v>
      </c>
      <c r="H861" s="245">
        <v>30346533.140000001</v>
      </c>
      <c r="I861" s="253">
        <f t="shared" ref="I861" si="897">IFERROR((H861/$F$6),0)</f>
        <v>0.43229863489003961</v>
      </c>
      <c r="J861" s="253">
        <f t="shared" si="868"/>
        <v>-3.3132433989841892E-2</v>
      </c>
    </row>
    <row r="862" spans="1:10">
      <c r="A862" s="225">
        <v>1316</v>
      </c>
      <c r="B862" s="238" t="s">
        <v>1762</v>
      </c>
      <c r="C862" s="238"/>
      <c r="D862" s="239"/>
      <c r="E862" s="240" t="s">
        <v>1763</v>
      </c>
      <c r="F862" s="241">
        <v>6564493.6200000001</v>
      </c>
      <c r="G862" s="252">
        <f t="shared" si="862"/>
        <v>9.3513865902850685E-2</v>
      </c>
      <c r="H862" s="241">
        <v>8341050.96</v>
      </c>
      <c r="I862" s="252">
        <f t="shared" ref="I862" si="898">IFERROR((H862/$F$6),0)</f>
        <v>0.11882164354396675</v>
      </c>
      <c r="J862" s="252">
        <f t="shared" si="868"/>
        <v>0.27063128442799833</v>
      </c>
    </row>
    <row r="863" spans="1:10">
      <c r="A863" s="225">
        <v>1317</v>
      </c>
      <c r="B863" s="242" t="s">
        <v>1764</v>
      </c>
      <c r="C863" s="242" t="s">
        <v>1765</v>
      </c>
      <c r="D863" s="243" t="s">
        <v>1760</v>
      </c>
      <c r="E863" s="244" t="s">
        <v>1766</v>
      </c>
      <c r="F863" s="245">
        <v>6564493.6200000001</v>
      </c>
      <c r="G863" s="253">
        <f t="shared" si="862"/>
        <v>9.3513865902850685E-2</v>
      </c>
      <c r="H863" s="245">
        <v>8341050.96</v>
      </c>
      <c r="I863" s="253">
        <f t="shared" ref="I863" si="899">IFERROR((H863/$F$6),0)</f>
        <v>0.11882164354396675</v>
      </c>
      <c r="J863" s="253">
        <f t="shared" si="868"/>
        <v>0.27063128442799833</v>
      </c>
    </row>
    <row r="864" spans="1:10">
      <c r="A864" s="225">
        <v>1318</v>
      </c>
      <c r="B864" s="238" t="s">
        <v>1767</v>
      </c>
      <c r="C864" s="238"/>
      <c r="D864" s="239"/>
      <c r="E864" s="240" t="s">
        <v>1768</v>
      </c>
      <c r="F864" s="241">
        <v>125503.34</v>
      </c>
      <c r="G864" s="252">
        <f t="shared" si="862"/>
        <v>1.7878458242937367E-3</v>
      </c>
      <c r="H864" s="241">
        <v>3109676.09</v>
      </c>
      <c r="I864" s="252">
        <f t="shared" ref="I864" si="900">IFERROR((H864/$F$6),0)</f>
        <v>4.429859326781721E-2</v>
      </c>
      <c r="J864" s="252">
        <f t="shared" si="868"/>
        <v>23.777636117094573</v>
      </c>
    </row>
    <row r="865" spans="1:10">
      <c r="A865" s="225">
        <v>1319</v>
      </c>
      <c r="B865" s="242" t="s">
        <v>1769</v>
      </c>
      <c r="C865" s="242" t="s">
        <v>1770</v>
      </c>
      <c r="D865" s="243" t="s">
        <v>1760</v>
      </c>
      <c r="E865" s="244" t="s">
        <v>1771</v>
      </c>
      <c r="F865" s="245">
        <v>125503.34</v>
      </c>
      <c r="G865" s="253">
        <f t="shared" si="862"/>
        <v>1.7878458242937367E-3</v>
      </c>
      <c r="H865" s="245">
        <v>3109676.09</v>
      </c>
      <c r="I865" s="253">
        <f t="shared" ref="I865" si="901">IFERROR((H865/$F$6),0)</f>
        <v>4.429859326781721E-2</v>
      </c>
      <c r="J865" s="253">
        <f t="shared" si="868"/>
        <v>23.777636117094573</v>
      </c>
    </row>
    <row r="866" spans="1:10">
      <c r="A866" s="225">
        <v>1320</v>
      </c>
      <c r="B866" s="247" t="s">
        <v>1772</v>
      </c>
      <c r="C866" s="247"/>
      <c r="D866" s="239"/>
      <c r="E866" s="240" t="s">
        <v>1773</v>
      </c>
      <c r="F866" s="241">
        <v>1561565.99</v>
      </c>
      <c r="G866" s="252">
        <f t="shared" si="862"/>
        <v>2.2245138930809451E-2</v>
      </c>
      <c r="H866" s="241">
        <v>0</v>
      </c>
      <c r="I866" s="252">
        <f t="shared" ref="I866" si="902">IFERROR((H866/$F$6),0)</f>
        <v>0</v>
      </c>
      <c r="J866" s="252">
        <f t="shared" si="868"/>
        <v>-1</v>
      </c>
    </row>
    <row r="867" spans="1:10">
      <c r="A867" s="225">
        <v>1321</v>
      </c>
      <c r="B867" s="246" t="s">
        <v>1774</v>
      </c>
      <c r="C867" s="246" t="s">
        <v>1775</v>
      </c>
      <c r="D867" s="243" t="s">
        <v>1724</v>
      </c>
      <c r="E867" s="244" t="s">
        <v>1700</v>
      </c>
      <c r="F867" s="245">
        <v>457562.37</v>
      </c>
      <c r="G867" s="253">
        <f t="shared" si="862"/>
        <v>6.518160971321128E-3</v>
      </c>
      <c r="H867" s="245">
        <v>0</v>
      </c>
      <c r="I867" s="253">
        <f t="shared" ref="I867" si="903">IFERROR((H867/$F$6),0)</f>
        <v>0</v>
      </c>
      <c r="J867" s="253">
        <f t="shared" si="868"/>
        <v>-1</v>
      </c>
    </row>
    <row r="868" spans="1:10">
      <c r="A868" s="225">
        <v>1322</v>
      </c>
      <c r="B868" s="246" t="s">
        <v>1776</v>
      </c>
      <c r="C868" s="246" t="s">
        <v>1775</v>
      </c>
      <c r="D868" s="243" t="s">
        <v>1724</v>
      </c>
      <c r="E868" s="244" t="s">
        <v>250</v>
      </c>
      <c r="F868" s="245">
        <v>278712.05</v>
      </c>
      <c r="G868" s="253">
        <f t="shared" si="862"/>
        <v>3.9703658466208724E-3</v>
      </c>
      <c r="H868" s="245">
        <v>0</v>
      </c>
      <c r="I868" s="253">
        <f t="shared" ref="I868" si="904">IFERROR((H868/$F$6),0)</f>
        <v>0</v>
      </c>
      <c r="J868" s="253">
        <f t="shared" si="868"/>
        <v>-1</v>
      </c>
    </row>
    <row r="869" spans="1:10">
      <c r="A869" s="225">
        <v>1323</v>
      </c>
      <c r="B869" s="246" t="s">
        <v>1777</v>
      </c>
      <c r="C869" s="246" t="s">
        <v>1775</v>
      </c>
      <c r="D869" s="243" t="s">
        <v>1724</v>
      </c>
      <c r="E869" s="244" t="s">
        <v>273</v>
      </c>
      <c r="F869" s="245">
        <v>66856.210000000006</v>
      </c>
      <c r="G869" s="253">
        <f t="shared" si="862"/>
        <v>9.5239374407569694E-4</v>
      </c>
      <c r="H869" s="245">
        <v>0</v>
      </c>
      <c r="I869" s="253">
        <f t="shared" ref="I869" si="905">IFERROR((H869/$F$6),0)</f>
        <v>0</v>
      </c>
      <c r="J869" s="253">
        <f t="shared" si="868"/>
        <v>-1</v>
      </c>
    </row>
    <row r="870" spans="1:10">
      <c r="A870" s="225">
        <v>1324</v>
      </c>
      <c r="B870" s="246" t="s">
        <v>1778</v>
      </c>
      <c r="C870" s="246" t="s">
        <v>1775</v>
      </c>
      <c r="D870" s="243" t="s">
        <v>1724</v>
      </c>
      <c r="E870" s="244" t="s">
        <v>1779</v>
      </c>
      <c r="F870" s="245">
        <v>263334.64</v>
      </c>
      <c r="G870" s="253">
        <f t="shared" si="862"/>
        <v>3.7513084234721918E-3</v>
      </c>
      <c r="H870" s="245">
        <v>0</v>
      </c>
      <c r="I870" s="253">
        <f t="shared" ref="I870" si="906">IFERROR((H870/$F$6),0)</f>
        <v>0</v>
      </c>
      <c r="J870" s="253">
        <f t="shared" si="868"/>
        <v>-1</v>
      </c>
    </row>
    <row r="871" spans="1:10">
      <c r="A871" s="225">
        <v>1325</v>
      </c>
      <c r="B871" s="246" t="s">
        <v>1780</v>
      </c>
      <c r="C871" s="246" t="s">
        <v>1775</v>
      </c>
      <c r="D871" s="243" t="s">
        <v>1724</v>
      </c>
      <c r="E871" s="244" t="s">
        <v>1713</v>
      </c>
      <c r="F871" s="245">
        <v>491342.46</v>
      </c>
      <c r="G871" s="253">
        <f t="shared" si="862"/>
        <v>6.9993720120055166E-3</v>
      </c>
      <c r="H871" s="245">
        <v>0</v>
      </c>
      <c r="I871" s="253">
        <f t="shared" ref="I871" si="907">IFERROR((H871/$F$6),0)</f>
        <v>0</v>
      </c>
      <c r="J871" s="253">
        <f t="shared" si="868"/>
        <v>-1</v>
      </c>
    </row>
    <row r="872" spans="1:10">
      <c r="A872" s="225">
        <v>1326</v>
      </c>
      <c r="B872" s="246" t="s">
        <v>1781</v>
      </c>
      <c r="C872" s="246" t="s">
        <v>1775</v>
      </c>
      <c r="D872" s="243" t="s">
        <v>1724</v>
      </c>
      <c r="E872" s="244" t="s">
        <v>1705</v>
      </c>
      <c r="F872" s="245">
        <v>475.66</v>
      </c>
      <c r="G872" s="253">
        <f t="shared" si="862"/>
        <v>6.7759690282629841E-6</v>
      </c>
      <c r="H872" s="245">
        <v>0</v>
      </c>
      <c r="I872" s="253">
        <f t="shared" ref="I872" si="908">IFERROR((H872/$F$6),0)</f>
        <v>0</v>
      </c>
      <c r="J872" s="253">
        <f t="shared" si="868"/>
        <v>-1</v>
      </c>
    </row>
    <row r="873" spans="1:10">
      <c r="A873" s="225">
        <v>1327</v>
      </c>
      <c r="B873" s="246" t="s">
        <v>1782</v>
      </c>
      <c r="C873" s="246" t="s">
        <v>1775</v>
      </c>
      <c r="D873" s="243" t="s">
        <v>1724</v>
      </c>
      <c r="E873" s="244" t="s">
        <v>1783</v>
      </c>
      <c r="F873" s="245">
        <v>3282.6</v>
      </c>
      <c r="G873" s="253">
        <f t="shared" si="862"/>
        <v>4.6761964285784111E-5</v>
      </c>
      <c r="H873" s="245">
        <v>0</v>
      </c>
      <c r="I873" s="253">
        <f t="shared" ref="I873" si="909">IFERROR((H873/$F$6),0)</f>
        <v>0</v>
      </c>
      <c r="J873" s="253">
        <f t="shared" si="868"/>
        <v>-1</v>
      </c>
    </row>
    <row r="874" spans="1:10">
      <c r="A874" s="225">
        <v>1328</v>
      </c>
      <c r="B874" s="238" t="s">
        <v>1784</v>
      </c>
      <c r="C874" s="238"/>
      <c r="D874" s="239"/>
      <c r="E874" s="240" t="s">
        <v>1785</v>
      </c>
      <c r="F874" s="241">
        <v>27746.49</v>
      </c>
      <c r="G874" s="252">
        <f t="shared" si="862"/>
        <v>3.9525996905985072E-4</v>
      </c>
      <c r="H874" s="241">
        <v>612022.48</v>
      </c>
      <c r="I874" s="252">
        <f t="shared" ref="I874" si="910">IFERROR((H874/$F$6),0)</f>
        <v>8.7185076926390714E-3</v>
      </c>
      <c r="J874" s="252">
        <f t="shared" si="868"/>
        <v>21.057654139316359</v>
      </c>
    </row>
    <row r="875" spans="1:10">
      <c r="A875" s="225">
        <v>1329</v>
      </c>
      <c r="B875" s="242" t="s">
        <v>1786</v>
      </c>
      <c r="C875" s="242" t="s">
        <v>1775</v>
      </c>
      <c r="D875" s="243" t="s">
        <v>1724</v>
      </c>
      <c r="E875" s="244" t="s">
        <v>1700</v>
      </c>
      <c r="F875" s="245">
        <v>24117.03</v>
      </c>
      <c r="G875" s="253">
        <f t="shared" si="862"/>
        <v>3.4355684382476816E-4</v>
      </c>
      <c r="H875" s="245">
        <v>566102.05000000005</v>
      </c>
      <c r="I875" s="253">
        <f t="shared" ref="I875" si="911">IFERROR((H875/$F$6),0)</f>
        <v>8.0643525998321981E-3</v>
      </c>
      <c r="J875" s="253">
        <f t="shared" si="868"/>
        <v>22.473124592870683</v>
      </c>
    </row>
    <row r="876" spans="1:10">
      <c r="A876" s="225">
        <v>1330</v>
      </c>
      <c r="B876" s="242" t="s">
        <v>1787</v>
      </c>
      <c r="C876" s="242" t="s">
        <v>1775</v>
      </c>
      <c r="D876" s="243" t="s">
        <v>1724</v>
      </c>
      <c r="E876" s="244" t="s">
        <v>250</v>
      </c>
      <c r="F876" s="245">
        <v>3629.46</v>
      </c>
      <c r="G876" s="253">
        <f t="shared" si="862"/>
        <v>5.1703125235082554E-5</v>
      </c>
      <c r="H876" s="245">
        <v>45920.43</v>
      </c>
      <c r="I876" s="253">
        <f t="shared" ref="I876" si="912">IFERROR((H876/$F$6),0)</f>
        <v>6.5415509280687537E-4</v>
      </c>
      <c r="J876" s="253">
        <f t="shared" si="868"/>
        <v>11.652138334628292</v>
      </c>
    </row>
    <row r="877" spans="1:10">
      <c r="A877" s="225">
        <v>1331</v>
      </c>
      <c r="B877" s="238" t="s">
        <v>1788</v>
      </c>
      <c r="C877" s="238"/>
      <c r="D877" s="239"/>
      <c r="E877" s="240" t="s">
        <v>1789</v>
      </c>
      <c r="F877" s="241">
        <v>691894.89</v>
      </c>
      <c r="G877" s="252">
        <f t="shared" si="862"/>
        <v>9.856322468682302E-3</v>
      </c>
      <c r="H877" s="241">
        <v>1932759.56</v>
      </c>
      <c r="I877" s="252">
        <f t="shared" ref="I877" si="913">IFERROR((H877/$F$6),0)</f>
        <v>2.7532941423788402E-2</v>
      </c>
      <c r="J877" s="252">
        <f t="shared" si="868"/>
        <v>1.7934294470652907</v>
      </c>
    </row>
    <row r="878" spans="1:10">
      <c r="A878" s="225">
        <v>1332</v>
      </c>
      <c r="B878" s="242" t="s">
        <v>1790</v>
      </c>
      <c r="C878" s="242" t="s">
        <v>1775</v>
      </c>
      <c r="D878" s="243" t="s">
        <v>1724</v>
      </c>
      <c r="E878" s="244" t="s">
        <v>1700</v>
      </c>
      <c r="F878" s="245">
        <v>691894.89</v>
      </c>
      <c r="G878" s="253">
        <f t="shared" si="862"/>
        <v>9.856322468682302E-3</v>
      </c>
      <c r="H878" s="245">
        <v>1932759.56</v>
      </c>
      <c r="I878" s="253">
        <f t="shared" ref="I878" si="914">IFERROR((H878/$F$6),0)</f>
        <v>2.7532941423788402E-2</v>
      </c>
      <c r="J878" s="253">
        <f t="shared" si="868"/>
        <v>1.7934294470652907</v>
      </c>
    </row>
    <row r="879" spans="1:10">
      <c r="A879" s="225">
        <v>1333</v>
      </c>
      <c r="B879" s="238" t="s">
        <v>1791</v>
      </c>
      <c r="C879" s="238"/>
      <c r="D879" s="239"/>
      <c r="E879" s="240" t="s">
        <v>1792</v>
      </c>
      <c r="F879" s="241">
        <v>0</v>
      </c>
      <c r="G879" s="252">
        <f t="shared" si="862"/>
        <v>0</v>
      </c>
      <c r="H879" s="241">
        <v>406496.33</v>
      </c>
      <c r="I879" s="252">
        <f t="shared" ref="I879" si="915">IFERROR((H879/$F$6),0)</f>
        <v>5.7907045834894024E-3</v>
      </c>
      <c r="J879" s="252">
        <f t="shared" si="868"/>
        <v>1</v>
      </c>
    </row>
    <row r="880" spans="1:10">
      <c r="A880" s="225">
        <v>1334</v>
      </c>
      <c r="B880" s="242" t="s">
        <v>1793</v>
      </c>
      <c r="C880" s="242"/>
      <c r="D880" s="243" t="s">
        <v>1760</v>
      </c>
      <c r="E880" s="244" t="s">
        <v>1794</v>
      </c>
      <c r="F880" s="245">
        <v>0</v>
      </c>
      <c r="G880" s="253">
        <f t="shared" si="862"/>
        <v>0</v>
      </c>
      <c r="H880" s="245">
        <v>212402.54</v>
      </c>
      <c r="I880" s="253">
        <f t="shared" ref="I880" si="916">IFERROR((H880/$F$6),0)</f>
        <v>3.0257600650977368E-3</v>
      </c>
      <c r="J880" s="253">
        <f t="shared" si="868"/>
        <v>1</v>
      </c>
    </row>
    <row r="881" spans="1:10">
      <c r="A881" s="225">
        <v>1335</v>
      </c>
      <c r="B881" s="242" t="s">
        <v>1795</v>
      </c>
      <c r="C881" s="242"/>
      <c r="D881" s="243" t="s">
        <v>1760</v>
      </c>
      <c r="E881" s="244" t="s">
        <v>1796</v>
      </c>
      <c r="F881" s="245">
        <v>0</v>
      </c>
      <c r="G881" s="253">
        <f t="shared" si="862"/>
        <v>0</v>
      </c>
      <c r="H881" s="245">
        <v>8611.64</v>
      </c>
      <c r="I881" s="253">
        <f t="shared" ref="I881" si="917">IFERROR((H881/$F$6),0)</f>
        <v>1.2267629382868149E-4</v>
      </c>
      <c r="J881" s="253">
        <f t="shared" si="868"/>
        <v>1</v>
      </c>
    </row>
    <row r="882" spans="1:10">
      <c r="A882" s="225">
        <v>1336</v>
      </c>
      <c r="B882" s="242" t="s">
        <v>1797</v>
      </c>
      <c r="C882" s="242"/>
      <c r="D882" s="243" t="s">
        <v>1760</v>
      </c>
      <c r="E882" s="244" t="s">
        <v>1584</v>
      </c>
      <c r="F882" s="245">
        <v>0</v>
      </c>
      <c r="G882" s="253">
        <f t="shared" si="862"/>
        <v>0</v>
      </c>
      <c r="H882" s="245">
        <v>123201.22</v>
      </c>
      <c r="I882" s="253">
        <f t="shared" ref="I882" si="918">IFERROR((H882/$F$6),0)</f>
        <v>1.7550511940550269E-3</v>
      </c>
      <c r="J882" s="253">
        <f t="shared" si="868"/>
        <v>1</v>
      </c>
    </row>
    <row r="883" spans="1:10">
      <c r="A883" s="225">
        <v>1337</v>
      </c>
      <c r="B883" s="242" t="s">
        <v>1798</v>
      </c>
      <c r="C883" s="242"/>
      <c r="D883" s="243" t="s">
        <v>1760</v>
      </c>
      <c r="E883" s="244" t="s">
        <v>1582</v>
      </c>
      <c r="F883" s="245">
        <v>0</v>
      </c>
      <c r="G883" s="253">
        <f t="shared" si="862"/>
        <v>0</v>
      </c>
      <c r="H883" s="245">
        <v>42915.65</v>
      </c>
      <c r="I883" s="253">
        <f t="shared" ref="I883" si="919">IFERROR((H883/$F$6),0)</f>
        <v>6.113507867547709E-4</v>
      </c>
      <c r="J883" s="253">
        <f t="shared" si="868"/>
        <v>1</v>
      </c>
    </row>
    <row r="884" spans="1:10">
      <c r="A884" s="225">
        <v>1338</v>
      </c>
      <c r="B884" s="242" t="s">
        <v>1799</v>
      </c>
      <c r="C884" s="242"/>
      <c r="D884" s="243" t="s">
        <v>1760</v>
      </c>
      <c r="E884" s="244" t="s">
        <v>1580</v>
      </c>
      <c r="F884" s="245">
        <v>0</v>
      </c>
      <c r="G884" s="253">
        <f t="shared" si="862"/>
        <v>0</v>
      </c>
      <c r="H884" s="245">
        <v>19365.28</v>
      </c>
      <c r="I884" s="253">
        <f t="shared" ref="I884" si="920">IFERROR((H884/$F$6),0)</f>
        <v>2.7586624375318625E-4</v>
      </c>
      <c r="J884" s="253">
        <f t="shared" si="868"/>
        <v>1</v>
      </c>
    </row>
    <row r="885" spans="1:10">
      <c r="A885" s="225">
        <v>1339</v>
      </c>
      <c r="B885" s="238" t="s">
        <v>1800</v>
      </c>
      <c r="C885" s="238"/>
      <c r="D885" s="239" t="s">
        <v>1801</v>
      </c>
      <c r="E885" s="240" t="s">
        <v>1802</v>
      </c>
      <c r="F885" s="241">
        <v>0</v>
      </c>
      <c r="G885" s="252">
        <f t="shared" si="862"/>
        <v>0</v>
      </c>
      <c r="H885" s="241">
        <v>0</v>
      </c>
      <c r="I885" s="252">
        <f t="shared" ref="I885" si="921">IFERROR((H885/$F$6),0)</f>
        <v>0</v>
      </c>
      <c r="J885" s="252">
        <f t="shared" si="868"/>
        <v>0</v>
      </c>
    </row>
    <row r="886" spans="1:10">
      <c r="A886" s="225">
        <v>1340</v>
      </c>
      <c r="B886" s="242" t="s">
        <v>1803</v>
      </c>
      <c r="C886" s="242"/>
      <c r="D886" s="243" t="s">
        <v>1801</v>
      </c>
      <c r="E886" s="244" t="s">
        <v>1804</v>
      </c>
      <c r="F886" s="245">
        <v>0</v>
      </c>
      <c r="G886" s="253">
        <f t="shared" si="862"/>
        <v>0</v>
      </c>
      <c r="H886" s="245">
        <v>0</v>
      </c>
      <c r="I886" s="253">
        <f t="shared" ref="I886" si="922">IFERROR((H886/$F$6),0)</f>
        <v>0</v>
      </c>
      <c r="J886" s="253">
        <f t="shared" si="868"/>
        <v>0</v>
      </c>
    </row>
    <row r="887" spans="1:10">
      <c r="A887" s="225">
        <v>1341</v>
      </c>
      <c r="B887" s="234" t="s">
        <v>1805</v>
      </c>
      <c r="C887" s="234"/>
      <c r="D887" s="235"/>
      <c r="E887" s="236" t="s">
        <v>1806</v>
      </c>
      <c r="F887" s="237">
        <v>63634507.490000002</v>
      </c>
      <c r="G887" s="251">
        <f t="shared" si="862"/>
        <v>0.90649928915824085</v>
      </c>
      <c r="H887" s="237">
        <v>70981795.810000002</v>
      </c>
      <c r="I887" s="251">
        <f t="shared" ref="I887" si="923">IFERROR((H887/$F$6),0)</f>
        <v>1.0111643820776337</v>
      </c>
      <c r="J887" s="251">
        <f t="shared" si="868"/>
        <v>0.11546075564668445</v>
      </c>
    </row>
    <row r="888" spans="1:10">
      <c r="A888" s="225">
        <v>1342</v>
      </c>
      <c r="B888" s="238" t="s">
        <v>1807</v>
      </c>
      <c r="C888" s="238"/>
      <c r="D888" s="239"/>
      <c r="E888" s="240" t="s">
        <v>1808</v>
      </c>
      <c r="F888" s="241">
        <v>168945.98</v>
      </c>
      <c r="G888" s="252">
        <f t="shared" si="862"/>
        <v>2.406703796681532E-3</v>
      </c>
      <c r="H888" s="241">
        <v>89637.05</v>
      </c>
      <c r="I888" s="252">
        <f t="shared" ref="I888" si="924">IFERROR((H888/$F$6),0)</f>
        <v>1.2769160210756854E-3</v>
      </c>
      <c r="J888" s="252">
        <f t="shared" si="868"/>
        <v>-0.4694336615763216</v>
      </c>
    </row>
    <row r="889" spans="1:10">
      <c r="A889" s="225">
        <v>1343</v>
      </c>
      <c r="B889" s="242" t="s">
        <v>1809</v>
      </c>
      <c r="C889" s="242"/>
      <c r="D889" s="243" t="s">
        <v>1810</v>
      </c>
      <c r="E889" s="244" t="s">
        <v>1811</v>
      </c>
      <c r="F889" s="245">
        <v>80460</v>
      </c>
      <c r="G889" s="253">
        <f t="shared" si="862"/>
        <v>1.1461852331792449E-3</v>
      </c>
      <c r="H889" s="245">
        <v>6352.5</v>
      </c>
      <c r="I889" s="253">
        <f t="shared" ref="I889" si="925">IFERROR((H889/$F$6),0)</f>
        <v>9.0493931068495566E-5</v>
      </c>
      <c r="J889" s="253">
        <f t="shared" si="868"/>
        <v>-0.92104772557792691</v>
      </c>
    </row>
    <row r="890" spans="1:10">
      <c r="A890" s="225">
        <v>1344</v>
      </c>
      <c r="B890" s="242" t="s">
        <v>1812</v>
      </c>
      <c r="C890" s="242"/>
      <c r="D890" s="243" t="s">
        <v>1810</v>
      </c>
      <c r="E890" s="244" t="s">
        <v>1813</v>
      </c>
      <c r="F890" s="245">
        <v>19160.03</v>
      </c>
      <c r="G890" s="253">
        <f t="shared" si="862"/>
        <v>2.7294237451244501E-4</v>
      </c>
      <c r="H890" s="245">
        <v>85</v>
      </c>
      <c r="I890" s="253">
        <f t="shared" ref="I890" si="926">IFERROR((H890/$F$6),0)</f>
        <v>1.210859368881877E-6</v>
      </c>
      <c r="J890" s="253">
        <f t="shared" si="868"/>
        <v>-0.99556368126772243</v>
      </c>
    </row>
    <row r="891" spans="1:10">
      <c r="A891" s="225">
        <v>1345</v>
      </c>
      <c r="B891" s="242" t="s">
        <v>1814</v>
      </c>
      <c r="C891" s="242"/>
      <c r="D891" s="243" t="s">
        <v>1810</v>
      </c>
      <c r="E891" s="244" t="s">
        <v>1815</v>
      </c>
      <c r="F891" s="245">
        <v>44340</v>
      </c>
      <c r="G891" s="253">
        <f t="shared" si="862"/>
        <v>6.3164122842614622E-4</v>
      </c>
      <c r="H891" s="245">
        <v>35460</v>
      </c>
      <c r="I891" s="253">
        <f t="shared" ref="I891" si="927">IFERROR((H891/$F$6),0)</f>
        <v>5.0514203788883951E-4</v>
      </c>
      <c r="J891" s="253">
        <f t="shared" si="868"/>
        <v>-0.20027063599458728</v>
      </c>
    </row>
    <row r="892" spans="1:10">
      <c r="A892" s="225">
        <v>1346</v>
      </c>
      <c r="B892" s="242" t="s">
        <v>1816</v>
      </c>
      <c r="C892" s="242"/>
      <c r="D892" s="243" t="s">
        <v>1810</v>
      </c>
      <c r="E892" s="244" t="s">
        <v>1808</v>
      </c>
      <c r="F892" s="245">
        <v>7496.11</v>
      </c>
      <c r="G892" s="253">
        <f t="shared" ref="G892:G955" si="928">IFERROR((F892/$F$6),0)</f>
        <v>1.0678511792551914E-4</v>
      </c>
      <c r="H892" s="245">
        <v>9390.6299999999992</v>
      </c>
      <c r="I892" s="253">
        <f t="shared" ref="I892" si="929">IFERROR((H892/$F$6),0)</f>
        <v>1.33773321355332E-4</v>
      </c>
      <c r="J892" s="253">
        <f t="shared" si="868"/>
        <v>0.25273375123897579</v>
      </c>
    </row>
    <row r="893" spans="1:10">
      <c r="A893" s="225">
        <v>1347</v>
      </c>
      <c r="B893" s="242" t="s">
        <v>1817</v>
      </c>
      <c r="C893" s="242"/>
      <c r="D893" s="243" t="s">
        <v>1810</v>
      </c>
      <c r="E893" s="244" t="s">
        <v>1818</v>
      </c>
      <c r="F893" s="245">
        <v>5852.52</v>
      </c>
      <c r="G893" s="253">
        <f t="shared" si="928"/>
        <v>8.337151380668898E-5</v>
      </c>
      <c r="H893" s="245">
        <v>10015.540000000001</v>
      </c>
      <c r="I893" s="253">
        <f t="shared" ref="I893" si="930">IFERROR((H893/$F$6),0)</f>
        <v>1.4267541698130816E-4</v>
      </c>
      <c r="J893" s="253">
        <f t="shared" si="868"/>
        <v>0.71132093525524054</v>
      </c>
    </row>
    <row r="894" spans="1:10">
      <c r="A894" s="225">
        <v>1348</v>
      </c>
      <c r="B894" s="242" t="s">
        <v>1819</v>
      </c>
      <c r="C894" s="242"/>
      <c r="D894" s="243" t="s">
        <v>1810</v>
      </c>
      <c r="E894" s="244" t="s">
        <v>1820</v>
      </c>
      <c r="F894" s="245">
        <v>6300</v>
      </c>
      <c r="G894" s="253">
        <f t="shared" si="928"/>
        <v>8.9746047340656763E-5</v>
      </c>
      <c r="H894" s="245">
        <v>3900</v>
      </c>
      <c r="I894" s="253">
        <f t="shared" ref="I894" si="931">IFERROR((H894/$F$6),0)</f>
        <v>5.5557076925168475E-5</v>
      </c>
      <c r="J894" s="253">
        <f t="shared" si="868"/>
        <v>-0.38095238095238093</v>
      </c>
    </row>
    <row r="895" spans="1:10">
      <c r="A895" s="225">
        <v>1349</v>
      </c>
      <c r="B895" s="242" t="s">
        <v>1821</v>
      </c>
      <c r="C895" s="242"/>
      <c r="D895" s="243" t="s">
        <v>1810</v>
      </c>
      <c r="E895" s="244" t="s">
        <v>1822</v>
      </c>
      <c r="F895" s="245">
        <v>5337.32</v>
      </c>
      <c r="G895" s="253">
        <f t="shared" si="928"/>
        <v>7.6032281490830814E-5</v>
      </c>
      <c r="H895" s="245">
        <v>11332.37</v>
      </c>
      <c r="I895" s="253">
        <f t="shared" ref="I895" si="932">IFERROR((H895/$F$6),0)</f>
        <v>1.6143419277806962E-4</v>
      </c>
      <c r="J895" s="253">
        <f t="shared" si="868"/>
        <v>1.1232322588864827</v>
      </c>
    </row>
    <row r="896" spans="1:10">
      <c r="A896" s="225">
        <v>1350</v>
      </c>
      <c r="B896" s="242" t="s">
        <v>1823</v>
      </c>
      <c r="C896" s="242"/>
      <c r="D896" s="243" t="s">
        <v>1810</v>
      </c>
      <c r="E896" s="244" t="s">
        <v>1824</v>
      </c>
      <c r="F896" s="245">
        <v>0</v>
      </c>
      <c r="G896" s="253">
        <f t="shared" si="928"/>
        <v>0</v>
      </c>
      <c r="H896" s="245">
        <v>13101.01</v>
      </c>
      <c r="I896" s="253">
        <f t="shared" ref="I896" si="933">IFERROR((H896/$F$6),0)</f>
        <v>1.866291847095901E-4</v>
      </c>
      <c r="J896" s="253">
        <f t="shared" ref="J896:J959" si="934">IF(AND(F896=0,H896=0),0,IF(H896=0,-1,IF(F896=0,1,(H896/F896)-1)))</f>
        <v>1</v>
      </c>
    </row>
    <row r="897" spans="1:10">
      <c r="A897" s="225">
        <v>1351</v>
      </c>
      <c r="B897" s="238" t="s">
        <v>1825</v>
      </c>
      <c r="C897" s="238"/>
      <c r="D897" s="239"/>
      <c r="E897" s="240" t="s">
        <v>1826</v>
      </c>
      <c r="F897" s="241">
        <v>47968.09</v>
      </c>
      <c r="G897" s="252">
        <f t="shared" si="928"/>
        <v>6.8332483745728312E-4</v>
      </c>
      <c r="H897" s="241">
        <v>175829.89</v>
      </c>
      <c r="I897" s="252">
        <f t="shared" ref="I897" si="935">IFERROR((H897/$F$6),0)</f>
        <v>2.5047678780702339E-3</v>
      </c>
      <c r="J897" s="252">
        <f t="shared" si="934"/>
        <v>2.6655595417703735</v>
      </c>
    </row>
    <row r="898" spans="1:10">
      <c r="A898" s="225">
        <v>1352</v>
      </c>
      <c r="B898" s="242" t="s">
        <v>1827</v>
      </c>
      <c r="C898" s="242" t="s">
        <v>1828</v>
      </c>
      <c r="D898" s="243" t="s">
        <v>1829</v>
      </c>
      <c r="E898" s="244" t="s">
        <v>1830</v>
      </c>
      <c r="F898" s="245">
        <v>44007.18</v>
      </c>
      <c r="G898" s="253">
        <f t="shared" si="928"/>
        <v>6.2690007295377833E-4</v>
      </c>
      <c r="H898" s="245">
        <v>138542.70000000001</v>
      </c>
      <c r="I898" s="253">
        <f t="shared" ref="I898" si="936">IFERROR((H898/$F$6),0)</f>
        <v>1.9735967798257792E-3</v>
      </c>
      <c r="J898" s="253">
        <f t="shared" si="934"/>
        <v>2.1481840008834925</v>
      </c>
    </row>
    <row r="899" spans="1:10">
      <c r="A899" s="225">
        <v>1353</v>
      </c>
      <c r="B899" s="242" t="s">
        <v>1831</v>
      </c>
      <c r="C899" s="242" t="s">
        <v>1832</v>
      </c>
      <c r="D899" s="243" t="s">
        <v>1829</v>
      </c>
      <c r="E899" s="244" t="s">
        <v>1833</v>
      </c>
      <c r="F899" s="245">
        <v>2019.68</v>
      </c>
      <c r="G899" s="253">
        <f t="shared" si="928"/>
        <v>2.8771158236980579E-5</v>
      </c>
      <c r="H899" s="245">
        <v>22293.03</v>
      </c>
      <c r="I899" s="253">
        <f t="shared" ref="I899" si="937">IFERROR((H899/$F$6),0)</f>
        <v>3.1757322630899702E-4</v>
      </c>
      <c r="J899" s="253">
        <f t="shared" si="934"/>
        <v>10.03790204388814</v>
      </c>
    </row>
    <row r="900" spans="1:10">
      <c r="A900" s="225">
        <v>1354</v>
      </c>
      <c r="B900" s="242" t="s">
        <v>1834</v>
      </c>
      <c r="C900" s="242" t="s">
        <v>1835</v>
      </c>
      <c r="D900" s="243" t="s">
        <v>1829</v>
      </c>
      <c r="E900" s="244" t="s">
        <v>1836</v>
      </c>
      <c r="F900" s="245">
        <v>1941.23</v>
      </c>
      <c r="G900" s="253">
        <f t="shared" si="928"/>
        <v>2.7653606266524306E-5</v>
      </c>
      <c r="H900" s="245">
        <v>14994.16</v>
      </c>
      <c r="I900" s="253">
        <f t="shared" ref="I900" si="938">IFERROR((H900/$F$6),0)</f>
        <v>2.1359787193545745E-4</v>
      </c>
      <c r="J900" s="253">
        <f t="shared" si="934"/>
        <v>6.7240512458595836</v>
      </c>
    </row>
    <row r="901" spans="1:10">
      <c r="A901" s="225">
        <v>1355</v>
      </c>
      <c r="B901" s="238" t="s">
        <v>1837</v>
      </c>
      <c r="C901" s="238"/>
      <c r="D901" s="239"/>
      <c r="E901" s="240" t="s">
        <v>1838</v>
      </c>
      <c r="F901" s="241">
        <v>67330278.519999996</v>
      </c>
      <c r="G901" s="252">
        <f t="shared" si="928"/>
        <v>0.95914704182786104</v>
      </c>
      <c r="H901" s="241">
        <v>68131755.269999996</v>
      </c>
      <c r="I901" s="252">
        <f t="shared" ref="I901" si="939">IFERROR((H901/$F$6),0)</f>
        <v>0.97056440220054929</v>
      </c>
      <c r="J901" s="252">
        <f t="shared" si="934"/>
        <v>1.1903660100885061E-2</v>
      </c>
    </row>
    <row r="902" spans="1:10">
      <c r="A902" s="225">
        <v>1356</v>
      </c>
      <c r="B902" s="242" t="s">
        <v>1839</v>
      </c>
      <c r="C902" s="242"/>
      <c r="D902" s="243" t="s">
        <v>1840</v>
      </c>
      <c r="E902" s="244" t="s">
        <v>1841</v>
      </c>
      <c r="F902" s="245">
        <v>8554874.6400000006</v>
      </c>
      <c r="G902" s="253">
        <f t="shared" si="928"/>
        <v>0.12186764832298794</v>
      </c>
      <c r="H902" s="245">
        <v>8554874.6400000006</v>
      </c>
      <c r="I902" s="253">
        <f t="shared" ref="I902" si="940">IFERROR((H902/$F$6),0)</f>
        <v>0.12186764832298794</v>
      </c>
      <c r="J902" s="253">
        <f t="shared" si="934"/>
        <v>0</v>
      </c>
    </row>
    <row r="903" spans="1:10">
      <c r="A903" s="225">
        <v>1357</v>
      </c>
      <c r="B903" s="242" t="s">
        <v>1842</v>
      </c>
      <c r="C903" s="242"/>
      <c r="D903" s="243" t="s">
        <v>1843</v>
      </c>
      <c r="E903" s="244" t="s">
        <v>1844</v>
      </c>
      <c r="F903" s="245">
        <v>34654415.969999999</v>
      </c>
      <c r="G903" s="253">
        <f t="shared" si="928"/>
        <v>0.49366616765181454</v>
      </c>
      <c r="H903" s="245">
        <v>40183815.880000003</v>
      </c>
      <c r="I903" s="253">
        <f t="shared" ref="I903" si="941">IFERROR((H903/$F$6),0)</f>
        <v>0.57243470512614525</v>
      </c>
      <c r="J903" s="253">
        <f t="shared" si="934"/>
        <v>0.15955830606947052</v>
      </c>
    </row>
    <row r="904" spans="1:10">
      <c r="A904" s="225">
        <v>1358</v>
      </c>
      <c r="B904" s="242" t="s">
        <v>1845</v>
      </c>
      <c r="C904" s="242"/>
      <c r="D904" s="243" t="s">
        <v>1846</v>
      </c>
      <c r="E904" s="244" t="s">
        <v>1847</v>
      </c>
      <c r="F904" s="245">
        <v>6984265.7599999998</v>
      </c>
      <c r="G904" s="253">
        <f t="shared" si="928"/>
        <v>9.9493689767728266E-2</v>
      </c>
      <c r="H904" s="245">
        <v>11448986.9</v>
      </c>
      <c r="I904" s="253">
        <f t="shared" ref="I904" si="942">IFERROR((H904/$F$6),0)</f>
        <v>0.16309544767142209</v>
      </c>
      <c r="J904" s="253">
        <f t="shared" si="934"/>
        <v>0.63925418840304848</v>
      </c>
    </row>
    <row r="905" spans="1:10">
      <c r="A905" s="225">
        <v>1359</v>
      </c>
      <c r="B905" s="242" t="s">
        <v>1848</v>
      </c>
      <c r="C905" s="242"/>
      <c r="D905" s="243" t="s">
        <v>1840</v>
      </c>
      <c r="E905" s="244" t="s">
        <v>1849</v>
      </c>
      <c r="F905" s="245">
        <v>3612722.15</v>
      </c>
      <c r="G905" s="253">
        <f t="shared" si="928"/>
        <v>5.1464687794053852E-2</v>
      </c>
      <c r="H905" s="245">
        <v>6387277.8499999996</v>
      </c>
      <c r="I905" s="253">
        <f t="shared" ref="I905" si="943">IFERROR((H905/$F$6),0)</f>
        <v>9.0989355603814021E-2</v>
      </c>
      <c r="J905" s="253">
        <f t="shared" si="934"/>
        <v>0.76799587258599433</v>
      </c>
    </row>
    <row r="906" spans="1:10">
      <c r="A906" s="225">
        <v>1360</v>
      </c>
      <c r="B906" s="242" t="s">
        <v>1850</v>
      </c>
      <c r="C906" s="242" t="s">
        <v>1851</v>
      </c>
      <c r="D906" s="243" t="s">
        <v>1760</v>
      </c>
      <c r="E906" s="244" t="s">
        <v>1852</v>
      </c>
      <c r="F906" s="245">
        <v>13524000</v>
      </c>
      <c r="G906" s="253">
        <f t="shared" si="928"/>
        <v>0.19265484829127652</v>
      </c>
      <c r="H906" s="245">
        <v>1556800</v>
      </c>
      <c r="I906" s="253">
        <f t="shared" ref="I906" si="944">IFERROR((H906/$F$6),0)</f>
        <v>2.2177245476180073E-2</v>
      </c>
      <c r="J906" s="253">
        <f t="shared" si="934"/>
        <v>-0.88488612836438918</v>
      </c>
    </row>
    <row r="907" spans="1:10">
      <c r="A907" s="225">
        <v>1361</v>
      </c>
      <c r="B907" s="238" t="s">
        <v>1853</v>
      </c>
      <c r="C907" s="238"/>
      <c r="D907" s="239"/>
      <c r="E907" s="240" t="s">
        <v>1854</v>
      </c>
      <c r="F907" s="241">
        <v>4454393.3499999996</v>
      </c>
      <c r="G907" s="252">
        <f t="shared" si="928"/>
        <v>6.3454634359207396E-2</v>
      </c>
      <c r="H907" s="241">
        <v>3079209.9</v>
      </c>
      <c r="I907" s="252">
        <f t="shared" ref="I907" si="945">IFERROR((H907/$F$6),0)</f>
        <v>4.3864590072574441E-2</v>
      </c>
      <c r="J907" s="252">
        <f t="shared" si="934"/>
        <v>-0.30872519374607987</v>
      </c>
    </row>
    <row r="908" spans="1:10">
      <c r="A908" s="225">
        <v>1362</v>
      </c>
      <c r="B908" s="242" t="s">
        <v>1855</v>
      </c>
      <c r="C908" s="242"/>
      <c r="D908" s="243" t="s">
        <v>1856</v>
      </c>
      <c r="E908" s="244" t="s">
        <v>1857</v>
      </c>
      <c r="F908" s="245">
        <v>1721195.99</v>
      </c>
      <c r="G908" s="253">
        <f t="shared" si="928"/>
        <v>2.4519132825569615E-2</v>
      </c>
      <c r="H908" s="245">
        <v>559682.51</v>
      </c>
      <c r="I908" s="253">
        <f t="shared" ref="I908" si="946">IFERROR((H908/$F$6),0)</f>
        <v>7.9729036568567616E-3</v>
      </c>
      <c r="J908" s="253">
        <f t="shared" si="934"/>
        <v>-0.6748292970401355</v>
      </c>
    </row>
    <row r="909" spans="1:10">
      <c r="A909" s="225">
        <v>1363</v>
      </c>
      <c r="B909" s="242" t="s">
        <v>1858</v>
      </c>
      <c r="C909" s="242"/>
      <c r="D909" s="243" t="s">
        <v>1856</v>
      </c>
      <c r="E909" s="244" t="s">
        <v>1859</v>
      </c>
      <c r="F909" s="245">
        <v>2103626.08</v>
      </c>
      <c r="G909" s="253">
        <f t="shared" si="928"/>
        <v>2.9967004089320671E-2</v>
      </c>
      <c r="H909" s="245">
        <v>2201433.9900000002</v>
      </c>
      <c r="I909" s="253">
        <f t="shared" ref="I909" si="947">IFERROR((H909/$F$6),0)</f>
        <v>3.1360317314900146E-2</v>
      </c>
      <c r="J909" s="253">
        <f t="shared" si="934"/>
        <v>4.6494912251705989E-2</v>
      </c>
    </row>
    <row r="910" spans="1:10">
      <c r="A910" s="225">
        <v>1364</v>
      </c>
      <c r="B910" s="242" t="s">
        <v>1860</v>
      </c>
      <c r="C910" s="242"/>
      <c r="D910" s="243" t="s">
        <v>1856</v>
      </c>
      <c r="E910" s="244" t="s">
        <v>1861</v>
      </c>
      <c r="F910" s="245">
        <v>0</v>
      </c>
      <c r="G910" s="253">
        <f t="shared" si="928"/>
        <v>0</v>
      </c>
      <c r="H910" s="245">
        <v>21004.66</v>
      </c>
      <c r="I910" s="253">
        <f t="shared" ref="I910" si="948">IFERROR((H910/$F$6),0)</f>
        <v>2.9921987471974595E-4</v>
      </c>
      <c r="J910" s="253">
        <f t="shared" si="934"/>
        <v>1</v>
      </c>
    </row>
    <row r="911" spans="1:10">
      <c r="A911" s="225">
        <v>1365</v>
      </c>
      <c r="B911" s="242" t="s">
        <v>1862</v>
      </c>
      <c r="C911" s="242"/>
      <c r="D911" s="243" t="s">
        <v>1856</v>
      </c>
      <c r="E911" s="244" t="s">
        <v>1863</v>
      </c>
      <c r="F911" s="245">
        <v>629571.28</v>
      </c>
      <c r="G911" s="253">
        <f t="shared" si="928"/>
        <v>8.9684974443171236E-3</v>
      </c>
      <c r="H911" s="245">
        <v>151124.57</v>
      </c>
      <c r="I911" s="253">
        <f t="shared" ref="I911" si="949">IFERROR((H911/$F$6),0)</f>
        <v>2.1528306053264124E-3</v>
      </c>
      <c r="J911" s="253">
        <f t="shared" si="934"/>
        <v>-0.75995637856923848</v>
      </c>
    </row>
    <row r="912" spans="1:10">
      <c r="A912" s="225">
        <v>1366</v>
      </c>
      <c r="B912" s="242" t="s">
        <v>1864</v>
      </c>
      <c r="C912" s="242"/>
      <c r="D912" s="243" t="s">
        <v>1856</v>
      </c>
      <c r="E912" s="244" t="s">
        <v>1865</v>
      </c>
      <c r="F912" s="245">
        <v>0</v>
      </c>
      <c r="G912" s="253">
        <f t="shared" si="928"/>
        <v>0</v>
      </c>
      <c r="H912" s="245">
        <v>145964.17000000001</v>
      </c>
      <c r="I912" s="253">
        <f t="shared" ref="I912" si="950">IFERROR((H912/$F$6),0)</f>
        <v>2.0793186207713767E-3</v>
      </c>
      <c r="J912" s="253">
        <f t="shared" si="934"/>
        <v>1</v>
      </c>
    </row>
    <row r="913" spans="1:10">
      <c r="A913" s="225">
        <v>1367</v>
      </c>
      <c r="B913" s="238" t="s">
        <v>1866</v>
      </c>
      <c r="C913" s="238"/>
      <c r="D913" s="239"/>
      <c r="E913" s="240" t="s">
        <v>1867</v>
      </c>
      <c r="F913" s="241">
        <v>721.55</v>
      </c>
      <c r="G913" s="252">
        <f t="shared" si="928"/>
        <v>1.0278771501373157E-5</v>
      </c>
      <c r="H913" s="241">
        <v>1034.45</v>
      </c>
      <c r="I913" s="252">
        <f t="shared" ref="I913" si="951">IFERROR((H913/$F$6),0)</f>
        <v>1.4736158519292444E-5</v>
      </c>
      <c r="J913" s="252">
        <f t="shared" si="934"/>
        <v>0.43364978171990876</v>
      </c>
    </row>
    <row r="914" spans="1:10">
      <c r="A914" s="225">
        <v>1368</v>
      </c>
      <c r="B914" s="242" t="s">
        <v>1868</v>
      </c>
      <c r="C914" s="242"/>
      <c r="D914" s="243" t="s">
        <v>1856</v>
      </c>
      <c r="E914" s="244" t="s">
        <v>1869</v>
      </c>
      <c r="F914" s="245">
        <v>721.55</v>
      </c>
      <c r="G914" s="253">
        <f t="shared" si="928"/>
        <v>1.0278771501373157E-5</v>
      </c>
      <c r="H914" s="245">
        <v>1034.45</v>
      </c>
      <c r="I914" s="253">
        <f t="shared" ref="I914" si="952">IFERROR((H914/$F$6),0)</f>
        <v>1.4736158519292444E-5</v>
      </c>
      <c r="J914" s="253">
        <f t="shared" si="934"/>
        <v>0.43364978171990876</v>
      </c>
    </row>
    <row r="915" spans="1:10">
      <c r="A915" s="225">
        <v>1369</v>
      </c>
      <c r="B915" s="238" t="s">
        <v>1870</v>
      </c>
      <c r="C915" s="238"/>
      <c r="D915" s="239"/>
      <c r="E915" s="240" t="s">
        <v>1871</v>
      </c>
      <c r="F915" s="241">
        <v>-8367800</v>
      </c>
      <c r="G915" s="252">
        <f t="shared" si="928"/>
        <v>-0.11920269443446788</v>
      </c>
      <c r="H915" s="241">
        <v>-495670.75</v>
      </c>
      <c r="I915" s="252">
        <f t="shared" ref="I915" si="953">IFERROR((H915/$F$6),0)</f>
        <v>-7.0610302531553719E-3</v>
      </c>
      <c r="J915" s="252">
        <f t="shared" si="934"/>
        <v>-0.94076450799493294</v>
      </c>
    </row>
    <row r="916" spans="1:10">
      <c r="A916" s="225">
        <v>1370</v>
      </c>
      <c r="B916" s="242" t="s">
        <v>1872</v>
      </c>
      <c r="C916" s="242" t="s">
        <v>1873</v>
      </c>
      <c r="D916" s="243" t="s">
        <v>1760</v>
      </c>
      <c r="E916" s="244" t="s">
        <v>1874</v>
      </c>
      <c r="F916" s="245">
        <v>-8367800</v>
      </c>
      <c r="G916" s="253">
        <f t="shared" si="928"/>
        <v>-0.11920269443446788</v>
      </c>
      <c r="H916" s="245">
        <v>-495670.75</v>
      </c>
      <c r="I916" s="253">
        <f t="shared" ref="I916" si="954">IFERROR((H916/$F$6),0)</f>
        <v>-7.0610302531553719E-3</v>
      </c>
      <c r="J916" s="253">
        <f t="shared" si="934"/>
        <v>-0.94076450799493294</v>
      </c>
    </row>
    <row r="917" spans="1:10">
      <c r="A917" s="225">
        <v>1371</v>
      </c>
      <c r="B917" s="230" t="s">
        <v>1875</v>
      </c>
      <c r="C917" s="230"/>
      <c r="D917" s="231"/>
      <c r="E917" s="232" t="s">
        <v>1876</v>
      </c>
      <c r="F917" s="233">
        <v>547868.88</v>
      </c>
      <c r="G917" s="250">
        <f t="shared" si="928"/>
        <v>7.8046137207861271E-3</v>
      </c>
      <c r="H917" s="233">
        <v>328975.98</v>
      </c>
      <c r="I917" s="250">
        <f t="shared" ref="I917" si="955">IFERROR((H917/$F$6),0)</f>
        <v>4.6863958531776113E-3</v>
      </c>
      <c r="J917" s="250">
        <f t="shared" si="934"/>
        <v>-0.39953519535550186</v>
      </c>
    </row>
    <row r="918" spans="1:10">
      <c r="A918" s="225">
        <v>1372</v>
      </c>
      <c r="B918" s="234" t="s">
        <v>1877</v>
      </c>
      <c r="C918" s="234"/>
      <c r="D918" s="235"/>
      <c r="E918" s="236" t="s">
        <v>1876</v>
      </c>
      <c r="F918" s="237">
        <v>547868.88</v>
      </c>
      <c r="G918" s="251">
        <f t="shared" si="928"/>
        <v>7.8046137207861271E-3</v>
      </c>
      <c r="H918" s="237">
        <v>328975.98</v>
      </c>
      <c r="I918" s="251">
        <f t="shared" ref="I918" si="956">IFERROR((H918/$F$6),0)</f>
        <v>4.6863958531776113E-3</v>
      </c>
      <c r="J918" s="251">
        <f t="shared" si="934"/>
        <v>-0.39953519535550186</v>
      </c>
    </row>
    <row r="919" spans="1:10">
      <c r="A919" s="225">
        <v>1373</v>
      </c>
      <c r="B919" s="238" t="s">
        <v>1878</v>
      </c>
      <c r="C919" s="238"/>
      <c r="D919" s="239"/>
      <c r="E919" s="240" t="s">
        <v>1854</v>
      </c>
      <c r="F919" s="241">
        <v>549210.79</v>
      </c>
      <c r="G919" s="252">
        <f t="shared" si="928"/>
        <v>7.8237297713237303E-3</v>
      </c>
      <c r="H919" s="241">
        <v>328975.98</v>
      </c>
      <c r="I919" s="252">
        <f t="shared" ref="I919" si="957">IFERROR((H919/$F$6),0)</f>
        <v>4.6863958531776113E-3</v>
      </c>
      <c r="J919" s="252">
        <f t="shared" si="934"/>
        <v>-0.40100233646174366</v>
      </c>
    </row>
    <row r="920" spans="1:10">
      <c r="A920" s="225">
        <v>1374</v>
      </c>
      <c r="B920" s="246" t="s">
        <v>1879</v>
      </c>
      <c r="C920" s="246"/>
      <c r="D920" s="243" t="s">
        <v>1810</v>
      </c>
      <c r="E920" s="244" t="s">
        <v>1880</v>
      </c>
      <c r="F920" s="245">
        <v>177597.57</v>
      </c>
      <c r="G920" s="253">
        <f t="shared" si="928"/>
        <v>2.5299491944135877E-3</v>
      </c>
      <c r="H920" s="245">
        <v>0</v>
      </c>
      <c r="I920" s="253">
        <f t="shared" ref="I920" si="958">IFERROR((H920/$F$6),0)</f>
        <v>0</v>
      </c>
      <c r="J920" s="253">
        <f t="shared" si="934"/>
        <v>-1</v>
      </c>
    </row>
    <row r="921" spans="1:10">
      <c r="A921" s="225">
        <v>1375</v>
      </c>
      <c r="B921" s="242" t="s">
        <v>1881</v>
      </c>
      <c r="C921" s="242"/>
      <c r="D921" s="243" t="s">
        <v>1810</v>
      </c>
      <c r="E921" s="244" t="s">
        <v>1882</v>
      </c>
      <c r="F921" s="245">
        <v>370413.22</v>
      </c>
      <c r="G921" s="253">
        <f t="shared" si="928"/>
        <v>5.2766860917023975E-3</v>
      </c>
      <c r="H921" s="245">
        <v>328975.98</v>
      </c>
      <c r="I921" s="253">
        <f t="shared" ref="I921" si="959">IFERROR((H921/$F$6),0)</f>
        <v>4.6863958531776113E-3</v>
      </c>
      <c r="J921" s="253">
        <f t="shared" si="934"/>
        <v>-0.11186760558923892</v>
      </c>
    </row>
    <row r="922" spans="1:10">
      <c r="A922" s="225">
        <v>1376</v>
      </c>
      <c r="B922" s="246" t="s">
        <v>1883</v>
      </c>
      <c r="C922" s="246" t="s">
        <v>1884</v>
      </c>
      <c r="D922" s="243" t="s">
        <v>1810</v>
      </c>
      <c r="E922" s="244" t="s">
        <v>1885</v>
      </c>
      <c r="F922" s="245">
        <v>1200</v>
      </c>
      <c r="G922" s="253">
        <f t="shared" si="928"/>
        <v>1.7094485207744147E-5</v>
      </c>
      <c r="H922" s="245">
        <v>0</v>
      </c>
      <c r="I922" s="253">
        <f t="shared" ref="I922" si="960">IFERROR((H922/$F$6),0)</f>
        <v>0</v>
      </c>
      <c r="J922" s="253">
        <f t="shared" si="934"/>
        <v>-1</v>
      </c>
    </row>
    <row r="923" spans="1:10">
      <c r="A923" s="225">
        <v>1377</v>
      </c>
      <c r="B923" s="247" t="s">
        <v>1886</v>
      </c>
      <c r="C923" s="247"/>
      <c r="D923" s="239"/>
      <c r="E923" s="240" t="s">
        <v>1887</v>
      </c>
      <c r="F923" s="241">
        <v>-1341.91</v>
      </c>
      <c r="G923" s="252">
        <f t="shared" si="928"/>
        <v>-1.9116050537603288E-5</v>
      </c>
      <c r="H923" s="241">
        <v>0</v>
      </c>
      <c r="I923" s="252">
        <f t="shared" ref="I923" si="961">IFERROR((H923/$F$6),0)</f>
        <v>0</v>
      </c>
      <c r="J923" s="252">
        <f t="shared" si="934"/>
        <v>-1</v>
      </c>
    </row>
    <row r="924" spans="1:10">
      <c r="A924" s="225">
        <v>1378</v>
      </c>
      <c r="B924" s="246" t="s">
        <v>1888</v>
      </c>
      <c r="C924" s="246" t="s">
        <v>1884</v>
      </c>
      <c r="D924" s="243" t="s">
        <v>1810</v>
      </c>
      <c r="E924" s="244" t="s">
        <v>1889</v>
      </c>
      <c r="F924" s="245">
        <v>11044.99</v>
      </c>
      <c r="G924" s="253">
        <f t="shared" si="928"/>
        <v>1.5734034847890167E-4</v>
      </c>
      <c r="H924" s="245">
        <v>0</v>
      </c>
      <c r="I924" s="253">
        <f t="shared" ref="I924" si="962">IFERROR((H924/$F$6),0)</f>
        <v>0</v>
      </c>
      <c r="J924" s="253">
        <f t="shared" si="934"/>
        <v>-1</v>
      </c>
    </row>
    <row r="925" spans="1:10">
      <c r="A925" s="225">
        <v>1379</v>
      </c>
      <c r="B925" s="246" t="s">
        <v>1890</v>
      </c>
      <c r="C925" s="246" t="s">
        <v>1884</v>
      </c>
      <c r="D925" s="243" t="s">
        <v>1810</v>
      </c>
      <c r="E925" s="244" t="s">
        <v>1891</v>
      </c>
      <c r="F925" s="245">
        <v>-12386.9</v>
      </c>
      <c r="G925" s="253">
        <f t="shared" si="928"/>
        <v>-1.7645639901650497E-4</v>
      </c>
      <c r="H925" s="245">
        <v>0</v>
      </c>
      <c r="I925" s="253">
        <f t="shared" ref="I925" si="963">IFERROR((H925/$F$6),0)</f>
        <v>0</v>
      </c>
      <c r="J925" s="253">
        <f t="shared" si="934"/>
        <v>-1</v>
      </c>
    </row>
    <row r="926" spans="1:10">
      <c r="A926" s="225">
        <v>1380</v>
      </c>
      <c r="B926" s="226">
        <v>4</v>
      </c>
      <c r="C926" s="226"/>
      <c r="D926" s="227"/>
      <c r="E926" s="228" t="s">
        <v>1892</v>
      </c>
      <c r="F926" s="229">
        <v>-111574350.13</v>
      </c>
      <c r="G926" s="254">
        <f t="shared" si="928"/>
        <v>-1.5894217315507926</v>
      </c>
      <c r="H926" s="229">
        <v>-125375404.69</v>
      </c>
      <c r="I926" s="254">
        <f t="shared" ref="I926" si="964">IFERROR((H926/$F$6),0)</f>
        <v>-1.7860233340734508</v>
      </c>
      <c r="J926" s="254">
        <f t="shared" si="934"/>
        <v>0.123693792918532</v>
      </c>
    </row>
    <row r="927" spans="1:10">
      <c r="A927" s="225">
        <v>1381</v>
      </c>
      <c r="B927" s="230" t="s">
        <v>1893</v>
      </c>
      <c r="C927" s="230"/>
      <c r="D927" s="231"/>
      <c r="E927" s="232" t="s">
        <v>1892</v>
      </c>
      <c r="F927" s="233">
        <v>-111296929.90000001</v>
      </c>
      <c r="G927" s="250">
        <f t="shared" si="928"/>
        <v>-1.5854697682024059</v>
      </c>
      <c r="H927" s="233">
        <v>-124562138.63</v>
      </c>
      <c r="I927" s="250">
        <f t="shared" ref="I927" si="965">IFERROR((H927/$F$6),0)</f>
        <v>-1.7744380302129255</v>
      </c>
      <c r="J927" s="250">
        <f t="shared" si="934"/>
        <v>0.11918755298927608</v>
      </c>
    </row>
    <row r="928" spans="1:10">
      <c r="A928" s="225">
        <v>1382</v>
      </c>
      <c r="B928" s="234" t="s">
        <v>1894</v>
      </c>
      <c r="C928" s="234"/>
      <c r="D928" s="235"/>
      <c r="E928" s="236" t="s">
        <v>1895</v>
      </c>
      <c r="F928" s="237">
        <v>-105868095.94</v>
      </c>
      <c r="G928" s="251">
        <f t="shared" si="928"/>
        <v>-1.50813383334864</v>
      </c>
      <c r="H928" s="237">
        <v>-116435190.13</v>
      </c>
      <c r="I928" s="251">
        <f t="shared" ref="I928" si="966">IFERROR((H928/$F$6),0)</f>
        <v>-1.6586663627818017</v>
      </c>
      <c r="J928" s="251">
        <f t="shared" si="934"/>
        <v>9.9813773886977541E-2</v>
      </c>
    </row>
    <row r="929" spans="1:10">
      <c r="A929" s="225">
        <v>1383</v>
      </c>
      <c r="B929" s="238" t="s">
        <v>1896</v>
      </c>
      <c r="C929" s="238"/>
      <c r="D929" s="239"/>
      <c r="E929" s="240" t="s">
        <v>1897</v>
      </c>
      <c r="F929" s="241">
        <v>-27139338.75</v>
      </c>
      <c r="G929" s="252">
        <f t="shared" si="928"/>
        <v>-0.38661085400819373</v>
      </c>
      <c r="H929" s="241">
        <v>-28174440.02</v>
      </c>
      <c r="I929" s="252">
        <f t="shared" ref="I929" si="967">IFERROR((H929/$F$6),0)</f>
        <v>-0.40135629013197055</v>
      </c>
      <c r="J929" s="252">
        <f t="shared" si="934"/>
        <v>3.8140253877777308E-2</v>
      </c>
    </row>
    <row r="930" spans="1:10">
      <c r="A930" s="225">
        <v>1384</v>
      </c>
      <c r="B930" s="242" t="s">
        <v>1898</v>
      </c>
      <c r="C930" s="242" t="s">
        <v>1899</v>
      </c>
      <c r="D930" s="243" t="s">
        <v>1900</v>
      </c>
      <c r="E930" s="244" t="s">
        <v>1901</v>
      </c>
      <c r="F930" s="245">
        <v>-23015453.760000002</v>
      </c>
      <c r="G930" s="253">
        <f t="shared" si="928"/>
        <v>-0.32786444487486616</v>
      </c>
      <c r="H930" s="245">
        <v>-23736003.100000001</v>
      </c>
      <c r="I930" s="253">
        <f t="shared" ref="I930" si="968">IFERROR((H930/$F$6),0)</f>
        <v>-0.33812896156993266</v>
      </c>
      <c r="J930" s="253">
        <f t="shared" si="934"/>
        <v>3.1307196786721114E-2</v>
      </c>
    </row>
    <row r="931" spans="1:10">
      <c r="A931" s="225">
        <v>1385</v>
      </c>
      <c r="B931" s="242" t="s">
        <v>1902</v>
      </c>
      <c r="C931" s="242" t="s">
        <v>1903</v>
      </c>
      <c r="D931" s="243" t="s">
        <v>1900</v>
      </c>
      <c r="E931" s="244" t="s">
        <v>1904</v>
      </c>
      <c r="F931" s="245">
        <v>-166360.98000000001</v>
      </c>
      <c r="G931" s="253">
        <f t="shared" si="928"/>
        <v>-2.369879426463183E-3</v>
      </c>
      <c r="H931" s="245">
        <v>-121568.39</v>
      </c>
      <c r="I931" s="253">
        <f t="shared" ref="I931" si="969">IFERROR((H931/$F$6),0)</f>
        <v>-1.7317908704868928E-3</v>
      </c>
      <c r="J931" s="253">
        <f t="shared" si="934"/>
        <v>-0.2692493756648946</v>
      </c>
    </row>
    <row r="932" spans="1:10">
      <c r="A932" s="225">
        <v>1386</v>
      </c>
      <c r="B932" s="242" t="s">
        <v>1905</v>
      </c>
      <c r="C932" s="242" t="s">
        <v>1906</v>
      </c>
      <c r="D932" s="243" t="s">
        <v>1900</v>
      </c>
      <c r="E932" s="244" t="s">
        <v>1907</v>
      </c>
      <c r="F932" s="245">
        <v>-2241035.1</v>
      </c>
      <c r="G932" s="253">
        <f t="shared" si="928"/>
        <v>-3.1924451139154521E-2</v>
      </c>
      <c r="H932" s="245">
        <v>-2448199.25</v>
      </c>
      <c r="I932" s="253">
        <f t="shared" ref="I932" si="970">IFERROR((H932/$F$6),0)</f>
        <v>-3.4875588220612756E-2</v>
      </c>
      <c r="J932" s="253">
        <f t="shared" si="934"/>
        <v>9.2441278585953413E-2</v>
      </c>
    </row>
    <row r="933" spans="1:10">
      <c r="A933" s="225">
        <v>1387</v>
      </c>
      <c r="B933" s="242" t="s">
        <v>1908</v>
      </c>
      <c r="C933" s="242" t="s">
        <v>1909</v>
      </c>
      <c r="D933" s="243" t="s">
        <v>1900</v>
      </c>
      <c r="E933" s="244" t="s">
        <v>1910</v>
      </c>
      <c r="F933" s="245">
        <v>-43913.89</v>
      </c>
      <c r="G933" s="253">
        <f t="shared" si="928"/>
        <v>-6.2557111918291961E-4</v>
      </c>
      <c r="H933" s="245">
        <v>-48198.05</v>
      </c>
      <c r="I933" s="253">
        <f t="shared" ref="I933" si="971">IFERROR((H933/$F$6),0)</f>
        <v>-6.8660071063926065E-4</v>
      </c>
      <c r="J933" s="253">
        <f t="shared" si="934"/>
        <v>9.7558198556310982E-2</v>
      </c>
    </row>
    <row r="934" spans="1:10">
      <c r="A934" s="225">
        <v>1388</v>
      </c>
      <c r="B934" s="242" t="s">
        <v>1911</v>
      </c>
      <c r="C934" s="242" t="s">
        <v>1912</v>
      </c>
      <c r="D934" s="243" t="s">
        <v>1900</v>
      </c>
      <c r="E934" s="244" t="s">
        <v>291</v>
      </c>
      <c r="F934" s="245">
        <v>-6168.63</v>
      </c>
      <c r="G934" s="253">
        <f t="shared" si="928"/>
        <v>-8.7874628572538968E-5</v>
      </c>
      <c r="H934" s="245">
        <v>-34351.1</v>
      </c>
      <c r="I934" s="253">
        <f t="shared" ref="I934" si="972">IFERROR((H934/$F$6),0)</f>
        <v>-4.8934530901644988E-4</v>
      </c>
      <c r="J934" s="253">
        <f t="shared" si="934"/>
        <v>4.5686757027087053</v>
      </c>
    </row>
    <row r="935" spans="1:10">
      <c r="A935" s="225">
        <v>1389</v>
      </c>
      <c r="B935" s="246" t="s">
        <v>1913</v>
      </c>
      <c r="C935" s="246" t="s">
        <v>1914</v>
      </c>
      <c r="D935" s="243" t="s">
        <v>1900</v>
      </c>
      <c r="E935" s="244" t="s">
        <v>1915</v>
      </c>
      <c r="F935" s="245">
        <v>-966</v>
      </c>
      <c r="G935" s="253">
        <f t="shared" si="928"/>
        <v>-1.3761060592234037E-5</v>
      </c>
      <c r="H935" s="245">
        <v>0</v>
      </c>
      <c r="I935" s="253">
        <f t="shared" ref="I935" si="973">IFERROR((H935/$F$6),0)</f>
        <v>0</v>
      </c>
      <c r="J935" s="253">
        <f t="shared" si="934"/>
        <v>-1</v>
      </c>
    </row>
    <row r="936" spans="1:10">
      <c r="A936" s="225">
        <v>1390</v>
      </c>
      <c r="B936" s="242" t="s">
        <v>1916</v>
      </c>
      <c r="C936" s="242" t="s">
        <v>1917</v>
      </c>
      <c r="D936" s="243" t="s">
        <v>1900</v>
      </c>
      <c r="E936" s="244" t="s">
        <v>1918</v>
      </c>
      <c r="F936" s="245">
        <v>-1412940.39</v>
      </c>
      <c r="G936" s="253">
        <f t="shared" si="928"/>
        <v>-2.0127907163566036E-2</v>
      </c>
      <c r="H936" s="245">
        <v>-1637320.13</v>
      </c>
      <c r="I936" s="253">
        <f t="shared" ref="I936" si="974">IFERROR((H936/$F$6),0)</f>
        <v>-2.3324287285522265E-2</v>
      </c>
      <c r="J936" s="253">
        <f t="shared" si="934"/>
        <v>0.15880340146550709</v>
      </c>
    </row>
    <row r="937" spans="1:10">
      <c r="A937" s="225">
        <v>1391</v>
      </c>
      <c r="B937" s="242" t="s">
        <v>1919</v>
      </c>
      <c r="C937" s="242" t="s">
        <v>1899</v>
      </c>
      <c r="D937" s="243" t="s">
        <v>1900</v>
      </c>
      <c r="E937" s="244" t="s">
        <v>1920</v>
      </c>
      <c r="F937" s="245">
        <v>-252500</v>
      </c>
      <c r="G937" s="253">
        <f t="shared" si="928"/>
        <v>-3.5969645957961639E-3</v>
      </c>
      <c r="H937" s="245">
        <v>-148800</v>
      </c>
      <c r="I937" s="253">
        <f t="shared" ref="I937" si="975">IFERROR((H937/$F$6),0)</f>
        <v>-2.1197161657602742E-3</v>
      </c>
      <c r="J937" s="253">
        <f t="shared" si="934"/>
        <v>-0.41069306930693072</v>
      </c>
    </row>
    <row r="938" spans="1:10">
      <c r="A938" s="225">
        <v>1392</v>
      </c>
      <c r="B938" s="238" t="s">
        <v>1921</v>
      </c>
      <c r="C938" s="238"/>
      <c r="D938" s="239"/>
      <c r="E938" s="240" t="s">
        <v>1922</v>
      </c>
      <c r="F938" s="241">
        <v>-45100295.969999999</v>
      </c>
      <c r="G938" s="252">
        <f t="shared" si="928"/>
        <v>-0.64247195193670659</v>
      </c>
      <c r="H938" s="241">
        <v>-55303579.82</v>
      </c>
      <c r="I938" s="252">
        <f t="shared" ref="I938" si="976">IFERROR((H938/$F$6),0)</f>
        <v>-0.78782185597357302</v>
      </c>
      <c r="J938" s="252">
        <f t="shared" si="934"/>
        <v>0.22623540778506346</v>
      </c>
    </row>
    <row r="939" spans="1:10">
      <c r="A939" s="225">
        <v>1393</v>
      </c>
      <c r="B939" s="242" t="s">
        <v>1923</v>
      </c>
      <c r="C939" s="242" t="s">
        <v>1924</v>
      </c>
      <c r="D939" s="243" t="s">
        <v>1925</v>
      </c>
      <c r="E939" s="244" t="s">
        <v>1926</v>
      </c>
      <c r="F939" s="245">
        <v>-43180176.079999998</v>
      </c>
      <c r="G939" s="253">
        <f t="shared" si="928"/>
        <v>-0.61511906772278957</v>
      </c>
      <c r="H939" s="245">
        <v>-52207742.270000003</v>
      </c>
      <c r="I939" s="253">
        <f t="shared" ref="I939" si="977">IFERROR((H939/$F$6),0)</f>
        <v>-0.74372039830352821</v>
      </c>
      <c r="J939" s="253">
        <f t="shared" si="934"/>
        <v>0.20906737789291574</v>
      </c>
    </row>
    <row r="940" spans="1:10">
      <c r="A940" s="225">
        <v>1394</v>
      </c>
      <c r="B940" s="246" t="s">
        <v>1927</v>
      </c>
      <c r="C940" s="246" t="s">
        <v>1928</v>
      </c>
      <c r="D940" s="243" t="s">
        <v>1925</v>
      </c>
      <c r="E940" s="244" t="s">
        <v>1929</v>
      </c>
      <c r="F940" s="245">
        <v>-700</v>
      </c>
      <c r="G940" s="253">
        <f t="shared" si="928"/>
        <v>-9.9717830378507516E-6</v>
      </c>
      <c r="H940" s="245">
        <v>0</v>
      </c>
      <c r="I940" s="253">
        <f t="shared" ref="I940" si="978">IFERROR((H940/$F$6),0)</f>
        <v>0</v>
      </c>
      <c r="J940" s="253">
        <f t="shared" si="934"/>
        <v>-1</v>
      </c>
    </row>
    <row r="941" spans="1:10">
      <c r="A941" s="225">
        <v>1395</v>
      </c>
      <c r="B941" s="242" t="s">
        <v>1930</v>
      </c>
      <c r="C941" s="242" t="s">
        <v>1931</v>
      </c>
      <c r="D941" s="243" t="s">
        <v>1925</v>
      </c>
      <c r="E941" s="244" t="s">
        <v>1932</v>
      </c>
      <c r="F941" s="245">
        <v>-799560.76</v>
      </c>
      <c r="G941" s="253">
        <f t="shared" si="928"/>
        <v>-1.1390066320427222E-2</v>
      </c>
      <c r="H941" s="245">
        <v>-933463.35</v>
      </c>
      <c r="I941" s="253">
        <f t="shared" ref="I941" si="979">IFERROR((H941/$F$6),0)</f>
        <v>-1.3297562857121912E-2</v>
      </c>
      <c r="J941" s="253">
        <f t="shared" si="934"/>
        <v>0.16747018700617566</v>
      </c>
    </row>
    <row r="942" spans="1:10">
      <c r="A942" s="225">
        <v>1396</v>
      </c>
      <c r="B942" s="242" t="s">
        <v>1933</v>
      </c>
      <c r="C942" s="242" t="s">
        <v>1931</v>
      </c>
      <c r="D942" s="243" t="s">
        <v>1925</v>
      </c>
      <c r="E942" s="244" t="s">
        <v>1934</v>
      </c>
      <c r="F942" s="245">
        <v>-9511.9</v>
      </c>
      <c r="G942" s="253">
        <f t="shared" si="928"/>
        <v>-1.3550086153961795E-4</v>
      </c>
      <c r="H942" s="245">
        <v>-20910.400000000001</v>
      </c>
      <c r="I942" s="253">
        <f t="shared" ref="I942" si="980">IFERROR((H942/$F$6),0)</f>
        <v>-2.9787710290667769E-4</v>
      </c>
      <c r="J942" s="253">
        <f t="shared" si="934"/>
        <v>1.1983410254523283</v>
      </c>
    </row>
    <row r="943" spans="1:10">
      <c r="A943" s="225">
        <v>1397</v>
      </c>
      <c r="B943" s="242" t="s">
        <v>1935</v>
      </c>
      <c r="C943" s="242" t="s">
        <v>1936</v>
      </c>
      <c r="D943" s="243" t="s">
        <v>1925</v>
      </c>
      <c r="E943" s="244" t="s">
        <v>1937</v>
      </c>
      <c r="F943" s="245">
        <v>-367410.22</v>
      </c>
      <c r="G943" s="253">
        <f t="shared" si="928"/>
        <v>-5.2339071424700179E-3</v>
      </c>
      <c r="H943" s="245">
        <v>-177373.77</v>
      </c>
      <c r="I943" s="253">
        <f t="shared" ref="I943" si="981">IFERROR((H943/$F$6),0)</f>
        <v>-2.5267610729223433E-3</v>
      </c>
      <c r="J943" s="253">
        <f t="shared" si="934"/>
        <v>-0.5172323459048036</v>
      </c>
    </row>
    <row r="944" spans="1:10">
      <c r="A944" s="225">
        <v>1398</v>
      </c>
      <c r="B944" s="242" t="s">
        <v>1938</v>
      </c>
      <c r="C944" s="242" t="s">
        <v>1931</v>
      </c>
      <c r="D944" s="243" t="s">
        <v>1925</v>
      </c>
      <c r="E944" s="244" t="s">
        <v>1939</v>
      </c>
      <c r="F944" s="245">
        <v>-122389.34</v>
      </c>
      <c r="G944" s="253">
        <f t="shared" si="928"/>
        <v>-1.7434856351796406E-3</v>
      </c>
      <c r="H944" s="245">
        <v>-137925.85</v>
      </c>
      <c r="I944" s="253">
        <f t="shared" ref="I944" si="982">IFERROR((H944/$F$6),0)</f>
        <v>-1.9648095021587817E-3</v>
      </c>
      <c r="J944" s="253">
        <f t="shared" si="934"/>
        <v>0.12694332692700216</v>
      </c>
    </row>
    <row r="945" spans="1:10">
      <c r="A945" s="225">
        <v>1399</v>
      </c>
      <c r="B945" s="242" t="s">
        <v>1940</v>
      </c>
      <c r="C945" s="242" t="s">
        <v>1931</v>
      </c>
      <c r="D945" s="243" t="s">
        <v>1925</v>
      </c>
      <c r="E945" s="244" t="s">
        <v>1941</v>
      </c>
      <c r="F945" s="245">
        <v>-19677.47</v>
      </c>
      <c r="G945" s="253">
        <f t="shared" si="928"/>
        <v>-2.8031351653402435E-4</v>
      </c>
      <c r="H945" s="245">
        <v>-471.95</v>
      </c>
      <c r="I945" s="253">
        <f t="shared" ref="I945" si="983">IFERROR((H945/$F$6),0)</f>
        <v>-6.723118578162374E-6</v>
      </c>
      <c r="J945" s="253">
        <f t="shared" si="934"/>
        <v>-0.97601571746774352</v>
      </c>
    </row>
    <row r="946" spans="1:10">
      <c r="A946" s="225">
        <v>1400</v>
      </c>
      <c r="B946" s="242" t="s">
        <v>1942</v>
      </c>
      <c r="C946" s="242" t="s">
        <v>1928</v>
      </c>
      <c r="D946" s="243" t="s">
        <v>1925</v>
      </c>
      <c r="E946" s="244" t="s">
        <v>1943</v>
      </c>
      <c r="F946" s="245">
        <v>-5231.95</v>
      </c>
      <c r="G946" s="253">
        <f t="shared" si="928"/>
        <v>-7.4531243235547475E-5</v>
      </c>
      <c r="H946" s="245">
        <v>-9660</v>
      </c>
      <c r="I946" s="253">
        <f t="shared" ref="I946" si="984">IFERROR((H946/$F$6),0)</f>
        <v>-1.3761060592234038E-4</v>
      </c>
      <c r="J946" s="253">
        <f t="shared" si="934"/>
        <v>0.8463479199915902</v>
      </c>
    </row>
    <row r="947" spans="1:10">
      <c r="A947" s="225">
        <v>1401</v>
      </c>
      <c r="B947" s="242" t="s">
        <v>1944</v>
      </c>
      <c r="C947" s="242" t="s">
        <v>1928</v>
      </c>
      <c r="D947" s="243" t="s">
        <v>1925</v>
      </c>
      <c r="E947" s="244" t="s">
        <v>1945</v>
      </c>
      <c r="F947" s="245">
        <v>-1764.95</v>
      </c>
      <c r="G947" s="253">
        <f t="shared" si="928"/>
        <v>-2.5142426389506691E-5</v>
      </c>
      <c r="H947" s="245">
        <v>-2396.46</v>
      </c>
      <c r="I947" s="253">
        <f t="shared" ref="I947" si="985">IFERROR((H947/$F$6),0)</f>
        <v>-3.4138541684125449E-5</v>
      </c>
      <c r="J947" s="253">
        <f t="shared" si="934"/>
        <v>0.35780617014646299</v>
      </c>
    </row>
    <row r="948" spans="1:10">
      <c r="A948" s="225">
        <v>1402</v>
      </c>
      <c r="B948" s="242" t="s">
        <v>1946</v>
      </c>
      <c r="C948" s="242" t="s">
        <v>1928</v>
      </c>
      <c r="D948" s="243" t="s">
        <v>1925</v>
      </c>
      <c r="E948" s="244" t="s">
        <v>1947</v>
      </c>
      <c r="F948" s="245">
        <v>-21128</v>
      </c>
      <c r="G948" s="253">
        <f t="shared" si="928"/>
        <v>-3.0097690289101526E-4</v>
      </c>
      <c r="H948" s="245">
        <v>-28140</v>
      </c>
      <c r="I948" s="253">
        <f t="shared" ref="I948" si="986">IFERROR((H948/$F$6),0)</f>
        <v>-4.0086567812160019E-4</v>
      </c>
      <c r="J948" s="253">
        <f t="shared" si="934"/>
        <v>0.33188186293070809</v>
      </c>
    </row>
    <row r="949" spans="1:10">
      <c r="A949" s="225">
        <v>1403</v>
      </c>
      <c r="B949" s="242" t="s">
        <v>1948</v>
      </c>
      <c r="C949" s="242" t="s">
        <v>1928</v>
      </c>
      <c r="D949" s="243" t="s">
        <v>1925</v>
      </c>
      <c r="E949" s="244" t="s">
        <v>1949</v>
      </c>
      <c r="F949" s="245">
        <v>-21859.11</v>
      </c>
      <c r="G949" s="253">
        <f t="shared" si="928"/>
        <v>-3.1139186045787677E-4</v>
      </c>
      <c r="H949" s="245">
        <v>-18486.400000000001</v>
      </c>
      <c r="I949" s="253">
        <f t="shared" ref="I949" si="987">IFERROR((H949/$F$6),0)</f>
        <v>-2.6334624278703448E-4</v>
      </c>
      <c r="J949" s="253">
        <f t="shared" si="934"/>
        <v>-0.15429310708441468</v>
      </c>
    </row>
    <row r="950" spans="1:10">
      <c r="A950" s="225">
        <v>1404</v>
      </c>
      <c r="B950" s="242" t="s">
        <v>1950</v>
      </c>
      <c r="C950" s="242" t="s">
        <v>1928</v>
      </c>
      <c r="D950" s="243" t="s">
        <v>1925</v>
      </c>
      <c r="E950" s="244" t="s">
        <v>1951</v>
      </c>
      <c r="F950" s="245">
        <v>-1690</v>
      </c>
      <c r="G950" s="253">
        <f t="shared" si="928"/>
        <v>-2.4074733334239671E-5</v>
      </c>
      <c r="H950" s="245">
        <v>-4783</v>
      </c>
      <c r="I950" s="253">
        <f t="shared" ref="I950" si="988">IFERROR((H950/$F$6),0)</f>
        <v>-6.8135768957200212E-5</v>
      </c>
      <c r="J950" s="253">
        <f t="shared" si="934"/>
        <v>1.8301775147928994</v>
      </c>
    </row>
    <row r="951" spans="1:10">
      <c r="A951" s="225">
        <v>1405</v>
      </c>
      <c r="B951" s="242" t="s">
        <v>1952</v>
      </c>
      <c r="C951" s="242" t="s">
        <v>1928</v>
      </c>
      <c r="D951" s="243" t="s">
        <v>1925</v>
      </c>
      <c r="E951" s="244" t="s">
        <v>1953</v>
      </c>
      <c r="F951" s="245">
        <v>-20716.66</v>
      </c>
      <c r="G951" s="253">
        <f t="shared" si="928"/>
        <v>-2.9511719826988734E-4</v>
      </c>
      <c r="H951" s="245">
        <v>-35000</v>
      </c>
      <c r="I951" s="253">
        <f t="shared" ref="I951" si="989">IFERROR((H951/$F$6),0)</f>
        <v>-4.9858915189253752E-4</v>
      </c>
      <c r="J951" s="253">
        <f t="shared" si="934"/>
        <v>0.68946152516863246</v>
      </c>
    </row>
    <row r="952" spans="1:10">
      <c r="A952" s="225">
        <v>1406</v>
      </c>
      <c r="B952" s="242" t="s">
        <v>1954</v>
      </c>
      <c r="C952" s="242" t="s">
        <v>1928</v>
      </c>
      <c r="D952" s="243" t="s">
        <v>1925</v>
      </c>
      <c r="E952" s="244" t="s">
        <v>1955</v>
      </c>
      <c r="F952" s="245">
        <v>-126311.78</v>
      </c>
      <c r="G952" s="253">
        <f t="shared" si="928"/>
        <v>-1.799362378978194E-3</v>
      </c>
      <c r="H952" s="245">
        <v>-198025.64</v>
      </c>
      <c r="I952" s="253">
        <f t="shared" ref="I952" si="990">IFERROR((H952/$F$6),0)</f>
        <v>-2.8209553114450564E-3</v>
      </c>
      <c r="J952" s="253">
        <f t="shared" si="934"/>
        <v>0.56775274641842599</v>
      </c>
    </row>
    <row r="953" spans="1:10">
      <c r="A953" s="225">
        <v>1407</v>
      </c>
      <c r="B953" s="242" t="s">
        <v>1956</v>
      </c>
      <c r="C953" s="242" t="s">
        <v>1928</v>
      </c>
      <c r="D953" s="243" t="s">
        <v>1925</v>
      </c>
      <c r="E953" s="244" t="s">
        <v>1957</v>
      </c>
      <c r="F953" s="245">
        <v>-4470</v>
      </c>
      <c r="G953" s="253">
        <f t="shared" si="928"/>
        <v>-6.3676957398846947E-5</v>
      </c>
      <c r="H953" s="245">
        <v>-4200</v>
      </c>
      <c r="I953" s="253">
        <f t="shared" ref="I953" si="991">IFERROR((H953/$F$6),0)</f>
        <v>-5.9830698227104506E-5</v>
      </c>
      <c r="J953" s="253">
        <f t="shared" si="934"/>
        <v>-6.0402684563758413E-2</v>
      </c>
    </row>
    <row r="954" spans="1:10">
      <c r="A954" s="225">
        <v>1408</v>
      </c>
      <c r="B954" s="242" t="s">
        <v>1958</v>
      </c>
      <c r="C954" s="242" t="s">
        <v>1928</v>
      </c>
      <c r="D954" s="243" t="s">
        <v>1925</v>
      </c>
      <c r="E954" s="244" t="s">
        <v>1959</v>
      </c>
      <c r="F954" s="245">
        <v>-664.01</v>
      </c>
      <c r="G954" s="253">
        <f t="shared" si="928"/>
        <v>-9.4590909356618246E-6</v>
      </c>
      <c r="H954" s="245">
        <v>-19534.810000000001</v>
      </c>
      <c r="I954" s="253">
        <f t="shared" ref="I954" si="992">IFERROR((H954/$F$6),0)</f>
        <v>-2.7828126715091035E-4</v>
      </c>
      <c r="J954" s="253">
        <f t="shared" si="934"/>
        <v>28.419451514284425</v>
      </c>
    </row>
    <row r="955" spans="1:10">
      <c r="A955" s="225">
        <v>1409</v>
      </c>
      <c r="B955" s="242" t="s">
        <v>1960</v>
      </c>
      <c r="C955" s="242" t="s">
        <v>1928</v>
      </c>
      <c r="D955" s="243" t="s">
        <v>1925</v>
      </c>
      <c r="E955" s="244" t="s">
        <v>1961</v>
      </c>
      <c r="F955" s="245">
        <v>-7301</v>
      </c>
      <c r="G955" s="253">
        <f t="shared" si="928"/>
        <v>-1.0400569708478333E-4</v>
      </c>
      <c r="H955" s="245">
        <v>-9395.5</v>
      </c>
      <c r="I955" s="253">
        <f t="shared" ref="I955" si="993">IFERROR((H955/$F$6),0)</f>
        <v>-1.3384269647446676E-4</v>
      </c>
      <c r="J955" s="253">
        <f t="shared" si="934"/>
        <v>0.28687850979317897</v>
      </c>
    </row>
    <row r="956" spans="1:10">
      <c r="A956" s="225">
        <v>1410</v>
      </c>
      <c r="B956" s="242" t="s">
        <v>1962</v>
      </c>
      <c r="C956" s="242" t="s">
        <v>1928</v>
      </c>
      <c r="D956" s="243" t="s">
        <v>1925</v>
      </c>
      <c r="E956" s="244" t="s">
        <v>1963</v>
      </c>
      <c r="F956" s="245">
        <v>0</v>
      </c>
      <c r="G956" s="253">
        <f t="shared" ref="G956:G1019" si="994">IFERROR((F956/$F$6),0)</f>
        <v>0</v>
      </c>
      <c r="H956" s="245">
        <v>-90870.96</v>
      </c>
      <c r="I956" s="253">
        <f t="shared" ref="I956" si="995">IFERROR((H956/$F$6),0)</f>
        <v>-1.2944935679445916E-3</v>
      </c>
      <c r="J956" s="253">
        <f t="shared" si="934"/>
        <v>1</v>
      </c>
    </row>
    <row r="957" spans="1:10">
      <c r="A957" s="225">
        <v>1411</v>
      </c>
      <c r="B957" s="242" t="s">
        <v>1964</v>
      </c>
      <c r="C957" s="242" t="s">
        <v>1928</v>
      </c>
      <c r="D957" s="243" t="s">
        <v>1925</v>
      </c>
      <c r="E957" s="244" t="s">
        <v>1965</v>
      </c>
      <c r="F957" s="245">
        <v>-25240.23</v>
      </c>
      <c r="G957" s="253">
        <f t="shared" si="994"/>
        <v>-3.5955728197921666E-4</v>
      </c>
      <c r="H957" s="245">
        <v>-16501.830000000002</v>
      </c>
      <c r="I957" s="253">
        <f t="shared" ref="I957" si="996">IFERROR((H957/$F$6),0)</f>
        <v>-2.3507524069642385E-4</v>
      </c>
      <c r="J957" s="253">
        <f t="shared" si="934"/>
        <v>-0.34620920649296771</v>
      </c>
    </row>
    <row r="958" spans="1:10">
      <c r="A958" s="225">
        <v>1412</v>
      </c>
      <c r="B958" s="242" t="s">
        <v>1966</v>
      </c>
      <c r="C958" s="242" t="s">
        <v>1928</v>
      </c>
      <c r="D958" s="243" t="s">
        <v>1925</v>
      </c>
      <c r="E958" s="244" t="s">
        <v>1967</v>
      </c>
      <c r="F958" s="245">
        <v>-1696</v>
      </c>
      <c r="G958" s="253">
        <f t="shared" si="994"/>
        <v>-2.4160205760278393E-5</v>
      </c>
      <c r="H958" s="245">
        <v>-1702</v>
      </c>
      <c r="I958" s="253">
        <f t="shared" ref="I958" si="997">IFERROR((H958/$F$6),0)</f>
        <v>-2.4245678186317111E-5</v>
      </c>
      <c r="J958" s="253">
        <f t="shared" si="934"/>
        <v>3.5377358490567001E-3</v>
      </c>
    </row>
    <row r="959" spans="1:10">
      <c r="A959" s="225">
        <v>1413</v>
      </c>
      <c r="B959" s="242" t="s">
        <v>1968</v>
      </c>
      <c r="C959" s="242" t="s">
        <v>1928</v>
      </c>
      <c r="D959" s="243" t="s">
        <v>1925</v>
      </c>
      <c r="E959" s="244" t="s">
        <v>1969</v>
      </c>
      <c r="F959" s="245">
        <v>-54</v>
      </c>
      <c r="G959" s="253">
        <f t="shared" si="994"/>
        <v>-7.6925183434848658E-7</v>
      </c>
      <c r="H959" s="245">
        <v>-63</v>
      </c>
      <c r="I959" s="253">
        <f t="shared" ref="I959" si="998">IFERROR((H959/$F$6),0)</f>
        <v>-8.9746047340656762E-7</v>
      </c>
      <c r="J959" s="253">
        <f t="shared" si="934"/>
        <v>0.16666666666666674</v>
      </c>
    </row>
    <row r="960" spans="1:10">
      <c r="A960" s="225">
        <v>1414</v>
      </c>
      <c r="B960" s="242" t="s">
        <v>1970</v>
      </c>
      <c r="C960" s="242" t="s">
        <v>1928</v>
      </c>
      <c r="D960" s="243" t="s">
        <v>1925</v>
      </c>
      <c r="E960" s="244" t="s">
        <v>1971</v>
      </c>
      <c r="F960" s="245">
        <v>-1755</v>
      </c>
      <c r="G960" s="253">
        <f t="shared" si="994"/>
        <v>-2.5000684616325813E-5</v>
      </c>
      <c r="H960" s="245">
        <v>-3570</v>
      </c>
      <c r="I960" s="253">
        <f t="shared" ref="I960" si="999">IFERROR((H960/$F$6),0)</f>
        <v>-5.0856093493038834E-5</v>
      </c>
      <c r="J960" s="253">
        <f t="shared" ref="J960:J1023" si="1000">IF(AND(F960=0,H960=0),0,IF(H960=0,-1,IF(F960=0,1,(H960/F960)-1)))</f>
        <v>1.0341880341880341</v>
      </c>
    </row>
    <row r="961" spans="1:10">
      <c r="A961" s="225">
        <v>1415</v>
      </c>
      <c r="B961" s="242" t="s">
        <v>1972</v>
      </c>
      <c r="C961" s="242" t="s">
        <v>1928</v>
      </c>
      <c r="D961" s="243" t="s">
        <v>1925</v>
      </c>
      <c r="E961" s="244" t="s">
        <v>1973</v>
      </c>
      <c r="F961" s="245">
        <v>-650</v>
      </c>
      <c r="G961" s="253">
        <f t="shared" si="994"/>
        <v>-9.2595128208614126E-6</v>
      </c>
      <c r="H961" s="245">
        <v>-50</v>
      </c>
      <c r="I961" s="253">
        <f t="shared" ref="I961" si="1001">IFERROR((H961/$F$6),0)</f>
        <v>-7.1227021698933935E-7</v>
      </c>
      <c r="J961" s="253">
        <f t="shared" si="1000"/>
        <v>-0.92307692307692313</v>
      </c>
    </row>
    <row r="962" spans="1:10">
      <c r="A962" s="225">
        <v>1416</v>
      </c>
      <c r="B962" s="242" t="s">
        <v>1974</v>
      </c>
      <c r="C962" s="242" t="s">
        <v>1928</v>
      </c>
      <c r="D962" s="243" t="s">
        <v>1925</v>
      </c>
      <c r="E962" s="244" t="s">
        <v>1975</v>
      </c>
      <c r="F962" s="245">
        <v>-59700</v>
      </c>
      <c r="G962" s="253">
        <f t="shared" si="994"/>
        <v>-8.5045063908527124E-4</v>
      </c>
      <c r="H962" s="245">
        <v>-32540</v>
      </c>
      <c r="I962" s="253">
        <f t="shared" ref="I962" si="1002">IFERROR((H962/$F$6),0)</f>
        <v>-4.6354545721666209E-4</v>
      </c>
      <c r="J962" s="253">
        <f t="shared" si="1000"/>
        <v>-0.45494137353433839</v>
      </c>
    </row>
    <row r="963" spans="1:10">
      <c r="A963" s="225">
        <v>1417</v>
      </c>
      <c r="B963" s="242" t="s">
        <v>1976</v>
      </c>
      <c r="C963" s="242" t="s">
        <v>1928</v>
      </c>
      <c r="D963" s="243" t="s">
        <v>1925</v>
      </c>
      <c r="E963" s="244" t="s">
        <v>1977</v>
      </c>
      <c r="F963" s="245">
        <v>-31170.35</v>
      </c>
      <c r="G963" s="253">
        <f t="shared" si="994"/>
        <v>-4.4403423916267306E-4</v>
      </c>
      <c r="H963" s="245">
        <v>-26098.74</v>
      </c>
      <c r="I963" s="253">
        <f t="shared" ref="I963" si="1003">IFERROR((H963/$F$6),0)</f>
        <v>-3.7178710405896706E-4</v>
      </c>
      <c r="J963" s="253">
        <f t="shared" si="1000"/>
        <v>-0.16270622562788029</v>
      </c>
    </row>
    <row r="964" spans="1:10">
      <c r="A964" s="225">
        <v>1418</v>
      </c>
      <c r="B964" s="242" t="s">
        <v>1978</v>
      </c>
      <c r="C964" s="242" t="s">
        <v>1928</v>
      </c>
      <c r="D964" s="243" t="s">
        <v>1925</v>
      </c>
      <c r="E964" s="244" t="s">
        <v>1979</v>
      </c>
      <c r="F964" s="245">
        <v>0</v>
      </c>
      <c r="G964" s="253">
        <f t="shared" si="994"/>
        <v>0</v>
      </c>
      <c r="H964" s="245">
        <v>-82.5</v>
      </c>
      <c r="I964" s="253">
        <f t="shared" ref="I964" si="1004">IFERROR((H964/$F$6),0)</f>
        <v>-1.1752458580324099E-6</v>
      </c>
      <c r="J964" s="253">
        <f t="shared" si="1000"/>
        <v>1</v>
      </c>
    </row>
    <row r="965" spans="1:10">
      <c r="A965" s="225">
        <v>1419</v>
      </c>
      <c r="B965" s="242" t="s">
        <v>1980</v>
      </c>
      <c r="C965" s="242" t="s">
        <v>1928</v>
      </c>
      <c r="D965" s="243" t="s">
        <v>1925</v>
      </c>
      <c r="E965" s="244" t="s">
        <v>1981</v>
      </c>
      <c r="F965" s="245">
        <v>-12086</v>
      </c>
      <c r="G965" s="253">
        <f t="shared" si="994"/>
        <v>-1.7216995685066311E-4</v>
      </c>
      <c r="H965" s="245">
        <v>-6878</v>
      </c>
      <c r="I965" s="253">
        <f t="shared" ref="I965" si="1005">IFERROR((H965/$F$6),0)</f>
        <v>-9.797989104905353E-5</v>
      </c>
      <c r="J965" s="253">
        <f t="shared" si="1000"/>
        <v>-0.43091179877544261</v>
      </c>
    </row>
    <row r="966" spans="1:10">
      <c r="A966" s="225">
        <v>1420</v>
      </c>
      <c r="B966" s="242" t="s">
        <v>1982</v>
      </c>
      <c r="C966" s="242" t="s">
        <v>1928</v>
      </c>
      <c r="D966" s="243" t="s">
        <v>1925</v>
      </c>
      <c r="E966" s="244" t="s">
        <v>1983</v>
      </c>
      <c r="F966" s="245">
        <v>-222910.29</v>
      </c>
      <c r="G966" s="253">
        <f t="shared" si="994"/>
        <v>-3.1754472125491316E-3</v>
      </c>
      <c r="H966" s="245">
        <v>-36851.269999999997</v>
      </c>
      <c r="I966" s="253">
        <f t="shared" ref="I966" si="1006">IFERROR((H966/$F$6),0)</f>
        <v>-5.2496124158465463E-4</v>
      </c>
      <c r="J966" s="253">
        <f t="shared" si="1000"/>
        <v>-0.83468116254301228</v>
      </c>
    </row>
    <row r="967" spans="1:10">
      <c r="A967" s="225">
        <v>1421</v>
      </c>
      <c r="B967" s="242" t="s">
        <v>1984</v>
      </c>
      <c r="C967" s="242" t="s">
        <v>1928</v>
      </c>
      <c r="D967" s="243" t="s">
        <v>1925</v>
      </c>
      <c r="E967" s="244" t="s">
        <v>1985</v>
      </c>
      <c r="F967" s="245">
        <v>-31470.87</v>
      </c>
      <c r="G967" s="253">
        <f t="shared" si="994"/>
        <v>-4.4831526807486582E-4</v>
      </c>
      <c r="H967" s="245">
        <v>-880362.12</v>
      </c>
      <c r="I967" s="253">
        <f t="shared" ref="I967" si="1007">IFERROR((H967/$F$6),0)</f>
        <v>-1.2541114364831896E-2</v>
      </c>
      <c r="J967" s="253">
        <f t="shared" si="1000"/>
        <v>26.973872981585828</v>
      </c>
    </row>
    <row r="968" spans="1:10">
      <c r="A968" s="225">
        <v>1422</v>
      </c>
      <c r="B968" s="242" t="s">
        <v>1986</v>
      </c>
      <c r="C968" s="242" t="s">
        <v>1928</v>
      </c>
      <c r="D968" s="243" t="s">
        <v>1925</v>
      </c>
      <c r="E968" s="244" t="s">
        <v>1987</v>
      </c>
      <c r="F968" s="245">
        <v>-3000</v>
      </c>
      <c r="G968" s="253">
        <f t="shared" si="994"/>
        <v>-4.2736213019360362E-5</v>
      </c>
      <c r="H968" s="245">
        <v>-500</v>
      </c>
      <c r="I968" s="253">
        <f t="shared" ref="I968" si="1008">IFERROR((H968/$F$6),0)</f>
        <v>-7.1227021698933937E-6</v>
      </c>
      <c r="J968" s="253">
        <f t="shared" si="1000"/>
        <v>-0.83333333333333337</v>
      </c>
    </row>
    <row r="969" spans="1:10">
      <c r="A969" s="225">
        <v>1423</v>
      </c>
      <c r="B969" s="242" t="s">
        <v>1988</v>
      </c>
      <c r="C969" s="242" t="s">
        <v>1928</v>
      </c>
      <c r="D969" s="243" t="s">
        <v>1925</v>
      </c>
      <c r="E969" s="244" t="s">
        <v>1989</v>
      </c>
      <c r="F969" s="245">
        <v>0</v>
      </c>
      <c r="G969" s="253">
        <f t="shared" si="994"/>
        <v>0</v>
      </c>
      <c r="H969" s="245">
        <v>-400000</v>
      </c>
      <c r="I969" s="253">
        <f t="shared" ref="I969" si="1009">IFERROR((H969/$F$6),0)</f>
        <v>-5.6981617359147148E-3</v>
      </c>
      <c r="J969" s="253">
        <f t="shared" si="1000"/>
        <v>1</v>
      </c>
    </row>
    <row r="970" spans="1:10">
      <c r="A970" s="225">
        <v>1424</v>
      </c>
      <c r="B970" s="238" t="s">
        <v>1990</v>
      </c>
      <c r="C970" s="238"/>
      <c r="D970" s="239"/>
      <c r="E970" s="240" t="s">
        <v>250</v>
      </c>
      <c r="F970" s="241">
        <v>-19985800.190000001</v>
      </c>
      <c r="G970" s="252">
        <f t="shared" si="994"/>
        <v>-0.28470580476073765</v>
      </c>
      <c r="H970" s="241">
        <v>-18297404.620000001</v>
      </c>
      <c r="I970" s="252">
        <f t="shared" ref="I970" si="1010">IFERROR((H970/$F$6),0)</f>
        <v>-0.26065392718058283</v>
      </c>
      <c r="J970" s="252">
        <f t="shared" si="1000"/>
        <v>-8.4479758325853638E-2</v>
      </c>
    </row>
    <row r="971" spans="1:10">
      <c r="A971" s="225">
        <v>1425</v>
      </c>
      <c r="B971" s="242" t="s">
        <v>1991</v>
      </c>
      <c r="C971" s="242" t="s">
        <v>1992</v>
      </c>
      <c r="D971" s="243" t="s">
        <v>1993</v>
      </c>
      <c r="E971" s="244" t="s">
        <v>254</v>
      </c>
      <c r="F971" s="245">
        <v>-11157775.369999999</v>
      </c>
      <c r="G971" s="253">
        <f t="shared" si="994"/>
        <v>-0.15894702167816413</v>
      </c>
      <c r="H971" s="245">
        <v>-10138628.359999999</v>
      </c>
      <c r="I971" s="253">
        <f t="shared" ref="I971" si="1011">IFERROR((H971/$F$6),0)</f>
        <v>-0.14442886043902939</v>
      </c>
      <c r="J971" s="253">
        <f t="shared" si="1000"/>
        <v>-9.133962427135689E-2</v>
      </c>
    </row>
    <row r="972" spans="1:10">
      <c r="A972" s="225">
        <v>1426</v>
      </c>
      <c r="B972" s="242" t="s">
        <v>1994</v>
      </c>
      <c r="C972" s="242" t="s">
        <v>1995</v>
      </c>
      <c r="D972" s="243" t="s">
        <v>1993</v>
      </c>
      <c r="E972" s="244" t="s">
        <v>256</v>
      </c>
      <c r="F972" s="245">
        <v>-2135472.21</v>
      </c>
      <c r="G972" s="253">
        <f t="shared" si="994"/>
        <v>-3.0420665087828081E-2</v>
      </c>
      <c r="H972" s="245">
        <v>-2171552.71</v>
      </c>
      <c r="I972" s="253">
        <f t="shared" ref="I972" si="1012">IFERROR((H972/$F$6),0)</f>
        <v>-3.0934646399109759E-2</v>
      </c>
      <c r="J972" s="253">
        <f t="shared" si="1000"/>
        <v>1.6895794677655784E-2</v>
      </c>
    </row>
    <row r="973" spans="1:10">
      <c r="A973" s="225">
        <v>1427</v>
      </c>
      <c r="B973" s="242" t="s">
        <v>1996</v>
      </c>
      <c r="C973" s="242" t="s">
        <v>1997</v>
      </c>
      <c r="D973" s="243" t="s">
        <v>1993</v>
      </c>
      <c r="E973" s="244" t="s">
        <v>273</v>
      </c>
      <c r="F973" s="245">
        <v>-586215.46</v>
      </c>
      <c r="G973" s="253">
        <f t="shared" si="994"/>
        <v>-8.3508762579341082E-3</v>
      </c>
      <c r="H973" s="245">
        <v>-622212.82999999996</v>
      </c>
      <c r="I973" s="253">
        <f t="shared" ref="I973" si="1013">IFERROR((H973/$F$6),0)</f>
        <v>-8.8636733487530185E-3</v>
      </c>
      <c r="J973" s="253">
        <f t="shared" si="1000"/>
        <v>6.1406381196428939E-2</v>
      </c>
    </row>
    <row r="974" spans="1:10">
      <c r="A974" s="225">
        <v>1428</v>
      </c>
      <c r="B974" s="242" t="s">
        <v>1998</v>
      </c>
      <c r="C974" s="242" t="s">
        <v>1999</v>
      </c>
      <c r="D974" s="243" t="s">
        <v>1993</v>
      </c>
      <c r="E974" s="244" t="s">
        <v>275</v>
      </c>
      <c r="F974" s="245">
        <v>-5878997.7400000002</v>
      </c>
      <c r="G974" s="253">
        <f t="shared" si="994"/>
        <v>-8.3748699918992725E-2</v>
      </c>
      <c r="H974" s="245">
        <v>-5133779.21</v>
      </c>
      <c r="I974" s="253">
        <f t="shared" ref="I974" si="1014">IFERROR((H974/$F$6),0)</f>
        <v>-7.3132760637641181E-2</v>
      </c>
      <c r="J974" s="253">
        <f t="shared" si="1000"/>
        <v>-0.12675945168844382</v>
      </c>
    </row>
    <row r="975" spans="1:10">
      <c r="A975" s="225">
        <v>1429</v>
      </c>
      <c r="B975" s="242" t="s">
        <v>2000</v>
      </c>
      <c r="C975" s="242" t="s">
        <v>2001</v>
      </c>
      <c r="D975" s="243" t="s">
        <v>1993</v>
      </c>
      <c r="E975" s="244" t="s">
        <v>281</v>
      </c>
      <c r="F975" s="245">
        <v>-227339.41</v>
      </c>
      <c r="G975" s="253">
        <f t="shared" si="994"/>
        <v>-3.2385418178185678E-3</v>
      </c>
      <c r="H975" s="245">
        <v>-231229.84</v>
      </c>
      <c r="I975" s="253">
        <f t="shared" ref="I975" si="1015">IFERROR((H975/$F$6),0)</f>
        <v>-3.2939625662242043E-3</v>
      </c>
      <c r="J975" s="253">
        <f t="shared" si="1000"/>
        <v>1.7112871015192654E-2</v>
      </c>
    </row>
    <row r="976" spans="1:10">
      <c r="A976" s="225">
        <v>1430</v>
      </c>
      <c r="B976" s="242" t="s">
        <v>2002</v>
      </c>
      <c r="C976" s="242" t="s">
        <v>2003</v>
      </c>
      <c r="D976" s="243" t="s">
        <v>1993</v>
      </c>
      <c r="E976" s="244" t="s">
        <v>289</v>
      </c>
      <c r="F976" s="245">
        <v>0</v>
      </c>
      <c r="G976" s="253">
        <f t="shared" si="994"/>
        <v>0</v>
      </c>
      <c r="H976" s="245">
        <v>-1.67</v>
      </c>
      <c r="I976" s="253">
        <f t="shared" ref="I976" si="1016">IFERROR((H976/$F$6),0)</f>
        <v>-2.3789825247443934E-8</v>
      </c>
      <c r="J976" s="253">
        <f t="shared" si="1000"/>
        <v>1</v>
      </c>
    </row>
    <row r="977" spans="1:10">
      <c r="A977" s="225">
        <v>1431</v>
      </c>
      <c r="B977" s="238" t="s">
        <v>2004</v>
      </c>
      <c r="C977" s="238"/>
      <c r="D977" s="239"/>
      <c r="E977" s="240" t="s">
        <v>2005</v>
      </c>
      <c r="F977" s="241">
        <v>-5323355.07</v>
      </c>
      <c r="G977" s="252">
        <f t="shared" si="994"/>
        <v>-7.5833345416404005E-2</v>
      </c>
      <c r="H977" s="241">
        <v>-4882279.5999999996</v>
      </c>
      <c r="I977" s="252">
        <f t="shared" ref="I977" si="1017">IFERROR((H977/$F$6),0)</f>
        <v>-6.9550047001892504E-2</v>
      </c>
      <c r="J977" s="252">
        <f t="shared" si="1000"/>
        <v>-8.2856669187013399E-2</v>
      </c>
    </row>
    <row r="978" spans="1:10">
      <c r="A978" s="225">
        <v>1432</v>
      </c>
      <c r="B978" s="242" t="s">
        <v>2006</v>
      </c>
      <c r="C978" s="242" t="s">
        <v>2007</v>
      </c>
      <c r="D978" s="243" t="s">
        <v>1993</v>
      </c>
      <c r="E978" s="244" t="s">
        <v>259</v>
      </c>
      <c r="F978" s="245">
        <v>-1242563.1599999999</v>
      </c>
      <c r="G978" s="253">
        <f t="shared" si="994"/>
        <v>-1.7700814631923183E-2</v>
      </c>
      <c r="H978" s="245">
        <v>-1389509.29</v>
      </c>
      <c r="I978" s="253">
        <f t="shared" ref="I978" si="1018">IFERROR((H978/$F$6),0)</f>
        <v>-1.979412166994006E-2</v>
      </c>
      <c r="J978" s="253">
        <f t="shared" si="1000"/>
        <v>0.11826049148278317</v>
      </c>
    </row>
    <row r="979" spans="1:10">
      <c r="A979" s="225">
        <v>1433</v>
      </c>
      <c r="B979" s="242" t="s">
        <v>2008</v>
      </c>
      <c r="C979" s="242" t="s">
        <v>2009</v>
      </c>
      <c r="D979" s="243" t="s">
        <v>1993</v>
      </c>
      <c r="E979" s="244" t="s">
        <v>2010</v>
      </c>
      <c r="F979" s="245">
        <v>-276964.90000000002</v>
      </c>
      <c r="G979" s="253">
        <f t="shared" si="994"/>
        <v>-3.945476988428614E-3</v>
      </c>
      <c r="H979" s="245">
        <v>-405743.61</v>
      </c>
      <c r="I979" s="253">
        <f t="shared" ref="I979" si="1019">IFERROR((H979/$F$6),0)</f>
        <v>-5.7799817827347581E-3</v>
      </c>
      <c r="J979" s="253">
        <f t="shared" si="1000"/>
        <v>0.46496400807466931</v>
      </c>
    </row>
    <row r="980" spans="1:10">
      <c r="A980" s="225">
        <v>1434</v>
      </c>
      <c r="B980" s="242" t="s">
        <v>2011</v>
      </c>
      <c r="C980" s="242" t="s">
        <v>2012</v>
      </c>
      <c r="D980" s="243" t="s">
        <v>1993</v>
      </c>
      <c r="E980" s="244" t="s">
        <v>262</v>
      </c>
      <c r="F980" s="245">
        <v>-1058931.27</v>
      </c>
      <c r="G980" s="253">
        <f t="shared" si="994"/>
        <v>-1.5084904109193935E-2</v>
      </c>
      <c r="H980" s="245">
        <v>-820328.15</v>
      </c>
      <c r="I980" s="253">
        <f t="shared" ref="I980" si="1020">IFERROR((H980/$F$6),0)</f>
        <v>-1.1685906188059267E-2</v>
      </c>
      <c r="J980" s="253">
        <f t="shared" si="1000"/>
        <v>-0.22532446322035615</v>
      </c>
    </row>
    <row r="981" spans="1:10">
      <c r="A981" s="225">
        <v>1435</v>
      </c>
      <c r="B981" s="242" t="s">
        <v>2013</v>
      </c>
      <c r="C981" s="242" t="s">
        <v>2014</v>
      </c>
      <c r="D981" s="243" t="s">
        <v>1993</v>
      </c>
      <c r="E981" s="244" t="s">
        <v>2015</v>
      </c>
      <c r="F981" s="245">
        <v>-1236292.02</v>
      </c>
      <c r="G981" s="253">
        <f t="shared" si="994"/>
        <v>-1.7611479706951774E-2</v>
      </c>
      <c r="H981" s="245">
        <v>-1412495.17</v>
      </c>
      <c r="I981" s="253">
        <f t="shared" ref="I981" si="1021">IFERROR((H981/$F$6),0)</f>
        <v>-2.0121564824645874E-2</v>
      </c>
      <c r="J981" s="253">
        <f t="shared" si="1000"/>
        <v>0.14252550946660647</v>
      </c>
    </row>
    <row r="982" spans="1:10">
      <c r="A982" s="225">
        <v>1436</v>
      </c>
      <c r="B982" s="242" t="s">
        <v>2016</v>
      </c>
      <c r="C982" s="242" t="s">
        <v>2017</v>
      </c>
      <c r="D982" s="243" t="s">
        <v>1993</v>
      </c>
      <c r="E982" s="244" t="s">
        <v>2018</v>
      </c>
      <c r="F982" s="245">
        <v>-22295.439999999999</v>
      </c>
      <c r="G982" s="253">
        <f t="shared" si="994"/>
        <v>-3.1760755773345591E-4</v>
      </c>
      <c r="H982" s="245">
        <v>-1761.4</v>
      </c>
      <c r="I982" s="253">
        <f t="shared" ref="I982" si="1022">IFERROR((H982/$F$6),0)</f>
        <v>-2.5091855204100449E-5</v>
      </c>
      <c r="J982" s="253">
        <f t="shared" si="1000"/>
        <v>-0.92099729810221276</v>
      </c>
    </row>
    <row r="983" spans="1:10">
      <c r="A983" s="225">
        <v>1437</v>
      </c>
      <c r="B983" s="242" t="s">
        <v>2019</v>
      </c>
      <c r="C983" s="242" t="s">
        <v>2020</v>
      </c>
      <c r="D983" s="243" t="s">
        <v>1993</v>
      </c>
      <c r="E983" s="244" t="s">
        <v>2021</v>
      </c>
      <c r="F983" s="245">
        <v>-447.49</v>
      </c>
      <c r="G983" s="253">
        <f t="shared" si="994"/>
        <v>-6.37467598801119E-6</v>
      </c>
      <c r="H983" s="245">
        <v>-3544.83</v>
      </c>
      <c r="I983" s="253">
        <f t="shared" ref="I983" si="1023">IFERROR((H983/$F$6),0)</f>
        <v>-5.04975366658064E-5</v>
      </c>
      <c r="J983" s="253">
        <f t="shared" si="1000"/>
        <v>6.92158483988469</v>
      </c>
    </row>
    <row r="984" spans="1:10">
      <c r="A984" s="225">
        <v>1438</v>
      </c>
      <c r="B984" s="242" t="s">
        <v>2022</v>
      </c>
      <c r="C984" s="242" t="s">
        <v>2023</v>
      </c>
      <c r="D984" s="243" t="s">
        <v>1993</v>
      </c>
      <c r="E984" s="244" t="s">
        <v>2024</v>
      </c>
      <c r="F984" s="245">
        <v>-358904.16</v>
      </c>
      <c r="G984" s="253">
        <f t="shared" si="994"/>
        <v>-5.1127348784315314E-3</v>
      </c>
      <c r="H984" s="245">
        <v>-8551.15</v>
      </c>
      <c r="I984" s="253">
        <f t="shared" ref="I984" si="1024">IFERROR((H984/$F$6),0)</f>
        <v>-1.2181458932016779E-4</v>
      </c>
      <c r="J984" s="253">
        <f t="shared" si="1000"/>
        <v>-0.97617428006407059</v>
      </c>
    </row>
    <row r="985" spans="1:10">
      <c r="A985" s="225">
        <v>1439</v>
      </c>
      <c r="B985" s="242" t="s">
        <v>2025</v>
      </c>
      <c r="C985" s="242" t="s">
        <v>2026</v>
      </c>
      <c r="D985" s="243" t="s">
        <v>1993</v>
      </c>
      <c r="E985" s="244" t="s">
        <v>2027</v>
      </c>
      <c r="F985" s="245">
        <v>-142924.29999999999</v>
      </c>
      <c r="G985" s="253">
        <f t="shared" si="994"/>
        <v>-2.0360144434809885E-3</v>
      </c>
      <c r="H985" s="245">
        <v>-17016.599999999999</v>
      </c>
      <c r="I985" s="253">
        <f t="shared" ref="I985" si="1025">IFERROR((H985/$F$6),0)</f>
        <v>-2.4240834748841584E-4</v>
      </c>
      <c r="J985" s="253">
        <f t="shared" si="1000"/>
        <v>-0.88093977021402237</v>
      </c>
    </row>
    <row r="986" spans="1:10">
      <c r="A986" s="225">
        <v>1440</v>
      </c>
      <c r="B986" s="242" t="s">
        <v>2028</v>
      </c>
      <c r="C986" s="242" t="s">
        <v>2029</v>
      </c>
      <c r="D986" s="243" t="s">
        <v>1993</v>
      </c>
      <c r="E986" s="244" t="s">
        <v>279</v>
      </c>
      <c r="F986" s="245">
        <v>-161302.47</v>
      </c>
      <c r="G986" s="253">
        <f t="shared" si="994"/>
        <v>-2.297818906156328E-3</v>
      </c>
      <c r="H986" s="245">
        <v>-85649.53</v>
      </c>
      <c r="I986" s="253">
        <f t="shared" ref="I986" si="1026">IFERROR((H986/$F$6),0)</f>
        <v>-1.2201121863626987E-3</v>
      </c>
      <c r="J986" s="253">
        <f t="shared" si="1000"/>
        <v>-0.46901290476209079</v>
      </c>
    </row>
    <row r="987" spans="1:10">
      <c r="A987" s="225">
        <v>1441</v>
      </c>
      <c r="B987" s="242" t="s">
        <v>2030</v>
      </c>
      <c r="C987" s="242" t="s">
        <v>2031</v>
      </c>
      <c r="D987" s="243" t="s">
        <v>1993</v>
      </c>
      <c r="E987" s="244" t="s">
        <v>277</v>
      </c>
      <c r="F987" s="245">
        <v>-322704.99</v>
      </c>
      <c r="G987" s="253">
        <f t="shared" si="994"/>
        <v>-4.5970630650168515E-3</v>
      </c>
      <c r="H987" s="245">
        <v>-395114.38</v>
      </c>
      <c r="I987" s="253">
        <f t="shared" ref="I987" si="1027">IFERROR((H987/$F$6),0)</f>
        <v>-5.6285641035641659E-3</v>
      </c>
      <c r="J987" s="253">
        <f t="shared" si="1000"/>
        <v>0.22438261645721691</v>
      </c>
    </row>
    <row r="988" spans="1:10">
      <c r="A988" s="225">
        <v>1442</v>
      </c>
      <c r="B988" s="242" t="s">
        <v>2032</v>
      </c>
      <c r="C988" s="242" t="s">
        <v>2033</v>
      </c>
      <c r="D988" s="243" t="s">
        <v>1993</v>
      </c>
      <c r="E988" s="244" t="s">
        <v>268</v>
      </c>
      <c r="F988" s="245">
        <v>-228422.81</v>
      </c>
      <c r="G988" s="253">
        <f t="shared" si="994"/>
        <v>-3.253975288880293E-3</v>
      </c>
      <c r="H988" s="245">
        <v>-1754.56</v>
      </c>
      <c r="I988" s="253">
        <f t="shared" ref="I988" si="1028">IFERROR((H988/$F$6),0)</f>
        <v>-2.4994416638416304E-5</v>
      </c>
      <c r="J988" s="253">
        <f t="shared" si="1000"/>
        <v>-0.99231880563941932</v>
      </c>
    </row>
    <row r="989" spans="1:10">
      <c r="A989" s="225">
        <v>1443</v>
      </c>
      <c r="B989" s="242" t="s">
        <v>2034</v>
      </c>
      <c r="C989" s="242" t="s">
        <v>2035</v>
      </c>
      <c r="D989" s="243" t="s">
        <v>1993</v>
      </c>
      <c r="E989" s="244" t="s">
        <v>2036</v>
      </c>
      <c r="F989" s="245">
        <v>-90822.5</v>
      </c>
      <c r="G989" s="253">
        <f t="shared" si="994"/>
        <v>-1.2938032356502856E-3</v>
      </c>
      <c r="H989" s="245">
        <v>-180392.4</v>
      </c>
      <c r="I989" s="253">
        <f t="shared" ref="I989" si="1029">IFERROR((H989/$F$6),0)</f>
        <v>-2.569762677824554E-3</v>
      </c>
      <c r="J989" s="253">
        <f t="shared" si="1000"/>
        <v>0.98620826337086065</v>
      </c>
    </row>
    <row r="990" spans="1:10">
      <c r="A990" s="225">
        <v>1444</v>
      </c>
      <c r="B990" s="242" t="s">
        <v>2037</v>
      </c>
      <c r="C990" s="242" t="s">
        <v>2038</v>
      </c>
      <c r="D990" s="243" t="s">
        <v>1993</v>
      </c>
      <c r="E990" s="244" t="s">
        <v>293</v>
      </c>
      <c r="F990" s="245">
        <v>-95732.38</v>
      </c>
      <c r="G990" s="253">
        <f t="shared" si="994"/>
        <v>-1.363746461510118E-3</v>
      </c>
      <c r="H990" s="245">
        <v>-5920.8</v>
      </c>
      <c r="I990" s="253">
        <f t="shared" ref="I990" si="1030">IFERROR((H990/$F$6),0)</f>
        <v>-8.4344190015009618E-5</v>
      </c>
      <c r="J990" s="253">
        <f t="shared" si="1000"/>
        <v>-0.93815258745264662</v>
      </c>
    </row>
    <row r="991" spans="1:10">
      <c r="A991" s="225">
        <v>1445</v>
      </c>
      <c r="B991" s="242" t="s">
        <v>2039</v>
      </c>
      <c r="C991" s="242" t="s">
        <v>2017</v>
      </c>
      <c r="D991" s="243" t="s">
        <v>1993</v>
      </c>
      <c r="E991" s="244" t="s">
        <v>295</v>
      </c>
      <c r="F991" s="245">
        <v>-70589.48</v>
      </c>
      <c r="G991" s="253">
        <f t="shared" si="994"/>
        <v>-1.0055756847352926E-3</v>
      </c>
      <c r="H991" s="245">
        <v>-141603.04</v>
      </c>
      <c r="I991" s="253">
        <f t="shared" ref="I991" si="1031">IFERROR((H991/$F$6),0)</f>
        <v>-2.0171925605430023E-3</v>
      </c>
      <c r="J991" s="253">
        <f t="shared" si="1000"/>
        <v>1.0060076940643281</v>
      </c>
    </row>
    <row r="992" spans="1:10">
      <c r="A992" s="225">
        <v>1446</v>
      </c>
      <c r="B992" s="242" t="s">
        <v>2040</v>
      </c>
      <c r="C992" s="242" t="s">
        <v>2017</v>
      </c>
      <c r="D992" s="243" t="s">
        <v>1993</v>
      </c>
      <c r="E992" s="244" t="s">
        <v>2041</v>
      </c>
      <c r="F992" s="245">
        <v>-6962.7</v>
      </c>
      <c r="G992" s="253">
        <f t="shared" si="994"/>
        <v>-9.9186476796633461E-5</v>
      </c>
      <c r="H992" s="245">
        <v>-1171.5</v>
      </c>
      <c r="I992" s="253">
        <f t="shared" ref="I992" si="1032">IFERROR((H992/$F$6),0)</f>
        <v>-1.6688491184060222E-5</v>
      </c>
      <c r="J992" s="253">
        <f t="shared" si="1000"/>
        <v>-0.83174630531259419</v>
      </c>
    </row>
    <row r="993" spans="1:10">
      <c r="A993" s="225">
        <v>1447</v>
      </c>
      <c r="B993" s="242" t="s">
        <v>2042</v>
      </c>
      <c r="C993" s="242" t="s">
        <v>2017</v>
      </c>
      <c r="D993" s="243" t="s">
        <v>1993</v>
      </c>
      <c r="E993" s="244" t="s">
        <v>2043</v>
      </c>
      <c r="F993" s="245">
        <v>-7495</v>
      </c>
      <c r="G993" s="253">
        <f t="shared" si="994"/>
        <v>-1.0676930552670198E-4</v>
      </c>
      <c r="H993" s="245">
        <v>-24599.39</v>
      </c>
      <c r="I993" s="253">
        <f t="shared" ref="I993" si="1033">IFERROR((H993/$F$6),0)</f>
        <v>-3.5042825706210772E-4</v>
      </c>
      <c r="J993" s="253">
        <f t="shared" si="1000"/>
        <v>2.2821067378252167</v>
      </c>
    </row>
    <row r="994" spans="1:10">
      <c r="A994" s="225">
        <v>1448</v>
      </c>
      <c r="B994" s="242" t="s">
        <v>2044</v>
      </c>
      <c r="C994" s="242" t="s">
        <v>2017</v>
      </c>
      <c r="D994" s="243" t="s">
        <v>1993</v>
      </c>
      <c r="E994" s="244" t="s">
        <v>2045</v>
      </c>
      <c r="F994" s="245">
        <v>0</v>
      </c>
      <c r="G994" s="253">
        <f t="shared" si="994"/>
        <v>0</v>
      </c>
      <c r="H994" s="245">
        <v>12936.9</v>
      </c>
      <c r="I994" s="253">
        <f t="shared" ref="I994" si="1034">IFERROR((H994/$F$6),0)</f>
        <v>1.842913714033877E-4</v>
      </c>
      <c r="J994" s="253">
        <f t="shared" si="1000"/>
        <v>1</v>
      </c>
    </row>
    <row r="995" spans="1:10">
      <c r="A995" s="225">
        <v>1449</v>
      </c>
      <c r="B995" s="242" t="s">
        <v>2046</v>
      </c>
      <c r="C995" s="242" t="s">
        <v>2017</v>
      </c>
      <c r="D995" s="243" t="s">
        <v>1993</v>
      </c>
      <c r="E995" s="244" t="s">
        <v>2047</v>
      </c>
      <c r="F995" s="245">
        <v>0</v>
      </c>
      <c r="G995" s="253">
        <f t="shared" si="994"/>
        <v>0</v>
      </c>
      <c r="H995" s="245">
        <v>-60.7</v>
      </c>
      <c r="I995" s="253">
        <f t="shared" ref="I995" si="1035">IFERROR((H995/$F$6),0)</f>
        <v>-8.6469604342505807E-7</v>
      </c>
      <c r="J995" s="253">
        <f t="shared" si="1000"/>
        <v>1</v>
      </c>
    </row>
    <row r="996" spans="1:10">
      <c r="A996" s="225">
        <v>1450</v>
      </c>
      <c r="B996" s="238" t="s">
        <v>2048</v>
      </c>
      <c r="C996" s="238"/>
      <c r="D996" s="239"/>
      <c r="E996" s="240" t="s">
        <v>2049</v>
      </c>
      <c r="F996" s="241">
        <v>-3881033.35</v>
      </c>
      <c r="G996" s="252">
        <f t="shared" si="994"/>
        <v>-5.528688932694726E-2</v>
      </c>
      <c r="H996" s="241">
        <v>-4487975.66</v>
      </c>
      <c r="I996" s="252">
        <f t="shared" ref="I996" si="1036">IFERROR((H996/$F$6),0)</f>
        <v>-6.3933027943821469E-2</v>
      </c>
      <c r="J996" s="252">
        <f t="shared" si="1000"/>
        <v>0.15638678034034426</v>
      </c>
    </row>
    <row r="997" spans="1:10">
      <c r="A997" s="225">
        <v>1451</v>
      </c>
      <c r="B997" s="242" t="s">
        <v>2050</v>
      </c>
      <c r="C997" s="242"/>
      <c r="D997" s="243" t="s">
        <v>2051</v>
      </c>
      <c r="E997" s="244" t="s">
        <v>2052</v>
      </c>
      <c r="F997" s="245">
        <v>-1671947.77</v>
      </c>
      <c r="G997" s="253">
        <f t="shared" si="994"/>
        <v>-2.3817572018654844E-2</v>
      </c>
      <c r="H997" s="245">
        <v>-1742436.97</v>
      </c>
      <c r="I997" s="253">
        <f t="shared" ref="I997" si="1037">IFERROR((H997/$F$6),0)</f>
        <v>-2.4821719174242942E-2</v>
      </c>
      <c r="J997" s="253">
        <f t="shared" si="1000"/>
        <v>4.2159929433680743E-2</v>
      </c>
    </row>
    <row r="998" spans="1:10">
      <c r="A998" s="225">
        <v>1452</v>
      </c>
      <c r="B998" s="242" t="s">
        <v>2053</v>
      </c>
      <c r="C998" s="242"/>
      <c r="D998" s="243" t="s">
        <v>2051</v>
      </c>
      <c r="E998" s="244" t="s">
        <v>2054</v>
      </c>
      <c r="F998" s="245">
        <v>-74039.679999999993</v>
      </c>
      <c r="G998" s="253">
        <f t="shared" si="994"/>
        <v>-1.0547251787884249E-3</v>
      </c>
      <c r="H998" s="245">
        <v>-106159.34</v>
      </c>
      <c r="I998" s="253">
        <f t="shared" ref="I998" si="1038">IFERROR((H998/$F$6),0)</f>
        <v>-1.512282722744901E-3</v>
      </c>
      <c r="J998" s="253">
        <f t="shared" si="1000"/>
        <v>0.43381683983507235</v>
      </c>
    </row>
    <row r="999" spans="1:10">
      <c r="A999" s="225">
        <v>1453</v>
      </c>
      <c r="B999" s="242" t="s">
        <v>2055</v>
      </c>
      <c r="C999" s="242"/>
      <c r="D999" s="243" t="s">
        <v>2051</v>
      </c>
      <c r="E999" s="244" t="s">
        <v>2056</v>
      </c>
      <c r="F999" s="245">
        <v>-2029150.56</v>
      </c>
      <c r="G999" s="253">
        <f t="shared" si="994"/>
        <v>-2.8906070193504791E-2</v>
      </c>
      <c r="H999" s="245">
        <v>-2515758.79</v>
      </c>
      <c r="I999" s="253">
        <f t="shared" ref="I999" si="1039">IFERROR((H999/$F$6),0)</f>
        <v>-3.5838001184922759E-2</v>
      </c>
      <c r="J999" s="253">
        <f t="shared" si="1000"/>
        <v>0.23980883409656895</v>
      </c>
    </row>
    <row r="1000" spans="1:10">
      <c r="A1000" s="225">
        <v>1454</v>
      </c>
      <c r="B1000" s="242" t="s">
        <v>2057</v>
      </c>
      <c r="C1000" s="242"/>
      <c r="D1000" s="243" t="s">
        <v>2051</v>
      </c>
      <c r="E1000" s="244" t="s">
        <v>2058</v>
      </c>
      <c r="F1000" s="245">
        <v>-105895.34</v>
      </c>
      <c r="G1000" s="253">
        <f t="shared" si="994"/>
        <v>-1.5085219359991973E-3</v>
      </c>
      <c r="H1000" s="245">
        <v>-123620.56</v>
      </c>
      <c r="I1000" s="253">
        <f t="shared" ref="I1000" si="1040">IFERROR((H1000/$F$6),0)</f>
        <v>-1.7610248619108729E-3</v>
      </c>
      <c r="J1000" s="253">
        <f t="shared" si="1000"/>
        <v>0.167384324938189</v>
      </c>
    </row>
    <row r="1001" spans="1:10">
      <c r="A1001" s="225">
        <v>1455</v>
      </c>
      <c r="B1001" s="238" t="s">
        <v>2059</v>
      </c>
      <c r="C1001" s="238"/>
      <c r="D1001" s="239"/>
      <c r="E1001" s="240" t="s">
        <v>2060</v>
      </c>
      <c r="F1001" s="241">
        <v>-288791.24</v>
      </c>
      <c r="G1001" s="252">
        <f t="shared" si="994"/>
        <v>-4.1139479835884075E-3</v>
      </c>
      <c r="H1001" s="241">
        <v>-174518.99</v>
      </c>
      <c r="I1001" s="252">
        <f t="shared" ref="I1001" si="1041">IFERROR((H1001/$F$6),0)</f>
        <v>-2.4860935775212071E-3</v>
      </c>
      <c r="J1001" s="252">
        <f t="shared" si="1000"/>
        <v>-0.39569153828904224</v>
      </c>
    </row>
    <row r="1002" spans="1:10">
      <c r="A1002" s="225">
        <v>1456</v>
      </c>
      <c r="B1002" s="242" t="s">
        <v>2061</v>
      </c>
      <c r="C1002" s="242"/>
      <c r="D1002" s="243" t="s">
        <v>2051</v>
      </c>
      <c r="E1002" s="244" t="s">
        <v>2062</v>
      </c>
      <c r="F1002" s="245">
        <v>-288791.24</v>
      </c>
      <c r="G1002" s="253">
        <f t="shared" si="994"/>
        <v>-4.1139479835884075E-3</v>
      </c>
      <c r="H1002" s="245">
        <v>-174518.99</v>
      </c>
      <c r="I1002" s="253">
        <f t="shared" ref="I1002" si="1042">IFERROR((H1002/$F$6),0)</f>
        <v>-2.4860935775212071E-3</v>
      </c>
      <c r="J1002" s="253">
        <f t="shared" si="1000"/>
        <v>-0.39569153828904224</v>
      </c>
    </row>
    <row r="1003" spans="1:10">
      <c r="A1003" s="225">
        <v>1457</v>
      </c>
      <c r="B1003" s="238" t="s">
        <v>2063</v>
      </c>
      <c r="C1003" s="238"/>
      <c r="D1003" s="239"/>
      <c r="E1003" s="240" t="s">
        <v>2064</v>
      </c>
      <c r="F1003" s="241">
        <v>-4075241.15</v>
      </c>
      <c r="G1003" s="252">
        <f t="shared" si="994"/>
        <v>-5.8053457963887702E-2</v>
      </c>
      <c r="H1003" s="241">
        <v>-4815119.1100000003</v>
      </c>
      <c r="I1003" s="252">
        <f t="shared" ref="I1003" si="1043">IFERROR((H1003/$F$6),0)</f>
        <v>-6.8593318666184303E-2</v>
      </c>
      <c r="J1003" s="252">
        <f t="shared" si="1000"/>
        <v>0.18155439954761943</v>
      </c>
    </row>
    <row r="1004" spans="1:10">
      <c r="A1004" s="225">
        <v>1458</v>
      </c>
      <c r="B1004" s="242" t="s">
        <v>2065</v>
      </c>
      <c r="C1004" s="242" t="s">
        <v>2066</v>
      </c>
      <c r="D1004" s="243" t="s">
        <v>1900</v>
      </c>
      <c r="E1004" s="244" t="s">
        <v>1559</v>
      </c>
      <c r="F1004" s="245">
        <v>-2759703.48</v>
      </c>
      <c r="G1004" s="253">
        <f t="shared" si="994"/>
        <v>-3.93130919305167E-2</v>
      </c>
      <c r="H1004" s="245">
        <v>-2557777.7200000002</v>
      </c>
      <c r="I1004" s="253">
        <f t="shared" ref="I1004" si="1044">IFERROR((H1004/$F$6),0)</f>
        <v>-3.6436577832697957E-2</v>
      </c>
      <c r="J1004" s="253">
        <f t="shared" si="1000"/>
        <v>-7.3169368181540961E-2</v>
      </c>
    </row>
    <row r="1005" spans="1:10">
      <c r="A1005" s="225">
        <v>1459</v>
      </c>
      <c r="B1005" s="242" t="s">
        <v>2067</v>
      </c>
      <c r="C1005" s="242" t="s">
        <v>2068</v>
      </c>
      <c r="D1005" s="243" t="s">
        <v>1900</v>
      </c>
      <c r="E1005" s="244" t="s">
        <v>2069</v>
      </c>
      <c r="F1005" s="245">
        <v>-1315537.67</v>
      </c>
      <c r="G1005" s="253">
        <f t="shared" si="994"/>
        <v>-1.8740366033370998E-2</v>
      </c>
      <c r="H1005" s="245">
        <v>-2257341.39</v>
      </c>
      <c r="I1005" s="253">
        <f t="shared" ref="I1005" si="1045">IFERROR((H1005/$F$6),0)</f>
        <v>-3.2156740833486339E-2</v>
      </c>
      <c r="J1005" s="253">
        <f t="shared" si="1000"/>
        <v>0.7159078310543554</v>
      </c>
    </row>
    <row r="1006" spans="1:10">
      <c r="A1006" s="225">
        <v>1460</v>
      </c>
      <c r="B1006" s="238" t="s">
        <v>2070</v>
      </c>
      <c r="C1006" s="238"/>
      <c r="D1006" s="239"/>
      <c r="E1006" s="240" t="s">
        <v>1747</v>
      </c>
      <c r="F1006" s="241">
        <v>-74240.22</v>
      </c>
      <c r="G1006" s="252">
        <f t="shared" si="994"/>
        <v>-1.0575819521747259E-3</v>
      </c>
      <c r="H1006" s="241">
        <v>-299872.31</v>
      </c>
      <c r="I1006" s="252">
        <f t="shared" ref="I1006" si="1046">IFERROR((H1006/$F$6),0)</f>
        <v>-4.2718023062558886E-3</v>
      </c>
      <c r="J1006" s="252">
        <f t="shared" si="1000"/>
        <v>3.0392163439170838</v>
      </c>
    </row>
    <row r="1007" spans="1:10">
      <c r="A1007" s="225">
        <v>1461</v>
      </c>
      <c r="B1007" s="242" t="s">
        <v>2071</v>
      </c>
      <c r="C1007" s="242"/>
      <c r="D1007" s="243" t="s">
        <v>2072</v>
      </c>
      <c r="E1007" s="244" t="s">
        <v>1747</v>
      </c>
      <c r="F1007" s="245">
        <v>-23283.94</v>
      </c>
      <c r="G1007" s="253">
        <f t="shared" si="994"/>
        <v>-3.3168913992333515E-4</v>
      </c>
      <c r="H1007" s="245">
        <v>-232256.79</v>
      </c>
      <c r="I1007" s="253">
        <f t="shared" ref="I1007" si="1047">IFERROR((H1007/$F$6),0)</f>
        <v>-3.3085918842109489E-3</v>
      </c>
      <c r="J1007" s="253">
        <f t="shared" si="1000"/>
        <v>8.9749780320684565</v>
      </c>
    </row>
    <row r="1008" spans="1:10">
      <c r="A1008" s="225">
        <v>1462</v>
      </c>
      <c r="B1008" s="242" t="s">
        <v>2073</v>
      </c>
      <c r="C1008" s="242"/>
      <c r="D1008" s="243" t="s">
        <v>2074</v>
      </c>
      <c r="E1008" s="244" t="s">
        <v>1750</v>
      </c>
      <c r="F1008" s="245">
        <v>-50956.28</v>
      </c>
      <c r="G1008" s="253">
        <f t="shared" si="994"/>
        <v>-7.2589281225139072E-4</v>
      </c>
      <c r="H1008" s="245">
        <v>-67615.520000000004</v>
      </c>
      <c r="I1008" s="253">
        <f t="shared" ref="I1008" si="1048">IFERROR((H1008/$F$6),0)</f>
        <v>-9.6321042204494038E-4</v>
      </c>
      <c r="J1008" s="253">
        <f t="shared" si="1000"/>
        <v>0.32693202879017091</v>
      </c>
    </row>
    <row r="1009" spans="1:10">
      <c r="A1009" s="225">
        <v>1463</v>
      </c>
      <c r="B1009" s="234" t="s">
        <v>2075</v>
      </c>
      <c r="C1009" s="234"/>
      <c r="D1009" s="235"/>
      <c r="E1009" s="236" t="s">
        <v>2076</v>
      </c>
      <c r="F1009" s="237">
        <v>-3499702.43</v>
      </c>
      <c r="G1009" s="251">
        <f t="shared" si="994"/>
        <v>-4.9854676184284366E-2</v>
      </c>
      <c r="H1009" s="237">
        <v>-5516129.3899999997</v>
      </c>
      <c r="I1009" s="251">
        <f t="shared" ref="I1009" si="1049">IFERROR((H1009/$F$6),0)</f>
        <v>-7.8579493551131446E-2</v>
      </c>
      <c r="J1009" s="251">
        <f t="shared" si="1000"/>
        <v>0.57617097462769129</v>
      </c>
    </row>
    <row r="1010" spans="1:10">
      <c r="A1010" s="225">
        <v>1464</v>
      </c>
      <c r="B1010" s="238" t="s">
        <v>2077</v>
      </c>
      <c r="C1010" s="238"/>
      <c r="D1010" s="239"/>
      <c r="E1010" s="240" t="s">
        <v>1922</v>
      </c>
      <c r="F1010" s="241">
        <v>-1790661.46</v>
      </c>
      <c r="G1010" s="252">
        <f t="shared" si="994"/>
        <v>-2.5508696533372944E-2</v>
      </c>
      <c r="H1010" s="241">
        <v>-2221237.62</v>
      </c>
      <c r="I1010" s="252">
        <f t="shared" ref="I1010" si="1050">IFERROR((H1010/$F$6),0)</f>
        <v>-3.1642428031645679E-2</v>
      </c>
      <c r="J1010" s="252">
        <f t="shared" si="1000"/>
        <v>0.24045648472269021</v>
      </c>
    </row>
    <row r="1011" spans="1:10">
      <c r="A1011" s="225">
        <v>1465</v>
      </c>
      <c r="B1011" s="242" t="s">
        <v>2078</v>
      </c>
      <c r="C1011" s="242"/>
      <c r="D1011" s="243" t="s">
        <v>2051</v>
      </c>
      <c r="E1011" s="244" t="s">
        <v>2079</v>
      </c>
      <c r="F1011" s="245">
        <v>-1790661.46</v>
      </c>
      <c r="G1011" s="253">
        <f t="shared" si="994"/>
        <v>-2.5508696533372944E-2</v>
      </c>
      <c r="H1011" s="245">
        <v>-2221237.62</v>
      </c>
      <c r="I1011" s="253">
        <f t="shared" ref="I1011" si="1051">IFERROR((H1011/$F$6),0)</f>
        <v>-3.1642428031645679E-2</v>
      </c>
      <c r="J1011" s="253">
        <f t="shared" si="1000"/>
        <v>0.24045648472269021</v>
      </c>
    </row>
    <row r="1012" spans="1:10">
      <c r="A1012" s="225">
        <v>1466</v>
      </c>
      <c r="B1012" s="238" t="s">
        <v>2080</v>
      </c>
      <c r="C1012" s="238"/>
      <c r="D1012" s="239"/>
      <c r="E1012" s="240" t="s">
        <v>2049</v>
      </c>
      <c r="F1012" s="241">
        <v>-1709040.97</v>
      </c>
      <c r="G1012" s="252">
        <f t="shared" si="994"/>
        <v>-2.4345979650911422E-2</v>
      </c>
      <c r="H1012" s="241">
        <v>-3294891.77</v>
      </c>
      <c r="I1012" s="252">
        <f t="shared" ref="I1012" si="1052">IFERROR((H1012/$F$6),0)</f>
        <v>-4.6937065519485774E-2</v>
      </c>
      <c r="J1012" s="252">
        <f t="shared" si="1000"/>
        <v>0.92791853901548071</v>
      </c>
    </row>
    <row r="1013" spans="1:10">
      <c r="A1013" s="225">
        <v>1467</v>
      </c>
      <c r="B1013" s="242" t="s">
        <v>2081</v>
      </c>
      <c r="C1013" s="242"/>
      <c r="D1013" s="243" t="s">
        <v>2051</v>
      </c>
      <c r="E1013" s="244" t="s">
        <v>287</v>
      </c>
      <c r="F1013" s="245">
        <v>-25786.25</v>
      </c>
      <c r="G1013" s="253">
        <f t="shared" si="994"/>
        <v>-3.6733555765682707E-4</v>
      </c>
      <c r="H1013" s="245">
        <v>-12510.92</v>
      </c>
      <c r="I1013" s="253">
        <f t="shared" ref="I1013" si="1053">IFERROR((H1013/$F$6),0)</f>
        <v>-1.7822311406272533E-4</v>
      </c>
      <c r="J1013" s="253">
        <f t="shared" si="1000"/>
        <v>-0.51482204663338016</v>
      </c>
    </row>
    <row r="1014" spans="1:10">
      <c r="A1014" s="225">
        <v>1468</v>
      </c>
      <c r="B1014" s="242" t="s">
        <v>2082</v>
      </c>
      <c r="C1014" s="242"/>
      <c r="D1014" s="243" t="s">
        <v>2051</v>
      </c>
      <c r="E1014" s="244" t="s">
        <v>2083</v>
      </c>
      <c r="F1014" s="245">
        <v>-33870.33</v>
      </c>
      <c r="G1014" s="253">
        <f t="shared" si="994"/>
        <v>-4.8249654597201067E-4</v>
      </c>
      <c r="H1014" s="245">
        <v>-230179.14</v>
      </c>
      <c r="I1014" s="253">
        <f t="shared" ref="I1014" si="1054">IFERROR((H1014/$F$6),0)</f>
        <v>-3.2789949198843908E-3</v>
      </c>
      <c r="J1014" s="253">
        <f t="shared" si="1000"/>
        <v>5.7958930426718602</v>
      </c>
    </row>
    <row r="1015" spans="1:10">
      <c r="A1015" s="225">
        <v>1469</v>
      </c>
      <c r="B1015" s="242" t="s">
        <v>2084</v>
      </c>
      <c r="C1015" s="242"/>
      <c r="D1015" s="243" t="s">
        <v>2051</v>
      </c>
      <c r="E1015" s="244" t="s">
        <v>2085</v>
      </c>
      <c r="F1015" s="245">
        <v>-3876.32</v>
      </c>
      <c r="G1015" s="253">
        <f t="shared" si="994"/>
        <v>-5.5219745750402323E-5</v>
      </c>
      <c r="H1015" s="245">
        <v>-9637.77</v>
      </c>
      <c r="I1015" s="253">
        <f t="shared" ref="I1015" si="1055">IFERROR((H1015/$F$6),0)</f>
        <v>-1.3729393058386691E-4</v>
      </c>
      <c r="J1015" s="253">
        <f t="shared" si="1000"/>
        <v>1.486319498906179</v>
      </c>
    </row>
    <row r="1016" spans="1:10">
      <c r="A1016" s="225">
        <v>1470</v>
      </c>
      <c r="B1016" s="242" t="s">
        <v>2086</v>
      </c>
      <c r="C1016" s="242"/>
      <c r="D1016" s="243" t="s">
        <v>2051</v>
      </c>
      <c r="E1016" s="244" t="s">
        <v>2087</v>
      </c>
      <c r="F1016" s="245">
        <v>-2917.5</v>
      </c>
      <c r="G1016" s="253">
        <f t="shared" si="994"/>
        <v>-4.1560967161327956E-5</v>
      </c>
      <c r="H1016" s="245">
        <v>-6892.5</v>
      </c>
      <c r="I1016" s="253">
        <f t="shared" ref="I1016" si="1056">IFERROR((H1016/$F$6),0)</f>
        <v>-9.8186449411980433E-5</v>
      </c>
      <c r="J1016" s="253">
        <f t="shared" si="1000"/>
        <v>1.3624678663239074</v>
      </c>
    </row>
    <row r="1017" spans="1:10">
      <c r="A1017" s="225">
        <v>1471</v>
      </c>
      <c r="B1017" s="242" t="s">
        <v>2088</v>
      </c>
      <c r="C1017" s="242"/>
      <c r="D1017" s="243" t="s">
        <v>2051</v>
      </c>
      <c r="E1017" s="244" t="s">
        <v>2089</v>
      </c>
      <c r="F1017" s="245">
        <v>-7799.26</v>
      </c>
      <c r="G1017" s="253">
        <f t="shared" si="994"/>
        <v>-1.111036122511255E-4</v>
      </c>
      <c r="H1017" s="245">
        <v>-11529.32</v>
      </c>
      <c r="I1017" s="253">
        <f t="shared" ref="I1017" si="1057">IFERROR((H1017/$F$6),0)</f>
        <v>-1.6423982516279061E-4</v>
      </c>
      <c r="J1017" s="253">
        <f t="shared" si="1000"/>
        <v>0.47825819372607148</v>
      </c>
    </row>
    <row r="1018" spans="1:10">
      <c r="A1018" s="225">
        <v>1472</v>
      </c>
      <c r="B1018" s="242" t="s">
        <v>2090</v>
      </c>
      <c r="C1018" s="242"/>
      <c r="D1018" s="243" t="s">
        <v>2051</v>
      </c>
      <c r="E1018" s="244" t="s">
        <v>2091</v>
      </c>
      <c r="F1018" s="245">
        <v>-19267.419999999998</v>
      </c>
      <c r="G1018" s="253">
        <f t="shared" si="994"/>
        <v>-2.7447218848449472E-4</v>
      </c>
      <c r="H1018" s="245">
        <v>-24573.06</v>
      </c>
      <c r="I1018" s="253">
        <f t="shared" ref="I1018" si="1058">IFERROR((H1018/$F$6),0)</f>
        <v>-3.5005317556584113E-4</v>
      </c>
      <c r="J1018" s="253">
        <f t="shared" si="1000"/>
        <v>0.2753684717517968</v>
      </c>
    </row>
    <row r="1019" spans="1:10">
      <c r="A1019" s="225">
        <v>1473</v>
      </c>
      <c r="B1019" s="242" t="s">
        <v>2092</v>
      </c>
      <c r="C1019" s="242"/>
      <c r="D1019" s="243" t="s">
        <v>2051</v>
      </c>
      <c r="E1019" s="244" t="s">
        <v>2093</v>
      </c>
      <c r="F1019" s="245">
        <v>-63.1</v>
      </c>
      <c r="G1019" s="253">
        <f t="shared" si="994"/>
        <v>-8.988850138405463E-7</v>
      </c>
      <c r="H1019" s="245">
        <v>-209.6</v>
      </c>
      <c r="I1019" s="253">
        <f t="shared" ref="I1019" si="1059">IFERROR((H1019/$F$6),0)</f>
        <v>-2.9858367496193108E-6</v>
      </c>
      <c r="J1019" s="253">
        <f t="shared" si="1000"/>
        <v>2.3217115689381931</v>
      </c>
    </row>
    <row r="1020" spans="1:10">
      <c r="A1020" s="225">
        <v>1474</v>
      </c>
      <c r="B1020" s="242" t="s">
        <v>2094</v>
      </c>
      <c r="C1020" s="242"/>
      <c r="D1020" s="243" t="s">
        <v>2051</v>
      </c>
      <c r="E1020" s="244" t="s">
        <v>2095</v>
      </c>
      <c r="F1020" s="245">
        <v>-98315.23</v>
      </c>
      <c r="G1020" s="253">
        <f t="shared" ref="G1020:G1056" si="1060">IFERROR((F1020/$F$6),0)</f>
        <v>-1.4005402041091361E-3</v>
      </c>
      <c r="H1020" s="245">
        <v>-120711.89</v>
      </c>
      <c r="I1020" s="253">
        <f t="shared" ref="I1020" si="1061">IFERROR((H1020/$F$6),0)</f>
        <v>-1.7195896816698654E-3</v>
      </c>
      <c r="J1020" s="253">
        <f t="shared" si="1000"/>
        <v>0.2278045832776876</v>
      </c>
    </row>
    <row r="1021" spans="1:10">
      <c r="A1021" s="225">
        <v>1475</v>
      </c>
      <c r="B1021" s="242" t="s">
        <v>2096</v>
      </c>
      <c r="C1021" s="242"/>
      <c r="D1021" s="243" t="s">
        <v>2051</v>
      </c>
      <c r="E1021" s="244" t="s">
        <v>2097</v>
      </c>
      <c r="F1021" s="245">
        <v>-30892.560000000001</v>
      </c>
      <c r="G1021" s="253">
        <f t="shared" si="1060"/>
        <v>-4.4007700829112374E-4</v>
      </c>
      <c r="H1021" s="245">
        <v>-137540.10999999999</v>
      </c>
      <c r="I1021" s="253">
        <f t="shared" ref="I1021" si="1062">IFERROR((H1021/$F$6),0)</f>
        <v>-1.9593144798887518E-3</v>
      </c>
      <c r="J1021" s="253">
        <f t="shared" si="1000"/>
        <v>3.4522082339566547</v>
      </c>
    </row>
    <row r="1022" spans="1:10">
      <c r="A1022" s="225">
        <v>1476</v>
      </c>
      <c r="B1022" s="242" t="s">
        <v>2098</v>
      </c>
      <c r="C1022" s="242"/>
      <c r="D1022" s="243" t="s">
        <v>2051</v>
      </c>
      <c r="E1022" s="244" t="s">
        <v>2099</v>
      </c>
      <c r="F1022" s="245">
        <v>-290</v>
      </c>
      <c r="G1022" s="253">
        <f t="shared" si="1060"/>
        <v>-4.1311672585381683E-6</v>
      </c>
      <c r="H1022" s="245">
        <v>-2559.63</v>
      </c>
      <c r="I1022" s="253">
        <f t="shared" ref="I1022" si="1063">IFERROR((H1022/$F$6),0)</f>
        <v>-3.6462964310248458E-5</v>
      </c>
      <c r="J1022" s="253">
        <f t="shared" si="1000"/>
        <v>7.8263103448275864</v>
      </c>
    </row>
    <row r="1023" spans="1:10">
      <c r="A1023" s="225">
        <v>1477</v>
      </c>
      <c r="B1023" s="242" t="s">
        <v>2100</v>
      </c>
      <c r="C1023" s="242"/>
      <c r="D1023" s="243" t="s">
        <v>2051</v>
      </c>
      <c r="E1023" s="244" t="s">
        <v>2101</v>
      </c>
      <c r="F1023" s="245">
        <v>-6148.28</v>
      </c>
      <c r="G1023" s="253">
        <f t="shared" si="1060"/>
        <v>-8.7584734594224311E-5</v>
      </c>
      <c r="H1023" s="245">
        <v>-25628.25</v>
      </c>
      <c r="I1023" s="253">
        <f t="shared" ref="I1023" si="1064">IFERROR((H1023/$F$6),0)</f>
        <v>-3.6508478377114077E-4</v>
      </c>
      <c r="J1023" s="253">
        <f t="shared" si="1000"/>
        <v>3.1683609074407801</v>
      </c>
    </row>
    <row r="1024" spans="1:10">
      <c r="A1024" s="225">
        <v>1478</v>
      </c>
      <c r="B1024" s="242" t="s">
        <v>2102</v>
      </c>
      <c r="C1024" s="242"/>
      <c r="D1024" s="243" t="s">
        <v>2051</v>
      </c>
      <c r="E1024" s="244" t="s">
        <v>2103</v>
      </c>
      <c r="F1024" s="245">
        <v>-6440.38</v>
      </c>
      <c r="G1024" s="253">
        <f t="shared" si="1060"/>
        <v>-9.174581720187603E-5</v>
      </c>
      <c r="H1024" s="245">
        <v>-79910.52</v>
      </c>
      <c r="I1024" s="253">
        <f t="shared" ref="I1024" si="1065">IFERROR((H1024/$F$6),0)</f>
        <v>-1.1383576684026191E-3</v>
      </c>
      <c r="J1024" s="253">
        <f t="shared" ref="J1024:J1056" si="1066">IF(AND(F1024=0,H1024=0),0,IF(H1024=0,-1,IF(F1024=0,1,(H1024/F1024)-1)))</f>
        <v>11.407733705154044</v>
      </c>
    </row>
    <row r="1025" spans="1:10">
      <c r="A1025" s="225">
        <v>1479</v>
      </c>
      <c r="B1025" s="242" t="s">
        <v>2104</v>
      </c>
      <c r="C1025" s="242"/>
      <c r="D1025" s="243" t="s">
        <v>2051</v>
      </c>
      <c r="E1025" s="244" t="s">
        <v>2105</v>
      </c>
      <c r="F1025" s="245">
        <v>-27750</v>
      </c>
      <c r="G1025" s="253">
        <f t="shared" si="1060"/>
        <v>-3.9530997042908338E-4</v>
      </c>
      <c r="H1025" s="245">
        <v>-2013.49</v>
      </c>
      <c r="I1025" s="253">
        <f t="shared" ref="I1025" si="1067">IFERROR((H1025/$F$6),0)</f>
        <v>-2.8682979184117301E-5</v>
      </c>
      <c r="J1025" s="253">
        <f t="shared" si="1066"/>
        <v>-0.9274418018018018</v>
      </c>
    </row>
    <row r="1026" spans="1:10">
      <c r="A1026" s="225">
        <v>1480</v>
      </c>
      <c r="B1026" s="242" t="s">
        <v>2106</v>
      </c>
      <c r="C1026" s="242"/>
      <c r="D1026" s="243" t="s">
        <v>2051</v>
      </c>
      <c r="E1026" s="244" t="s">
        <v>2107</v>
      </c>
      <c r="F1026" s="245">
        <v>-258700.31</v>
      </c>
      <c r="G1026" s="253">
        <f t="shared" si="1060"/>
        <v>-3.6852905187781874E-3</v>
      </c>
      <c r="H1026" s="245">
        <v>-320101.55</v>
      </c>
      <c r="I1026" s="253">
        <f t="shared" ref="I1026" si="1068">IFERROR((H1026/$F$6),0)</f>
        <v>-4.5599760095424774E-3</v>
      </c>
      <c r="J1026" s="253">
        <f t="shared" si="1066"/>
        <v>0.23734505768470093</v>
      </c>
    </row>
    <row r="1027" spans="1:10">
      <c r="A1027" s="225">
        <v>1481</v>
      </c>
      <c r="B1027" s="242" t="s">
        <v>2108</v>
      </c>
      <c r="C1027" s="242"/>
      <c r="D1027" s="243" t="s">
        <v>2051</v>
      </c>
      <c r="E1027" s="244" t="s">
        <v>2109</v>
      </c>
      <c r="F1027" s="245">
        <v>-104821.51</v>
      </c>
      <c r="G1027" s="253">
        <f t="shared" si="1060"/>
        <v>-1.4932247934570041E-3</v>
      </c>
      <c r="H1027" s="245">
        <v>-1393391.84</v>
      </c>
      <c r="I1027" s="253">
        <f t="shared" ref="I1027" si="1069">IFERROR((H1027/$F$6),0)</f>
        <v>-1.9849430164559499E-2</v>
      </c>
      <c r="J1027" s="253">
        <f t="shared" si="1066"/>
        <v>12.292995302204673</v>
      </c>
    </row>
    <row r="1028" spans="1:10">
      <c r="A1028" s="225">
        <v>1482</v>
      </c>
      <c r="B1028" s="242" t="s">
        <v>2110</v>
      </c>
      <c r="C1028" s="242"/>
      <c r="D1028" s="243" t="s">
        <v>2051</v>
      </c>
      <c r="E1028" s="244" t="s">
        <v>2111</v>
      </c>
      <c r="F1028" s="245">
        <v>-25794.26</v>
      </c>
      <c r="G1028" s="253">
        <f t="shared" si="1060"/>
        <v>-3.6744966334558874E-4</v>
      </c>
      <c r="H1028" s="245">
        <v>-43372.42</v>
      </c>
      <c r="I1028" s="253">
        <f t="shared" ref="I1028" si="1070">IFERROR((H1028/$F$6),0)</f>
        <v>-6.178576600950552E-4</v>
      </c>
      <c r="J1028" s="253">
        <f t="shared" si="1066"/>
        <v>0.68147564613212408</v>
      </c>
    </row>
    <row r="1029" spans="1:10">
      <c r="A1029" s="225">
        <v>1483</v>
      </c>
      <c r="B1029" s="242" t="s">
        <v>2112</v>
      </c>
      <c r="C1029" s="242"/>
      <c r="D1029" s="243" t="s">
        <v>2051</v>
      </c>
      <c r="E1029" s="244" t="s">
        <v>2113</v>
      </c>
      <c r="F1029" s="245">
        <v>-5219.6000000000004</v>
      </c>
      <c r="G1029" s="253">
        <f t="shared" si="1060"/>
        <v>-7.4355312491951127E-5</v>
      </c>
      <c r="H1029" s="245">
        <v>-4070.35</v>
      </c>
      <c r="I1029" s="253">
        <f t="shared" ref="I1029" si="1071">IFERROR((H1029/$F$6),0)</f>
        <v>-5.7983781554451152E-5</v>
      </c>
      <c r="J1029" s="253">
        <f t="shared" si="1066"/>
        <v>-0.22017970725726121</v>
      </c>
    </row>
    <row r="1030" spans="1:10">
      <c r="A1030" s="225">
        <v>1484</v>
      </c>
      <c r="B1030" s="242" t="s">
        <v>2114</v>
      </c>
      <c r="C1030" s="242"/>
      <c r="D1030" s="243" t="s">
        <v>2051</v>
      </c>
      <c r="E1030" s="244" t="s">
        <v>2115</v>
      </c>
      <c r="F1030" s="245">
        <v>-207427.29</v>
      </c>
      <c r="G1030" s="253">
        <f t="shared" si="1060"/>
        <v>-2.9548856171562128E-3</v>
      </c>
      <c r="H1030" s="245">
        <v>-288137.33</v>
      </c>
      <c r="I1030" s="253">
        <f t="shared" ref="I1030" si="1072">IFERROR((H1030/$F$6),0)</f>
        <v>-4.1046327712365776E-3</v>
      </c>
      <c r="J1030" s="253">
        <f t="shared" si="1066"/>
        <v>0.3891003927207457</v>
      </c>
    </row>
    <row r="1031" spans="1:10">
      <c r="A1031" s="225">
        <v>1485</v>
      </c>
      <c r="B1031" s="246" t="s">
        <v>2116</v>
      </c>
      <c r="C1031" s="246"/>
      <c r="D1031" s="243" t="s">
        <v>2051</v>
      </c>
      <c r="E1031" s="244" t="s">
        <v>2117</v>
      </c>
      <c r="F1031" s="245">
        <v>-750</v>
      </c>
      <c r="G1031" s="253">
        <f t="shared" si="1060"/>
        <v>-1.0684053254840091E-5</v>
      </c>
      <c r="H1031" s="245">
        <v>0</v>
      </c>
      <c r="I1031" s="253">
        <f t="shared" ref="I1031" si="1073">IFERROR((H1031/$F$6),0)</f>
        <v>0</v>
      </c>
      <c r="J1031" s="253">
        <f t="shared" si="1066"/>
        <v>-1</v>
      </c>
    </row>
    <row r="1032" spans="1:10">
      <c r="A1032" s="225">
        <v>1486</v>
      </c>
      <c r="B1032" s="242" t="s">
        <v>2118</v>
      </c>
      <c r="C1032" s="242"/>
      <c r="D1032" s="243" t="s">
        <v>2051</v>
      </c>
      <c r="E1032" s="244" t="s">
        <v>2119</v>
      </c>
      <c r="F1032" s="245">
        <v>-70188.94</v>
      </c>
      <c r="G1032" s="253">
        <f t="shared" si="1060"/>
        <v>-9.9986983048103444E-4</v>
      </c>
      <c r="H1032" s="245">
        <v>-68965.7</v>
      </c>
      <c r="I1032" s="253">
        <f t="shared" ref="I1032" si="1074">IFERROR((H1032/$F$6),0)</f>
        <v>-9.8244428207643368E-4</v>
      </c>
      <c r="J1032" s="253">
        <f t="shared" si="1066"/>
        <v>-1.7427816975153165E-2</v>
      </c>
    </row>
    <row r="1033" spans="1:10">
      <c r="A1033" s="225">
        <v>1487</v>
      </c>
      <c r="B1033" s="242" t="s">
        <v>2120</v>
      </c>
      <c r="C1033" s="242"/>
      <c r="D1033" s="243" t="s">
        <v>2051</v>
      </c>
      <c r="E1033" s="244" t="s">
        <v>2121</v>
      </c>
      <c r="F1033" s="245">
        <v>-22017.95</v>
      </c>
      <c r="G1033" s="253">
        <f t="shared" si="1060"/>
        <v>-3.1365460048320853E-4</v>
      </c>
      <c r="H1033" s="245">
        <v>-48914.74</v>
      </c>
      <c r="I1033" s="253">
        <f t="shared" ref="I1033" si="1075">IFERROR((H1033/$F$6),0)</f>
        <v>-6.968102494755424E-4</v>
      </c>
      <c r="J1033" s="253">
        <f t="shared" si="1066"/>
        <v>1.2215846616056445</v>
      </c>
    </row>
    <row r="1034" spans="1:10">
      <c r="A1034" s="225">
        <v>1488</v>
      </c>
      <c r="B1034" s="246" t="s">
        <v>2122</v>
      </c>
      <c r="C1034" s="246"/>
      <c r="D1034" s="243" t="s">
        <v>2051</v>
      </c>
      <c r="E1034" s="244" t="s">
        <v>2123</v>
      </c>
      <c r="F1034" s="245">
        <v>-13900</v>
      </c>
      <c r="G1034" s="253">
        <f t="shared" si="1060"/>
        <v>-1.9801112032303636E-4</v>
      </c>
      <c r="H1034" s="245">
        <v>0</v>
      </c>
      <c r="I1034" s="253">
        <f t="shared" ref="I1034" si="1076">IFERROR((H1034/$F$6),0)</f>
        <v>0</v>
      </c>
      <c r="J1034" s="253">
        <f t="shared" si="1066"/>
        <v>-1</v>
      </c>
    </row>
    <row r="1035" spans="1:10">
      <c r="A1035" s="225">
        <v>1489</v>
      </c>
      <c r="B1035" s="242" t="s">
        <v>2124</v>
      </c>
      <c r="C1035" s="242"/>
      <c r="D1035" s="243" t="s">
        <v>2051</v>
      </c>
      <c r="E1035" s="244" t="s">
        <v>2125</v>
      </c>
      <c r="F1035" s="245">
        <v>0</v>
      </c>
      <c r="G1035" s="253">
        <f t="shared" si="1060"/>
        <v>0</v>
      </c>
      <c r="H1035" s="245">
        <v>-3165.89</v>
      </c>
      <c r="I1035" s="253">
        <f t="shared" ref="I1035" si="1077">IFERROR((H1035/$F$6),0)</f>
        <v>-4.5099383145287595E-5</v>
      </c>
      <c r="J1035" s="253">
        <f t="shared" si="1066"/>
        <v>1</v>
      </c>
    </row>
    <row r="1036" spans="1:10">
      <c r="A1036" s="225">
        <v>1490</v>
      </c>
      <c r="B1036" s="242" t="s">
        <v>2126</v>
      </c>
      <c r="C1036" s="242"/>
      <c r="D1036" s="243" t="s">
        <v>2051</v>
      </c>
      <c r="E1036" s="244" t="s">
        <v>2127</v>
      </c>
      <c r="F1036" s="245">
        <v>-19964.150000000001</v>
      </c>
      <c r="G1036" s="253">
        <f t="shared" si="1060"/>
        <v>-2.8439738905015443E-4</v>
      </c>
      <c r="H1036" s="245">
        <v>-12590</v>
      </c>
      <c r="I1036" s="253">
        <f t="shared" ref="I1036" si="1078">IFERROR((H1036/$F$6),0)</f>
        <v>-1.7934964063791566E-4</v>
      </c>
      <c r="J1036" s="253">
        <f t="shared" si="1066"/>
        <v>-0.36936959499903577</v>
      </c>
    </row>
    <row r="1037" spans="1:10">
      <c r="A1037" s="225">
        <v>1491</v>
      </c>
      <c r="B1037" s="242" t="s">
        <v>2128</v>
      </c>
      <c r="C1037" s="242"/>
      <c r="D1037" s="243" t="s">
        <v>2051</v>
      </c>
      <c r="E1037" s="244" t="s">
        <v>2129</v>
      </c>
      <c r="F1037" s="245">
        <v>-44500</v>
      </c>
      <c r="G1037" s="253">
        <f t="shared" si="1060"/>
        <v>-6.3392049312051204E-4</v>
      </c>
      <c r="H1037" s="245">
        <v>-53140</v>
      </c>
      <c r="I1037" s="253">
        <f t="shared" ref="I1037" si="1079">IFERROR((H1037/$F$6),0)</f>
        <v>-7.5700078661626992E-4</v>
      </c>
      <c r="J1037" s="253">
        <f t="shared" si="1066"/>
        <v>0.19415730337078663</v>
      </c>
    </row>
    <row r="1038" spans="1:10">
      <c r="A1038" s="225">
        <v>1492</v>
      </c>
      <c r="B1038" s="242" t="s">
        <v>2130</v>
      </c>
      <c r="C1038" s="242"/>
      <c r="D1038" s="243" t="s">
        <v>2051</v>
      </c>
      <c r="E1038" s="244" t="s">
        <v>2131</v>
      </c>
      <c r="F1038" s="245">
        <v>-607067.94999999995</v>
      </c>
      <c r="G1038" s="253">
        <f t="shared" si="1060"/>
        <v>-8.6479284094754683E-3</v>
      </c>
      <c r="H1038" s="245">
        <v>-287205.39</v>
      </c>
      <c r="I1038" s="253">
        <f t="shared" ref="I1038" si="1080">IFERROR((H1038/$F$6),0)</f>
        <v>-4.0913569091161573E-3</v>
      </c>
      <c r="J1038" s="253">
        <f t="shared" si="1066"/>
        <v>-0.52689745851349912</v>
      </c>
    </row>
    <row r="1039" spans="1:10">
      <c r="A1039" s="225">
        <v>1493</v>
      </c>
      <c r="B1039" s="242" t="s">
        <v>2132</v>
      </c>
      <c r="C1039" s="242"/>
      <c r="D1039" s="243" t="s">
        <v>2051</v>
      </c>
      <c r="E1039" s="244" t="s">
        <v>2133</v>
      </c>
      <c r="F1039" s="245">
        <v>-39311.69</v>
      </c>
      <c r="G1039" s="253">
        <f t="shared" si="1060"/>
        <v>-5.6001091933035295E-4</v>
      </c>
      <c r="H1039" s="245">
        <v>-36246.080000000002</v>
      </c>
      <c r="I1039" s="253">
        <f t="shared" ref="I1039" si="1081">IFERROR((H1039/$F$6),0)</f>
        <v>-5.1634006533225914E-4</v>
      </c>
      <c r="J1039" s="253">
        <f t="shared" si="1066"/>
        <v>-7.7982147295117543E-2</v>
      </c>
    </row>
    <row r="1040" spans="1:10">
      <c r="A1040" s="225">
        <v>1494</v>
      </c>
      <c r="B1040" s="242" t="s">
        <v>2134</v>
      </c>
      <c r="C1040" s="242"/>
      <c r="D1040" s="243" t="s">
        <v>2051</v>
      </c>
      <c r="E1040" s="244" t="s">
        <v>2135</v>
      </c>
      <c r="F1040" s="245">
        <v>-2107.6999999999998</v>
      </c>
      <c r="G1040" s="253">
        <f t="shared" si="1060"/>
        <v>-3.0025038726968611E-5</v>
      </c>
      <c r="H1040" s="245">
        <v>-3598.12</v>
      </c>
      <c r="I1040" s="253">
        <f t="shared" ref="I1040" si="1082">IFERROR((H1040/$F$6),0)</f>
        <v>-5.1256674263073636E-5</v>
      </c>
      <c r="J1040" s="253">
        <f t="shared" si="1066"/>
        <v>0.70713099587227801</v>
      </c>
    </row>
    <row r="1041" spans="1:10">
      <c r="A1041" s="225">
        <v>1495</v>
      </c>
      <c r="B1041" s="242" t="s">
        <v>2136</v>
      </c>
      <c r="C1041" s="242"/>
      <c r="D1041" s="243" t="s">
        <v>2051</v>
      </c>
      <c r="E1041" s="244" t="s">
        <v>2137</v>
      </c>
      <c r="F1041" s="245">
        <v>-12290.99</v>
      </c>
      <c r="G1041" s="253">
        <f t="shared" si="1060"/>
        <v>-1.75090122286276E-4</v>
      </c>
      <c r="H1041" s="245">
        <v>-21248.16</v>
      </c>
      <c r="I1041" s="253">
        <f t="shared" ref="I1041" si="1083">IFERROR((H1041/$F$6),0)</f>
        <v>-3.0268863067648403E-4</v>
      </c>
      <c r="J1041" s="253">
        <f t="shared" si="1066"/>
        <v>0.72875903405665454</v>
      </c>
    </row>
    <row r="1042" spans="1:10">
      <c r="A1042" s="225">
        <v>1496</v>
      </c>
      <c r="B1042" s="242" t="s">
        <v>2138</v>
      </c>
      <c r="C1042" s="242"/>
      <c r="D1042" s="243" t="s">
        <v>2051</v>
      </c>
      <c r="E1042" s="244" t="s">
        <v>2139</v>
      </c>
      <c r="F1042" s="245">
        <v>-11562</v>
      </c>
      <c r="G1042" s="253">
        <f t="shared" si="1060"/>
        <v>-1.6470536497661484E-4</v>
      </c>
      <c r="H1042" s="245">
        <v>-46848</v>
      </c>
      <c r="I1042" s="253">
        <f t="shared" ref="I1042" si="1084">IFERROR((H1042/$F$6),0)</f>
        <v>-6.6736870251033148E-4</v>
      </c>
      <c r="J1042" s="253">
        <f t="shared" si="1066"/>
        <v>3.0518941359626366</v>
      </c>
    </row>
    <row r="1043" spans="1:10">
      <c r="A1043" s="225">
        <v>1497</v>
      </c>
      <c r="B1043" s="234" t="s">
        <v>2140</v>
      </c>
      <c r="C1043" s="234"/>
      <c r="D1043" s="235"/>
      <c r="E1043" s="236" t="s">
        <v>2141</v>
      </c>
      <c r="F1043" s="237">
        <v>-1507666</v>
      </c>
      <c r="G1043" s="251">
        <f t="shared" si="1060"/>
        <v>-2.1477311779348987E-2</v>
      </c>
      <c r="H1043" s="237">
        <v>-2587258.2400000002</v>
      </c>
      <c r="I1043" s="251">
        <f t="shared" ref="I1043" si="1085">IFERROR((H1043/$F$6),0)</f>
        <v>-3.6856539760245131E-2</v>
      </c>
      <c r="J1043" s="251">
        <f t="shared" si="1066"/>
        <v>0.71606857221692355</v>
      </c>
    </row>
    <row r="1044" spans="1:10">
      <c r="A1044" s="225">
        <v>1498</v>
      </c>
      <c r="B1044" s="238" t="s">
        <v>2142</v>
      </c>
      <c r="C1044" s="238"/>
      <c r="D1044" s="239"/>
      <c r="E1044" s="240" t="s">
        <v>2143</v>
      </c>
      <c r="F1044" s="241">
        <v>-1507666</v>
      </c>
      <c r="G1044" s="252">
        <f t="shared" si="1060"/>
        <v>-2.1477311779348987E-2</v>
      </c>
      <c r="H1044" s="241">
        <v>-2587258.2400000002</v>
      </c>
      <c r="I1044" s="252">
        <f t="shared" ref="I1044" si="1086">IFERROR((H1044/$F$6),0)</f>
        <v>-3.6856539760245131E-2</v>
      </c>
      <c r="J1044" s="252">
        <f t="shared" si="1066"/>
        <v>0.71606857221692355</v>
      </c>
    </row>
    <row r="1045" spans="1:10">
      <c r="A1045" s="225">
        <v>1499</v>
      </c>
      <c r="B1045" s="242" t="s">
        <v>2144</v>
      </c>
      <c r="C1045" s="242" t="s">
        <v>2145</v>
      </c>
      <c r="D1045" s="243" t="s">
        <v>1829</v>
      </c>
      <c r="E1045" s="244" t="s">
        <v>2146</v>
      </c>
      <c r="F1045" s="245">
        <v>-1368582.62</v>
      </c>
      <c r="G1045" s="253">
        <f t="shared" si="1060"/>
        <v>-1.9496012794304775E-2</v>
      </c>
      <c r="H1045" s="245">
        <v>-2324847.06</v>
      </c>
      <c r="I1045" s="253">
        <f t="shared" ref="I1045" si="1087">IFERROR((H1045/$F$6),0)</f>
        <v>-3.3118386397864553E-2</v>
      </c>
      <c r="J1045" s="253">
        <f t="shared" si="1066"/>
        <v>0.69872613171136133</v>
      </c>
    </row>
    <row r="1046" spans="1:10">
      <c r="A1046" s="225">
        <v>1500</v>
      </c>
      <c r="B1046" s="242" t="s">
        <v>2147</v>
      </c>
      <c r="C1046" s="242" t="s">
        <v>2148</v>
      </c>
      <c r="D1046" s="243" t="s">
        <v>1829</v>
      </c>
      <c r="E1046" s="244" t="s">
        <v>2149</v>
      </c>
      <c r="F1046" s="245">
        <v>-33657.08</v>
      </c>
      <c r="G1046" s="253">
        <f t="shared" si="1060"/>
        <v>-4.7945871349655111E-4</v>
      </c>
      <c r="H1046" s="245">
        <v>-103415.61</v>
      </c>
      <c r="I1046" s="253">
        <f t="shared" ref="I1046" si="1088">IFERROR((H1046/$F$6),0)</f>
        <v>-1.4731971794956979E-3</v>
      </c>
      <c r="J1046" s="253">
        <f t="shared" si="1066"/>
        <v>2.0726257298612949</v>
      </c>
    </row>
    <row r="1047" spans="1:10">
      <c r="A1047" s="225">
        <v>1501</v>
      </c>
      <c r="B1047" s="242" t="s">
        <v>2150</v>
      </c>
      <c r="C1047" s="242" t="s">
        <v>2151</v>
      </c>
      <c r="D1047" s="243" t="s">
        <v>1829</v>
      </c>
      <c r="E1047" s="244" t="s">
        <v>2152</v>
      </c>
      <c r="F1047" s="245">
        <v>-65168.55</v>
      </c>
      <c r="G1047" s="253">
        <f t="shared" si="1060"/>
        <v>-9.2835234498761228E-4</v>
      </c>
      <c r="H1047" s="245">
        <v>-97120.67</v>
      </c>
      <c r="I1047" s="253">
        <f t="shared" ref="I1047" si="1089">IFERROR((H1047/$F$6),0)</f>
        <v>-1.3835232139010004E-3</v>
      </c>
      <c r="J1047" s="253">
        <f t="shared" si="1066"/>
        <v>0.49029969210608493</v>
      </c>
    </row>
    <row r="1048" spans="1:10">
      <c r="A1048" s="225">
        <v>1502</v>
      </c>
      <c r="B1048" s="246" t="s">
        <v>2153</v>
      </c>
      <c r="C1048" s="246" t="s">
        <v>2145</v>
      </c>
      <c r="D1048" s="243" t="s">
        <v>1829</v>
      </c>
      <c r="E1048" s="244" t="s">
        <v>2154</v>
      </c>
      <c r="F1048" s="245">
        <v>-1568.86</v>
      </c>
      <c r="G1048" s="253">
        <f t="shared" si="1060"/>
        <v>-2.2349045052517898E-5</v>
      </c>
      <c r="H1048" s="245">
        <v>0</v>
      </c>
      <c r="I1048" s="253">
        <f t="shared" ref="I1048" si="1090">IFERROR((H1048/$F$6),0)</f>
        <v>0</v>
      </c>
      <c r="J1048" s="253">
        <f t="shared" si="1066"/>
        <v>-1</v>
      </c>
    </row>
    <row r="1049" spans="1:10">
      <c r="A1049" s="225">
        <v>1503</v>
      </c>
      <c r="B1049" s="242" t="s">
        <v>2155</v>
      </c>
      <c r="C1049" s="242" t="s">
        <v>2148</v>
      </c>
      <c r="D1049" s="243" t="s">
        <v>1829</v>
      </c>
      <c r="E1049" s="244" t="s">
        <v>2156</v>
      </c>
      <c r="F1049" s="245">
        <v>-38688.89</v>
      </c>
      <c r="G1049" s="253">
        <f t="shared" si="1060"/>
        <v>-5.511388815075337E-4</v>
      </c>
      <c r="H1049" s="245">
        <v>-61874.9</v>
      </c>
      <c r="I1049" s="253">
        <f t="shared" ref="I1049" si="1091">IFERROR((H1049/$F$6),0)</f>
        <v>-8.8143296898387353E-4</v>
      </c>
      <c r="J1049" s="253">
        <f t="shared" si="1066"/>
        <v>0.59929375073826119</v>
      </c>
    </row>
    <row r="1050" spans="1:10">
      <c r="A1050" s="225">
        <v>1504</v>
      </c>
      <c r="B1050" s="234" t="s">
        <v>2157</v>
      </c>
      <c r="C1050" s="234"/>
      <c r="D1050" s="235"/>
      <c r="E1050" s="236" t="s">
        <v>2158</v>
      </c>
      <c r="F1050" s="237">
        <v>-421465.53</v>
      </c>
      <c r="G1050" s="251">
        <f t="shared" si="1060"/>
        <v>-6.0039468901325393E-3</v>
      </c>
      <c r="H1050" s="237">
        <v>-23560.87</v>
      </c>
      <c r="I1050" s="251">
        <f t="shared" ref="I1050" si="1092">IFERROR((H1050/$F$6),0)</f>
        <v>-3.3563411974715232E-4</v>
      </c>
      <c r="J1050" s="251">
        <f t="shared" si="1066"/>
        <v>-0.94409775337973667</v>
      </c>
    </row>
    <row r="1051" spans="1:10">
      <c r="A1051" s="225">
        <v>1505</v>
      </c>
      <c r="B1051" s="238" t="s">
        <v>2159</v>
      </c>
      <c r="C1051" s="238"/>
      <c r="D1051" s="239"/>
      <c r="E1051" s="240" t="s">
        <v>2158</v>
      </c>
      <c r="F1051" s="241">
        <v>-421465.53</v>
      </c>
      <c r="G1051" s="252">
        <f t="shared" si="1060"/>
        <v>-6.0039468901325393E-3</v>
      </c>
      <c r="H1051" s="241">
        <v>-23560.87</v>
      </c>
      <c r="I1051" s="252">
        <f t="shared" ref="I1051" si="1093">IFERROR((H1051/$F$6),0)</f>
        <v>-3.3563411974715232E-4</v>
      </c>
      <c r="J1051" s="252">
        <f t="shared" si="1066"/>
        <v>-0.94409775337973667</v>
      </c>
    </row>
    <row r="1052" spans="1:10">
      <c r="A1052" s="225">
        <v>1506</v>
      </c>
      <c r="B1052" s="242" t="s">
        <v>2160</v>
      </c>
      <c r="C1052" s="242"/>
      <c r="D1052" s="243" t="s">
        <v>2051</v>
      </c>
      <c r="E1052" s="244" t="s">
        <v>2161</v>
      </c>
      <c r="F1052" s="245">
        <v>-421465.53</v>
      </c>
      <c r="G1052" s="253">
        <f t="shared" si="1060"/>
        <v>-6.0039468901325393E-3</v>
      </c>
      <c r="H1052" s="245">
        <v>-23560.87</v>
      </c>
      <c r="I1052" s="253">
        <f t="shared" ref="I1052" si="1094">IFERROR((H1052/$F$6),0)</f>
        <v>-3.3563411974715232E-4</v>
      </c>
      <c r="J1052" s="253">
        <f t="shared" si="1066"/>
        <v>-0.94409775337973667</v>
      </c>
    </row>
    <row r="1053" spans="1:10">
      <c r="A1053" s="225">
        <v>1507</v>
      </c>
      <c r="B1053" s="230" t="s">
        <v>2162</v>
      </c>
      <c r="C1053" s="230"/>
      <c r="D1053" s="231"/>
      <c r="E1053" s="232" t="s">
        <v>2163</v>
      </c>
      <c r="F1053" s="233">
        <v>-277420.23</v>
      </c>
      <c r="G1053" s="250">
        <f t="shared" si="1060"/>
        <v>-3.9519633483866487E-3</v>
      </c>
      <c r="H1053" s="233">
        <v>-813266.06</v>
      </c>
      <c r="I1053" s="250">
        <f t="shared" ref="I1053" si="1095">IFERROR((H1053/$F$6),0)</f>
        <v>-1.1585303860525304E-2</v>
      </c>
      <c r="J1053" s="250">
        <f t="shared" si="1066"/>
        <v>1.9315312008788981</v>
      </c>
    </row>
    <row r="1054" spans="1:10">
      <c r="A1054" s="225">
        <v>1508</v>
      </c>
      <c r="B1054" s="234" t="s">
        <v>2164</v>
      </c>
      <c r="C1054" s="234"/>
      <c r="D1054" s="235"/>
      <c r="E1054" s="236" t="s">
        <v>2163</v>
      </c>
      <c r="F1054" s="237">
        <v>-277420.23</v>
      </c>
      <c r="G1054" s="251">
        <f t="shared" si="1060"/>
        <v>-3.9519633483866487E-3</v>
      </c>
      <c r="H1054" s="237">
        <v>-813266.06</v>
      </c>
      <c r="I1054" s="251">
        <f t="shared" ref="I1054" si="1096">IFERROR((H1054/$F$6),0)</f>
        <v>-1.1585303860525304E-2</v>
      </c>
      <c r="J1054" s="251">
        <f t="shared" si="1066"/>
        <v>1.9315312008788981</v>
      </c>
    </row>
    <row r="1055" spans="1:10">
      <c r="A1055" s="225">
        <v>1509</v>
      </c>
      <c r="B1055" s="238" t="s">
        <v>2165</v>
      </c>
      <c r="C1055" s="238"/>
      <c r="D1055" s="239"/>
      <c r="E1055" s="240" t="s">
        <v>2163</v>
      </c>
      <c r="F1055" s="241">
        <v>-277420.23</v>
      </c>
      <c r="G1055" s="252">
        <f t="shared" si="1060"/>
        <v>-3.9519633483866487E-3</v>
      </c>
      <c r="H1055" s="241">
        <v>-813266.06</v>
      </c>
      <c r="I1055" s="252">
        <f t="shared" ref="I1055" si="1097">IFERROR((H1055/$F$6),0)</f>
        <v>-1.1585303860525304E-2</v>
      </c>
      <c r="J1055" s="252">
        <f t="shared" si="1066"/>
        <v>1.9315312008788981</v>
      </c>
    </row>
    <row r="1056" spans="1:10">
      <c r="A1056" s="225">
        <v>1510</v>
      </c>
      <c r="B1056" s="242" t="s">
        <v>2166</v>
      </c>
      <c r="C1056" s="242"/>
      <c r="D1056" s="243" t="s">
        <v>2051</v>
      </c>
      <c r="E1056" s="244" t="s">
        <v>2163</v>
      </c>
      <c r="F1056" s="245">
        <v>-277420.23</v>
      </c>
      <c r="G1056" s="253">
        <f t="shared" si="1060"/>
        <v>-3.9519633483866487E-3</v>
      </c>
      <c r="H1056" s="245">
        <v>-813266.06</v>
      </c>
      <c r="I1056" s="253">
        <f t="shared" ref="I1056" si="1098">IFERROR((H1056/$F$6),0)</f>
        <v>-1.1585303860525304E-2</v>
      </c>
      <c r="J1056" s="253">
        <f t="shared" si="1066"/>
        <v>1.9315312008788981</v>
      </c>
    </row>
  </sheetData>
  <autoFilter ref="A5:J904" xr:uid="{00000000-0001-0000-0400-000000000000}"/>
  <dataConsolidate/>
  <mergeCells count="1">
    <mergeCell ref="D4:E4"/>
  </mergeCells>
  <pageMargins left="0.19685039370078741" right="0.11811023622047245" top="0.59055118110236227" bottom="0.39370078740157483" header="0.31496062992125984" footer="0.31496062992125984"/>
  <pageSetup paperSize="9" scale="21" orientation="landscape" r:id="rId1"/>
  <headerFooter scaleWithDoc="0"/>
  <rowBreaks count="2" manualBreakCount="2">
    <brk id="147" max="24" man="1"/>
    <brk id="454" max="24"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FC1BD-189E-426C-9C00-3918381CC082}">
  <dimension ref="A1:Q990"/>
  <sheetViews>
    <sheetView showGridLines="0" zoomScale="90" zoomScaleNormal="90" workbookViewId="0">
      <pane xSplit="6" ySplit="1" topLeftCell="I2" activePane="bottomRight" state="frozen"/>
      <selection pane="topRight" activeCell="D1" sqref="D1"/>
      <selection pane="bottomLeft" activeCell="A2" sqref="A2"/>
      <selection pane="bottomRight" activeCell="P5" sqref="P5"/>
    </sheetView>
  </sheetViews>
  <sheetFormatPr defaultColWidth="9.109375" defaultRowHeight="13.8"/>
  <cols>
    <col min="1" max="1" width="6.44140625" style="19" bestFit="1" customWidth="1"/>
    <col min="2" max="2" width="10.77734375" style="19" bestFit="1" customWidth="1"/>
    <col min="3" max="3" width="12.44140625" style="199" bestFit="1" customWidth="1"/>
    <col min="4" max="4" width="25.77734375" style="199" bestFit="1" customWidth="1"/>
    <col min="5" max="5" width="28.33203125" style="199" customWidth="1"/>
    <col min="6" max="6" width="13.44140625" style="19" bestFit="1" customWidth="1"/>
    <col min="7" max="8" width="12.44140625" style="19" bestFit="1" customWidth="1"/>
    <col min="9" max="9" width="10" style="19" bestFit="1" customWidth="1"/>
    <col min="10" max="10" width="7.33203125" style="19" bestFit="1" customWidth="1"/>
    <col min="11" max="11" width="11.109375" style="19" bestFit="1" customWidth="1"/>
    <col min="12" max="12" width="12.44140625" style="208" bestFit="1" customWidth="1"/>
    <col min="13" max="13" width="13.44140625" style="19" bestFit="1" customWidth="1"/>
    <col min="14" max="14" width="6.77734375" style="19" bestFit="1" customWidth="1"/>
    <col min="15" max="15" width="4.33203125" style="19" customWidth="1"/>
    <col min="16" max="16" width="16.44140625" style="19" customWidth="1"/>
    <col min="17" max="17" width="11" style="19" bestFit="1" customWidth="1"/>
    <col min="18" max="16384" width="9.109375" style="19"/>
  </cols>
  <sheetData>
    <row r="1" spans="1:17" s="207" customFormat="1">
      <c r="A1" s="214" t="s">
        <v>2169</v>
      </c>
      <c r="B1" s="214" t="s">
        <v>2170</v>
      </c>
      <c r="C1" s="215" t="s">
        <v>2171</v>
      </c>
      <c r="D1" s="215" t="s">
        <v>2172</v>
      </c>
      <c r="E1" s="215" t="s">
        <v>1</v>
      </c>
      <c r="F1" s="215" t="s">
        <v>2173</v>
      </c>
      <c r="G1" s="215" t="s">
        <v>2174</v>
      </c>
      <c r="H1" s="215" t="s">
        <v>2175</v>
      </c>
      <c r="I1" s="215" t="s">
        <v>2168</v>
      </c>
      <c r="J1" s="215" t="s">
        <v>2176</v>
      </c>
      <c r="K1" s="215" t="s">
        <v>2177</v>
      </c>
      <c r="L1" s="216" t="s">
        <v>2178</v>
      </c>
      <c r="M1" s="215" t="s">
        <v>2179</v>
      </c>
      <c r="N1" s="215" t="s">
        <v>2180</v>
      </c>
      <c r="P1" s="215" t="s">
        <v>2181</v>
      </c>
      <c r="Q1" s="215"/>
    </row>
    <row r="2" spans="1:17">
      <c r="A2" s="19">
        <v>1</v>
      </c>
      <c r="B2" s="19" t="s">
        <v>2182</v>
      </c>
      <c r="C2" s="209" t="s">
        <v>314</v>
      </c>
      <c r="D2" s="212" t="s">
        <v>315</v>
      </c>
      <c r="E2" s="209" t="s">
        <v>317</v>
      </c>
      <c r="F2" s="210">
        <v>162806.15</v>
      </c>
      <c r="G2" s="210">
        <v>0</v>
      </c>
      <c r="H2" s="210">
        <v>0</v>
      </c>
      <c r="I2" s="210">
        <v>0</v>
      </c>
      <c r="J2" s="210">
        <v>0</v>
      </c>
      <c r="K2" s="210">
        <v>0</v>
      </c>
      <c r="L2" s="210">
        <v>0</v>
      </c>
      <c r="M2" s="210">
        <v>162806.15</v>
      </c>
      <c r="N2" s="211">
        <v>44197</v>
      </c>
      <c r="P2" s="217">
        <f t="shared" ref="P2:P7" si="0">F2-M2</f>
        <v>0</v>
      </c>
      <c r="Q2" s="217">
        <f t="shared" ref="Q2:Q7" si="1">G2-I2+P2</f>
        <v>0</v>
      </c>
    </row>
    <row r="3" spans="1:17">
      <c r="A3" s="19">
        <v>2</v>
      </c>
      <c r="B3" s="19" t="s">
        <v>2182</v>
      </c>
      <c r="C3" s="209" t="s">
        <v>318</v>
      </c>
      <c r="D3" s="212" t="s">
        <v>319</v>
      </c>
      <c r="E3" s="209" t="s">
        <v>320</v>
      </c>
      <c r="F3" s="210">
        <v>7965743.9800000004</v>
      </c>
      <c r="G3" s="210">
        <v>0</v>
      </c>
      <c r="H3" s="210">
        <v>0</v>
      </c>
      <c r="I3" s="210">
        <v>0</v>
      </c>
      <c r="J3" s="210">
        <v>0</v>
      </c>
      <c r="K3" s="210">
        <v>0</v>
      </c>
      <c r="L3" s="210">
        <v>0</v>
      </c>
      <c r="M3" s="210">
        <v>7965743.9800000004</v>
      </c>
      <c r="N3" s="211">
        <v>44197</v>
      </c>
      <c r="P3" s="217">
        <f t="shared" si="0"/>
        <v>0</v>
      </c>
      <c r="Q3" s="217">
        <f t="shared" si="1"/>
        <v>0</v>
      </c>
    </row>
    <row r="4" spans="1:17">
      <c r="A4" s="19">
        <v>3</v>
      </c>
      <c r="B4" s="19" t="s">
        <v>2182</v>
      </c>
      <c r="C4" s="209" t="s">
        <v>321</v>
      </c>
      <c r="D4" s="212" t="s">
        <v>322</v>
      </c>
      <c r="E4" s="209" t="s">
        <v>323</v>
      </c>
      <c r="F4" s="210">
        <v>697936.7</v>
      </c>
      <c r="G4" s="210">
        <v>0</v>
      </c>
      <c r="H4" s="210">
        <v>0</v>
      </c>
      <c r="I4" s="210">
        <v>0</v>
      </c>
      <c r="J4" s="210">
        <v>0</v>
      </c>
      <c r="K4" s="210">
        <v>0</v>
      </c>
      <c r="L4" s="210">
        <v>0</v>
      </c>
      <c r="M4" s="210">
        <v>697936.7</v>
      </c>
      <c r="N4" s="211">
        <v>44197</v>
      </c>
      <c r="P4" s="217">
        <f t="shared" si="0"/>
        <v>0</v>
      </c>
      <c r="Q4" s="217">
        <f t="shared" si="1"/>
        <v>0</v>
      </c>
    </row>
    <row r="5" spans="1:17">
      <c r="A5" s="19">
        <v>4</v>
      </c>
      <c r="B5" s="19" t="s">
        <v>2182</v>
      </c>
      <c r="C5" s="209" t="s">
        <v>324</v>
      </c>
      <c r="D5" s="212" t="s">
        <v>325</v>
      </c>
      <c r="E5" s="209" t="s">
        <v>326</v>
      </c>
      <c r="F5" s="210">
        <v>344116.06</v>
      </c>
      <c r="G5" s="210">
        <v>0</v>
      </c>
      <c r="H5" s="210">
        <v>0</v>
      </c>
      <c r="I5" s="210">
        <v>0</v>
      </c>
      <c r="J5" s="210">
        <v>0</v>
      </c>
      <c r="K5" s="210">
        <v>0</v>
      </c>
      <c r="L5" s="210">
        <v>0</v>
      </c>
      <c r="M5" s="210">
        <v>344116.06</v>
      </c>
      <c r="N5" s="211">
        <v>44197</v>
      </c>
      <c r="P5" s="217">
        <f t="shared" si="0"/>
        <v>0</v>
      </c>
      <c r="Q5" s="217">
        <f t="shared" si="1"/>
        <v>0</v>
      </c>
    </row>
    <row r="6" spans="1:17">
      <c r="A6" s="19">
        <v>5</v>
      </c>
      <c r="B6" s="19" t="s">
        <v>2182</v>
      </c>
      <c r="C6" s="209" t="s">
        <v>327</v>
      </c>
      <c r="D6" s="212" t="s">
        <v>325</v>
      </c>
      <c r="E6" s="209" t="s">
        <v>328</v>
      </c>
      <c r="F6" s="210">
        <v>45206.64</v>
      </c>
      <c r="G6" s="210">
        <v>0</v>
      </c>
      <c r="H6" s="210">
        <v>0</v>
      </c>
      <c r="I6" s="210">
        <v>0</v>
      </c>
      <c r="J6" s="210">
        <v>0</v>
      </c>
      <c r="K6" s="210">
        <v>0</v>
      </c>
      <c r="L6" s="210">
        <v>0</v>
      </c>
      <c r="M6" s="210">
        <v>45206.64</v>
      </c>
      <c r="N6" s="211">
        <v>44197</v>
      </c>
      <c r="P6" s="217">
        <f t="shared" si="0"/>
        <v>0</v>
      </c>
      <c r="Q6" s="217">
        <f t="shared" si="1"/>
        <v>0</v>
      </c>
    </row>
    <row r="7" spans="1:17">
      <c r="A7" s="19">
        <v>6</v>
      </c>
      <c r="B7" s="19" t="s">
        <v>2182</v>
      </c>
      <c r="C7" s="209" t="s">
        <v>329</v>
      </c>
      <c r="D7" s="212" t="s">
        <v>330</v>
      </c>
      <c r="E7" s="209" t="s">
        <v>331</v>
      </c>
      <c r="F7" s="210">
        <v>967479.4</v>
      </c>
      <c r="G7" s="210">
        <v>0</v>
      </c>
      <c r="H7" s="210">
        <v>0</v>
      </c>
      <c r="I7" s="210">
        <v>0</v>
      </c>
      <c r="J7" s="210">
        <v>0</v>
      </c>
      <c r="K7" s="210">
        <v>0</v>
      </c>
      <c r="L7" s="210">
        <v>0</v>
      </c>
      <c r="M7" s="210">
        <v>967479.4</v>
      </c>
      <c r="N7" s="211">
        <v>44197</v>
      </c>
      <c r="P7" s="217">
        <f t="shared" si="0"/>
        <v>0</v>
      </c>
      <c r="Q7" s="217">
        <f t="shared" si="1"/>
        <v>0</v>
      </c>
    </row>
    <row r="8" spans="1:17">
      <c r="A8" s="19">
        <v>7</v>
      </c>
      <c r="B8" s="19" t="s">
        <v>2182</v>
      </c>
      <c r="C8" s="209" t="s">
        <v>332</v>
      </c>
      <c r="D8" s="212" t="s">
        <v>333</v>
      </c>
      <c r="E8" s="209" t="s">
        <v>334</v>
      </c>
      <c r="F8" s="210">
        <v>13022134.26</v>
      </c>
      <c r="G8" s="210">
        <v>85684</v>
      </c>
      <c r="H8" s="210">
        <v>0</v>
      </c>
      <c r="I8" s="210">
        <v>0</v>
      </c>
      <c r="J8" s="210">
        <v>0</v>
      </c>
      <c r="K8" s="210">
        <v>0</v>
      </c>
      <c r="L8" s="210">
        <v>0</v>
      </c>
      <c r="M8" s="210">
        <v>13107818.26</v>
      </c>
      <c r="N8" s="211">
        <v>44197</v>
      </c>
      <c r="P8" s="217">
        <f>F8-M8</f>
        <v>-85684</v>
      </c>
      <c r="Q8" s="217">
        <f>G8-I8+P8</f>
        <v>0</v>
      </c>
    </row>
    <row r="9" spans="1:17">
      <c r="A9" s="19">
        <v>8</v>
      </c>
      <c r="B9" s="19" t="s">
        <v>2182</v>
      </c>
      <c r="C9" s="209" t="s">
        <v>335</v>
      </c>
      <c r="D9" s="212" t="s">
        <v>319</v>
      </c>
      <c r="E9" s="209" t="s">
        <v>336</v>
      </c>
      <c r="F9" s="210">
        <v>1195429.73</v>
      </c>
      <c r="G9" s="210">
        <v>0</v>
      </c>
      <c r="H9" s="210">
        <v>0</v>
      </c>
      <c r="I9" s="210">
        <v>0</v>
      </c>
      <c r="J9" s="210">
        <v>0</v>
      </c>
      <c r="K9" s="210">
        <v>0</v>
      </c>
      <c r="L9" s="210">
        <v>0</v>
      </c>
      <c r="M9" s="210">
        <v>1195429.73</v>
      </c>
      <c r="N9" s="211">
        <v>44197</v>
      </c>
      <c r="P9" s="217">
        <f t="shared" ref="P9:P33" si="2">F9-M9</f>
        <v>0</v>
      </c>
      <c r="Q9" s="217">
        <f t="shared" ref="Q9:Q33" si="3">G9-I9+P9</f>
        <v>0</v>
      </c>
    </row>
    <row r="10" spans="1:17">
      <c r="A10" s="19">
        <v>9</v>
      </c>
      <c r="B10" s="19" t="s">
        <v>2182</v>
      </c>
      <c r="C10" s="209" t="s">
        <v>337</v>
      </c>
      <c r="D10" s="212" t="s">
        <v>319</v>
      </c>
      <c r="E10" s="209" t="s">
        <v>338</v>
      </c>
      <c r="F10" s="210">
        <v>4570</v>
      </c>
      <c r="G10" s="210">
        <v>0</v>
      </c>
      <c r="H10" s="210">
        <v>0</v>
      </c>
      <c r="I10" s="210">
        <v>0</v>
      </c>
      <c r="J10" s="210">
        <v>0</v>
      </c>
      <c r="K10" s="210">
        <v>0</v>
      </c>
      <c r="L10" s="210">
        <v>0</v>
      </c>
      <c r="M10" s="210">
        <v>4570</v>
      </c>
      <c r="N10" s="211">
        <v>44197</v>
      </c>
      <c r="P10" s="217">
        <f t="shared" si="2"/>
        <v>0</v>
      </c>
      <c r="Q10" s="217">
        <f t="shared" si="3"/>
        <v>0</v>
      </c>
    </row>
    <row r="11" spans="1:17">
      <c r="A11" s="19">
        <v>10</v>
      </c>
      <c r="B11" s="19" t="s">
        <v>2182</v>
      </c>
      <c r="C11" s="209" t="s">
        <v>339</v>
      </c>
      <c r="D11" s="212" t="s">
        <v>319</v>
      </c>
      <c r="E11" s="209" t="s">
        <v>340</v>
      </c>
      <c r="F11" s="210">
        <v>3573.73</v>
      </c>
      <c r="G11" s="210">
        <v>0</v>
      </c>
      <c r="H11" s="210">
        <v>0</v>
      </c>
      <c r="I11" s="210">
        <v>0</v>
      </c>
      <c r="J11" s="210">
        <v>0</v>
      </c>
      <c r="K11" s="210">
        <v>0</v>
      </c>
      <c r="L11" s="210">
        <v>0</v>
      </c>
      <c r="M11" s="210">
        <v>3573.73</v>
      </c>
      <c r="N11" s="211">
        <v>44197</v>
      </c>
      <c r="P11" s="217">
        <f t="shared" si="2"/>
        <v>0</v>
      </c>
      <c r="Q11" s="217">
        <f t="shared" si="3"/>
        <v>0</v>
      </c>
    </row>
    <row r="12" spans="1:17">
      <c r="A12" s="19">
        <v>11</v>
      </c>
      <c r="B12" s="19" t="s">
        <v>2182</v>
      </c>
      <c r="C12" s="209" t="s">
        <v>341</v>
      </c>
      <c r="D12" s="212" t="s">
        <v>319</v>
      </c>
      <c r="E12" s="209" t="s">
        <v>342</v>
      </c>
      <c r="F12" s="210">
        <v>179590.81</v>
      </c>
      <c r="G12" s="210">
        <v>0</v>
      </c>
      <c r="H12" s="210">
        <v>0</v>
      </c>
      <c r="I12" s="210">
        <v>0</v>
      </c>
      <c r="J12" s="210">
        <v>0</v>
      </c>
      <c r="K12" s="210">
        <v>0</v>
      </c>
      <c r="L12" s="210">
        <v>0</v>
      </c>
      <c r="M12" s="210">
        <v>179590.81</v>
      </c>
      <c r="N12" s="211">
        <v>44197</v>
      </c>
      <c r="P12" s="217">
        <f t="shared" si="2"/>
        <v>0</v>
      </c>
      <c r="Q12" s="217">
        <f t="shared" si="3"/>
        <v>0</v>
      </c>
    </row>
    <row r="13" spans="1:17">
      <c r="A13" s="19">
        <v>12</v>
      </c>
      <c r="B13" s="19" t="s">
        <v>2182</v>
      </c>
      <c r="C13" s="209" t="s">
        <v>343</v>
      </c>
      <c r="D13" s="212" t="s">
        <v>319</v>
      </c>
      <c r="E13" s="209" t="s">
        <v>344</v>
      </c>
      <c r="F13" s="210">
        <v>65441.5</v>
      </c>
      <c r="G13" s="210">
        <v>0</v>
      </c>
      <c r="H13" s="210">
        <v>0</v>
      </c>
      <c r="I13" s="210">
        <v>0</v>
      </c>
      <c r="J13" s="210">
        <v>0</v>
      </c>
      <c r="K13" s="210">
        <v>0</v>
      </c>
      <c r="L13" s="210">
        <v>0</v>
      </c>
      <c r="M13" s="210">
        <v>65441.5</v>
      </c>
      <c r="N13" s="211">
        <v>44197</v>
      </c>
      <c r="P13" s="217">
        <f t="shared" si="2"/>
        <v>0</v>
      </c>
      <c r="Q13" s="217">
        <f t="shared" si="3"/>
        <v>0</v>
      </c>
    </row>
    <row r="14" spans="1:17">
      <c r="A14" s="19">
        <v>13</v>
      </c>
      <c r="B14" s="19" t="s">
        <v>2182</v>
      </c>
      <c r="C14" s="209" t="s">
        <v>345</v>
      </c>
      <c r="D14" s="212" t="s">
        <v>319</v>
      </c>
      <c r="E14" s="209" t="s">
        <v>346</v>
      </c>
      <c r="F14" s="210">
        <v>19931.330000000002</v>
      </c>
      <c r="G14" s="210">
        <v>0</v>
      </c>
      <c r="H14" s="210">
        <v>0</v>
      </c>
      <c r="I14" s="210">
        <v>0</v>
      </c>
      <c r="J14" s="210">
        <v>0</v>
      </c>
      <c r="K14" s="210">
        <v>0</v>
      </c>
      <c r="L14" s="210">
        <v>0</v>
      </c>
      <c r="M14" s="210">
        <v>19931.330000000002</v>
      </c>
      <c r="N14" s="211">
        <v>44197</v>
      </c>
      <c r="P14" s="217">
        <f t="shared" si="2"/>
        <v>0</v>
      </c>
      <c r="Q14" s="217">
        <f t="shared" si="3"/>
        <v>0</v>
      </c>
    </row>
    <row r="15" spans="1:17">
      <c r="A15" s="19">
        <v>14</v>
      </c>
      <c r="B15" s="19" t="s">
        <v>2182</v>
      </c>
      <c r="C15" s="209" t="s">
        <v>347</v>
      </c>
      <c r="D15" s="212" t="s">
        <v>319</v>
      </c>
      <c r="E15" s="209" t="s">
        <v>348</v>
      </c>
      <c r="F15" s="210">
        <v>10181.15</v>
      </c>
      <c r="G15" s="210">
        <v>0</v>
      </c>
      <c r="H15" s="210">
        <v>0</v>
      </c>
      <c r="I15" s="210">
        <v>0</v>
      </c>
      <c r="J15" s="210">
        <v>0</v>
      </c>
      <c r="K15" s="210">
        <v>0</v>
      </c>
      <c r="L15" s="210">
        <v>0</v>
      </c>
      <c r="M15" s="210">
        <v>10181.15</v>
      </c>
      <c r="N15" s="211">
        <v>44197</v>
      </c>
      <c r="P15" s="217">
        <f t="shared" si="2"/>
        <v>0</v>
      </c>
      <c r="Q15" s="217">
        <f t="shared" si="3"/>
        <v>0</v>
      </c>
    </row>
    <row r="16" spans="1:17">
      <c r="A16" s="19">
        <v>15</v>
      </c>
      <c r="B16" s="19" t="s">
        <v>2182</v>
      </c>
      <c r="C16" s="209" t="s">
        <v>349</v>
      </c>
      <c r="D16" s="212" t="s">
        <v>319</v>
      </c>
      <c r="E16" s="209" t="s">
        <v>350</v>
      </c>
      <c r="F16" s="210">
        <v>1390620.7</v>
      </c>
      <c r="G16" s="210">
        <v>0</v>
      </c>
      <c r="H16" s="210">
        <v>0</v>
      </c>
      <c r="I16" s="210">
        <v>0</v>
      </c>
      <c r="J16" s="210">
        <v>0</v>
      </c>
      <c r="K16" s="210">
        <v>0</v>
      </c>
      <c r="L16" s="210">
        <v>0</v>
      </c>
      <c r="M16" s="210">
        <v>1390620.7</v>
      </c>
      <c r="N16" s="211">
        <v>44197</v>
      </c>
      <c r="P16" s="217">
        <f t="shared" si="2"/>
        <v>0</v>
      </c>
      <c r="Q16" s="217">
        <f t="shared" si="3"/>
        <v>0</v>
      </c>
    </row>
    <row r="17" spans="1:17">
      <c r="A17" s="19">
        <v>16</v>
      </c>
      <c r="B17" s="19" t="s">
        <v>2182</v>
      </c>
      <c r="C17" s="209" t="s">
        <v>351</v>
      </c>
      <c r="D17" s="212" t="s">
        <v>319</v>
      </c>
      <c r="E17" s="209" t="s">
        <v>352</v>
      </c>
      <c r="F17" s="210">
        <v>22704.94</v>
      </c>
      <c r="G17" s="210">
        <v>0</v>
      </c>
      <c r="H17" s="210">
        <v>0</v>
      </c>
      <c r="I17" s="210">
        <v>0</v>
      </c>
      <c r="J17" s="210">
        <v>0</v>
      </c>
      <c r="K17" s="210">
        <v>0</v>
      </c>
      <c r="L17" s="210">
        <v>0</v>
      </c>
      <c r="M17" s="210">
        <v>22704.94</v>
      </c>
      <c r="N17" s="211">
        <v>44197</v>
      </c>
      <c r="P17" s="217">
        <f t="shared" si="2"/>
        <v>0</v>
      </c>
      <c r="Q17" s="217">
        <f t="shared" si="3"/>
        <v>0</v>
      </c>
    </row>
    <row r="18" spans="1:17">
      <c r="A18" s="19">
        <v>17</v>
      </c>
      <c r="B18" s="19" t="s">
        <v>2182</v>
      </c>
      <c r="C18" s="209" t="s">
        <v>353</v>
      </c>
      <c r="D18" s="212" t="s">
        <v>319</v>
      </c>
      <c r="E18" s="209" t="s">
        <v>354</v>
      </c>
      <c r="F18" s="210">
        <v>1350.53</v>
      </c>
      <c r="G18" s="210">
        <v>0</v>
      </c>
      <c r="H18" s="210">
        <v>0</v>
      </c>
      <c r="I18" s="210">
        <v>0</v>
      </c>
      <c r="J18" s="210">
        <v>0</v>
      </c>
      <c r="K18" s="210">
        <v>0</v>
      </c>
      <c r="L18" s="210">
        <v>0</v>
      </c>
      <c r="M18" s="210">
        <v>1350.53</v>
      </c>
      <c r="N18" s="211">
        <v>44197</v>
      </c>
      <c r="P18" s="217">
        <f t="shared" si="2"/>
        <v>0</v>
      </c>
      <c r="Q18" s="217">
        <f t="shared" si="3"/>
        <v>0</v>
      </c>
    </row>
    <row r="19" spans="1:17">
      <c r="A19" s="19">
        <v>18</v>
      </c>
      <c r="B19" s="19" t="s">
        <v>2182</v>
      </c>
      <c r="C19" s="209" t="s">
        <v>355</v>
      </c>
      <c r="D19" s="212" t="s">
        <v>319</v>
      </c>
      <c r="E19" s="209" t="s">
        <v>356</v>
      </c>
      <c r="F19" s="210">
        <v>4601.2</v>
      </c>
      <c r="G19" s="210">
        <v>0</v>
      </c>
      <c r="H19" s="210">
        <v>0</v>
      </c>
      <c r="I19" s="210">
        <v>0</v>
      </c>
      <c r="J19" s="210">
        <v>0</v>
      </c>
      <c r="K19" s="210">
        <v>0</v>
      </c>
      <c r="L19" s="210">
        <v>0</v>
      </c>
      <c r="M19" s="210">
        <v>4601.2</v>
      </c>
      <c r="N19" s="211">
        <v>44197</v>
      </c>
      <c r="P19" s="217">
        <f t="shared" si="2"/>
        <v>0</v>
      </c>
      <c r="Q19" s="217">
        <f t="shared" si="3"/>
        <v>0</v>
      </c>
    </row>
    <row r="20" spans="1:17">
      <c r="A20" s="19">
        <v>19</v>
      </c>
      <c r="B20" s="19" t="s">
        <v>2182</v>
      </c>
      <c r="C20" s="209" t="s">
        <v>357</v>
      </c>
      <c r="D20" s="212" t="s">
        <v>319</v>
      </c>
      <c r="E20" s="209" t="s">
        <v>358</v>
      </c>
      <c r="F20" s="210">
        <v>907856</v>
      </c>
      <c r="G20" s="210">
        <v>0</v>
      </c>
      <c r="H20" s="210">
        <v>0</v>
      </c>
      <c r="I20" s="210">
        <v>0</v>
      </c>
      <c r="J20" s="210">
        <v>0</v>
      </c>
      <c r="K20" s="210">
        <v>0</v>
      </c>
      <c r="L20" s="210">
        <v>0</v>
      </c>
      <c r="M20" s="210">
        <v>907856</v>
      </c>
      <c r="N20" s="211">
        <v>44197</v>
      </c>
      <c r="P20" s="217">
        <f t="shared" si="2"/>
        <v>0</v>
      </c>
      <c r="Q20" s="217">
        <f t="shared" si="3"/>
        <v>0</v>
      </c>
    </row>
    <row r="21" spans="1:17">
      <c r="A21" s="19">
        <v>20</v>
      </c>
      <c r="B21" s="19" t="s">
        <v>2182</v>
      </c>
      <c r="C21" s="209" t="s">
        <v>359</v>
      </c>
      <c r="D21" s="212" t="s">
        <v>319</v>
      </c>
      <c r="E21" s="209" t="s">
        <v>360</v>
      </c>
      <c r="F21" s="210">
        <v>535753.85</v>
      </c>
      <c r="G21" s="210">
        <v>0</v>
      </c>
      <c r="H21" s="210">
        <v>0</v>
      </c>
      <c r="I21" s="210">
        <v>0</v>
      </c>
      <c r="J21" s="210">
        <v>0</v>
      </c>
      <c r="K21" s="210">
        <v>0</v>
      </c>
      <c r="L21" s="210">
        <v>0</v>
      </c>
      <c r="M21" s="210">
        <v>535753.85</v>
      </c>
      <c r="N21" s="211">
        <v>44197</v>
      </c>
      <c r="P21" s="217">
        <f t="shared" si="2"/>
        <v>0</v>
      </c>
      <c r="Q21" s="217">
        <f t="shared" si="3"/>
        <v>0</v>
      </c>
    </row>
    <row r="22" spans="1:17">
      <c r="A22" s="19">
        <v>21</v>
      </c>
      <c r="B22" s="19" t="s">
        <v>2182</v>
      </c>
      <c r="C22" s="209" t="s">
        <v>361</v>
      </c>
      <c r="D22" s="212" t="s">
        <v>319</v>
      </c>
      <c r="E22" s="209" t="s">
        <v>2183</v>
      </c>
      <c r="F22" s="210">
        <v>2164736.81</v>
      </c>
      <c r="G22" s="210">
        <v>0</v>
      </c>
      <c r="H22" s="210">
        <v>0</v>
      </c>
      <c r="I22" s="210">
        <v>0</v>
      </c>
      <c r="J22" s="210">
        <v>0</v>
      </c>
      <c r="K22" s="210">
        <v>0</v>
      </c>
      <c r="L22" s="210">
        <v>0</v>
      </c>
      <c r="M22" s="210">
        <v>2164736.81</v>
      </c>
      <c r="N22" s="211">
        <v>44197</v>
      </c>
      <c r="P22" s="217">
        <f t="shared" si="2"/>
        <v>0</v>
      </c>
      <c r="Q22" s="217">
        <f t="shared" si="3"/>
        <v>0</v>
      </c>
    </row>
    <row r="23" spans="1:17">
      <c r="A23" s="19">
        <v>22</v>
      </c>
      <c r="B23" s="19" t="s">
        <v>2182</v>
      </c>
      <c r="C23" s="209" t="s">
        <v>363</v>
      </c>
      <c r="D23" s="212" t="s">
        <v>319</v>
      </c>
      <c r="E23" s="209" t="s">
        <v>364</v>
      </c>
      <c r="F23" s="210">
        <v>130585.64</v>
      </c>
      <c r="G23" s="210">
        <v>0</v>
      </c>
      <c r="H23" s="210">
        <v>0</v>
      </c>
      <c r="I23" s="210">
        <v>0</v>
      </c>
      <c r="J23" s="210">
        <v>0</v>
      </c>
      <c r="K23" s="210">
        <v>0</v>
      </c>
      <c r="L23" s="210">
        <v>0</v>
      </c>
      <c r="M23" s="210">
        <v>130585.64</v>
      </c>
      <c r="N23" s="211">
        <v>44197</v>
      </c>
      <c r="P23" s="217">
        <f t="shared" si="2"/>
        <v>0</v>
      </c>
      <c r="Q23" s="217">
        <f t="shared" si="3"/>
        <v>0</v>
      </c>
    </row>
    <row r="24" spans="1:17">
      <c r="A24" s="19">
        <v>23</v>
      </c>
      <c r="B24" s="19" t="s">
        <v>2182</v>
      </c>
      <c r="C24" s="209" t="s">
        <v>365</v>
      </c>
      <c r="D24" s="212" t="s">
        <v>319</v>
      </c>
      <c r="E24" s="209" t="s">
        <v>366</v>
      </c>
      <c r="F24" s="210">
        <v>43322.97</v>
      </c>
      <c r="G24" s="210">
        <v>0</v>
      </c>
      <c r="H24" s="210">
        <v>0</v>
      </c>
      <c r="I24" s="210">
        <v>0</v>
      </c>
      <c r="J24" s="210">
        <v>0</v>
      </c>
      <c r="K24" s="210">
        <v>0</v>
      </c>
      <c r="L24" s="210">
        <v>0</v>
      </c>
      <c r="M24" s="210">
        <v>43322.97</v>
      </c>
      <c r="N24" s="211">
        <v>44197</v>
      </c>
      <c r="P24" s="217">
        <f t="shared" si="2"/>
        <v>0</v>
      </c>
      <c r="Q24" s="217">
        <f t="shared" si="3"/>
        <v>0</v>
      </c>
    </row>
    <row r="25" spans="1:17">
      <c r="A25" s="19">
        <v>24</v>
      </c>
      <c r="B25" s="19" t="s">
        <v>2182</v>
      </c>
      <c r="C25" s="209" t="s">
        <v>367</v>
      </c>
      <c r="D25" s="212" t="s">
        <v>319</v>
      </c>
      <c r="E25" s="209" t="s">
        <v>368</v>
      </c>
      <c r="F25" s="210">
        <v>1927928.96</v>
      </c>
      <c r="G25" s="210">
        <v>0</v>
      </c>
      <c r="H25" s="210">
        <v>0</v>
      </c>
      <c r="I25" s="210">
        <v>0</v>
      </c>
      <c r="J25" s="210">
        <v>0</v>
      </c>
      <c r="K25" s="210">
        <v>0</v>
      </c>
      <c r="L25" s="210">
        <v>0</v>
      </c>
      <c r="M25" s="210">
        <v>1927928.96</v>
      </c>
      <c r="N25" s="211">
        <v>44197</v>
      </c>
      <c r="P25" s="217">
        <f t="shared" si="2"/>
        <v>0</v>
      </c>
      <c r="Q25" s="217">
        <f t="shared" si="3"/>
        <v>0</v>
      </c>
    </row>
    <row r="26" spans="1:17">
      <c r="A26" s="19">
        <v>25</v>
      </c>
      <c r="B26" s="19" t="s">
        <v>2182</v>
      </c>
      <c r="C26" s="209" t="s">
        <v>369</v>
      </c>
      <c r="D26" s="212" t="s">
        <v>319</v>
      </c>
      <c r="E26" s="209" t="s">
        <v>370</v>
      </c>
      <c r="F26" s="210">
        <v>8403.43</v>
      </c>
      <c r="G26" s="210">
        <v>0</v>
      </c>
      <c r="H26" s="210">
        <v>0</v>
      </c>
      <c r="I26" s="210">
        <v>0</v>
      </c>
      <c r="J26" s="210">
        <v>0</v>
      </c>
      <c r="K26" s="210">
        <v>0</v>
      </c>
      <c r="L26" s="210">
        <v>0</v>
      </c>
      <c r="M26" s="210">
        <v>8403.43</v>
      </c>
      <c r="N26" s="211">
        <v>44197</v>
      </c>
      <c r="P26" s="217">
        <f t="shared" si="2"/>
        <v>0</v>
      </c>
      <c r="Q26" s="217">
        <f t="shared" si="3"/>
        <v>0</v>
      </c>
    </row>
    <row r="27" spans="1:17">
      <c r="A27" s="19">
        <v>26</v>
      </c>
      <c r="B27" s="19" t="s">
        <v>2182</v>
      </c>
      <c r="C27" s="209" t="s">
        <v>371</v>
      </c>
      <c r="D27" s="212" t="s">
        <v>319</v>
      </c>
      <c r="E27" s="209" t="s">
        <v>372</v>
      </c>
      <c r="F27" s="210">
        <v>9347.06</v>
      </c>
      <c r="G27" s="210">
        <v>0</v>
      </c>
      <c r="H27" s="210">
        <v>0</v>
      </c>
      <c r="I27" s="210">
        <v>0</v>
      </c>
      <c r="J27" s="210">
        <v>0</v>
      </c>
      <c r="K27" s="210">
        <v>0</v>
      </c>
      <c r="L27" s="210">
        <v>0</v>
      </c>
      <c r="M27" s="210">
        <v>9347.06</v>
      </c>
      <c r="N27" s="211">
        <v>44197</v>
      </c>
      <c r="P27" s="217">
        <f t="shared" si="2"/>
        <v>0</v>
      </c>
      <c r="Q27" s="217">
        <f t="shared" si="3"/>
        <v>0</v>
      </c>
    </row>
    <row r="28" spans="1:17">
      <c r="A28" s="19">
        <v>27</v>
      </c>
      <c r="B28" s="19" t="s">
        <v>2182</v>
      </c>
      <c r="C28" s="209" t="s">
        <v>373</v>
      </c>
      <c r="D28" s="212" t="s">
        <v>319</v>
      </c>
      <c r="E28" s="209" t="s">
        <v>374</v>
      </c>
      <c r="F28" s="210">
        <v>407224.19</v>
      </c>
      <c r="G28" s="210">
        <v>0</v>
      </c>
      <c r="H28" s="210">
        <v>0</v>
      </c>
      <c r="I28" s="210">
        <v>0</v>
      </c>
      <c r="J28" s="210">
        <v>0</v>
      </c>
      <c r="K28" s="210">
        <v>0</v>
      </c>
      <c r="L28" s="210">
        <v>0</v>
      </c>
      <c r="M28" s="210">
        <v>407224.19</v>
      </c>
      <c r="N28" s="211">
        <v>44197</v>
      </c>
      <c r="P28" s="217">
        <f t="shared" si="2"/>
        <v>0</v>
      </c>
      <c r="Q28" s="217">
        <f t="shared" si="3"/>
        <v>0</v>
      </c>
    </row>
    <row r="29" spans="1:17">
      <c r="A29" s="19">
        <v>28</v>
      </c>
      <c r="B29" s="19" t="s">
        <v>2182</v>
      </c>
      <c r="C29" s="209" t="s">
        <v>375</v>
      </c>
      <c r="D29" s="212" t="s">
        <v>319</v>
      </c>
      <c r="E29" s="209" t="s">
        <v>376</v>
      </c>
      <c r="F29" s="210">
        <v>18518.509999999998</v>
      </c>
      <c r="G29" s="210">
        <v>0</v>
      </c>
      <c r="H29" s="210">
        <v>0</v>
      </c>
      <c r="I29" s="210">
        <v>0</v>
      </c>
      <c r="J29" s="210">
        <v>0</v>
      </c>
      <c r="K29" s="210">
        <v>0</v>
      </c>
      <c r="L29" s="210">
        <v>0</v>
      </c>
      <c r="M29" s="210">
        <v>18518.509999999998</v>
      </c>
      <c r="N29" s="211">
        <v>44197</v>
      </c>
      <c r="P29" s="217">
        <f t="shared" si="2"/>
        <v>0</v>
      </c>
      <c r="Q29" s="217">
        <f t="shared" si="3"/>
        <v>0</v>
      </c>
    </row>
    <row r="30" spans="1:17">
      <c r="A30" s="19">
        <v>29</v>
      </c>
      <c r="B30" s="19" t="s">
        <v>2182</v>
      </c>
      <c r="C30" s="209" t="s">
        <v>377</v>
      </c>
      <c r="D30" s="212" t="s">
        <v>319</v>
      </c>
      <c r="E30" s="209" t="s">
        <v>378</v>
      </c>
      <c r="F30" s="210">
        <v>13591.5</v>
      </c>
      <c r="G30" s="210">
        <v>0</v>
      </c>
      <c r="H30" s="210">
        <v>0</v>
      </c>
      <c r="I30" s="210">
        <v>0</v>
      </c>
      <c r="J30" s="210">
        <v>0</v>
      </c>
      <c r="K30" s="210">
        <v>0</v>
      </c>
      <c r="L30" s="210">
        <v>0</v>
      </c>
      <c r="M30" s="210">
        <v>13591.5</v>
      </c>
      <c r="N30" s="211">
        <v>44197</v>
      </c>
      <c r="P30" s="217">
        <f t="shared" si="2"/>
        <v>0</v>
      </c>
      <c r="Q30" s="217">
        <f t="shared" si="3"/>
        <v>0</v>
      </c>
    </row>
    <row r="31" spans="1:17">
      <c r="A31" s="19">
        <v>30</v>
      </c>
      <c r="B31" s="19" t="s">
        <v>2182</v>
      </c>
      <c r="C31" s="209" t="s">
        <v>379</v>
      </c>
      <c r="D31" s="212" t="s">
        <v>319</v>
      </c>
      <c r="E31" s="209" t="s">
        <v>380</v>
      </c>
      <c r="F31" s="210">
        <v>200176.15</v>
      </c>
      <c r="G31" s="210">
        <v>0</v>
      </c>
      <c r="H31" s="210">
        <v>0</v>
      </c>
      <c r="I31" s="210">
        <v>0</v>
      </c>
      <c r="J31" s="210">
        <v>0</v>
      </c>
      <c r="K31" s="210">
        <v>0</v>
      </c>
      <c r="L31" s="210">
        <v>0</v>
      </c>
      <c r="M31" s="210">
        <v>200176.15</v>
      </c>
      <c r="N31" s="211">
        <v>44197</v>
      </c>
      <c r="P31" s="217">
        <f t="shared" si="2"/>
        <v>0</v>
      </c>
      <c r="Q31" s="217">
        <f t="shared" si="3"/>
        <v>0</v>
      </c>
    </row>
    <row r="32" spans="1:17">
      <c r="A32" s="19">
        <v>31</v>
      </c>
      <c r="B32" s="19" t="s">
        <v>2182</v>
      </c>
      <c r="C32" s="209" t="s">
        <v>381</v>
      </c>
      <c r="D32" s="212" t="s">
        <v>319</v>
      </c>
      <c r="E32" s="209" t="s">
        <v>382</v>
      </c>
      <c r="F32" s="210">
        <v>136175.75</v>
      </c>
      <c r="G32" s="210">
        <v>0</v>
      </c>
      <c r="H32" s="210">
        <v>0</v>
      </c>
      <c r="I32" s="210">
        <v>0</v>
      </c>
      <c r="J32" s="210">
        <v>0</v>
      </c>
      <c r="K32" s="210">
        <v>0</v>
      </c>
      <c r="L32" s="210">
        <v>0</v>
      </c>
      <c r="M32" s="210">
        <v>136175.75</v>
      </c>
      <c r="N32" s="211">
        <v>44197</v>
      </c>
      <c r="P32" s="217">
        <f t="shared" si="2"/>
        <v>0</v>
      </c>
      <c r="Q32" s="217">
        <f t="shared" si="3"/>
        <v>0</v>
      </c>
    </row>
    <row r="33" spans="1:17">
      <c r="A33" s="19">
        <v>41</v>
      </c>
      <c r="B33" s="19" t="s">
        <v>2182</v>
      </c>
      <c r="C33" s="209" t="s">
        <v>467</v>
      </c>
      <c r="D33" s="212" t="s">
        <v>468</v>
      </c>
      <c r="E33" s="209" t="s">
        <v>468</v>
      </c>
      <c r="F33" s="210">
        <v>1155220.6399999999</v>
      </c>
      <c r="G33" s="210">
        <v>0</v>
      </c>
      <c r="H33" s="210">
        <v>0</v>
      </c>
      <c r="I33" s="210">
        <v>0</v>
      </c>
      <c r="J33" s="210">
        <v>0</v>
      </c>
      <c r="K33" s="210">
        <v>0</v>
      </c>
      <c r="L33" s="210">
        <v>0</v>
      </c>
      <c r="M33" s="210">
        <v>1155220.6399999999</v>
      </c>
      <c r="N33" s="211">
        <v>44197</v>
      </c>
      <c r="P33" s="217">
        <f t="shared" si="2"/>
        <v>0</v>
      </c>
      <c r="Q33" s="217">
        <f t="shared" si="3"/>
        <v>0</v>
      </c>
    </row>
    <row r="34" spans="1:17">
      <c r="A34" s="19">
        <v>42</v>
      </c>
      <c r="B34" s="19" t="e">
        <v>#N/A</v>
      </c>
      <c r="C34" s="209" t="s">
        <v>2184</v>
      </c>
      <c r="D34" s="212" t="e">
        <v>#N/A</v>
      </c>
      <c r="E34" s="209" t="s">
        <v>2185</v>
      </c>
      <c r="F34" s="210">
        <v>1602</v>
      </c>
      <c r="G34" s="210">
        <v>0</v>
      </c>
      <c r="H34" s="210">
        <v>0</v>
      </c>
      <c r="I34" s="210">
        <v>0</v>
      </c>
      <c r="J34" s="210">
        <v>0</v>
      </c>
      <c r="K34" s="210">
        <v>0</v>
      </c>
      <c r="L34" s="210">
        <v>0</v>
      </c>
      <c r="M34" s="210">
        <v>1602</v>
      </c>
      <c r="N34" s="211">
        <v>44197</v>
      </c>
      <c r="P34" s="200"/>
      <c r="Q34" s="200"/>
    </row>
    <row r="35" spans="1:17">
      <c r="A35" s="19">
        <v>43</v>
      </c>
      <c r="B35" s="19" t="s">
        <v>2186</v>
      </c>
      <c r="C35" s="209" t="s">
        <v>502</v>
      </c>
      <c r="D35" s="212">
        <v>0</v>
      </c>
      <c r="E35" s="209" t="s">
        <v>503</v>
      </c>
      <c r="F35" s="210">
        <v>601976</v>
      </c>
      <c r="G35" s="210">
        <v>0</v>
      </c>
      <c r="H35" s="210">
        <v>0</v>
      </c>
      <c r="I35" s="210">
        <v>0</v>
      </c>
      <c r="J35" s="210">
        <v>0</v>
      </c>
      <c r="K35" s="210">
        <v>0</v>
      </c>
      <c r="L35" s="210">
        <v>0</v>
      </c>
      <c r="M35" s="210">
        <v>601976</v>
      </c>
      <c r="N35" s="211">
        <v>44197</v>
      </c>
      <c r="P35" s="200"/>
      <c r="Q35" s="200"/>
    </row>
    <row r="36" spans="1:17">
      <c r="A36" s="19">
        <v>44</v>
      </c>
      <c r="B36" s="19" t="s">
        <v>2186</v>
      </c>
      <c r="C36" s="209" t="s">
        <v>504</v>
      </c>
      <c r="D36" s="212">
        <v>0</v>
      </c>
      <c r="E36" s="209" t="s">
        <v>505</v>
      </c>
      <c r="F36" s="210">
        <v>213.57</v>
      </c>
      <c r="G36" s="210">
        <v>0</v>
      </c>
      <c r="H36" s="210">
        <v>0</v>
      </c>
      <c r="I36" s="210">
        <v>0</v>
      </c>
      <c r="J36" s="210">
        <v>0</v>
      </c>
      <c r="K36" s="210">
        <v>0</v>
      </c>
      <c r="L36" s="210">
        <v>0</v>
      </c>
      <c r="M36" s="210">
        <v>213.57</v>
      </c>
      <c r="N36" s="211">
        <v>44197</v>
      </c>
      <c r="P36" s="200"/>
      <c r="Q36" s="200"/>
    </row>
    <row r="37" spans="1:17">
      <c r="A37" s="19">
        <v>45</v>
      </c>
      <c r="B37" s="19" t="s">
        <v>2186</v>
      </c>
      <c r="C37" s="209" t="s">
        <v>506</v>
      </c>
      <c r="D37" s="212">
        <v>0</v>
      </c>
      <c r="E37" s="209" t="s">
        <v>507</v>
      </c>
      <c r="F37" s="210">
        <v>225180.02</v>
      </c>
      <c r="G37" s="210">
        <v>0</v>
      </c>
      <c r="H37" s="210">
        <v>0</v>
      </c>
      <c r="I37" s="210">
        <v>0</v>
      </c>
      <c r="J37" s="210">
        <v>0</v>
      </c>
      <c r="K37" s="210">
        <v>0</v>
      </c>
      <c r="L37" s="210">
        <v>0</v>
      </c>
      <c r="M37" s="210">
        <v>225180.02</v>
      </c>
      <c r="N37" s="211">
        <v>44197</v>
      </c>
      <c r="P37" s="200"/>
      <c r="Q37" s="200"/>
    </row>
    <row r="38" spans="1:17">
      <c r="A38" s="19">
        <v>46</v>
      </c>
      <c r="B38" s="19" t="s">
        <v>2186</v>
      </c>
      <c r="C38" s="209" t="s">
        <v>508</v>
      </c>
      <c r="D38" s="212">
        <v>0</v>
      </c>
      <c r="E38" s="209" t="s">
        <v>509</v>
      </c>
      <c r="F38" s="210">
        <v>8100</v>
      </c>
      <c r="G38" s="210">
        <v>0</v>
      </c>
      <c r="H38" s="210">
        <v>0</v>
      </c>
      <c r="I38" s="210">
        <v>0</v>
      </c>
      <c r="J38" s="210">
        <v>0</v>
      </c>
      <c r="K38" s="210">
        <v>0</v>
      </c>
      <c r="L38" s="210">
        <v>0</v>
      </c>
      <c r="M38" s="210">
        <v>8100</v>
      </c>
      <c r="N38" s="211">
        <v>44197</v>
      </c>
      <c r="P38" s="200"/>
      <c r="Q38" s="200"/>
    </row>
    <row r="39" spans="1:17">
      <c r="A39" s="19">
        <v>47</v>
      </c>
      <c r="B39" s="19" t="s">
        <v>2186</v>
      </c>
      <c r="C39" s="209" t="s">
        <v>512</v>
      </c>
      <c r="D39" s="212">
        <v>0</v>
      </c>
      <c r="E39" s="209" t="s">
        <v>513</v>
      </c>
      <c r="F39" s="210">
        <v>55</v>
      </c>
      <c r="G39" s="210">
        <v>0</v>
      </c>
      <c r="H39" s="210">
        <v>0</v>
      </c>
      <c r="I39" s="210">
        <v>0</v>
      </c>
      <c r="J39" s="210">
        <v>0</v>
      </c>
      <c r="K39" s="210">
        <v>0</v>
      </c>
      <c r="L39" s="210">
        <v>0</v>
      </c>
      <c r="M39" s="210">
        <v>55</v>
      </c>
      <c r="N39" s="211">
        <v>44197</v>
      </c>
      <c r="P39" s="200"/>
      <c r="Q39" s="200"/>
    </row>
    <row r="40" spans="1:17">
      <c r="A40" s="19">
        <v>48</v>
      </c>
      <c r="B40" s="19" t="s">
        <v>2186</v>
      </c>
      <c r="C40" s="209" t="s">
        <v>514</v>
      </c>
      <c r="D40" s="212">
        <v>0</v>
      </c>
      <c r="E40" s="209" t="s">
        <v>2187</v>
      </c>
      <c r="F40" s="210">
        <v>3200</v>
      </c>
      <c r="G40" s="210">
        <v>0</v>
      </c>
      <c r="H40" s="210">
        <v>0</v>
      </c>
      <c r="I40" s="210">
        <v>0</v>
      </c>
      <c r="J40" s="210">
        <v>0</v>
      </c>
      <c r="K40" s="210">
        <v>0</v>
      </c>
      <c r="L40" s="210">
        <v>0</v>
      </c>
      <c r="M40" s="210">
        <v>3200</v>
      </c>
      <c r="N40" s="211">
        <v>44197</v>
      </c>
      <c r="P40" s="200"/>
      <c r="Q40" s="200"/>
    </row>
    <row r="41" spans="1:17">
      <c r="A41" s="19">
        <v>49</v>
      </c>
      <c r="B41" s="19" t="s">
        <v>2186</v>
      </c>
      <c r="C41" s="209" t="s">
        <v>516</v>
      </c>
      <c r="D41" s="212">
        <v>0</v>
      </c>
      <c r="E41" s="209" t="s">
        <v>517</v>
      </c>
      <c r="F41" s="210">
        <v>5397.88</v>
      </c>
      <c r="G41" s="210">
        <v>0</v>
      </c>
      <c r="H41" s="210">
        <v>0</v>
      </c>
      <c r="I41" s="210">
        <v>0</v>
      </c>
      <c r="J41" s="210">
        <v>0</v>
      </c>
      <c r="K41" s="210">
        <v>0</v>
      </c>
      <c r="L41" s="210">
        <v>0</v>
      </c>
      <c r="M41" s="210">
        <v>5397.88</v>
      </c>
      <c r="N41" s="211">
        <v>44197</v>
      </c>
      <c r="P41" s="200"/>
      <c r="Q41" s="200"/>
    </row>
    <row r="42" spans="1:17">
      <c r="A42" s="19">
        <v>50</v>
      </c>
      <c r="B42" s="19" t="s">
        <v>2186</v>
      </c>
      <c r="C42" s="209" t="s">
        <v>518</v>
      </c>
      <c r="D42" s="212">
        <v>0</v>
      </c>
      <c r="E42" s="209" t="s">
        <v>519</v>
      </c>
      <c r="F42" s="210">
        <v>18339.060000000001</v>
      </c>
      <c r="G42" s="210">
        <v>0</v>
      </c>
      <c r="H42" s="210">
        <v>0</v>
      </c>
      <c r="I42" s="210">
        <v>0</v>
      </c>
      <c r="J42" s="210">
        <v>0</v>
      </c>
      <c r="K42" s="210">
        <v>0</v>
      </c>
      <c r="L42" s="210">
        <v>0</v>
      </c>
      <c r="M42" s="210">
        <v>18339.060000000001</v>
      </c>
      <c r="N42" s="211">
        <v>44197</v>
      </c>
      <c r="P42" s="200"/>
      <c r="Q42" s="200"/>
    </row>
    <row r="43" spans="1:17">
      <c r="A43" s="19">
        <v>51</v>
      </c>
      <c r="B43" s="19" t="s">
        <v>2186</v>
      </c>
      <c r="C43" s="209" t="s">
        <v>520</v>
      </c>
      <c r="D43" s="212">
        <v>0</v>
      </c>
      <c r="E43" s="209" t="s">
        <v>521</v>
      </c>
      <c r="F43" s="210">
        <v>29650</v>
      </c>
      <c r="G43" s="210">
        <v>0</v>
      </c>
      <c r="H43" s="210">
        <v>0</v>
      </c>
      <c r="I43" s="210">
        <v>0</v>
      </c>
      <c r="J43" s="210">
        <v>0</v>
      </c>
      <c r="K43" s="210">
        <v>0</v>
      </c>
      <c r="L43" s="210">
        <v>0</v>
      </c>
      <c r="M43" s="210">
        <v>29650</v>
      </c>
      <c r="N43" s="211">
        <v>44197</v>
      </c>
      <c r="P43" s="200"/>
      <c r="Q43" s="200"/>
    </row>
    <row r="44" spans="1:17">
      <c r="A44" s="19">
        <v>52</v>
      </c>
      <c r="B44" s="19" t="s">
        <v>2186</v>
      </c>
      <c r="C44" s="209" t="s">
        <v>522</v>
      </c>
      <c r="D44" s="212">
        <v>0</v>
      </c>
      <c r="E44" s="209" t="s">
        <v>523</v>
      </c>
      <c r="F44" s="210">
        <v>65217.25</v>
      </c>
      <c r="G44" s="210">
        <v>0</v>
      </c>
      <c r="H44" s="210">
        <v>0</v>
      </c>
      <c r="I44" s="210">
        <v>0</v>
      </c>
      <c r="J44" s="210">
        <v>0</v>
      </c>
      <c r="K44" s="210">
        <v>0</v>
      </c>
      <c r="L44" s="210">
        <v>0</v>
      </c>
      <c r="M44" s="210">
        <v>65217.25</v>
      </c>
      <c r="N44" s="211">
        <v>44197</v>
      </c>
      <c r="P44" s="200"/>
      <c r="Q44" s="200"/>
    </row>
    <row r="45" spans="1:17">
      <c r="A45" s="19">
        <v>53</v>
      </c>
      <c r="B45" s="19" t="s">
        <v>2186</v>
      </c>
      <c r="C45" s="209" t="s">
        <v>524</v>
      </c>
      <c r="D45" s="212">
        <v>0</v>
      </c>
      <c r="E45" s="209" t="s">
        <v>525</v>
      </c>
      <c r="F45" s="210">
        <v>90000</v>
      </c>
      <c r="G45" s="210">
        <v>0</v>
      </c>
      <c r="H45" s="210">
        <v>0</v>
      </c>
      <c r="I45" s="210">
        <v>0</v>
      </c>
      <c r="J45" s="210">
        <v>0</v>
      </c>
      <c r="K45" s="210">
        <v>0</v>
      </c>
      <c r="L45" s="210">
        <v>0</v>
      </c>
      <c r="M45" s="210">
        <v>90000</v>
      </c>
      <c r="N45" s="211">
        <v>44197</v>
      </c>
      <c r="P45" s="200"/>
      <c r="Q45" s="200"/>
    </row>
    <row r="46" spans="1:17">
      <c r="A46" s="19">
        <v>54</v>
      </c>
      <c r="B46" s="19" t="s">
        <v>2186</v>
      </c>
      <c r="C46" s="209" t="s">
        <v>534</v>
      </c>
      <c r="D46" s="212">
        <v>0</v>
      </c>
      <c r="E46" s="209" t="s">
        <v>535</v>
      </c>
      <c r="F46" s="210">
        <v>14800</v>
      </c>
      <c r="G46" s="210">
        <v>0</v>
      </c>
      <c r="H46" s="210">
        <v>0</v>
      </c>
      <c r="I46" s="210">
        <v>0</v>
      </c>
      <c r="J46" s="210">
        <v>0</v>
      </c>
      <c r="K46" s="210">
        <v>0</v>
      </c>
      <c r="L46" s="210">
        <v>0</v>
      </c>
      <c r="M46" s="210">
        <v>14800</v>
      </c>
      <c r="N46" s="211">
        <v>44197</v>
      </c>
      <c r="P46" s="200"/>
      <c r="Q46" s="200"/>
    </row>
    <row r="47" spans="1:17">
      <c r="A47" s="19">
        <v>55</v>
      </c>
      <c r="B47" s="19" t="s">
        <v>2186</v>
      </c>
      <c r="C47" s="209" t="s">
        <v>536</v>
      </c>
      <c r="D47" s="212">
        <v>0</v>
      </c>
      <c r="E47" s="209" t="s">
        <v>537</v>
      </c>
      <c r="F47" s="210">
        <v>125800</v>
      </c>
      <c r="G47" s="210">
        <v>2200</v>
      </c>
      <c r="H47" s="210">
        <v>0</v>
      </c>
      <c r="I47" s="210">
        <v>2200</v>
      </c>
      <c r="J47" s="210">
        <v>0</v>
      </c>
      <c r="K47" s="210">
        <v>0</v>
      </c>
      <c r="L47" s="210">
        <v>0</v>
      </c>
      <c r="M47" s="210">
        <v>125800</v>
      </c>
      <c r="N47" s="211">
        <v>44197</v>
      </c>
      <c r="P47" s="200"/>
      <c r="Q47" s="200"/>
    </row>
    <row r="48" spans="1:17">
      <c r="A48" s="19">
        <v>56</v>
      </c>
      <c r="B48" s="19" t="s">
        <v>2186</v>
      </c>
      <c r="C48" s="209" t="s">
        <v>540</v>
      </c>
      <c r="D48" s="212">
        <v>0</v>
      </c>
      <c r="E48" s="209" t="s">
        <v>541</v>
      </c>
      <c r="F48" s="210">
        <v>1868826.77</v>
      </c>
      <c r="G48" s="210">
        <v>0</v>
      </c>
      <c r="H48" s="210">
        <v>0</v>
      </c>
      <c r="I48" s="210">
        <v>0</v>
      </c>
      <c r="J48" s="210">
        <v>0</v>
      </c>
      <c r="K48" s="210">
        <v>0</v>
      </c>
      <c r="L48" s="210">
        <v>0</v>
      </c>
      <c r="M48" s="210">
        <v>1868826.77</v>
      </c>
      <c r="N48" s="211">
        <v>44197</v>
      </c>
      <c r="P48" s="200"/>
      <c r="Q48" s="200"/>
    </row>
    <row r="49" spans="1:17">
      <c r="A49" s="19">
        <v>57</v>
      </c>
      <c r="B49" s="19" t="s">
        <v>2186</v>
      </c>
      <c r="C49" s="209" t="s">
        <v>1667</v>
      </c>
      <c r="D49" s="212">
        <v>0</v>
      </c>
      <c r="E49" s="209" t="s">
        <v>2188</v>
      </c>
      <c r="F49" s="210">
        <v>5428.53</v>
      </c>
      <c r="G49" s="210">
        <v>0</v>
      </c>
      <c r="H49" s="210">
        <v>0</v>
      </c>
      <c r="I49" s="210">
        <v>0</v>
      </c>
      <c r="J49" s="210">
        <v>0</v>
      </c>
      <c r="K49" s="210">
        <v>0</v>
      </c>
      <c r="L49" s="212">
        <v>0</v>
      </c>
      <c r="M49" s="210">
        <v>5428.53</v>
      </c>
      <c r="N49" s="211">
        <v>44197</v>
      </c>
      <c r="P49" s="217">
        <f t="shared" ref="P49:P79" si="4">F49-M49</f>
        <v>0</v>
      </c>
      <c r="Q49" s="217">
        <f t="shared" ref="Q49:Q79" si="5">L49-I49+P49</f>
        <v>0</v>
      </c>
    </row>
    <row r="50" spans="1:17">
      <c r="A50" s="19">
        <v>60</v>
      </c>
      <c r="B50" s="19" t="s">
        <v>2167</v>
      </c>
      <c r="C50" s="209" t="s">
        <v>385</v>
      </c>
      <c r="D50" s="212" t="s">
        <v>319</v>
      </c>
      <c r="E50" s="209" t="s">
        <v>387</v>
      </c>
      <c r="F50" s="210">
        <v>5413208.3200000003</v>
      </c>
      <c r="G50" s="210">
        <v>0</v>
      </c>
      <c r="H50" s="210">
        <v>0</v>
      </c>
      <c r="I50" s="210">
        <v>0</v>
      </c>
      <c r="J50" s="210">
        <v>0</v>
      </c>
      <c r="K50" s="210">
        <v>0</v>
      </c>
      <c r="L50" s="212">
        <v>13233.03</v>
      </c>
      <c r="M50" s="210">
        <v>5426441.3499999996</v>
      </c>
      <c r="N50" s="211">
        <v>44197</v>
      </c>
      <c r="P50" s="217">
        <f t="shared" si="4"/>
        <v>-13233.029999999329</v>
      </c>
      <c r="Q50" s="217">
        <f t="shared" si="5"/>
        <v>6.7120708990842104E-10</v>
      </c>
    </row>
    <row r="51" spans="1:17">
      <c r="A51" s="19">
        <v>61</v>
      </c>
      <c r="B51" s="19" t="s">
        <v>2167</v>
      </c>
      <c r="C51" s="209" t="s">
        <v>388</v>
      </c>
      <c r="D51" s="212" t="s">
        <v>322</v>
      </c>
      <c r="E51" s="209" t="s">
        <v>389</v>
      </c>
      <c r="F51" s="210">
        <v>307840.77</v>
      </c>
      <c r="G51" s="210">
        <v>0</v>
      </c>
      <c r="H51" s="210">
        <v>0</v>
      </c>
      <c r="I51" s="210">
        <v>0</v>
      </c>
      <c r="J51" s="210">
        <v>0</v>
      </c>
      <c r="K51" s="210">
        <v>0</v>
      </c>
      <c r="L51" s="212">
        <v>5812.41</v>
      </c>
      <c r="M51" s="210">
        <v>313653.19</v>
      </c>
      <c r="N51" s="211">
        <v>44197</v>
      </c>
      <c r="P51" s="217">
        <f t="shared" si="4"/>
        <v>-5812.4199999999837</v>
      </c>
      <c r="Q51" s="217">
        <f t="shared" si="5"/>
        <v>-9.9999999838473741E-3</v>
      </c>
    </row>
    <row r="52" spans="1:17">
      <c r="A52" s="19">
        <v>62</v>
      </c>
      <c r="B52" s="19" t="s">
        <v>2167</v>
      </c>
      <c r="C52" s="209" t="s">
        <v>390</v>
      </c>
      <c r="D52" s="212" t="s">
        <v>325</v>
      </c>
      <c r="E52" s="209" t="s">
        <v>391</v>
      </c>
      <c r="F52" s="210">
        <v>79058.350000000006</v>
      </c>
      <c r="G52" s="210">
        <v>0</v>
      </c>
      <c r="H52" s="210">
        <v>0</v>
      </c>
      <c r="I52" s="210">
        <v>0</v>
      </c>
      <c r="J52" s="210">
        <v>0</v>
      </c>
      <c r="K52" s="210">
        <v>0</v>
      </c>
      <c r="L52" s="212">
        <v>2867.63</v>
      </c>
      <c r="M52" s="210">
        <v>81925.990000000005</v>
      </c>
      <c r="N52" s="211">
        <v>44197</v>
      </c>
      <c r="P52" s="217">
        <f t="shared" si="4"/>
        <v>-2867.6399999999994</v>
      </c>
      <c r="Q52" s="217">
        <f t="shared" si="5"/>
        <v>-9.999999999308784E-3</v>
      </c>
    </row>
    <row r="53" spans="1:17">
      <c r="A53" s="19">
        <v>63</v>
      </c>
      <c r="B53" s="19" t="s">
        <v>2167</v>
      </c>
      <c r="C53" s="209" t="s">
        <v>392</v>
      </c>
      <c r="D53" s="212" t="s">
        <v>325</v>
      </c>
      <c r="E53" s="209" t="s">
        <v>2189</v>
      </c>
      <c r="F53" s="210">
        <v>30586.560000000001</v>
      </c>
      <c r="G53" s="210">
        <v>0</v>
      </c>
      <c r="H53" s="210">
        <v>0</v>
      </c>
      <c r="I53" s="210">
        <v>0</v>
      </c>
      <c r="J53" s="210">
        <v>0</v>
      </c>
      <c r="K53" s="210">
        <v>0</v>
      </c>
      <c r="L53" s="212">
        <v>355.55</v>
      </c>
      <c r="M53" s="210">
        <v>30942.11</v>
      </c>
      <c r="N53" s="211">
        <v>44197</v>
      </c>
      <c r="P53" s="217">
        <f t="shared" si="4"/>
        <v>-355.54999999999927</v>
      </c>
      <c r="Q53" s="217">
        <f t="shared" si="5"/>
        <v>7.3896444519050419E-13</v>
      </c>
    </row>
    <row r="54" spans="1:17">
      <c r="A54" s="19">
        <v>64</v>
      </c>
      <c r="B54" s="19" t="s">
        <v>2167</v>
      </c>
      <c r="C54" s="209" t="s">
        <v>394</v>
      </c>
      <c r="D54" s="212" t="s">
        <v>330</v>
      </c>
      <c r="E54" s="209" t="s">
        <v>395</v>
      </c>
      <c r="F54" s="210">
        <v>520745.61</v>
      </c>
      <c r="G54" s="210">
        <v>0</v>
      </c>
      <c r="H54" s="210">
        <v>0</v>
      </c>
      <c r="I54" s="210">
        <v>0</v>
      </c>
      <c r="J54" s="210">
        <v>0</v>
      </c>
      <c r="K54" s="210">
        <v>0</v>
      </c>
      <c r="L54" s="212">
        <v>12920.31</v>
      </c>
      <c r="M54" s="210">
        <v>533665.93000000005</v>
      </c>
      <c r="N54" s="211">
        <v>44197</v>
      </c>
      <c r="P54" s="217">
        <f t="shared" si="4"/>
        <v>-12920.320000000065</v>
      </c>
      <c r="Q54" s="217">
        <f t="shared" si="5"/>
        <v>-1.0000000065701897E-2</v>
      </c>
    </row>
    <row r="55" spans="1:17">
      <c r="A55" s="19">
        <v>65</v>
      </c>
      <c r="B55" s="19" t="s">
        <v>2167</v>
      </c>
      <c r="C55" s="209" t="s">
        <v>396</v>
      </c>
      <c r="D55" s="212" t="s">
        <v>333</v>
      </c>
      <c r="E55" s="209" t="s">
        <v>397</v>
      </c>
      <c r="F55" s="210">
        <v>5029191.45</v>
      </c>
      <c r="G55" s="210">
        <v>0</v>
      </c>
      <c r="H55" s="210">
        <v>0</v>
      </c>
      <c r="I55" s="210">
        <v>0</v>
      </c>
      <c r="J55" s="210">
        <v>0</v>
      </c>
      <c r="K55" s="210">
        <v>0</v>
      </c>
      <c r="L55" s="212">
        <v>108129.92</v>
      </c>
      <c r="M55" s="210">
        <v>5137321.3600000003</v>
      </c>
      <c r="N55" s="211">
        <v>44197</v>
      </c>
      <c r="P55" s="217">
        <f t="shared" si="4"/>
        <v>-108129.91000000015</v>
      </c>
      <c r="Q55" s="217">
        <f t="shared" si="5"/>
        <v>9.9999998492421582E-3</v>
      </c>
    </row>
    <row r="56" spans="1:17">
      <c r="A56" s="19">
        <v>66</v>
      </c>
      <c r="B56" s="19" t="s">
        <v>2167</v>
      </c>
      <c r="C56" s="209" t="s">
        <v>398</v>
      </c>
      <c r="D56" s="212" t="s">
        <v>319</v>
      </c>
      <c r="E56" s="209" t="s">
        <v>399</v>
      </c>
      <c r="F56" s="210">
        <v>117750.49</v>
      </c>
      <c r="G56" s="210">
        <v>0</v>
      </c>
      <c r="H56" s="210">
        <v>0</v>
      </c>
      <c r="I56" s="210">
        <v>0</v>
      </c>
      <c r="J56" s="210">
        <v>0</v>
      </c>
      <c r="K56" s="210">
        <v>0</v>
      </c>
      <c r="L56" s="212">
        <v>3984.77</v>
      </c>
      <c r="M56" s="210">
        <v>121735.25</v>
      </c>
      <c r="N56" s="211">
        <v>44197</v>
      </c>
      <c r="P56" s="217">
        <f t="shared" si="4"/>
        <v>-3984.7599999999948</v>
      </c>
      <c r="Q56" s="217">
        <f t="shared" si="5"/>
        <v>1.00000000052205E-2</v>
      </c>
    </row>
    <row r="57" spans="1:17">
      <c r="A57" s="19">
        <v>67</v>
      </c>
      <c r="B57" s="19" t="s">
        <v>2167</v>
      </c>
      <c r="C57" s="209" t="s">
        <v>400</v>
      </c>
      <c r="D57" s="212" t="s">
        <v>319</v>
      </c>
      <c r="E57" s="209" t="s">
        <v>401</v>
      </c>
      <c r="F57" s="210">
        <v>1000.64</v>
      </c>
      <c r="G57" s="210">
        <v>0</v>
      </c>
      <c r="H57" s="210">
        <v>0</v>
      </c>
      <c r="I57" s="210">
        <v>0</v>
      </c>
      <c r="J57" s="210">
        <v>0</v>
      </c>
      <c r="K57" s="210">
        <v>0</v>
      </c>
      <c r="L57" s="212">
        <v>11.91</v>
      </c>
      <c r="M57" s="210">
        <v>1012.56</v>
      </c>
      <c r="N57" s="211">
        <v>44197</v>
      </c>
      <c r="P57" s="217">
        <f t="shared" si="4"/>
        <v>-11.919999999999959</v>
      </c>
      <c r="Q57" s="217">
        <f t="shared" si="5"/>
        <v>-9.9999999999589306E-3</v>
      </c>
    </row>
    <row r="58" spans="1:17">
      <c r="A58" s="19">
        <v>68</v>
      </c>
      <c r="B58" s="19" t="s">
        <v>2167</v>
      </c>
      <c r="C58" s="209" t="s">
        <v>402</v>
      </c>
      <c r="D58" s="212" t="s">
        <v>319</v>
      </c>
      <c r="E58" s="209" t="s">
        <v>403</v>
      </c>
      <c r="F58" s="210">
        <v>50285.43</v>
      </c>
      <c r="G58" s="210">
        <v>0</v>
      </c>
      <c r="H58" s="210">
        <v>0</v>
      </c>
      <c r="I58" s="210">
        <v>0</v>
      </c>
      <c r="J58" s="210">
        <v>0</v>
      </c>
      <c r="K58" s="210">
        <v>0</v>
      </c>
      <c r="L58" s="212">
        <v>598.64</v>
      </c>
      <c r="M58" s="210">
        <v>50884.06</v>
      </c>
      <c r="N58" s="211">
        <v>44197</v>
      </c>
      <c r="P58" s="217">
        <f t="shared" si="4"/>
        <v>-598.62999999999738</v>
      </c>
      <c r="Q58" s="217">
        <f t="shared" si="5"/>
        <v>1.0000000002605702E-2</v>
      </c>
    </row>
    <row r="59" spans="1:17">
      <c r="A59" s="19">
        <v>69</v>
      </c>
      <c r="B59" s="19" t="s">
        <v>2167</v>
      </c>
      <c r="C59" s="209" t="s">
        <v>404</v>
      </c>
      <c r="D59" s="212" t="s">
        <v>319</v>
      </c>
      <c r="E59" s="209" t="s">
        <v>405</v>
      </c>
      <c r="F59" s="210">
        <v>18323.62</v>
      </c>
      <c r="G59" s="210">
        <v>0</v>
      </c>
      <c r="H59" s="210">
        <v>0</v>
      </c>
      <c r="I59" s="210">
        <v>0</v>
      </c>
      <c r="J59" s="210">
        <v>0</v>
      </c>
      <c r="K59" s="210">
        <v>0</v>
      </c>
      <c r="L59" s="212">
        <v>218.14</v>
      </c>
      <c r="M59" s="210">
        <v>18541.759999999998</v>
      </c>
      <c r="N59" s="211">
        <v>44197</v>
      </c>
      <c r="P59" s="217">
        <f t="shared" si="4"/>
        <v>-218.13999999999942</v>
      </c>
      <c r="Q59" s="217">
        <f t="shared" si="5"/>
        <v>5.6843418860808015E-13</v>
      </c>
    </row>
    <row r="60" spans="1:17">
      <c r="A60" s="19">
        <v>70</v>
      </c>
      <c r="B60" s="19" t="s">
        <v>2167</v>
      </c>
      <c r="C60" s="209" t="s">
        <v>406</v>
      </c>
      <c r="D60" s="212" t="s">
        <v>319</v>
      </c>
      <c r="E60" s="209" t="s">
        <v>407</v>
      </c>
      <c r="F60" s="210">
        <v>5580.77</v>
      </c>
      <c r="G60" s="210">
        <v>0</v>
      </c>
      <c r="H60" s="210">
        <v>0</v>
      </c>
      <c r="I60" s="210">
        <v>0</v>
      </c>
      <c r="J60" s="210">
        <v>0</v>
      </c>
      <c r="K60" s="210">
        <v>0</v>
      </c>
      <c r="L60" s="212">
        <v>66.44</v>
      </c>
      <c r="M60" s="210">
        <v>5647.21</v>
      </c>
      <c r="N60" s="211">
        <v>44197</v>
      </c>
      <c r="P60" s="217">
        <f t="shared" si="4"/>
        <v>-66.4399999999996</v>
      </c>
      <c r="Q60" s="217">
        <f t="shared" si="5"/>
        <v>3.979039320256561E-13</v>
      </c>
    </row>
    <row r="61" spans="1:17">
      <c r="A61" s="19">
        <v>71</v>
      </c>
      <c r="B61" s="19" t="s">
        <v>2167</v>
      </c>
      <c r="C61" s="209" t="s">
        <v>408</v>
      </c>
      <c r="D61" s="212" t="s">
        <v>319</v>
      </c>
      <c r="E61" s="209" t="s">
        <v>409</v>
      </c>
      <c r="F61" s="210">
        <v>253401.99</v>
      </c>
      <c r="G61" s="210">
        <v>0</v>
      </c>
      <c r="H61" s="210">
        <v>0</v>
      </c>
      <c r="I61" s="210">
        <v>0</v>
      </c>
      <c r="J61" s="210">
        <v>0</v>
      </c>
      <c r="K61" s="210">
        <v>0</v>
      </c>
      <c r="L61" s="212">
        <v>4635.3999999999996</v>
      </c>
      <c r="M61" s="210">
        <v>258037.4</v>
      </c>
      <c r="N61" s="211">
        <v>44197</v>
      </c>
      <c r="P61" s="217">
        <f t="shared" si="4"/>
        <v>-4635.4100000000035</v>
      </c>
      <c r="Q61" s="217">
        <f t="shared" si="5"/>
        <v>-1.0000000003856258E-2</v>
      </c>
    </row>
    <row r="62" spans="1:17">
      <c r="A62" s="19">
        <v>72</v>
      </c>
      <c r="B62" s="19" t="s">
        <v>2167</v>
      </c>
      <c r="C62" s="209" t="s">
        <v>410</v>
      </c>
      <c r="D62" s="212" t="s">
        <v>319</v>
      </c>
      <c r="E62" s="209" t="s">
        <v>411</v>
      </c>
      <c r="F62" s="210">
        <v>2647.1</v>
      </c>
      <c r="G62" s="210">
        <v>0</v>
      </c>
      <c r="H62" s="210">
        <v>0</v>
      </c>
      <c r="I62" s="210">
        <v>0</v>
      </c>
      <c r="J62" s="210">
        <v>0</v>
      </c>
      <c r="K62" s="210">
        <v>0</v>
      </c>
      <c r="L62" s="212">
        <v>33.94</v>
      </c>
      <c r="M62" s="210">
        <v>2681.04</v>
      </c>
      <c r="N62" s="211">
        <v>44197</v>
      </c>
      <c r="P62" s="217">
        <f t="shared" si="4"/>
        <v>-33.940000000000055</v>
      </c>
      <c r="Q62" s="217">
        <f t="shared" si="5"/>
        <v>-5.6843418860808015E-14</v>
      </c>
    </row>
    <row r="63" spans="1:17">
      <c r="A63" s="19">
        <v>82</v>
      </c>
      <c r="B63" s="19" t="s">
        <v>2167</v>
      </c>
      <c r="C63" s="209" t="s">
        <v>412</v>
      </c>
      <c r="D63" s="212" t="s">
        <v>319</v>
      </c>
      <c r="E63" s="209" t="s">
        <v>413</v>
      </c>
      <c r="F63" s="210">
        <v>5449.19</v>
      </c>
      <c r="G63" s="210">
        <v>0</v>
      </c>
      <c r="H63" s="210">
        <v>0</v>
      </c>
      <c r="I63" s="210">
        <v>0</v>
      </c>
      <c r="J63" s="210">
        <v>0</v>
      </c>
      <c r="K63" s="210">
        <v>0</v>
      </c>
      <c r="L63" s="212">
        <v>75.680000000000007</v>
      </c>
      <c r="M63" s="210">
        <v>5524.87</v>
      </c>
      <c r="N63" s="211">
        <v>44197</v>
      </c>
      <c r="P63" s="217">
        <f t="shared" si="4"/>
        <v>-75.680000000000291</v>
      </c>
      <c r="Q63" s="217">
        <f t="shared" si="5"/>
        <v>-2.8421709430404007E-13</v>
      </c>
    </row>
    <row r="64" spans="1:17">
      <c r="A64" s="19">
        <v>83</v>
      </c>
      <c r="B64" s="19" t="s">
        <v>2167</v>
      </c>
      <c r="C64" s="209" t="s">
        <v>414</v>
      </c>
      <c r="D64" s="212" t="s">
        <v>319</v>
      </c>
      <c r="E64" s="209" t="s">
        <v>415</v>
      </c>
      <c r="F64" s="210">
        <v>324.13</v>
      </c>
      <c r="G64" s="210">
        <v>0</v>
      </c>
      <c r="H64" s="210">
        <v>0</v>
      </c>
      <c r="I64" s="210">
        <v>0</v>
      </c>
      <c r="J64" s="210">
        <v>0</v>
      </c>
      <c r="K64" s="210">
        <v>0</v>
      </c>
      <c r="L64" s="212">
        <v>4.5</v>
      </c>
      <c r="M64" s="210">
        <v>328.63</v>
      </c>
      <c r="N64" s="211">
        <v>44197</v>
      </c>
      <c r="P64" s="217">
        <f t="shared" si="4"/>
        <v>-4.5</v>
      </c>
      <c r="Q64" s="217">
        <f t="shared" si="5"/>
        <v>0</v>
      </c>
    </row>
    <row r="65" spans="1:17">
      <c r="A65" s="19">
        <v>84</v>
      </c>
      <c r="B65" s="19" t="s">
        <v>2167</v>
      </c>
      <c r="C65" s="209" t="s">
        <v>416</v>
      </c>
      <c r="D65" s="212" t="s">
        <v>319</v>
      </c>
      <c r="E65" s="209" t="s">
        <v>417</v>
      </c>
      <c r="F65" s="210">
        <v>1012.26</v>
      </c>
      <c r="G65" s="210">
        <v>0</v>
      </c>
      <c r="H65" s="210">
        <v>0</v>
      </c>
      <c r="I65" s="210">
        <v>0</v>
      </c>
      <c r="J65" s="210">
        <v>0</v>
      </c>
      <c r="K65" s="210">
        <v>0</v>
      </c>
      <c r="L65" s="212">
        <v>15.34</v>
      </c>
      <c r="M65" s="210">
        <v>1027.5999999999999</v>
      </c>
      <c r="N65" s="211">
        <v>44197</v>
      </c>
      <c r="P65" s="217">
        <f t="shared" si="4"/>
        <v>-15.339999999999918</v>
      </c>
      <c r="Q65" s="217">
        <f t="shared" si="5"/>
        <v>8.1712414612411521E-14</v>
      </c>
    </row>
    <row r="66" spans="1:17">
      <c r="A66" s="19">
        <v>85</v>
      </c>
      <c r="B66" s="19" t="s">
        <v>2167</v>
      </c>
      <c r="C66" s="209" t="s">
        <v>418</v>
      </c>
      <c r="D66" s="212" t="s">
        <v>319</v>
      </c>
      <c r="E66" s="209" t="s">
        <v>419</v>
      </c>
      <c r="F66" s="210">
        <v>165431.54</v>
      </c>
      <c r="G66" s="210">
        <v>0</v>
      </c>
      <c r="H66" s="210">
        <v>0</v>
      </c>
      <c r="I66" s="210">
        <v>0</v>
      </c>
      <c r="J66" s="210">
        <v>0</v>
      </c>
      <c r="K66" s="210">
        <v>0</v>
      </c>
      <c r="L66" s="212">
        <v>3026.19</v>
      </c>
      <c r="M66" s="210">
        <v>168457.72</v>
      </c>
      <c r="N66" s="211">
        <v>44197</v>
      </c>
      <c r="P66" s="217">
        <f t="shared" si="4"/>
        <v>-3026.179999999993</v>
      </c>
      <c r="Q66" s="217">
        <f t="shared" si="5"/>
        <v>1.0000000007039489E-2</v>
      </c>
    </row>
    <row r="67" spans="1:17">
      <c r="A67" s="19">
        <v>86</v>
      </c>
      <c r="B67" s="19" t="s">
        <v>2167</v>
      </c>
      <c r="C67" s="209" t="s">
        <v>420</v>
      </c>
      <c r="D67" s="212" t="s">
        <v>319</v>
      </c>
      <c r="E67" s="209" t="s">
        <v>421</v>
      </c>
      <c r="F67" s="210">
        <v>84356.11</v>
      </c>
      <c r="G67" s="210">
        <v>0</v>
      </c>
      <c r="H67" s="210">
        <v>0</v>
      </c>
      <c r="I67" s="210">
        <v>0</v>
      </c>
      <c r="J67" s="210">
        <v>0</v>
      </c>
      <c r="K67" s="210">
        <v>0</v>
      </c>
      <c r="L67" s="212">
        <v>1785.85</v>
      </c>
      <c r="M67" s="210">
        <v>86141.96</v>
      </c>
      <c r="N67" s="211">
        <v>44197</v>
      </c>
      <c r="P67" s="217">
        <f t="shared" si="4"/>
        <v>-1785.8500000000058</v>
      </c>
      <c r="Q67" s="217">
        <f t="shared" si="5"/>
        <v>-5.9117155615240335E-12</v>
      </c>
    </row>
    <row r="68" spans="1:17">
      <c r="A68" s="19">
        <v>87</v>
      </c>
      <c r="B68" s="19" t="s">
        <v>2167</v>
      </c>
      <c r="C68" s="209" t="s">
        <v>422</v>
      </c>
      <c r="D68" s="212" t="s">
        <v>319</v>
      </c>
      <c r="E68" s="209" t="s">
        <v>2190</v>
      </c>
      <c r="F68" s="210">
        <v>345990.28</v>
      </c>
      <c r="G68" s="210">
        <v>0</v>
      </c>
      <c r="H68" s="210">
        <v>0</v>
      </c>
      <c r="I68" s="210">
        <v>0</v>
      </c>
      <c r="J68" s="210">
        <v>0</v>
      </c>
      <c r="K68" s="210">
        <v>0</v>
      </c>
      <c r="L68" s="212">
        <v>7215.79</v>
      </c>
      <c r="M68" s="210">
        <v>353206.07</v>
      </c>
      <c r="N68" s="211">
        <v>44197</v>
      </c>
      <c r="P68" s="217">
        <f t="shared" si="4"/>
        <v>-7215.789999999979</v>
      </c>
      <c r="Q68" s="217">
        <f t="shared" si="5"/>
        <v>2.0918378140777349E-11</v>
      </c>
    </row>
    <row r="69" spans="1:17">
      <c r="A69" s="19">
        <v>88</v>
      </c>
      <c r="B69" s="19" t="s">
        <v>2167</v>
      </c>
      <c r="C69" s="209" t="s">
        <v>424</v>
      </c>
      <c r="D69" s="212" t="s">
        <v>319</v>
      </c>
      <c r="E69" s="209" t="s">
        <v>2191</v>
      </c>
      <c r="F69" s="210">
        <v>20879.66</v>
      </c>
      <c r="G69" s="210">
        <v>0</v>
      </c>
      <c r="H69" s="210">
        <v>0</v>
      </c>
      <c r="I69" s="210">
        <v>0</v>
      </c>
      <c r="J69" s="210">
        <v>0</v>
      </c>
      <c r="K69" s="210">
        <v>0</v>
      </c>
      <c r="L69" s="212">
        <v>435.29</v>
      </c>
      <c r="M69" s="210">
        <v>21314.95</v>
      </c>
      <c r="N69" s="211">
        <v>44197</v>
      </c>
      <c r="P69" s="217">
        <f t="shared" si="4"/>
        <v>-435.29000000000087</v>
      </c>
      <c r="Q69" s="217">
        <f t="shared" si="5"/>
        <v>-8.5265128291212022E-13</v>
      </c>
    </row>
    <row r="70" spans="1:17">
      <c r="A70" s="19">
        <v>89</v>
      </c>
      <c r="B70" s="19" t="s">
        <v>2167</v>
      </c>
      <c r="C70" s="209" t="s">
        <v>426</v>
      </c>
      <c r="D70" s="212" t="s">
        <v>319</v>
      </c>
      <c r="E70" s="209" t="s">
        <v>2192</v>
      </c>
      <c r="F70" s="210">
        <v>5779.8</v>
      </c>
      <c r="G70" s="210">
        <v>0</v>
      </c>
      <c r="H70" s="210">
        <v>0</v>
      </c>
      <c r="I70" s="210">
        <v>0</v>
      </c>
      <c r="J70" s="210">
        <v>0</v>
      </c>
      <c r="K70" s="210">
        <v>0</v>
      </c>
      <c r="L70" s="212">
        <v>144.41</v>
      </c>
      <c r="M70" s="210">
        <v>5924.21</v>
      </c>
      <c r="N70" s="211">
        <v>44197</v>
      </c>
      <c r="P70" s="217">
        <f t="shared" si="4"/>
        <v>-144.40999999999985</v>
      </c>
      <c r="Q70" s="217">
        <f t="shared" si="5"/>
        <v>0</v>
      </c>
    </row>
    <row r="71" spans="1:17">
      <c r="A71" s="19">
        <v>90</v>
      </c>
      <c r="B71" s="19" t="s">
        <v>2167</v>
      </c>
      <c r="C71" s="209" t="s">
        <v>428</v>
      </c>
      <c r="D71" s="212" t="s">
        <v>319</v>
      </c>
      <c r="E71" s="209" t="s">
        <v>429</v>
      </c>
      <c r="F71" s="210">
        <v>239014.11</v>
      </c>
      <c r="G71" s="210">
        <v>0</v>
      </c>
      <c r="H71" s="210">
        <v>0</v>
      </c>
      <c r="I71" s="210">
        <v>0</v>
      </c>
      <c r="J71" s="210">
        <v>0</v>
      </c>
      <c r="K71" s="210">
        <v>0</v>
      </c>
      <c r="L71" s="212">
        <v>6426.43</v>
      </c>
      <c r="M71" s="210">
        <v>245440.54</v>
      </c>
      <c r="N71" s="211">
        <v>44197</v>
      </c>
      <c r="P71" s="217">
        <f t="shared" si="4"/>
        <v>-6426.4300000000221</v>
      </c>
      <c r="Q71" s="217">
        <f t="shared" si="5"/>
        <v>-2.1827872842550278E-11</v>
      </c>
    </row>
    <row r="72" spans="1:17">
      <c r="A72" s="19">
        <v>91</v>
      </c>
      <c r="B72" s="19" t="s">
        <v>2167</v>
      </c>
      <c r="C72" s="209" t="s">
        <v>430</v>
      </c>
      <c r="D72" s="212" t="s">
        <v>319</v>
      </c>
      <c r="E72" s="209" t="s">
        <v>431</v>
      </c>
      <c r="F72" s="210">
        <v>1016.75</v>
      </c>
      <c r="G72" s="210">
        <v>0</v>
      </c>
      <c r="H72" s="210">
        <v>0</v>
      </c>
      <c r="I72" s="210">
        <v>0</v>
      </c>
      <c r="J72" s="210">
        <v>0</v>
      </c>
      <c r="K72" s="210">
        <v>0</v>
      </c>
      <c r="L72" s="212">
        <v>31.16</v>
      </c>
      <c r="M72" s="210">
        <v>1047.9100000000001</v>
      </c>
      <c r="N72" s="211">
        <v>44197</v>
      </c>
      <c r="P72" s="217">
        <f t="shared" si="4"/>
        <v>-31.160000000000082</v>
      </c>
      <c r="Q72" s="217">
        <f t="shared" si="5"/>
        <v>-8.1712414612411521E-14</v>
      </c>
    </row>
    <row r="73" spans="1:17">
      <c r="A73" s="19">
        <v>92</v>
      </c>
      <c r="B73" s="19" t="s">
        <v>2167</v>
      </c>
      <c r="C73" s="209" t="s">
        <v>432</v>
      </c>
      <c r="D73" s="212" t="s">
        <v>319</v>
      </c>
      <c r="E73" s="209" t="s">
        <v>433</v>
      </c>
      <c r="F73" s="210">
        <v>914.11</v>
      </c>
      <c r="G73" s="210">
        <v>0</v>
      </c>
      <c r="H73" s="210">
        <v>0</v>
      </c>
      <c r="I73" s="210">
        <v>0</v>
      </c>
      <c r="J73" s="210">
        <v>0</v>
      </c>
      <c r="K73" s="210">
        <v>0</v>
      </c>
      <c r="L73" s="212">
        <v>28.01</v>
      </c>
      <c r="M73" s="210">
        <v>942.12</v>
      </c>
      <c r="N73" s="211">
        <v>44197</v>
      </c>
      <c r="P73" s="217">
        <f t="shared" si="4"/>
        <v>-28.009999999999991</v>
      </c>
      <c r="Q73" s="217">
        <f t="shared" si="5"/>
        <v>0</v>
      </c>
    </row>
    <row r="74" spans="1:17">
      <c r="A74" s="19">
        <v>93</v>
      </c>
      <c r="B74" s="19" t="s">
        <v>2167</v>
      </c>
      <c r="C74" s="209" t="s">
        <v>434</v>
      </c>
      <c r="D74" s="212" t="s">
        <v>319</v>
      </c>
      <c r="E74" s="209" t="s">
        <v>435</v>
      </c>
      <c r="F74" s="210">
        <v>28460.45</v>
      </c>
      <c r="G74" s="210">
        <v>0</v>
      </c>
      <c r="H74" s="210">
        <v>0</v>
      </c>
      <c r="I74" s="210">
        <v>0</v>
      </c>
      <c r="J74" s="210">
        <v>0</v>
      </c>
      <c r="K74" s="210">
        <v>0</v>
      </c>
      <c r="L74" s="212">
        <v>1357.41</v>
      </c>
      <c r="M74" s="210">
        <v>29817.86</v>
      </c>
      <c r="N74" s="211">
        <v>44197</v>
      </c>
      <c r="P74" s="217">
        <f t="shared" si="4"/>
        <v>-1357.4099999999999</v>
      </c>
      <c r="Q74" s="217">
        <f t="shared" si="5"/>
        <v>0</v>
      </c>
    </row>
    <row r="75" spans="1:17">
      <c r="A75" s="19">
        <v>94</v>
      </c>
      <c r="B75" s="19" t="s">
        <v>2167</v>
      </c>
      <c r="C75" s="209" t="s">
        <v>436</v>
      </c>
      <c r="D75" s="212" t="s">
        <v>319</v>
      </c>
      <c r="E75" s="209" t="s">
        <v>437</v>
      </c>
      <c r="F75" s="210">
        <v>1294.24</v>
      </c>
      <c r="G75" s="210">
        <v>0</v>
      </c>
      <c r="H75" s="210">
        <v>0</v>
      </c>
      <c r="I75" s="210">
        <v>0</v>
      </c>
      <c r="J75" s="210">
        <v>0</v>
      </c>
      <c r="K75" s="210">
        <v>0</v>
      </c>
      <c r="L75" s="212">
        <v>61.73</v>
      </c>
      <c r="M75" s="210">
        <v>1355.97</v>
      </c>
      <c r="N75" s="211">
        <v>44197</v>
      </c>
      <c r="P75" s="217">
        <f t="shared" si="4"/>
        <v>-61.730000000000018</v>
      </c>
      <c r="Q75" s="217">
        <f t="shared" si="5"/>
        <v>0</v>
      </c>
    </row>
    <row r="76" spans="1:17">
      <c r="A76" s="19">
        <v>95</v>
      </c>
      <c r="B76" s="19" t="s">
        <v>2167</v>
      </c>
      <c r="C76" s="209" t="s">
        <v>438</v>
      </c>
      <c r="D76" s="212" t="s">
        <v>319</v>
      </c>
      <c r="E76" s="209" t="s">
        <v>439</v>
      </c>
      <c r="F76" s="210">
        <v>1005.4</v>
      </c>
      <c r="G76" s="210">
        <v>0</v>
      </c>
      <c r="H76" s="210">
        <v>0</v>
      </c>
      <c r="I76" s="210">
        <v>0</v>
      </c>
      <c r="J76" s="210">
        <v>0</v>
      </c>
      <c r="K76" s="210">
        <v>0</v>
      </c>
      <c r="L76" s="212">
        <v>15.23</v>
      </c>
      <c r="M76" s="210">
        <v>1020.63</v>
      </c>
      <c r="N76" s="211">
        <v>44197</v>
      </c>
      <c r="P76" s="217">
        <f t="shared" si="4"/>
        <v>-15.230000000000018</v>
      </c>
      <c r="Q76" s="217">
        <f t="shared" si="5"/>
        <v>-1.7763568394002505E-14</v>
      </c>
    </row>
    <row r="77" spans="1:17">
      <c r="A77" s="19">
        <v>96</v>
      </c>
      <c r="B77" s="19" t="s">
        <v>2167</v>
      </c>
      <c r="C77" s="209" t="s">
        <v>440</v>
      </c>
      <c r="D77" s="212" t="s">
        <v>319</v>
      </c>
      <c r="E77" s="209" t="s">
        <v>441</v>
      </c>
      <c r="F77" s="210">
        <v>949.89</v>
      </c>
      <c r="G77" s="210">
        <v>0</v>
      </c>
      <c r="H77" s="210">
        <v>0</v>
      </c>
      <c r="I77" s="210">
        <v>0</v>
      </c>
      <c r="J77" s="210">
        <v>0</v>
      </c>
      <c r="K77" s="210">
        <v>0</v>
      </c>
      <c r="L77" s="212">
        <v>45.3</v>
      </c>
      <c r="M77" s="210">
        <v>995.2</v>
      </c>
      <c r="N77" s="211">
        <v>44197</v>
      </c>
      <c r="P77" s="217">
        <f t="shared" si="4"/>
        <v>-45.310000000000059</v>
      </c>
      <c r="Q77" s="217">
        <f t="shared" si="5"/>
        <v>-1.0000000000061959E-2</v>
      </c>
    </row>
    <row r="78" spans="1:17">
      <c r="A78" s="19">
        <v>97</v>
      </c>
      <c r="B78" s="19" t="s">
        <v>2167</v>
      </c>
      <c r="C78" s="209" t="s">
        <v>442</v>
      </c>
      <c r="D78" s="212" t="s">
        <v>319</v>
      </c>
      <c r="E78" s="209" t="s">
        <v>443</v>
      </c>
      <c r="F78" s="210">
        <v>645.73</v>
      </c>
      <c r="G78" s="210">
        <v>0</v>
      </c>
      <c r="H78" s="210">
        <v>0</v>
      </c>
      <c r="I78" s="210">
        <v>0</v>
      </c>
      <c r="J78" s="210">
        <v>0</v>
      </c>
      <c r="K78" s="210">
        <v>0</v>
      </c>
      <c r="L78" s="212">
        <v>667.25</v>
      </c>
      <c r="M78" s="210">
        <v>1312.98</v>
      </c>
      <c r="N78" s="211">
        <v>44197</v>
      </c>
      <c r="P78" s="217">
        <f t="shared" si="4"/>
        <v>-667.25</v>
      </c>
      <c r="Q78" s="217">
        <f t="shared" si="5"/>
        <v>0</v>
      </c>
    </row>
    <row r="79" spans="1:17">
      <c r="A79" s="19">
        <v>98</v>
      </c>
      <c r="B79" s="19" t="s">
        <v>2167</v>
      </c>
      <c r="C79" s="209" t="s">
        <v>444</v>
      </c>
      <c r="D79" s="212" t="s">
        <v>319</v>
      </c>
      <c r="E79" s="209" t="s">
        <v>445</v>
      </c>
      <c r="F79" s="210">
        <v>439.28</v>
      </c>
      <c r="G79" s="210">
        <v>0</v>
      </c>
      <c r="H79" s="210">
        <v>0</v>
      </c>
      <c r="I79" s="210">
        <v>0</v>
      </c>
      <c r="J79" s="210">
        <v>0</v>
      </c>
      <c r="K79" s="210">
        <v>0</v>
      </c>
      <c r="L79" s="212">
        <v>453.92</v>
      </c>
      <c r="M79" s="210">
        <v>893.2</v>
      </c>
      <c r="N79" s="211">
        <v>44197</v>
      </c>
      <c r="P79" s="217">
        <f t="shared" si="4"/>
        <v>-453.92000000000007</v>
      </c>
      <c r="Q79" s="217">
        <f t="shared" si="5"/>
        <v>0</v>
      </c>
    </row>
    <row r="80" spans="1:17">
      <c r="A80" s="19">
        <v>99</v>
      </c>
      <c r="B80" s="19" t="s">
        <v>2167</v>
      </c>
      <c r="C80" s="209" t="s">
        <v>472</v>
      </c>
      <c r="D80" s="212" t="s">
        <v>468</v>
      </c>
      <c r="E80" s="209" t="s">
        <v>474</v>
      </c>
      <c r="F80" s="210">
        <v>733499.74</v>
      </c>
      <c r="G80" s="210">
        <v>0</v>
      </c>
      <c r="H80" s="210">
        <v>0</v>
      </c>
      <c r="I80" s="210">
        <v>0</v>
      </c>
      <c r="J80" s="210">
        <v>0</v>
      </c>
      <c r="K80" s="210">
        <v>0</v>
      </c>
      <c r="L80" s="210">
        <v>9626.84</v>
      </c>
      <c r="M80" s="210">
        <v>743126.58</v>
      </c>
      <c r="N80" s="211">
        <v>44197</v>
      </c>
      <c r="P80" s="217">
        <f t="shared" ref="P80:P111" si="6">F80-M80</f>
        <v>-9626.8399999999674</v>
      </c>
      <c r="Q80" s="217">
        <f t="shared" ref="Q80:Q111" si="7">G80-I80+P80</f>
        <v>-9626.8399999999674</v>
      </c>
    </row>
    <row r="81" spans="1:17">
      <c r="A81" s="19">
        <v>114</v>
      </c>
      <c r="B81" s="19" t="s">
        <v>2182</v>
      </c>
      <c r="C81" s="209" t="s">
        <v>314</v>
      </c>
      <c r="D81" s="212" t="s">
        <v>315</v>
      </c>
      <c r="E81" s="209" t="s">
        <v>317</v>
      </c>
      <c r="F81" s="210">
        <v>162806.15</v>
      </c>
      <c r="G81" s="210">
        <v>0</v>
      </c>
      <c r="H81" s="210">
        <v>0</v>
      </c>
      <c r="I81" s="210">
        <v>0</v>
      </c>
      <c r="J81" s="210">
        <v>0</v>
      </c>
      <c r="K81" s="210">
        <v>0</v>
      </c>
      <c r="L81" s="210">
        <v>0</v>
      </c>
      <c r="M81" s="210">
        <v>162806.15</v>
      </c>
      <c r="N81" s="211">
        <v>44228</v>
      </c>
      <c r="P81" s="217">
        <f t="shared" si="6"/>
        <v>0</v>
      </c>
      <c r="Q81" s="217">
        <f t="shared" si="7"/>
        <v>0</v>
      </c>
    </row>
    <row r="82" spans="1:17">
      <c r="A82" s="19">
        <v>115</v>
      </c>
      <c r="B82" s="19" t="s">
        <v>2182</v>
      </c>
      <c r="C82" s="209" t="s">
        <v>318</v>
      </c>
      <c r="D82" s="212" t="s">
        <v>319</v>
      </c>
      <c r="E82" s="209" t="s">
        <v>320</v>
      </c>
      <c r="F82" s="210">
        <v>7965743.9800000004</v>
      </c>
      <c r="G82" s="210">
        <v>0</v>
      </c>
      <c r="H82" s="210">
        <v>0</v>
      </c>
      <c r="I82" s="210">
        <v>0</v>
      </c>
      <c r="J82" s="210">
        <v>0</v>
      </c>
      <c r="K82" s="210">
        <v>0</v>
      </c>
      <c r="L82" s="210">
        <v>0</v>
      </c>
      <c r="M82" s="210">
        <v>7965743.9800000004</v>
      </c>
      <c r="N82" s="211">
        <v>44228</v>
      </c>
      <c r="P82" s="217">
        <f t="shared" si="6"/>
        <v>0</v>
      </c>
      <c r="Q82" s="217">
        <f t="shared" si="7"/>
        <v>0</v>
      </c>
    </row>
    <row r="83" spans="1:17">
      <c r="A83" s="19">
        <v>116</v>
      </c>
      <c r="B83" s="19" t="s">
        <v>2182</v>
      </c>
      <c r="C83" s="209" t="s">
        <v>321</v>
      </c>
      <c r="D83" s="212" t="s">
        <v>322</v>
      </c>
      <c r="E83" s="209" t="s">
        <v>323</v>
      </c>
      <c r="F83" s="210">
        <v>697936.7</v>
      </c>
      <c r="G83" s="210">
        <v>0</v>
      </c>
      <c r="H83" s="210">
        <v>0</v>
      </c>
      <c r="I83" s="210">
        <v>0</v>
      </c>
      <c r="J83" s="210">
        <v>0</v>
      </c>
      <c r="K83" s="210">
        <v>0</v>
      </c>
      <c r="L83" s="210">
        <v>0</v>
      </c>
      <c r="M83" s="210">
        <v>697936.7</v>
      </c>
      <c r="N83" s="211">
        <v>44228</v>
      </c>
      <c r="P83" s="217">
        <f t="shared" si="6"/>
        <v>0</v>
      </c>
      <c r="Q83" s="217">
        <f t="shared" si="7"/>
        <v>0</v>
      </c>
    </row>
    <row r="84" spans="1:17">
      <c r="A84" s="19">
        <v>117</v>
      </c>
      <c r="B84" s="19" t="s">
        <v>2182</v>
      </c>
      <c r="C84" s="209" t="s">
        <v>324</v>
      </c>
      <c r="D84" s="212" t="s">
        <v>325</v>
      </c>
      <c r="E84" s="209" t="s">
        <v>326</v>
      </c>
      <c r="F84" s="210">
        <v>344116.06</v>
      </c>
      <c r="G84" s="210">
        <v>0</v>
      </c>
      <c r="H84" s="210">
        <v>0</v>
      </c>
      <c r="I84" s="210">
        <v>0</v>
      </c>
      <c r="J84" s="210">
        <v>0</v>
      </c>
      <c r="K84" s="210">
        <v>0</v>
      </c>
      <c r="L84" s="210">
        <v>0</v>
      </c>
      <c r="M84" s="210">
        <v>344116.06</v>
      </c>
      <c r="N84" s="211">
        <v>44228</v>
      </c>
      <c r="P84" s="217">
        <f t="shared" si="6"/>
        <v>0</v>
      </c>
      <c r="Q84" s="217">
        <f t="shared" si="7"/>
        <v>0</v>
      </c>
    </row>
    <row r="85" spans="1:17">
      <c r="A85" s="19">
        <v>118</v>
      </c>
      <c r="B85" s="19" t="s">
        <v>2182</v>
      </c>
      <c r="C85" s="209" t="s">
        <v>327</v>
      </c>
      <c r="D85" s="212" t="s">
        <v>325</v>
      </c>
      <c r="E85" s="209" t="s">
        <v>328</v>
      </c>
      <c r="F85" s="210">
        <v>45206.64</v>
      </c>
      <c r="G85" s="210">
        <v>0</v>
      </c>
      <c r="H85" s="210">
        <v>0</v>
      </c>
      <c r="I85" s="210">
        <v>0</v>
      </c>
      <c r="J85" s="210">
        <v>0</v>
      </c>
      <c r="K85" s="210">
        <v>0</v>
      </c>
      <c r="L85" s="210">
        <v>0</v>
      </c>
      <c r="M85" s="210">
        <v>45206.64</v>
      </c>
      <c r="N85" s="211">
        <v>44228</v>
      </c>
      <c r="P85" s="217">
        <f t="shared" si="6"/>
        <v>0</v>
      </c>
      <c r="Q85" s="217">
        <f t="shared" si="7"/>
        <v>0</v>
      </c>
    </row>
    <row r="86" spans="1:17">
      <c r="A86" s="19">
        <v>119</v>
      </c>
      <c r="B86" s="19" t="s">
        <v>2182</v>
      </c>
      <c r="C86" s="209" t="s">
        <v>329</v>
      </c>
      <c r="D86" s="212" t="s">
        <v>330</v>
      </c>
      <c r="E86" s="209" t="s">
        <v>331</v>
      </c>
      <c r="F86" s="210">
        <v>967479.4</v>
      </c>
      <c r="G86" s="210">
        <v>34103.56</v>
      </c>
      <c r="H86" s="210">
        <v>0</v>
      </c>
      <c r="I86" s="210">
        <v>0</v>
      </c>
      <c r="J86" s="210">
        <v>0</v>
      </c>
      <c r="K86" s="210">
        <v>0</v>
      </c>
      <c r="L86" s="210">
        <v>0</v>
      </c>
      <c r="M86" s="210">
        <v>1001582.96</v>
      </c>
      <c r="N86" s="211">
        <v>44228</v>
      </c>
      <c r="P86" s="217">
        <f t="shared" si="6"/>
        <v>-34103.559999999939</v>
      </c>
      <c r="Q86" s="217">
        <f t="shared" si="7"/>
        <v>5.8207660913467407E-11</v>
      </c>
    </row>
    <row r="87" spans="1:17">
      <c r="A87" s="19">
        <v>120</v>
      </c>
      <c r="B87" s="19" t="s">
        <v>2182</v>
      </c>
      <c r="C87" s="209" t="s">
        <v>332</v>
      </c>
      <c r="D87" s="212" t="s">
        <v>333</v>
      </c>
      <c r="E87" s="209" t="s">
        <v>334</v>
      </c>
      <c r="F87" s="210">
        <v>13107818.26</v>
      </c>
      <c r="G87" s="210">
        <v>153966.56</v>
      </c>
      <c r="H87" s="210">
        <v>0</v>
      </c>
      <c r="I87" s="210">
        <v>0</v>
      </c>
      <c r="J87" s="210">
        <v>0</v>
      </c>
      <c r="K87" s="210">
        <v>0</v>
      </c>
      <c r="L87" s="210">
        <v>0</v>
      </c>
      <c r="M87" s="210">
        <v>13261784.82</v>
      </c>
      <c r="N87" s="211">
        <v>44228</v>
      </c>
      <c r="P87" s="217">
        <f t="shared" si="6"/>
        <v>-153966.56000000052</v>
      </c>
      <c r="Q87" s="217">
        <f t="shared" si="7"/>
        <v>-5.2386894822120667E-10</v>
      </c>
    </row>
    <row r="88" spans="1:17">
      <c r="A88" s="19">
        <v>121</v>
      </c>
      <c r="B88" s="19" t="s">
        <v>2182</v>
      </c>
      <c r="C88" s="209" t="s">
        <v>335</v>
      </c>
      <c r="D88" s="212" t="s">
        <v>319</v>
      </c>
      <c r="E88" s="209" t="s">
        <v>336</v>
      </c>
      <c r="F88" s="210">
        <v>1195429.73</v>
      </c>
      <c r="G88" s="210">
        <v>0</v>
      </c>
      <c r="H88" s="210">
        <v>0</v>
      </c>
      <c r="I88" s="210">
        <v>0</v>
      </c>
      <c r="J88" s="210">
        <v>0</v>
      </c>
      <c r="K88" s="210">
        <v>0</v>
      </c>
      <c r="L88" s="210">
        <v>0</v>
      </c>
      <c r="M88" s="210">
        <v>1195429.73</v>
      </c>
      <c r="N88" s="211">
        <v>44228</v>
      </c>
      <c r="P88" s="217">
        <f t="shared" si="6"/>
        <v>0</v>
      </c>
      <c r="Q88" s="217">
        <f t="shared" si="7"/>
        <v>0</v>
      </c>
    </row>
    <row r="89" spans="1:17">
      <c r="A89" s="19">
        <v>122</v>
      </c>
      <c r="B89" s="19" t="s">
        <v>2182</v>
      </c>
      <c r="C89" s="209" t="s">
        <v>337</v>
      </c>
      <c r="D89" s="212" t="s">
        <v>319</v>
      </c>
      <c r="E89" s="209" t="s">
        <v>338</v>
      </c>
      <c r="F89" s="210">
        <v>4570</v>
      </c>
      <c r="G89" s="210">
        <v>0</v>
      </c>
      <c r="H89" s="210">
        <v>0</v>
      </c>
      <c r="I89" s="210">
        <v>0</v>
      </c>
      <c r="J89" s="210">
        <v>0</v>
      </c>
      <c r="K89" s="210">
        <v>0</v>
      </c>
      <c r="L89" s="210">
        <v>0</v>
      </c>
      <c r="M89" s="210">
        <v>4570</v>
      </c>
      <c r="N89" s="211">
        <v>44228</v>
      </c>
      <c r="P89" s="217">
        <f t="shared" si="6"/>
        <v>0</v>
      </c>
      <c r="Q89" s="217">
        <f t="shared" si="7"/>
        <v>0</v>
      </c>
    </row>
    <row r="90" spans="1:17">
      <c r="A90" s="19">
        <v>123</v>
      </c>
      <c r="B90" s="19" t="s">
        <v>2182</v>
      </c>
      <c r="C90" s="209" t="s">
        <v>339</v>
      </c>
      <c r="D90" s="212" t="s">
        <v>319</v>
      </c>
      <c r="E90" s="209" t="s">
        <v>340</v>
      </c>
      <c r="F90" s="210">
        <v>3573.73</v>
      </c>
      <c r="G90" s="210">
        <v>0</v>
      </c>
      <c r="H90" s="210">
        <v>0</v>
      </c>
      <c r="I90" s="210">
        <v>0</v>
      </c>
      <c r="J90" s="210">
        <v>0</v>
      </c>
      <c r="K90" s="210">
        <v>0</v>
      </c>
      <c r="L90" s="210">
        <v>0</v>
      </c>
      <c r="M90" s="210">
        <v>3573.73</v>
      </c>
      <c r="N90" s="211">
        <v>44228</v>
      </c>
      <c r="P90" s="217">
        <f t="shared" si="6"/>
        <v>0</v>
      </c>
      <c r="Q90" s="217">
        <f t="shared" si="7"/>
        <v>0</v>
      </c>
    </row>
    <row r="91" spans="1:17">
      <c r="A91" s="19">
        <v>124</v>
      </c>
      <c r="B91" s="19" t="s">
        <v>2182</v>
      </c>
      <c r="C91" s="209" t="s">
        <v>341</v>
      </c>
      <c r="D91" s="212" t="s">
        <v>319</v>
      </c>
      <c r="E91" s="209" t="s">
        <v>342</v>
      </c>
      <c r="F91" s="210">
        <v>179590.81</v>
      </c>
      <c r="G91" s="210">
        <v>0</v>
      </c>
      <c r="H91" s="210">
        <v>0</v>
      </c>
      <c r="I91" s="210">
        <v>0</v>
      </c>
      <c r="J91" s="210">
        <v>0</v>
      </c>
      <c r="K91" s="210">
        <v>0</v>
      </c>
      <c r="L91" s="210">
        <v>0</v>
      </c>
      <c r="M91" s="210">
        <v>179590.81</v>
      </c>
      <c r="N91" s="211">
        <v>44228</v>
      </c>
      <c r="P91" s="217">
        <f t="shared" si="6"/>
        <v>0</v>
      </c>
      <c r="Q91" s="217">
        <f t="shared" si="7"/>
        <v>0</v>
      </c>
    </row>
    <row r="92" spans="1:17">
      <c r="A92" s="19">
        <v>125</v>
      </c>
      <c r="B92" s="19" t="s">
        <v>2182</v>
      </c>
      <c r="C92" s="209" t="s">
        <v>343</v>
      </c>
      <c r="D92" s="212" t="s">
        <v>319</v>
      </c>
      <c r="E92" s="209" t="s">
        <v>344</v>
      </c>
      <c r="F92" s="210">
        <v>65441.5</v>
      </c>
      <c r="G92" s="210">
        <v>0</v>
      </c>
      <c r="H92" s="210">
        <v>0</v>
      </c>
      <c r="I92" s="210">
        <v>0</v>
      </c>
      <c r="J92" s="210">
        <v>0</v>
      </c>
      <c r="K92" s="210">
        <v>0</v>
      </c>
      <c r="L92" s="210">
        <v>0</v>
      </c>
      <c r="M92" s="210">
        <v>65441.5</v>
      </c>
      <c r="N92" s="211">
        <v>44228</v>
      </c>
      <c r="P92" s="217">
        <f t="shared" si="6"/>
        <v>0</v>
      </c>
      <c r="Q92" s="217">
        <f t="shared" si="7"/>
        <v>0</v>
      </c>
    </row>
    <row r="93" spans="1:17">
      <c r="A93" s="19">
        <v>126</v>
      </c>
      <c r="B93" s="19" t="s">
        <v>2182</v>
      </c>
      <c r="C93" s="209" t="s">
        <v>345</v>
      </c>
      <c r="D93" s="212" t="s">
        <v>319</v>
      </c>
      <c r="E93" s="209" t="s">
        <v>346</v>
      </c>
      <c r="F93" s="210">
        <v>19931.330000000002</v>
      </c>
      <c r="G93" s="210">
        <v>0</v>
      </c>
      <c r="H93" s="210">
        <v>0</v>
      </c>
      <c r="I93" s="210">
        <v>0</v>
      </c>
      <c r="J93" s="210">
        <v>0</v>
      </c>
      <c r="K93" s="210">
        <v>0</v>
      </c>
      <c r="L93" s="210">
        <v>0</v>
      </c>
      <c r="M93" s="210">
        <v>19931.330000000002</v>
      </c>
      <c r="N93" s="211">
        <v>44228</v>
      </c>
      <c r="P93" s="217">
        <f t="shared" si="6"/>
        <v>0</v>
      </c>
      <c r="Q93" s="217">
        <f t="shared" si="7"/>
        <v>0</v>
      </c>
    </row>
    <row r="94" spans="1:17">
      <c r="A94" s="19">
        <v>127</v>
      </c>
      <c r="B94" s="19" t="s">
        <v>2182</v>
      </c>
      <c r="C94" s="209" t="s">
        <v>347</v>
      </c>
      <c r="D94" s="212" t="s">
        <v>319</v>
      </c>
      <c r="E94" s="209" t="s">
        <v>348</v>
      </c>
      <c r="F94" s="210">
        <v>10181.15</v>
      </c>
      <c r="G94" s="210">
        <v>0</v>
      </c>
      <c r="H94" s="210">
        <v>0</v>
      </c>
      <c r="I94" s="210">
        <v>0</v>
      </c>
      <c r="J94" s="210">
        <v>0</v>
      </c>
      <c r="K94" s="210">
        <v>0</v>
      </c>
      <c r="L94" s="210">
        <v>0</v>
      </c>
      <c r="M94" s="210">
        <v>10181.15</v>
      </c>
      <c r="N94" s="211">
        <v>44228</v>
      </c>
      <c r="P94" s="217">
        <f t="shared" si="6"/>
        <v>0</v>
      </c>
      <c r="Q94" s="217">
        <f t="shared" si="7"/>
        <v>0</v>
      </c>
    </row>
    <row r="95" spans="1:17">
      <c r="A95" s="19">
        <v>128</v>
      </c>
      <c r="B95" s="19" t="s">
        <v>2182</v>
      </c>
      <c r="C95" s="209" t="s">
        <v>349</v>
      </c>
      <c r="D95" s="212" t="s">
        <v>319</v>
      </c>
      <c r="E95" s="209" t="s">
        <v>350</v>
      </c>
      <c r="F95" s="210">
        <v>1390620.7</v>
      </c>
      <c r="G95" s="210">
        <v>0</v>
      </c>
      <c r="H95" s="210">
        <v>0</v>
      </c>
      <c r="I95" s="210">
        <v>0</v>
      </c>
      <c r="J95" s="210">
        <v>0</v>
      </c>
      <c r="K95" s="210">
        <v>0</v>
      </c>
      <c r="L95" s="210">
        <v>0</v>
      </c>
      <c r="M95" s="210">
        <v>1390620.7</v>
      </c>
      <c r="N95" s="211">
        <v>44228</v>
      </c>
      <c r="P95" s="217">
        <f t="shared" si="6"/>
        <v>0</v>
      </c>
      <c r="Q95" s="217">
        <f t="shared" si="7"/>
        <v>0</v>
      </c>
    </row>
    <row r="96" spans="1:17">
      <c r="A96" s="19">
        <v>129</v>
      </c>
      <c r="B96" s="19" t="s">
        <v>2182</v>
      </c>
      <c r="C96" s="209" t="s">
        <v>351</v>
      </c>
      <c r="D96" s="212" t="s">
        <v>319</v>
      </c>
      <c r="E96" s="209" t="s">
        <v>352</v>
      </c>
      <c r="F96" s="210">
        <v>22704.94</v>
      </c>
      <c r="G96" s="210">
        <v>0</v>
      </c>
      <c r="H96" s="210">
        <v>0</v>
      </c>
      <c r="I96" s="210">
        <v>0</v>
      </c>
      <c r="J96" s="210">
        <v>0</v>
      </c>
      <c r="K96" s="210">
        <v>0</v>
      </c>
      <c r="L96" s="210">
        <v>0</v>
      </c>
      <c r="M96" s="210">
        <v>22704.94</v>
      </c>
      <c r="N96" s="211">
        <v>44228</v>
      </c>
      <c r="P96" s="217">
        <f t="shared" si="6"/>
        <v>0</v>
      </c>
      <c r="Q96" s="217">
        <f t="shared" si="7"/>
        <v>0</v>
      </c>
    </row>
    <row r="97" spans="1:17">
      <c r="A97" s="19">
        <v>130</v>
      </c>
      <c r="B97" s="19" t="s">
        <v>2182</v>
      </c>
      <c r="C97" s="209" t="s">
        <v>353</v>
      </c>
      <c r="D97" s="212" t="s">
        <v>319</v>
      </c>
      <c r="E97" s="209" t="s">
        <v>354</v>
      </c>
      <c r="F97" s="210">
        <v>1350.53</v>
      </c>
      <c r="G97" s="210">
        <v>0</v>
      </c>
      <c r="H97" s="210">
        <v>0</v>
      </c>
      <c r="I97" s="210">
        <v>0</v>
      </c>
      <c r="J97" s="210">
        <v>0</v>
      </c>
      <c r="K97" s="210">
        <v>0</v>
      </c>
      <c r="L97" s="210">
        <v>0</v>
      </c>
      <c r="M97" s="210">
        <v>1350.53</v>
      </c>
      <c r="N97" s="211">
        <v>44228</v>
      </c>
      <c r="P97" s="217">
        <f t="shared" si="6"/>
        <v>0</v>
      </c>
      <c r="Q97" s="217">
        <f t="shared" si="7"/>
        <v>0</v>
      </c>
    </row>
    <row r="98" spans="1:17">
      <c r="A98" s="19">
        <v>131</v>
      </c>
      <c r="B98" s="19" t="s">
        <v>2182</v>
      </c>
      <c r="C98" s="209" t="s">
        <v>355</v>
      </c>
      <c r="D98" s="212" t="s">
        <v>319</v>
      </c>
      <c r="E98" s="209" t="s">
        <v>356</v>
      </c>
      <c r="F98" s="210">
        <v>4601.2</v>
      </c>
      <c r="G98" s="210">
        <v>0</v>
      </c>
      <c r="H98" s="210">
        <v>0</v>
      </c>
      <c r="I98" s="210">
        <v>0</v>
      </c>
      <c r="J98" s="210">
        <v>0</v>
      </c>
      <c r="K98" s="210">
        <v>0</v>
      </c>
      <c r="L98" s="210">
        <v>0</v>
      </c>
      <c r="M98" s="210">
        <v>4601.2</v>
      </c>
      <c r="N98" s="211">
        <v>44228</v>
      </c>
      <c r="P98" s="217">
        <f t="shared" si="6"/>
        <v>0</v>
      </c>
      <c r="Q98" s="217">
        <f t="shared" si="7"/>
        <v>0</v>
      </c>
    </row>
    <row r="99" spans="1:17">
      <c r="A99" s="19">
        <v>132</v>
      </c>
      <c r="B99" s="19" t="s">
        <v>2182</v>
      </c>
      <c r="C99" s="209" t="s">
        <v>357</v>
      </c>
      <c r="D99" s="212" t="s">
        <v>319</v>
      </c>
      <c r="E99" s="209" t="s">
        <v>358</v>
      </c>
      <c r="F99" s="210">
        <v>907856</v>
      </c>
      <c r="G99" s="210">
        <v>0</v>
      </c>
      <c r="H99" s="210">
        <v>0</v>
      </c>
      <c r="I99" s="210">
        <v>0</v>
      </c>
      <c r="J99" s="210">
        <v>0</v>
      </c>
      <c r="K99" s="210">
        <v>0</v>
      </c>
      <c r="L99" s="210">
        <v>0</v>
      </c>
      <c r="M99" s="210">
        <v>907856</v>
      </c>
      <c r="N99" s="211">
        <v>44228</v>
      </c>
      <c r="P99" s="217">
        <f t="shared" si="6"/>
        <v>0</v>
      </c>
      <c r="Q99" s="217">
        <f t="shared" si="7"/>
        <v>0</v>
      </c>
    </row>
    <row r="100" spans="1:17">
      <c r="A100" s="19">
        <v>133</v>
      </c>
      <c r="B100" s="19" t="s">
        <v>2182</v>
      </c>
      <c r="C100" s="209" t="s">
        <v>359</v>
      </c>
      <c r="D100" s="212" t="s">
        <v>319</v>
      </c>
      <c r="E100" s="209" t="s">
        <v>360</v>
      </c>
      <c r="F100" s="210">
        <v>535753.85</v>
      </c>
      <c r="G100" s="210">
        <v>0</v>
      </c>
      <c r="H100" s="210">
        <v>0</v>
      </c>
      <c r="I100" s="210">
        <v>0</v>
      </c>
      <c r="J100" s="210">
        <v>0</v>
      </c>
      <c r="K100" s="210">
        <v>0</v>
      </c>
      <c r="L100" s="210">
        <v>0</v>
      </c>
      <c r="M100" s="210">
        <v>535753.85</v>
      </c>
      <c r="N100" s="211">
        <v>44228</v>
      </c>
      <c r="P100" s="217">
        <f t="shared" si="6"/>
        <v>0</v>
      </c>
      <c r="Q100" s="217">
        <f t="shared" si="7"/>
        <v>0</v>
      </c>
    </row>
    <row r="101" spans="1:17">
      <c r="A101" s="19">
        <v>134</v>
      </c>
      <c r="B101" s="19" t="s">
        <v>2182</v>
      </c>
      <c r="C101" s="209" t="s">
        <v>361</v>
      </c>
      <c r="D101" s="212" t="s">
        <v>319</v>
      </c>
      <c r="E101" s="209" t="s">
        <v>2183</v>
      </c>
      <c r="F101" s="210">
        <v>2164736.81</v>
      </c>
      <c r="G101" s="210">
        <v>0</v>
      </c>
      <c r="H101" s="210">
        <v>0</v>
      </c>
      <c r="I101" s="210">
        <v>0</v>
      </c>
      <c r="J101" s="210">
        <v>0</v>
      </c>
      <c r="K101" s="210">
        <v>0</v>
      </c>
      <c r="L101" s="210">
        <v>0</v>
      </c>
      <c r="M101" s="210">
        <v>2164736.81</v>
      </c>
      <c r="N101" s="211">
        <v>44228</v>
      </c>
      <c r="P101" s="217">
        <f t="shared" si="6"/>
        <v>0</v>
      </c>
      <c r="Q101" s="217">
        <f t="shared" si="7"/>
        <v>0</v>
      </c>
    </row>
    <row r="102" spans="1:17">
      <c r="A102" s="19">
        <v>135</v>
      </c>
      <c r="B102" s="19" t="s">
        <v>2182</v>
      </c>
      <c r="C102" s="209" t="s">
        <v>363</v>
      </c>
      <c r="D102" s="212" t="s">
        <v>319</v>
      </c>
      <c r="E102" s="209" t="s">
        <v>364</v>
      </c>
      <c r="F102" s="210">
        <v>130585.64</v>
      </c>
      <c r="G102" s="210">
        <v>0</v>
      </c>
      <c r="H102" s="210">
        <v>0</v>
      </c>
      <c r="I102" s="210">
        <v>0</v>
      </c>
      <c r="J102" s="210">
        <v>0</v>
      </c>
      <c r="K102" s="210">
        <v>0</v>
      </c>
      <c r="L102" s="210">
        <v>0</v>
      </c>
      <c r="M102" s="210">
        <v>130585.64</v>
      </c>
      <c r="N102" s="211">
        <v>44228</v>
      </c>
      <c r="P102" s="217">
        <f t="shared" si="6"/>
        <v>0</v>
      </c>
      <c r="Q102" s="217">
        <f t="shared" si="7"/>
        <v>0</v>
      </c>
    </row>
    <row r="103" spans="1:17">
      <c r="A103" s="19">
        <v>136</v>
      </c>
      <c r="B103" s="19" t="s">
        <v>2182</v>
      </c>
      <c r="C103" s="209" t="s">
        <v>365</v>
      </c>
      <c r="D103" s="212" t="s">
        <v>319</v>
      </c>
      <c r="E103" s="209" t="s">
        <v>366</v>
      </c>
      <c r="F103" s="210">
        <v>43322.97</v>
      </c>
      <c r="G103" s="210">
        <v>0</v>
      </c>
      <c r="H103" s="210">
        <v>0</v>
      </c>
      <c r="I103" s="210">
        <v>0</v>
      </c>
      <c r="J103" s="210">
        <v>0</v>
      </c>
      <c r="K103" s="210">
        <v>0</v>
      </c>
      <c r="L103" s="210">
        <v>0</v>
      </c>
      <c r="M103" s="210">
        <v>43322.97</v>
      </c>
      <c r="N103" s="211">
        <v>44228</v>
      </c>
      <c r="P103" s="217">
        <f t="shared" si="6"/>
        <v>0</v>
      </c>
      <c r="Q103" s="217">
        <f t="shared" si="7"/>
        <v>0</v>
      </c>
    </row>
    <row r="104" spans="1:17">
      <c r="A104" s="19">
        <v>137</v>
      </c>
      <c r="B104" s="19" t="s">
        <v>2182</v>
      </c>
      <c r="C104" s="209" t="s">
        <v>367</v>
      </c>
      <c r="D104" s="212" t="s">
        <v>319</v>
      </c>
      <c r="E104" s="209" t="s">
        <v>368</v>
      </c>
      <c r="F104" s="210">
        <v>1927928.96</v>
      </c>
      <c r="G104" s="210">
        <v>0</v>
      </c>
      <c r="H104" s="210">
        <v>0</v>
      </c>
      <c r="I104" s="210">
        <v>0</v>
      </c>
      <c r="J104" s="210">
        <v>0</v>
      </c>
      <c r="K104" s="210">
        <v>0</v>
      </c>
      <c r="L104" s="210">
        <v>0</v>
      </c>
      <c r="M104" s="210">
        <v>1927928.96</v>
      </c>
      <c r="N104" s="211">
        <v>44228</v>
      </c>
      <c r="P104" s="217">
        <f t="shared" si="6"/>
        <v>0</v>
      </c>
      <c r="Q104" s="217">
        <f t="shared" si="7"/>
        <v>0</v>
      </c>
    </row>
    <row r="105" spans="1:17">
      <c r="A105" s="19">
        <v>138</v>
      </c>
      <c r="B105" s="19" t="s">
        <v>2182</v>
      </c>
      <c r="C105" s="209" t="s">
        <v>369</v>
      </c>
      <c r="D105" s="212" t="s">
        <v>319</v>
      </c>
      <c r="E105" s="209" t="s">
        <v>370</v>
      </c>
      <c r="F105" s="210">
        <v>8403.43</v>
      </c>
      <c r="G105" s="210">
        <v>0</v>
      </c>
      <c r="H105" s="210">
        <v>0</v>
      </c>
      <c r="I105" s="210">
        <v>0</v>
      </c>
      <c r="J105" s="210">
        <v>0</v>
      </c>
      <c r="K105" s="210">
        <v>0</v>
      </c>
      <c r="L105" s="210">
        <v>0</v>
      </c>
      <c r="M105" s="210">
        <v>8403.43</v>
      </c>
      <c r="N105" s="211">
        <v>44228</v>
      </c>
      <c r="P105" s="217">
        <f t="shared" si="6"/>
        <v>0</v>
      </c>
      <c r="Q105" s="217">
        <f t="shared" si="7"/>
        <v>0</v>
      </c>
    </row>
    <row r="106" spans="1:17">
      <c r="A106" s="19">
        <v>139</v>
      </c>
      <c r="B106" s="19" t="s">
        <v>2182</v>
      </c>
      <c r="C106" s="209" t="s">
        <v>371</v>
      </c>
      <c r="D106" s="212" t="s">
        <v>319</v>
      </c>
      <c r="E106" s="209" t="s">
        <v>372</v>
      </c>
      <c r="F106" s="210">
        <v>9347.06</v>
      </c>
      <c r="G106" s="210">
        <v>0</v>
      </c>
      <c r="H106" s="210">
        <v>0</v>
      </c>
      <c r="I106" s="210">
        <v>0</v>
      </c>
      <c r="J106" s="210">
        <v>0</v>
      </c>
      <c r="K106" s="210">
        <v>0</v>
      </c>
      <c r="L106" s="210">
        <v>0</v>
      </c>
      <c r="M106" s="210">
        <v>9347.06</v>
      </c>
      <c r="N106" s="211">
        <v>44228</v>
      </c>
      <c r="P106" s="217">
        <f t="shared" si="6"/>
        <v>0</v>
      </c>
      <c r="Q106" s="217">
        <f t="shared" si="7"/>
        <v>0</v>
      </c>
    </row>
    <row r="107" spans="1:17">
      <c r="A107" s="19">
        <v>140</v>
      </c>
      <c r="B107" s="19" t="s">
        <v>2182</v>
      </c>
      <c r="C107" s="209" t="s">
        <v>373</v>
      </c>
      <c r="D107" s="212" t="s">
        <v>319</v>
      </c>
      <c r="E107" s="209" t="s">
        <v>374</v>
      </c>
      <c r="F107" s="210">
        <v>407224.19</v>
      </c>
      <c r="G107" s="210">
        <v>0</v>
      </c>
      <c r="H107" s="210">
        <v>0</v>
      </c>
      <c r="I107" s="210">
        <v>0</v>
      </c>
      <c r="J107" s="210">
        <v>0</v>
      </c>
      <c r="K107" s="210">
        <v>0</v>
      </c>
      <c r="L107" s="210">
        <v>0</v>
      </c>
      <c r="M107" s="210">
        <v>407224.19</v>
      </c>
      <c r="N107" s="211">
        <v>44228</v>
      </c>
      <c r="P107" s="217">
        <f t="shared" si="6"/>
        <v>0</v>
      </c>
      <c r="Q107" s="217">
        <f t="shared" si="7"/>
        <v>0</v>
      </c>
    </row>
    <row r="108" spans="1:17">
      <c r="A108" s="19">
        <v>141</v>
      </c>
      <c r="B108" s="19" t="s">
        <v>2182</v>
      </c>
      <c r="C108" s="209" t="s">
        <v>375</v>
      </c>
      <c r="D108" s="212" t="s">
        <v>319</v>
      </c>
      <c r="E108" s="209" t="s">
        <v>376</v>
      </c>
      <c r="F108" s="210">
        <v>18518.509999999998</v>
      </c>
      <c r="G108" s="210">
        <v>0</v>
      </c>
      <c r="H108" s="210">
        <v>0</v>
      </c>
      <c r="I108" s="210">
        <v>0</v>
      </c>
      <c r="J108" s="210">
        <v>0</v>
      </c>
      <c r="K108" s="210">
        <v>0</v>
      </c>
      <c r="L108" s="210">
        <v>0</v>
      </c>
      <c r="M108" s="210">
        <v>18518.509999999998</v>
      </c>
      <c r="N108" s="211">
        <v>44228</v>
      </c>
      <c r="P108" s="217">
        <f t="shared" si="6"/>
        <v>0</v>
      </c>
      <c r="Q108" s="217">
        <f t="shared" si="7"/>
        <v>0</v>
      </c>
    </row>
    <row r="109" spans="1:17">
      <c r="A109" s="19">
        <v>142</v>
      </c>
      <c r="B109" s="19" t="s">
        <v>2182</v>
      </c>
      <c r="C109" s="209" t="s">
        <v>377</v>
      </c>
      <c r="D109" s="212" t="s">
        <v>319</v>
      </c>
      <c r="E109" s="209" t="s">
        <v>378</v>
      </c>
      <c r="F109" s="210">
        <v>13591.5</v>
      </c>
      <c r="G109" s="210">
        <v>0</v>
      </c>
      <c r="H109" s="210">
        <v>0</v>
      </c>
      <c r="I109" s="210">
        <v>0</v>
      </c>
      <c r="J109" s="210">
        <v>0</v>
      </c>
      <c r="K109" s="210">
        <v>0</v>
      </c>
      <c r="L109" s="210">
        <v>0</v>
      </c>
      <c r="M109" s="210">
        <v>13591.5</v>
      </c>
      <c r="N109" s="211">
        <v>44228</v>
      </c>
      <c r="P109" s="217">
        <f t="shared" si="6"/>
        <v>0</v>
      </c>
      <c r="Q109" s="217">
        <f t="shared" si="7"/>
        <v>0</v>
      </c>
    </row>
    <row r="110" spans="1:17">
      <c r="A110" s="19">
        <v>143</v>
      </c>
      <c r="B110" s="19" t="s">
        <v>2182</v>
      </c>
      <c r="C110" s="209" t="s">
        <v>379</v>
      </c>
      <c r="D110" s="212" t="s">
        <v>319</v>
      </c>
      <c r="E110" s="209" t="s">
        <v>380</v>
      </c>
      <c r="F110" s="210">
        <v>200176.15</v>
      </c>
      <c r="G110" s="210">
        <v>0</v>
      </c>
      <c r="H110" s="210">
        <v>0</v>
      </c>
      <c r="I110" s="210">
        <v>0</v>
      </c>
      <c r="J110" s="210">
        <v>0</v>
      </c>
      <c r="K110" s="210">
        <v>0</v>
      </c>
      <c r="L110" s="210">
        <v>0</v>
      </c>
      <c r="M110" s="210">
        <v>200176.15</v>
      </c>
      <c r="N110" s="211">
        <v>44228</v>
      </c>
      <c r="P110" s="217">
        <f t="shared" si="6"/>
        <v>0</v>
      </c>
      <c r="Q110" s="217">
        <f t="shared" si="7"/>
        <v>0</v>
      </c>
    </row>
    <row r="111" spans="1:17">
      <c r="A111" s="19">
        <v>144</v>
      </c>
      <c r="B111" s="19" t="s">
        <v>2182</v>
      </c>
      <c r="C111" s="209" t="s">
        <v>381</v>
      </c>
      <c r="D111" s="212" t="s">
        <v>319</v>
      </c>
      <c r="E111" s="209" t="s">
        <v>382</v>
      </c>
      <c r="F111" s="210">
        <v>136175.75</v>
      </c>
      <c r="G111" s="210">
        <v>0</v>
      </c>
      <c r="H111" s="210">
        <v>0</v>
      </c>
      <c r="I111" s="210">
        <v>0</v>
      </c>
      <c r="J111" s="210">
        <v>0</v>
      </c>
      <c r="K111" s="210">
        <v>0</v>
      </c>
      <c r="L111" s="210">
        <v>0</v>
      </c>
      <c r="M111" s="210">
        <v>136175.75</v>
      </c>
      <c r="N111" s="211">
        <v>44228</v>
      </c>
      <c r="P111" s="217">
        <f t="shared" si="6"/>
        <v>0</v>
      </c>
      <c r="Q111" s="217">
        <f t="shared" si="7"/>
        <v>0</v>
      </c>
    </row>
    <row r="112" spans="1:17">
      <c r="A112" s="19">
        <v>154</v>
      </c>
      <c r="B112" s="19" t="s">
        <v>2182</v>
      </c>
      <c r="C112" s="209" t="s">
        <v>467</v>
      </c>
      <c r="D112" s="212" t="s">
        <v>468</v>
      </c>
      <c r="E112" s="209" t="s">
        <v>468</v>
      </c>
      <c r="F112" s="210">
        <v>1155220.6399999999</v>
      </c>
      <c r="G112" s="210">
        <v>0</v>
      </c>
      <c r="H112" s="210">
        <v>0</v>
      </c>
      <c r="I112" s="210">
        <v>0</v>
      </c>
      <c r="J112" s="210">
        <v>0</v>
      </c>
      <c r="K112" s="210">
        <v>0</v>
      </c>
      <c r="L112" s="210">
        <v>0</v>
      </c>
      <c r="M112" s="210">
        <v>1155220.6399999999</v>
      </c>
      <c r="N112" s="211">
        <v>44228</v>
      </c>
      <c r="P112" s="200"/>
      <c r="Q112" s="200"/>
    </row>
    <row r="113" spans="1:17">
      <c r="A113" s="19">
        <v>155</v>
      </c>
      <c r="B113" s="19" t="e">
        <v>#N/A</v>
      </c>
      <c r="C113" s="209" t="s">
        <v>2184</v>
      </c>
      <c r="D113" s="212" t="e">
        <v>#N/A</v>
      </c>
      <c r="E113" s="209" t="s">
        <v>2185</v>
      </c>
      <c r="F113" s="210">
        <v>1602</v>
      </c>
      <c r="G113" s="210">
        <v>0</v>
      </c>
      <c r="H113" s="210">
        <v>0</v>
      </c>
      <c r="I113" s="210">
        <v>0</v>
      </c>
      <c r="J113" s="210">
        <v>0</v>
      </c>
      <c r="K113" s="210">
        <v>0</v>
      </c>
      <c r="L113" s="210">
        <v>0</v>
      </c>
      <c r="M113" s="210">
        <v>1602</v>
      </c>
      <c r="N113" s="211">
        <v>44228</v>
      </c>
      <c r="P113" s="200"/>
      <c r="Q113" s="200"/>
    </row>
    <row r="114" spans="1:17">
      <c r="A114" s="19">
        <v>156</v>
      </c>
      <c r="B114" s="19" t="s">
        <v>2186</v>
      </c>
      <c r="C114" s="209" t="s">
        <v>502</v>
      </c>
      <c r="D114" s="212">
        <v>0</v>
      </c>
      <c r="E114" s="209" t="s">
        <v>503</v>
      </c>
      <c r="F114" s="210">
        <v>601976</v>
      </c>
      <c r="G114" s="210">
        <v>0</v>
      </c>
      <c r="H114" s="210">
        <v>0</v>
      </c>
      <c r="I114" s="210">
        <v>0</v>
      </c>
      <c r="J114" s="210">
        <v>0</v>
      </c>
      <c r="K114" s="210">
        <v>0</v>
      </c>
      <c r="L114" s="210">
        <v>0</v>
      </c>
      <c r="M114" s="210">
        <v>601976</v>
      </c>
      <c r="N114" s="211">
        <v>44228</v>
      </c>
      <c r="P114" s="200"/>
      <c r="Q114" s="200"/>
    </row>
    <row r="115" spans="1:17">
      <c r="A115" s="19">
        <v>157</v>
      </c>
      <c r="B115" s="19" t="s">
        <v>2186</v>
      </c>
      <c r="C115" s="209" t="s">
        <v>504</v>
      </c>
      <c r="D115" s="212">
        <v>0</v>
      </c>
      <c r="E115" s="209" t="s">
        <v>505</v>
      </c>
      <c r="F115" s="210">
        <v>213.57</v>
      </c>
      <c r="G115" s="210">
        <v>0</v>
      </c>
      <c r="H115" s="210">
        <v>0</v>
      </c>
      <c r="I115" s="210">
        <v>0</v>
      </c>
      <c r="J115" s="210">
        <v>0</v>
      </c>
      <c r="K115" s="210">
        <v>0</v>
      </c>
      <c r="L115" s="210">
        <v>0</v>
      </c>
      <c r="M115" s="210">
        <v>213.57</v>
      </c>
      <c r="N115" s="211">
        <v>44228</v>
      </c>
      <c r="P115" s="200"/>
      <c r="Q115" s="200"/>
    </row>
    <row r="116" spans="1:17">
      <c r="A116" s="19">
        <v>158</v>
      </c>
      <c r="B116" s="19" t="s">
        <v>2186</v>
      </c>
      <c r="C116" s="209" t="s">
        <v>506</v>
      </c>
      <c r="D116" s="212">
        <v>0</v>
      </c>
      <c r="E116" s="209" t="s">
        <v>507</v>
      </c>
      <c r="F116" s="210">
        <v>225180.02</v>
      </c>
      <c r="G116" s="210">
        <v>4600</v>
      </c>
      <c r="H116" s="210">
        <v>0</v>
      </c>
      <c r="I116" s="210">
        <v>0</v>
      </c>
      <c r="J116" s="210">
        <v>0</v>
      </c>
      <c r="K116" s="210">
        <v>0</v>
      </c>
      <c r="L116" s="210">
        <v>0</v>
      </c>
      <c r="M116" s="210">
        <v>229780.02</v>
      </c>
      <c r="N116" s="211">
        <v>44228</v>
      </c>
      <c r="P116" s="200"/>
      <c r="Q116" s="200"/>
    </row>
    <row r="117" spans="1:17">
      <c r="A117" s="19">
        <v>159</v>
      </c>
      <c r="B117" s="19" t="s">
        <v>2186</v>
      </c>
      <c r="C117" s="209" t="s">
        <v>508</v>
      </c>
      <c r="D117" s="212">
        <v>0</v>
      </c>
      <c r="E117" s="209" t="s">
        <v>509</v>
      </c>
      <c r="F117" s="210">
        <v>8100</v>
      </c>
      <c r="G117" s="210">
        <v>0</v>
      </c>
      <c r="H117" s="210">
        <v>0</v>
      </c>
      <c r="I117" s="210">
        <v>0</v>
      </c>
      <c r="J117" s="210">
        <v>0</v>
      </c>
      <c r="K117" s="210">
        <v>0</v>
      </c>
      <c r="L117" s="210">
        <v>0</v>
      </c>
      <c r="M117" s="210">
        <v>8100</v>
      </c>
      <c r="N117" s="211">
        <v>44228</v>
      </c>
      <c r="P117" s="200"/>
      <c r="Q117" s="200"/>
    </row>
    <row r="118" spans="1:17">
      <c r="A118" s="19">
        <v>160</v>
      </c>
      <c r="B118" s="19" t="s">
        <v>2186</v>
      </c>
      <c r="C118" s="209" t="s">
        <v>512</v>
      </c>
      <c r="D118" s="212">
        <v>0</v>
      </c>
      <c r="E118" s="209" t="s">
        <v>513</v>
      </c>
      <c r="F118" s="210">
        <v>55</v>
      </c>
      <c r="G118" s="210">
        <v>0</v>
      </c>
      <c r="H118" s="210">
        <v>0</v>
      </c>
      <c r="I118" s="210">
        <v>0</v>
      </c>
      <c r="J118" s="210">
        <v>0</v>
      </c>
      <c r="K118" s="210">
        <v>0</v>
      </c>
      <c r="L118" s="210">
        <v>0</v>
      </c>
      <c r="M118" s="210">
        <v>55</v>
      </c>
      <c r="N118" s="211">
        <v>44228</v>
      </c>
      <c r="P118" s="200"/>
      <c r="Q118" s="200"/>
    </row>
    <row r="119" spans="1:17">
      <c r="A119" s="19">
        <v>161</v>
      </c>
      <c r="B119" s="19" t="s">
        <v>2186</v>
      </c>
      <c r="C119" s="209" t="s">
        <v>514</v>
      </c>
      <c r="D119" s="212">
        <v>0</v>
      </c>
      <c r="E119" s="209" t="s">
        <v>2187</v>
      </c>
      <c r="F119" s="210">
        <v>3200</v>
      </c>
      <c r="G119" s="210">
        <v>0</v>
      </c>
      <c r="H119" s="210">
        <v>0</v>
      </c>
      <c r="I119" s="210">
        <v>0</v>
      </c>
      <c r="J119" s="210">
        <v>0</v>
      </c>
      <c r="K119" s="210">
        <v>0</v>
      </c>
      <c r="L119" s="210">
        <v>0</v>
      </c>
      <c r="M119" s="210">
        <v>3200</v>
      </c>
      <c r="N119" s="211">
        <v>44228</v>
      </c>
      <c r="P119" s="200"/>
      <c r="Q119" s="200"/>
    </row>
    <row r="120" spans="1:17">
      <c r="A120" s="19">
        <v>162</v>
      </c>
      <c r="B120" s="19" t="s">
        <v>2186</v>
      </c>
      <c r="C120" s="209" t="s">
        <v>516</v>
      </c>
      <c r="D120" s="212">
        <v>0</v>
      </c>
      <c r="E120" s="209" t="s">
        <v>517</v>
      </c>
      <c r="F120" s="210">
        <v>5397.88</v>
      </c>
      <c r="G120" s="210">
        <v>0</v>
      </c>
      <c r="H120" s="210">
        <v>0</v>
      </c>
      <c r="I120" s="210">
        <v>0</v>
      </c>
      <c r="J120" s="210">
        <v>0</v>
      </c>
      <c r="K120" s="210">
        <v>0</v>
      </c>
      <c r="L120" s="210">
        <v>0</v>
      </c>
      <c r="M120" s="210">
        <v>5397.88</v>
      </c>
      <c r="N120" s="211">
        <v>44228</v>
      </c>
      <c r="P120" s="200"/>
      <c r="Q120" s="200"/>
    </row>
    <row r="121" spans="1:17">
      <c r="A121" s="19">
        <v>163</v>
      </c>
      <c r="B121" s="19" t="s">
        <v>2186</v>
      </c>
      <c r="C121" s="209" t="s">
        <v>518</v>
      </c>
      <c r="D121" s="212">
        <v>0</v>
      </c>
      <c r="E121" s="209" t="s">
        <v>519</v>
      </c>
      <c r="F121" s="210">
        <v>18339.060000000001</v>
      </c>
      <c r="G121" s="210">
        <v>0</v>
      </c>
      <c r="H121" s="210">
        <v>0</v>
      </c>
      <c r="I121" s="210">
        <v>0</v>
      </c>
      <c r="J121" s="210">
        <v>0</v>
      </c>
      <c r="K121" s="210">
        <v>0</v>
      </c>
      <c r="L121" s="210">
        <v>0</v>
      </c>
      <c r="M121" s="210">
        <v>18339.060000000001</v>
      </c>
      <c r="N121" s="211">
        <v>44228</v>
      </c>
      <c r="P121" s="200"/>
      <c r="Q121" s="200"/>
    </row>
    <row r="122" spans="1:17">
      <c r="A122" s="19">
        <v>164</v>
      </c>
      <c r="B122" s="19" t="s">
        <v>2186</v>
      </c>
      <c r="C122" s="209" t="s">
        <v>520</v>
      </c>
      <c r="D122" s="212">
        <v>0</v>
      </c>
      <c r="E122" s="209" t="s">
        <v>521</v>
      </c>
      <c r="F122" s="210">
        <v>29650</v>
      </c>
      <c r="G122" s="210">
        <v>0</v>
      </c>
      <c r="H122" s="210">
        <v>0</v>
      </c>
      <c r="I122" s="210">
        <v>0</v>
      </c>
      <c r="J122" s="210">
        <v>0</v>
      </c>
      <c r="K122" s="210">
        <v>0</v>
      </c>
      <c r="L122" s="210">
        <v>0</v>
      </c>
      <c r="M122" s="210">
        <v>29650</v>
      </c>
      <c r="N122" s="211">
        <v>44228</v>
      </c>
      <c r="P122" s="200"/>
      <c r="Q122" s="200"/>
    </row>
    <row r="123" spans="1:17">
      <c r="A123" s="19">
        <v>165</v>
      </c>
      <c r="B123" s="19" t="s">
        <v>2186</v>
      </c>
      <c r="C123" s="209" t="s">
        <v>522</v>
      </c>
      <c r="D123" s="212">
        <v>0</v>
      </c>
      <c r="E123" s="209" t="s">
        <v>523</v>
      </c>
      <c r="F123" s="210">
        <v>65217.25</v>
      </c>
      <c r="G123" s="210">
        <v>0</v>
      </c>
      <c r="H123" s="210">
        <v>0</v>
      </c>
      <c r="I123" s="210">
        <v>0</v>
      </c>
      <c r="J123" s="210">
        <v>0</v>
      </c>
      <c r="K123" s="210">
        <v>0</v>
      </c>
      <c r="L123" s="210">
        <v>0</v>
      </c>
      <c r="M123" s="210">
        <v>65217.25</v>
      </c>
      <c r="N123" s="211">
        <v>44228</v>
      </c>
      <c r="P123" s="200"/>
      <c r="Q123" s="200"/>
    </row>
    <row r="124" spans="1:17">
      <c r="A124" s="19">
        <v>166</v>
      </c>
      <c r="B124" s="19" t="s">
        <v>2186</v>
      </c>
      <c r="C124" s="209" t="s">
        <v>524</v>
      </c>
      <c r="D124" s="212">
        <v>0</v>
      </c>
      <c r="E124" s="209" t="s">
        <v>525</v>
      </c>
      <c r="F124" s="210">
        <v>90000</v>
      </c>
      <c r="G124" s="210">
        <v>0</v>
      </c>
      <c r="H124" s="210">
        <v>0</v>
      </c>
      <c r="I124" s="210">
        <v>0</v>
      </c>
      <c r="J124" s="210">
        <v>0</v>
      </c>
      <c r="K124" s="210">
        <v>0</v>
      </c>
      <c r="L124" s="210">
        <v>0</v>
      </c>
      <c r="M124" s="210">
        <v>90000</v>
      </c>
      <c r="N124" s="211">
        <v>44228</v>
      </c>
      <c r="P124" s="200"/>
      <c r="Q124" s="200"/>
    </row>
    <row r="125" spans="1:17">
      <c r="A125" s="19">
        <v>167</v>
      </c>
      <c r="B125" s="19" t="s">
        <v>2186</v>
      </c>
      <c r="C125" s="209" t="s">
        <v>534</v>
      </c>
      <c r="D125" s="212">
        <v>0</v>
      </c>
      <c r="E125" s="209" t="s">
        <v>535</v>
      </c>
      <c r="F125" s="210">
        <v>14800</v>
      </c>
      <c r="G125" s="210">
        <v>0</v>
      </c>
      <c r="H125" s="210">
        <v>0</v>
      </c>
      <c r="I125" s="210">
        <v>0</v>
      </c>
      <c r="J125" s="210">
        <v>0</v>
      </c>
      <c r="K125" s="210">
        <v>0</v>
      </c>
      <c r="L125" s="210">
        <v>0</v>
      </c>
      <c r="M125" s="210">
        <v>14800</v>
      </c>
      <c r="N125" s="211">
        <v>44228</v>
      </c>
      <c r="P125" s="200"/>
      <c r="Q125" s="200"/>
    </row>
    <row r="126" spans="1:17">
      <c r="A126" s="19">
        <v>168</v>
      </c>
      <c r="B126" s="19" t="s">
        <v>2186</v>
      </c>
      <c r="C126" s="209" t="s">
        <v>536</v>
      </c>
      <c r="D126" s="212">
        <v>0</v>
      </c>
      <c r="E126" s="209" t="s">
        <v>537</v>
      </c>
      <c r="F126" s="210">
        <v>125800</v>
      </c>
      <c r="G126" s="210">
        <v>3800</v>
      </c>
      <c r="H126" s="210">
        <v>0</v>
      </c>
      <c r="I126" s="210">
        <v>3800</v>
      </c>
      <c r="J126" s="210">
        <v>0</v>
      </c>
      <c r="K126" s="210">
        <v>0</v>
      </c>
      <c r="L126" s="210">
        <v>0</v>
      </c>
      <c r="M126" s="210">
        <v>125800</v>
      </c>
      <c r="N126" s="211">
        <v>44228</v>
      </c>
      <c r="P126" s="200"/>
      <c r="Q126" s="200"/>
    </row>
    <row r="127" spans="1:17">
      <c r="A127" s="19">
        <v>169</v>
      </c>
      <c r="B127" s="19" t="s">
        <v>2186</v>
      </c>
      <c r="C127" s="209" t="s">
        <v>540</v>
      </c>
      <c r="D127" s="212">
        <v>0</v>
      </c>
      <c r="E127" s="209" t="s">
        <v>541</v>
      </c>
      <c r="F127" s="210">
        <v>1868826.77</v>
      </c>
      <c r="G127" s="210">
        <v>0</v>
      </c>
      <c r="H127" s="210">
        <v>0</v>
      </c>
      <c r="I127" s="210">
        <v>0</v>
      </c>
      <c r="J127" s="210">
        <v>0</v>
      </c>
      <c r="K127" s="210">
        <v>0</v>
      </c>
      <c r="L127" s="212">
        <v>0</v>
      </c>
      <c r="M127" s="210">
        <v>1868826.77</v>
      </c>
      <c r="N127" s="211">
        <v>44228</v>
      </c>
      <c r="P127" s="217">
        <f t="shared" ref="P127:P157" si="8">F127-M127</f>
        <v>0</v>
      </c>
      <c r="Q127" s="217">
        <f t="shared" ref="Q127:Q157" si="9">L127-I127+P127</f>
        <v>0</v>
      </c>
    </row>
    <row r="128" spans="1:17">
      <c r="A128" s="19">
        <v>170</v>
      </c>
      <c r="B128" s="19" t="s">
        <v>2186</v>
      </c>
      <c r="C128" s="209" t="s">
        <v>1667</v>
      </c>
      <c r="D128" s="212">
        <v>0</v>
      </c>
      <c r="E128" s="209" t="s">
        <v>2188</v>
      </c>
      <c r="F128" s="210">
        <v>5428.53</v>
      </c>
      <c r="G128" s="210">
        <v>0</v>
      </c>
      <c r="H128" s="210">
        <v>0</v>
      </c>
      <c r="I128" s="210">
        <v>0</v>
      </c>
      <c r="J128" s="210">
        <v>0</v>
      </c>
      <c r="K128" s="210">
        <v>0</v>
      </c>
      <c r="L128" s="212">
        <v>0</v>
      </c>
      <c r="M128" s="210">
        <v>5428.53</v>
      </c>
      <c r="N128" s="211">
        <v>44228</v>
      </c>
      <c r="P128" s="217">
        <f t="shared" si="8"/>
        <v>0</v>
      </c>
      <c r="Q128" s="217">
        <f t="shared" si="9"/>
        <v>0</v>
      </c>
    </row>
    <row r="129" spans="1:17">
      <c r="A129" s="19">
        <v>173</v>
      </c>
      <c r="B129" s="19" t="s">
        <v>2167</v>
      </c>
      <c r="C129" s="209" t="s">
        <v>385</v>
      </c>
      <c r="D129" s="212" t="s">
        <v>319</v>
      </c>
      <c r="E129" s="209" t="s">
        <v>387</v>
      </c>
      <c r="F129" s="210">
        <v>5426441.3499999996</v>
      </c>
      <c r="G129" s="210">
        <v>0</v>
      </c>
      <c r="H129" s="210">
        <v>0</v>
      </c>
      <c r="I129" s="210">
        <v>0</v>
      </c>
      <c r="J129" s="210">
        <v>0</v>
      </c>
      <c r="K129" s="210">
        <v>0</v>
      </c>
      <c r="L129" s="212">
        <v>13233.03</v>
      </c>
      <c r="M129" s="210">
        <v>5439674.3799999999</v>
      </c>
      <c r="N129" s="211">
        <v>44228</v>
      </c>
      <c r="P129" s="217">
        <f t="shared" si="8"/>
        <v>-13233.030000000261</v>
      </c>
      <c r="Q129" s="217">
        <f t="shared" si="9"/>
        <v>-2.6011548470705748E-10</v>
      </c>
    </row>
    <row r="130" spans="1:17">
      <c r="A130" s="19">
        <v>174</v>
      </c>
      <c r="B130" s="19" t="s">
        <v>2167</v>
      </c>
      <c r="C130" s="209" t="s">
        <v>388</v>
      </c>
      <c r="D130" s="212" t="s">
        <v>322</v>
      </c>
      <c r="E130" s="209" t="s">
        <v>389</v>
      </c>
      <c r="F130" s="210">
        <v>313653.19</v>
      </c>
      <c r="G130" s="210">
        <v>0</v>
      </c>
      <c r="H130" s="210">
        <v>0</v>
      </c>
      <c r="I130" s="210">
        <v>0</v>
      </c>
      <c r="J130" s="210">
        <v>0</v>
      </c>
      <c r="K130" s="210">
        <v>0</v>
      </c>
      <c r="L130" s="212">
        <v>5812.41</v>
      </c>
      <c r="M130" s="210">
        <v>319465.59999999998</v>
      </c>
      <c r="N130" s="211">
        <v>44228</v>
      </c>
      <c r="P130" s="217">
        <f t="shared" si="8"/>
        <v>-5812.4099999999744</v>
      </c>
      <c r="Q130" s="217">
        <f t="shared" si="9"/>
        <v>2.5465851649641991E-11</v>
      </c>
    </row>
    <row r="131" spans="1:17">
      <c r="A131" s="19">
        <v>175</v>
      </c>
      <c r="B131" s="19" t="s">
        <v>2167</v>
      </c>
      <c r="C131" s="209" t="s">
        <v>390</v>
      </c>
      <c r="D131" s="212" t="s">
        <v>325</v>
      </c>
      <c r="E131" s="209" t="s">
        <v>391</v>
      </c>
      <c r="F131" s="210">
        <v>81925.990000000005</v>
      </c>
      <c r="G131" s="210">
        <v>0</v>
      </c>
      <c r="H131" s="210">
        <v>0</v>
      </c>
      <c r="I131" s="210">
        <v>0</v>
      </c>
      <c r="J131" s="210">
        <v>0</v>
      </c>
      <c r="K131" s="210">
        <v>0</v>
      </c>
      <c r="L131" s="212">
        <v>2867.63</v>
      </c>
      <c r="M131" s="210">
        <v>84793.62</v>
      </c>
      <c r="N131" s="211">
        <v>44228</v>
      </c>
      <c r="P131" s="217">
        <f t="shared" si="8"/>
        <v>-2867.6299999999901</v>
      </c>
      <c r="Q131" s="217">
        <f t="shared" si="9"/>
        <v>1.0004441719502211E-11</v>
      </c>
    </row>
    <row r="132" spans="1:17">
      <c r="A132" s="19">
        <v>176</v>
      </c>
      <c r="B132" s="19" t="s">
        <v>2167</v>
      </c>
      <c r="C132" s="209" t="s">
        <v>392</v>
      </c>
      <c r="D132" s="212" t="s">
        <v>325</v>
      </c>
      <c r="E132" s="209" t="s">
        <v>2189</v>
      </c>
      <c r="F132" s="210">
        <v>30942.11</v>
      </c>
      <c r="G132" s="210">
        <v>0</v>
      </c>
      <c r="H132" s="210">
        <v>0</v>
      </c>
      <c r="I132" s="210">
        <v>0</v>
      </c>
      <c r="J132" s="210">
        <v>0</v>
      </c>
      <c r="K132" s="210">
        <v>0</v>
      </c>
      <c r="L132" s="212">
        <v>355.55</v>
      </c>
      <c r="M132" s="210">
        <v>31297.66</v>
      </c>
      <c r="N132" s="211">
        <v>44228</v>
      </c>
      <c r="P132" s="217">
        <f t="shared" si="8"/>
        <v>-355.54999999999927</v>
      </c>
      <c r="Q132" s="217">
        <f t="shared" si="9"/>
        <v>7.3896444519050419E-13</v>
      </c>
    </row>
    <row r="133" spans="1:17">
      <c r="A133" s="19">
        <v>177</v>
      </c>
      <c r="B133" s="19" t="s">
        <v>2167</v>
      </c>
      <c r="C133" s="209" t="s">
        <v>394</v>
      </c>
      <c r="D133" s="212" t="s">
        <v>330</v>
      </c>
      <c r="E133" s="209" t="s">
        <v>395</v>
      </c>
      <c r="F133" s="210">
        <v>533665.93000000005</v>
      </c>
      <c r="G133" s="210">
        <v>0</v>
      </c>
      <c r="H133" s="210">
        <v>0</v>
      </c>
      <c r="I133" s="210">
        <v>0</v>
      </c>
      <c r="J133" s="210">
        <v>0</v>
      </c>
      <c r="K133" s="210">
        <v>0</v>
      </c>
      <c r="L133" s="212">
        <v>13244.55</v>
      </c>
      <c r="M133" s="210">
        <v>546910.48</v>
      </c>
      <c r="N133" s="211">
        <v>44228</v>
      </c>
      <c r="P133" s="217">
        <f t="shared" si="8"/>
        <v>-13244.54999999993</v>
      </c>
      <c r="Q133" s="217">
        <f t="shared" si="9"/>
        <v>6.9121597334742546E-11</v>
      </c>
    </row>
    <row r="134" spans="1:17">
      <c r="A134" s="19">
        <v>178</v>
      </c>
      <c r="B134" s="19" t="s">
        <v>2167</v>
      </c>
      <c r="C134" s="209" t="s">
        <v>396</v>
      </c>
      <c r="D134" s="212" t="s">
        <v>333</v>
      </c>
      <c r="E134" s="209" t="s">
        <v>397</v>
      </c>
      <c r="F134" s="210">
        <v>5137321.3600000003</v>
      </c>
      <c r="G134" s="210">
        <v>0</v>
      </c>
      <c r="H134" s="210">
        <v>0</v>
      </c>
      <c r="I134" s="210">
        <v>0</v>
      </c>
      <c r="J134" s="210">
        <v>0</v>
      </c>
      <c r="K134" s="210">
        <v>0</v>
      </c>
      <c r="L134" s="212">
        <v>108905.13</v>
      </c>
      <c r="M134" s="210">
        <v>5246226.5</v>
      </c>
      <c r="N134" s="211">
        <v>44228</v>
      </c>
      <c r="P134" s="217">
        <f t="shared" si="8"/>
        <v>-108905.13999999966</v>
      </c>
      <c r="Q134" s="217">
        <f t="shared" si="9"/>
        <v>-9.9999996600672603E-3</v>
      </c>
    </row>
    <row r="135" spans="1:17">
      <c r="A135" s="19">
        <v>179</v>
      </c>
      <c r="B135" s="19" t="s">
        <v>2167</v>
      </c>
      <c r="C135" s="209" t="s">
        <v>398</v>
      </c>
      <c r="D135" s="212" t="s">
        <v>319</v>
      </c>
      <c r="E135" s="209" t="s">
        <v>399</v>
      </c>
      <c r="F135" s="210">
        <v>121735.25</v>
      </c>
      <c r="G135" s="210">
        <v>0</v>
      </c>
      <c r="H135" s="210">
        <v>0</v>
      </c>
      <c r="I135" s="210">
        <v>0</v>
      </c>
      <c r="J135" s="210">
        <v>0</v>
      </c>
      <c r="K135" s="210">
        <v>0</v>
      </c>
      <c r="L135" s="212">
        <v>3984.77</v>
      </c>
      <c r="M135" s="210">
        <v>125720.02</v>
      </c>
      <c r="N135" s="211">
        <v>44228</v>
      </c>
      <c r="P135" s="217">
        <f t="shared" si="8"/>
        <v>-3984.7700000000041</v>
      </c>
      <c r="Q135" s="217">
        <f t="shared" si="9"/>
        <v>-4.0927261579781771E-12</v>
      </c>
    </row>
    <row r="136" spans="1:17">
      <c r="A136" s="19">
        <v>180</v>
      </c>
      <c r="B136" s="19" t="s">
        <v>2167</v>
      </c>
      <c r="C136" s="209" t="s">
        <v>400</v>
      </c>
      <c r="D136" s="212" t="s">
        <v>319</v>
      </c>
      <c r="E136" s="209" t="s">
        <v>401</v>
      </c>
      <c r="F136" s="210">
        <v>1012.56</v>
      </c>
      <c r="G136" s="210">
        <v>0</v>
      </c>
      <c r="H136" s="210">
        <v>0</v>
      </c>
      <c r="I136" s="210">
        <v>0</v>
      </c>
      <c r="J136" s="210">
        <v>0</v>
      </c>
      <c r="K136" s="210">
        <v>0</v>
      </c>
      <c r="L136" s="212">
        <v>11.91</v>
      </c>
      <c r="M136" s="210">
        <v>1024.47</v>
      </c>
      <c r="N136" s="211">
        <v>44228</v>
      </c>
      <c r="P136" s="217">
        <f t="shared" si="8"/>
        <v>-11.910000000000082</v>
      </c>
      <c r="Q136" s="217">
        <f t="shared" si="9"/>
        <v>-8.1712414612411521E-14</v>
      </c>
    </row>
    <row r="137" spans="1:17">
      <c r="A137" s="19">
        <v>181</v>
      </c>
      <c r="B137" s="19" t="s">
        <v>2167</v>
      </c>
      <c r="C137" s="209" t="s">
        <v>402</v>
      </c>
      <c r="D137" s="212" t="s">
        <v>319</v>
      </c>
      <c r="E137" s="209" t="s">
        <v>403</v>
      </c>
      <c r="F137" s="210">
        <v>50884.06</v>
      </c>
      <c r="G137" s="210">
        <v>0</v>
      </c>
      <c r="H137" s="210">
        <v>0</v>
      </c>
      <c r="I137" s="210">
        <v>0</v>
      </c>
      <c r="J137" s="210">
        <v>0</v>
      </c>
      <c r="K137" s="210">
        <v>0</v>
      </c>
      <c r="L137" s="212">
        <v>598.64</v>
      </c>
      <c r="M137" s="210">
        <v>51482.7</v>
      </c>
      <c r="N137" s="211">
        <v>44228</v>
      </c>
      <c r="P137" s="217">
        <f t="shared" si="8"/>
        <v>-598.63999999999942</v>
      </c>
      <c r="Q137" s="217">
        <f t="shared" si="9"/>
        <v>0</v>
      </c>
    </row>
    <row r="138" spans="1:17">
      <c r="A138" s="19">
        <v>182</v>
      </c>
      <c r="B138" s="19" t="s">
        <v>2167</v>
      </c>
      <c r="C138" s="209" t="s">
        <v>404</v>
      </c>
      <c r="D138" s="212" t="s">
        <v>319</v>
      </c>
      <c r="E138" s="209" t="s">
        <v>405</v>
      </c>
      <c r="F138" s="210">
        <v>18541.759999999998</v>
      </c>
      <c r="G138" s="210">
        <v>0</v>
      </c>
      <c r="H138" s="210">
        <v>0</v>
      </c>
      <c r="I138" s="210">
        <v>0</v>
      </c>
      <c r="J138" s="210">
        <v>0</v>
      </c>
      <c r="K138" s="210">
        <v>0</v>
      </c>
      <c r="L138" s="212">
        <v>218.14</v>
      </c>
      <c r="M138" s="210">
        <v>18759.900000000001</v>
      </c>
      <c r="N138" s="211">
        <v>44228</v>
      </c>
      <c r="P138" s="217">
        <f t="shared" si="8"/>
        <v>-218.14000000000306</v>
      </c>
      <c r="Q138" s="217">
        <f t="shared" si="9"/>
        <v>-3.0695446184836328E-12</v>
      </c>
    </row>
    <row r="139" spans="1:17">
      <c r="A139" s="19">
        <v>183</v>
      </c>
      <c r="B139" s="19" t="s">
        <v>2167</v>
      </c>
      <c r="C139" s="209" t="s">
        <v>406</v>
      </c>
      <c r="D139" s="212" t="s">
        <v>319</v>
      </c>
      <c r="E139" s="209" t="s">
        <v>407</v>
      </c>
      <c r="F139" s="210">
        <v>5647.21</v>
      </c>
      <c r="G139" s="210">
        <v>0</v>
      </c>
      <c r="H139" s="210">
        <v>0</v>
      </c>
      <c r="I139" s="210">
        <v>0</v>
      </c>
      <c r="J139" s="210">
        <v>0</v>
      </c>
      <c r="K139" s="210">
        <v>0</v>
      </c>
      <c r="L139" s="212">
        <v>66.44</v>
      </c>
      <c r="M139" s="210">
        <v>5713.65</v>
      </c>
      <c r="N139" s="211">
        <v>44228</v>
      </c>
      <c r="P139" s="217">
        <f t="shared" si="8"/>
        <v>-66.4399999999996</v>
      </c>
      <c r="Q139" s="217">
        <f t="shared" si="9"/>
        <v>3.979039320256561E-13</v>
      </c>
    </row>
    <row r="140" spans="1:17">
      <c r="A140" s="19">
        <v>184</v>
      </c>
      <c r="B140" s="19" t="s">
        <v>2167</v>
      </c>
      <c r="C140" s="209" t="s">
        <v>408</v>
      </c>
      <c r="D140" s="212" t="s">
        <v>319</v>
      </c>
      <c r="E140" s="209" t="s">
        <v>409</v>
      </c>
      <c r="F140" s="210">
        <v>258037.4</v>
      </c>
      <c r="G140" s="210">
        <v>0</v>
      </c>
      <c r="H140" s="210">
        <v>0</v>
      </c>
      <c r="I140" s="210">
        <v>0</v>
      </c>
      <c r="J140" s="210">
        <v>0</v>
      </c>
      <c r="K140" s="210">
        <v>0</v>
      </c>
      <c r="L140" s="212">
        <v>4635.3999999999996</v>
      </c>
      <c r="M140" s="210">
        <v>262672.8</v>
      </c>
      <c r="N140" s="211">
        <v>44228</v>
      </c>
      <c r="P140" s="217">
        <f t="shared" si="8"/>
        <v>-4635.3999999999942</v>
      </c>
      <c r="Q140" s="217">
        <f t="shared" si="9"/>
        <v>0</v>
      </c>
    </row>
    <row r="141" spans="1:17">
      <c r="A141" s="19">
        <v>185</v>
      </c>
      <c r="B141" s="19" t="s">
        <v>2167</v>
      </c>
      <c r="C141" s="209" t="s">
        <v>410</v>
      </c>
      <c r="D141" s="212" t="s">
        <v>319</v>
      </c>
      <c r="E141" s="209" t="s">
        <v>411</v>
      </c>
      <c r="F141" s="210">
        <v>2681.04</v>
      </c>
      <c r="G141" s="210">
        <v>0</v>
      </c>
      <c r="H141" s="210">
        <v>0</v>
      </c>
      <c r="I141" s="210">
        <v>0</v>
      </c>
      <c r="J141" s="210">
        <v>0</v>
      </c>
      <c r="K141" s="210">
        <v>0</v>
      </c>
      <c r="L141" s="212">
        <v>33.94</v>
      </c>
      <c r="M141" s="210">
        <v>2714.97</v>
      </c>
      <c r="N141" s="211">
        <v>44228</v>
      </c>
      <c r="P141" s="217">
        <f t="shared" si="8"/>
        <v>-33.929999999999836</v>
      </c>
      <c r="Q141" s="217">
        <f t="shared" si="9"/>
        <v>1.0000000000161435E-2</v>
      </c>
    </row>
    <row r="142" spans="1:17">
      <c r="A142" s="19">
        <v>195</v>
      </c>
      <c r="B142" s="19" t="s">
        <v>2167</v>
      </c>
      <c r="C142" s="209" t="s">
        <v>412</v>
      </c>
      <c r="D142" s="212" t="s">
        <v>319</v>
      </c>
      <c r="E142" s="209" t="s">
        <v>413</v>
      </c>
      <c r="F142" s="210">
        <v>5524.87</v>
      </c>
      <c r="G142" s="210">
        <v>0</v>
      </c>
      <c r="H142" s="210">
        <v>0</v>
      </c>
      <c r="I142" s="210">
        <v>0</v>
      </c>
      <c r="J142" s="210">
        <v>0</v>
      </c>
      <c r="K142" s="210">
        <v>0</v>
      </c>
      <c r="L142" s="212">
        <v>75.680000000000007</v>
      </c>
      <c r="M142" s="210">
        <v>5600.55</v>
      </c>
      <c r="N142" s="211">
        <v>44228</v>
      </c>
      <c r="P142" s="217">
        <f t="shared" si="8"/>
        <v>-75.680000000000291</v>
      </c>
      <c r="Q142" s="217">
        <f t="shared" si="9"/>
        <v>-2.8421709430404007E-13</v>
      </c>
    </row>
    <row r="143" spans="1:17">
      <c r="A143" s="19">
        <v>196</v>
      </c>
      <c r="B143" s="19" t="s">
        <v>2167</v>
      </c>
      <c r="C143" s="209" t="s">
        <v>414</v>
      </c>
      <c r="D143" s="212" t="s">
        <v>319</v>
      </c>
      <c r="E143" s="209" t="s">
        <v>415</v>
      </c>
      <c r="F143" s="210">
        <v>328.63</v>
      </c>
      <c r="G143" s="210">
        <v>0</v>
      </c>
      <c r="H143" s="210">
        <v>0</v>
      </c>
      <c r="I143" s="210">
        <v>0</v>
      </c>
      <c r="J143" s="210">
        <v>0</v>
      </c>
      <c r="K143" s="210">
        <v>0</v>
      </c>
      <c r="L143" s="212">
        <v>4.5</v>
      </c>
      <c r="M143" s="210">
        <v>333.13</v>
      </c>
      <c r="N143" s="211">
        <v>44228</v>
      </c>
      <c r="P143" s="217">
        <f t="shared" si="8"/>
        <v>-4.5</v>
      </c>
      <c r="Q143" s="217">
        <f t="shared" si="9"/>
        <v>0</v>
      </c>
    </row>
    <row r="144" spans="1:17">
      <c r="A144" s="19">
        <v>197</v>
      </c>
      <c r="B144" s="19" t="s">
        <v>2167</v>
      </c>
      <c r="C144" s="209" t="s">
        <v>416</v>
      </c>
      <c r="D144" s="212" t="s">
        <v>319</v>
      </c>
      <c r="E144" s="209" t="s">
        <v>417</v>
      </c>
      <c r="F144" s="210">
        <v>1027.5999999999999</v>
      </c>
      <c r="G144" s="210">
        <v>0</v>
      </c>
      <c r="H144" s="210">
        <v>0</v>
      </c>
      <c r="I144" s="210">
        <v>0</v>
      </c>
      <c r="J144" s="210">
        <v>0</v>
      </c>
      <c r="K144" s="210">
        <v>0</v>
      </c>
      <c r="L144" s="212">
        <v>15.34</v>
      </c>
      <c r="M144" s="210">
        <v>1042.94</v>
      </c>
      <c r="N144" s="211">
        <v>44228</v>
      </c>
      <c r="P144" s="217">
        <f t="shared" si="8"/>
        <v>-15.340000000000146</v>
      </c>
      <c r="Q144" s="217">
        <f t="shared" si="9"/>
        <v>-1.4566126083082054E-13</v>
      </c>
    </row>
    <row r="145" spans="1:17">
      <c r="A145" s="19">
        <v>198</v>
      </c>
      <c r="B145" s="19" t="s">
        <v>2167</v>
      </c>
      <c r="C145" s="209" t="s">
        <v>418</v>
      </c>
      <c r="D145" s="212" t="s">
        <v>319</v>
      </c>
      <c r="E145" s="209" t="s">
        <v>419</v>
      </c>
      <c r="F145" s="210">
        <v>168457.72</v>
      </c>
      <c r="G145" s="210">
        <v>0</v>
      </c>
      <c r="H145" s="210">
        <v>0</v>
      </c>
      <c r="I145" s="210">
        <v>0</v>
      </c>
      <c r="J145" s="210">
        <v>0</v>
      </c>
      <c r="K145" s="210">
        <v>0</v>
      </c>
      <c r="L145" s="212">
        <v>3026.19</v>
      </c>
      <c r="M145" s="210">
        <v>171483.91</v>
      </c>
      <c r="N145" s="211">
        <v>44228</v>
      </c>
      <c r="P145" s="217">
        <f t="shared" si="8"/>
        <v>-3026.1900000000023</v>
      </c>
      <c r="Q145" s="217">
        <f t="shared" si="9"/>
        <v>0</v>
      </c>
    </row>
    <row r="146" spans="1:17">
      <c r="A146" s="19">
        <v>199</v>
      </c>
      <c r="B146" s="19" t="s">
        <v>2167</v>
      </c>
      <c r="C146" s="209" t="s">
        <v>420</v>
      </c>
      <c r="D146" s="212" t="s">
        <v>319</v>
      </c>
      <c r="E146" s="209" t="s">
        <v>421</v>
      </c>
      <c r="F146" s="210">
        <v>86141.96</v>
      </c>
      <c r="G146" s="210">
        <v>0</v>
      </c>
      <c r="H146" s="210">
        <v>0</v>
      </c>
      <c r="I146" s="210">
        <v>0</v>
      </c>
      <c r="J146" s="210">
        <v>0</v>
      </c>
      <c r="K146" s="210">
        <v>0</v>
      </c>
      <c r="L146" s="212">
        <v>1785.85</v>
      </c>
      <c r="M146" s="210">
        <v>87927.81</v>
      </c>
      <c r="N146" s="211">
        <v>44228</v>
      </c>
      <c r="P146" s="217">
        <f t="shared" si="8"/>
        <v>-1785.8499999999913</v>
      </c>
      <c r="Q146" s="217">
        <f t="shared" si="9"/>
        <v>8.6401996668428183E-12</v>
      </c>
    </row>
    <row r="147" spans="1:17">
      <c r="A147" s="19">
        <v>200</v>
      </c>
      <c r="B147" s="19" t="s">
        <v>2167</v>
      </c>
      <c r="C147" s="209" t="s">
        <v>422</v>
      </c>
      <c r="D147" s="212" t="s">
        <v>319</v>
      </c>
      <c r="E147" s="209" t="s">
        <v>2190</v>
      </c>
      <c r="F147" s="210">
        <v>353206.07</v>
      </c>
      <c r="G147" s="210">
        <v>0</v>
      </c>
      <c r="H147" s="210">
        <v>0</v>
      </c>
      <c r="I147" s="210">
        <v>0</v>
      </c>
      <c r="J147" s="210">
        <v>0</v>
      </c>
      <c r="K147" s="210">
        <v>0</v>
      </c>
      <c r="L147" s="212">
        <v>7215.79</v>
      </c>
      <c r="M147" s="210">
        <v>360421.86</v>
      </c>
      <c r="N147" s="211">
        <v>44228</v>
      </c>
      <c r="P147" s="217">
        <f t="shared" si="8"/>
        <v>-7215.789999999979</v>
      </c>
      <c r="Q147" s="217">
        <f t="shared" si="9"/>
        <v>2.0918378140777349E-11</v>
      </c>
    </row>
    <row r="148" spans="1:17">
      <c r="A148" s="19">
        <v>201</v>
      </c>
      <c r="B148" s="19" t="s">
        <v>2167</v>
      </c>
      <c r="C148" s="209" t="s">
        <v>424</v>
      </c>
      <c r="D148" s="212" t="s">
        <v>319</v>
      </c>
      <c r="E148" s="209" t="s">
        <v>2191</v>
      </c>
      <c r="F148" s="210">
        <v>21314.95</v>
      </c>
      <c r="G148" s="210">
        <v>0</v>
      </c>
      <c r="H148" s="210">
        <v>0</v>
      </c>
      <c r="I148" s="210">
        <v>0</v>
      </c>
      <c r="J148" s="210">
        <v>0</v>
      </c>
      <c r="K148" s="210">
        <v>0</v>
      </c>
      <c r="L148" s="212">
        <v>435.29</v>
      </c>
      <c r="M148" s="210">
        <v>21750.23</v>
      </c>
      <c r="N148" s="211">
        <v>44228</v>
      </c>
      <c r="P148" s="217">
        <f t="shared" si="8"/>
        <v>-435.27999999999884</v>
      </c>
      <c r="Q148" s="217">
        <f t="shared" si="9"/>
        <v>1.0000000001184617E-2</v>
      </c>
    </row>
    <row r="149" spans="1:17">
      <c r="A149" s="19">
        <v>202</v>
      </c>
      <c r="B149" s="19" t="s">
        <v>2167</v>
      </c>
      <c r="C149" s="209" t="s">
        <v>426</v>
      </c>
      <c r="D149" s="212" t="s">
        <v>319</v>
      </c>
      <c r="E149" s="209" t="s">
        <v>2192</v>
      </c>
      <c r="F149" s="210">
        <v>5924.21</v>
      </c>
      <c r="G149" s="210">
        <v>0</v>
      </c>
      <c r="H149" s="210">
        <v>0</v>
      </c>
      <c r="I149" s="210">
        <v>0</v>
      </c>
      <c r="J149" s="210">
        <v>0</v>
      </c>
      <c r="K149" s="210">
        <v>0</v>
      </c>
      <c r="L149" s="212">
        <v>144.41</v>
      </c>
      <c r="M149" s="210">
        <v>6068.62</v>
      </c>
      <c r="N149" s="211">
        <v>44228</v>
      </c>
      <c r="P149" s="217">
        <f t="shared" si="8"/>
        <v>-144.40999999999985</v>
      </c>
      <c r="Q149" s="217">
        <f t="shared" si="9"/>
        <v>0</v>
      </c>
    </row>
    <row r="150" spans="1:17">
      <c r="A150" s="19">
        <v>203</v>
      </c>
      <c r="B150" s="19" t="s">
        <v>2167</v>
      </c>
      <c r="C150" s="209" t="s">
        <v>428</v>
      </c>
      <c r="D150" s="212" t="s">
        <v>319</v>
      </c>
      <c r="E150" s="209" t="s">
        <v>429</v>
      </c>
      <c r="F150" s="210">
        <v>245440.54</v>
      </c>
      <c r="G150" s="210">
        <v>0</v>
      </c>
      <c r="H150" s="210">
        <v>0</v>
      </c>
      <c r="I150" s="210">
        <v>0</v>
      </c>
      <c r="J150" s="210">
        <v>0</v>
      </c>
      <c r="K150" s="210">
        <v>0</v>
      </c>
      <c r="L150" s="212">
        <v>6426.43</v>
      </c>
      <c r="M150" s="210">
        <v>251866.97</v>
      </c>
      <c r="N150" s="211">
        <v>44228</v>
      </c>
      <c r="P150" s="217">
        <f t="shared" si="8"/>
        <v>-6426.429999999993</v>
      </c>
      <c r="Q150" s="217">
        <f t="shared" si="9"/>
        <v>7.2759576141834259E-12</v>
      </c>
    </row>
    <row r="151" spans="1:17">
      <c r="A151" s="19">
        <v>204</v>
      </c>
      <c r="B151" s="19" t="s">
        <v>2167</v>
      </c>
      <c r="C151" s="209" t="s">
        <v>430</v>
      </c>
      <c r="D151" s="212" t="s">
        <v>319</v>
      </c>
      <c r="E151" s="209" t="s">
        <v>431</v>
      </c>
      <c r="F151" s="210">
        <v>1047.9100000000001</v>
      </c>
      <c r="G151" s="210">
        <v>0</v>
      </c>
      <c r="H151" s="210">
        <v>0</v>
      </c>
      <c r="I151" s="210">
        <v>0</v>
      </c>
      <c r="J151" s="210">
        <v>0</v>
      </c>
      <c r="K151" s="210">
        <v>0</v>
      </c>
      <c r="L151" s="212">
        <v>31.16</v>
      </c>
      <c r="M151" s="210">
        <v>1079.07</v>
      </c>
      <c r="N151" s="211">
        <v>44228</v>
      </c>
      <c r="P151" s="217">
        <f t="shared" si="8"/>
        <v>-31.159999999999854</v>
      </c>
      <c r="Q151" s="217">
        <f t="shared" si="9"/>
        <v>1.4566126083082054E-13</v>
      </c>
    </row>
    <row r="152" spans="1:17">
      <c r="A152" s="19">
        <v>205</v>
      </c>
      <c r="B152" s="19" t="s">
        <v>2167</v>
      </c>
      <c r="C152" s="209" t="s">
        <v>432</v>
      </c>
      <c r="D152" s="212" t="s">
        <v>319</v>
      </c>
      <c r="E152" s="209" t="s">
        <v>433</v>
      </c>
      <c r="F152" s="210">
        <v>942.12</v>
      </c>
      <c r="G152" s="210">
        <v>0</v>
      </c>
      <c r="H152" s="210">
        <v>0</v>
      </c>
      <c r="I152" s="210">
        <v>0</v>
      </c>
      <c r="J152" s="210">
        <v>0</v>
      </c>
      <c r="K152" s="210">
        <v>0</v>
      </c>
      <c r="L152" s="212">
        <v>28.01</v>
      </c>
      <c r="M152" s="210">
        <v>970.13</v>
      </c>
      <c r="N152" s="211">
        <v>44228</v>
      </c>
      <c r="P152" s="217">
        <f t="shared" si="8"/>
        <v>-28.009999999999991</v>
      </c>
      <c r="Q152" s="217">
        <f t="shared" si="9"/>
        <v>0</v>
      </c>
    </row>
    <row r="153" spans="1:17">
      <c r="A153" s="19">
        <v>206</v>
      </c>
      <c r="B153" s="19" t="s">
        <v>2167</v>
      </c>
      <c r="C153" s="209" t="s">
        <v>434</v>
      </c>
      <c r="D153" s="212" t="s">
        <v>319</v>
      </c>
      <c r="E153" s="209" t="s">
        <v>435</v>
      </c>
      <c r="F153" s="210">
        <v>29817.86</v>
      </c>
      <c r="G153" s="210">
        <v>0</v>
      </c>
      <c r="H153" s="210">
        <v>0</v>
      </c>
      <c r="I153" s="210">
        <v>0</v>
      </c>
      <c r="J153" s="210">
        <v>0</v>
      </c>
      <c r="K153" s="210">
        <v>0</v>
      </c>
      <c r="L153" s="212">
        <v>1357.41</v>
      </c>
      <c r="M153" s="210">
        <v>31175.27</v>
      </c>
      <c r="N153" s="211">
        <v>44228</v>
      </c>
      <c r="P153" s="217">
        <f t="shared" si="8"/>
        <v>-1357.4099999999999</v>
      </c>
      <c r="Q153" s="217">
        <f t="shared" si="9"/>
        <v>0</v>
      </c>
    </row>
    <row r="154" spans="1:17">
      <c r="A154" s="19">
        <v>207</v>
      </c>
      <c r="B154" s="19" t="s">
        <v>2167</v>
      </c>
      <c r="C154" s="209" t="s">
        <v>436</v>
      </c>
      <c r="D154" s="212" t="s">
        <v>319</v>
      </c>
      <c r="E154" s="209" t="s">
        <v>437</v>
      </c>
      <c r="F154" s="210">
        <v>1355.97</v>
      </c>
      <c r="G154" s="210">
        <v>0</v>
      </c>
      <c r="H154" s="210">
        <v>0</v>
      </c>
      <c r="I154" s="210">
        <v>0</v>
      </c>
      <c r="J154" s="210">
        <v>0</v>
      </c>
      <c r="K154" s="210">
        <v>0</v>
      </c>
      <c r="L154" s="212">
        <v>61.73</v>
      </c>
      <c r="M154" s="210">
        <v>1417.69</v>
      </c>
      <c r="N154" s="211">
        <v>44228</v>
      </c>
      <c r="P154" s="217">
        <f t="shared" si="8"/>
        <v>-61.720000000000027</v>
      </c>
      <c r="Q154" s="217">
        <f t="shared" si="9"/>
        <v>9.9999999999695888E-3</v>
      </c>
    </row>
    <row r="155" spans="1:17">
      <c r="A155" s="19">
        <v>208</v>
      </c>
      <c r="B155" s="19" t="s">
        <v>2167</v>
      </c>
      <c r="C155" s="209" t="s">
        <v>438</v>
      </c>
      <c r="D155" s="212" t="s">
        <v>319</v>
      </c>
      <c r="E155" s="209" t="s">
        <v>439</v>
      </c>
      <c r="F155" s="210">
        <v>1020.63</v>
      </c>
      <c r="G155" s="210">
        <v>0</v>
      </c>
      <c r="H155" s="210">
        <v>0</v>
      </c>
      <c r="I155" s="210">
        <v>0</v>
      </c>
      <c r="J155" s="210">
        <v>0</v>
      </c>
      <c r="K155" s="210">
        <v>0</v>
      </c>
      <c r="L155" s="212">
        <v>15.23</v>
      </c>
      <c r="M155" s="210">
        <v>1035.8699999999999</v>
      </c>
      <c r="N155" s="211">
        <v>44228</v>
      </c>
      <c r="P155" s="217">
        <f t="shared" si="8"/>
        <v>-15.239999999999895</v>
      </c>
      <c r="Q155" s="217">
        <f t="shared" si="9"/>
        <v>-9.9999999998949818E-3</v>
      </c>
    </row>
    <row r="156" spans="1:17">
      <c r="A156" s="19">
        <v>209</v>
      </c>
      <c r="B156" s="19" t="s">
        <v>2167</v>
      </c>
      <c r="C156" s="209" t="s">
        <v>440</v>
      </c>
      <c r="D156" s="212" t="s">
        <v>319</v>
      </c>
      <c r="E156" s="209" t="s">
        <v>441</v>
      </c>
      <c r="F156" s="210">
        <v>995.2</v>
      </c>
      <c r="G156" s="210">
        <v>0</v>
      </c>
      <c r="H156" s="210">
        <v>0</v>
      </c>
      <c r="I156" s="210">
        <v>0</v>
      </c>
      <c r="J156" s="210">
        <v>0</v>
      </c>
      <c r="K156" s="210">
        <v>0</v>
      </c>
      <c r="L156" s="212">
        <v>45.3</v>
      </c>
      <c r="M156" s="210">
        <v>1040.5</v>
      </c>
      <c r="N156" s="211">
        <v>44228</v>
      </c>
      <c r="P156" s="217">
        <f t="shared" si="8"/>
        <v>-45.299999999999955</v>
      </c>
      <c r="Q156" s="217">
        <f t="shared" si="9"/>
        <v>0</v>
      </c>
    </row>
    <row r="157" spans="1:17">
      <c r="A157" s="19">
        <v>210</v>
      </c>
      <c r="B157" s="19" t="s">
        <v>2167</v>
      </c>
      <c r="C157" s="209" t="s">
        <v>442</v>
      </c>
      <c r="D157" s="212" t="s">
        <v>319</v>
      </c>
      <c r="E157" s="209" t="s">
        <v>443</v>
      </c>
      <c r="F157" s="210">
        <v>1312.98</v>
      </c>
      <c r="G157" s="210">
        <v>0</v>
      </c>
      <c r="H157" s="210">
        <v>0</v>
      </c>
      <c r="I157" s="210">
        <v>0</v>
      </c>
      <c r="J157" s="210">
        <v>0</v>
      </c>
      <c r="K157" s="210">
        <v>0</v>
      </c>
      <c r="L157" s="212">
        <v>667.25</v>
      </c>
      <c r="M157" s="210">
        <v>1980.24</v>
      </c>
      <c r="N157" s="211">
        <v>44228</v>
      </c>
      <c r="P157" s="217">
        <f t="shared" si="8"/>
        <v>-667.26</v>
      </c>
      <c r="Q157" s="217">
        <f t="shared" si="9"/>
        <v>-9.9999999999909051E-3</v>
      </c>
    </row>
    <row r="158" spans="1:17">
      <c r="A158" s="19">
        <v>211</v>
      </c>
      <c r="B158" s="19" t="s">
        <v>2167</v>
      </c>
      <c r="C158" s="209" t="s">
        <v>444</v>
      </c>
      <c r="D158" s="212" t="s">
        <v>319</v>
      </c>
      <c r="E158" s="209" t="s">
        <v>445</v>
      </c>
      <c r="F158" s="210">
        <v>893.2</v>
      </c>
      <c r="G158" s="210">
        <v>0</v>
      </c>
      <c r="H158" s="210">
        <v>0</v>
      </c>
      <c r="I158" s="210">
        <v>0</v>
      </c>
      <c r="J158" s="210">
        <v>0</v>
      </c>
      <c r="K158" s="210">
        <v>0</v>
      </c>
      <c r="L158" s="210">
        <v>453.92</v>
      </c>
      <c r="M158" s="210">
        <v>1347.11</v>
      </c>
      <c r="N158" s="211">
        <v>44228</v>
      </c>
      <c r="P158" s="217">
        <f t="shared" ref="P158:P189" si="10">F158-M158</f>
        <v>-453.90999999999985</v>
      </c>
      <c r="Q158" s="217">
        <f t="shared" ref="Q158:Q189" si="11">G158-I158+P158</f>
        <v>-453.90999999999985</v>
      </c>
    </row>
    <row r="159" spans="1:17">
      <c r="A159" s="19">
        <v>212</v>
      </c>
      <c r="B159" s="19" t="s">
        <v>2167</v>
      </c>
      <c r="C159" s="209" t="s">
        <v>472</v>
      </c>
      <c r="D159" s="212" t="s">
        <v>468</v>
      </c>
      <c r="E159" s="209" t="s">
        <v>474</v>
      </c>
      <c r="F159" s="210">
        <v>743126.58</v>
      </c>
      <c r="G159" s="210">
        <v>0</v>
      </c>
      <c r="H159" s="210">
        <v>0</v>
      </c>
      <c r="I159" s="210">
        <v>0</v>
      </c>
      <c r="J159" s="210">
        <v>0</v>
      </c>
      <c r="K159" s="210">
        <v>0</v>
      </c>
      <c r="L159" s="210">
        <v>9626.84</v>
      </c>
      <c r="M159" s="210">
        <v>752753.41</v>
      </c>
      <c r="N159" s="211">
        <v>44228</v>
      </c>
      <c r="P159" s="217">
        <f t="shared" si="10"/>
        <v>-9626.8300000000745</v>
      </c>
      <c r="Q159" s="217">
        <f t="shared" si="11"/>
        <v>-9626.8300000000745</v>
      </c>
    </row>
    <row r="160" spans="1:17">
      <c r="A160" s="19">
        <v>227</v>
      </c>
      <c r="B160" s="19" t="s">
        <v>2182</v>
      </c>
      <c r="C160" s="209" t="s">
        <v>314</v>
      </c>
      <c r="D160" s="212" t="s">
        <v>315</v>
      </c>
      <c r="E160" s="209" t="s">
        <v>317</v>
      </c>
      <c r="F160" s="210">
        <v>162806.15</v>
      </c>
      <c r="G160" s="210">
        <v>0</v>
      </c>
      <c r="H160" s="210">
        <v>0</v>
      </c>
      <c r="I160" s="210">
        <v>0</v>
      </c>
      <c r="J160" s="210">
        <v>0</v>
      </c>
      <c r="K160" s="210">
        <v>0</v>
      </c>
      <c r="L160" s="210">
        <v>0</v>
      </c>
      <c r="M160" s="210">
        <v>162806.15</v>
      </c>
      <c r="N160" s="211">
        <v>44256</v>
      </c>
      <c r="P160" s="217">
        <f t="shared" si="10"/>
        <v>0</v>
      </c>
      <c r="Q160" s="217">
        <f t="shared" si="11"/>
        <v>0</v>
      </c>
    </row>
    <row r="161" spans="1:17">
      <c r="A161" s="19">
        <v>228</v>
      </c>
      <c r="B161" s="19" t="s">
        <v>2182</v>
      </c>
      <c r="C161" s="209" t="s">
        <v>318</v>
      </c>
      <c r="D161" s="212" t="s">
        <v>319</v>
      </c>
      <c r="E161" s="209" t="s">
        <v>320</v>
      </c>
      <c r="F161" s="210">
        <v>7965743.9800000004</v>
      </c>
      <c r="G161" s="210">
        <v>6000</v>
      </c>
      <c r="H161" s="210">
        <v>0</v>
      </c>
      <c r="I161" s="210">
        <v>0</v>
      </c>
      <c r="J161" s="210">
        <v>0</v>
      </c>
      <c r="K161" s="210">
        <v>0</v>
      </c>
      <c r="L161" s="210">
        <v>0</v>
      </c>
      <c r="M161" s="210">
        <v>7971743.9800000004</v>
      </c>
      <c r="N161" s="211">
        <v>44256</v>
      </c>
      <c r="P161" s="217">
        <f t="shared" si="10"/>
        <v>-6000</v>
      </c>
      <c r="Q161" s="217">
        <f t="shared" si="11"/>
        <v>0</v>
      </c>
    </row>
    <row r="162" spans="1:17">
      <c r="A162" s="19">
        <v>229</v>
      </c>
      <c r="B162" s="19" t="s">
        <v>2182</v>
      </c>
      <c r="C162" s="209" t="s">
        <v>321</v>
      </c>
      <c r="D162" s="212" t="s">
        <v>322</v>
      </c>
      <c r="E162" s="209" t="s">
        <v>323</v>
      </c>
      <c r="F162" s="210">
        <v>697936.7</v>
      </c>
      <c r="G162" s="210">
        <v>0</v>
      </c>
      <c r="H162" s="210">
        <v>0</v>
      </c>
      <c r="I162" s="210">
        <v>0</v>
      </c>
      <c r="J162" s="210">
        <v>0</v>
      </c>
      <c r="K162" s="210">
        <v>0</v>
      </c>
      <c r="L162" s="210">
        <v>0</v>
      </c>
      <c r="M162" s="210">
        <v>697936.7</v>
      </c>
      <c r="N162" s="211">
        <v>44256</v>
      </c>
      <c r="P162" s="217">
        <f t="shared" si="10"/>
        <v>0</v>
      </c>
      <c r="Q162" s="217">
        <f t="shared" si="11"/>
        <v>0</v>
      </c>
    </row>
    <row r="163" spans="1:17">
      <c r="A163" s="19">
        <v>230</v>
      </c>
      <c r="B163" s="19" t="s">
        <v>2182</v>
      </c>
      <c r="C163" s="209" t="s">
        <v>324</v>
      </c>
      <c r="D163" s="212" t="s">
        <v>325</v>
      </c>
      <c r="E163" s="209" t="s">
        <v>326</v>
      </c>
      <c r="F163" s="210">
        <v>344116.06</v>
      </c>
      <c r="G163" s="210">
        <v>0</v>
      </c>
      <c r="H163" s="210">
        <v>0</v>
      </c>
      <c r="I163" s="210">
        <v>0</v>
      </c>
      <c r="J163" s="210">
        <v>0</v>
      </c>
      <c r="K163" s="210">
        <v>0</v>
      </c>
      <c r="L163" s="210">
        <v>0</v>
      </c>
      <c r="M163" s="210">
        <v>344116.06</v>
      </c>
      <c r="N163" s="211">
        <v>44256</v>
      </c>
      <c r="P163" s="217">
        <f t="shared" si="10"/>
        <v>0</v>
      </c>
      <c r="Q163" s="217">
        <f t="shared" si="11"/>
        <v>0</v>
      </c>
    </row>
    <row r="164" spans="1:17">
      <c r="A164" s="19">
        <v>231</v>
      </c>
      <c r="B164" s="19" t="s">
        <v>2182</v>
      </c>
      <c r="C164" s="209" t="s">
        <v>327</v>
      </c>
      <c r="D164" s="212" t="s">
        <v>325</v>
      </c>
      <c r="E164" s="209" t="s">
        <v>328</v>
      </c>
      <c r="F164" s="210">
        <v>45206.64</v>
      </c>
      <c r="G164" s="210">
        <v>0</v>
      </c>
      <c r="H164" s="210">
        <v>0</v>
      </c>
      <c r="I164" s="210">
        <v>0</v>
      </c>
      <c r="J164" s="210">
        <v>0</v>
      </c>
      <c r="K164" s="210">
        <v>0</v>
      </c>
      <c r="L164" s="210">
        <v>0</v>
      </c>
      <c r="M164" s="210">
        <v>45206.64</v>
      </c>
      <c r="N164" s="211">
        <v>44256</v>
      </c>
      <c r="P164" s="217">
        <f t="shared" si="10"/>
        <v>0</v>
      </c>
      <c r="Q164" s="217">
        <f t="shared" si="11"/>
        <v>0</v>
      </c>
    </row>
    <row r="165" spans="1:17">
      <c r="A165" s="19">
        <v>232</v>
      </c>
      <c r="B165" s="19" t="s">
        <v>2182</v>
      </c>
      <c r="C165" s="209" t="s">
        <v>329</v>
      </c>
      <c r="D165" s="212" t="s">
        <v>330</v>
      </c>
      <c r="E165" s="209" t="s">
        <v>331</v>
      </c>
      <c r="F165" s="210">
        <v>1001582.96</v>
      </c>
      <c r="G165" s="210">
        <v>36728.720000000001</v>
      </c>
      <c r="H165" s="210">
        <v>0</v>
      </c>
      <c r="I165" s="210">
        <v>0</v>
      </c>
      <c r="J165" s="210">
        <v>0</v>
      </c>
      <c r="K165" s="210">
        <v>0</v>
      </c>
      <c r="L165" s="210">
        <v>0</v>
      </c>
      <c r="M165" s="210">
        <v>1038311.68</v>
      </c>
      <c r="N165" s="211">
        <v>44256</v>
      </c>
      <c r="P165" s="217">
        <f t="shared" si="10"/>
        <v>-36728.720000000088</v>
      </c>
      <c r="Q165" s="217">
        <f t="shared" si="11"/>
        <v>-8.7311491370201111E-11</v>
      </c>
    </row>
    <row r="166" spans="1:17">
      <c r="A166" s="19">
        <v>233</v>
      </c>
      <c r="B166" s="19" t="s">
        <v>2182</v>
      </c>
      <c r="C166" s="209" t="s">
        <v>332</v>
      </c>
      <c r="D166" s="212" t="s">
        <v>333</v>
      </c>
      <c r="E166" s="209" t="s">
        <v>334</v>
      </c>
      <c r="F166" s="210">
        <v>13261784.82</v>
      </c>
      <c r="G166" s="210">
        <v>836300.78</v>
      </c>
      <c r="H166" s="210">
        <v>0</v>
      </c>
      <c r="I166" s="210">
        <v>0</v>
      </c>
      <c r="J166" s="210">
        <v>0</v>
      </c>
      <c r="K166" s="210">
        <v>0</v>
      </c>
      <c r="L166" s="210">
        <v>0</v>
      </c>
      <c r="M166" s="210">
        <v>14098085.6</v>
      </c>
      <c r="N166" s="211">
        <v>44256</v>
      </c>
      <c r="P166" s="217">
        <f t="shared" si="10"/>
        <v>-836300.77999999933</v>
      </c>
      <c r="Q166" s="217">
        <f t="shared" si="11"/>
        <v>0</v>
      </c>
    </row>
    <row r="167" spans="1:17">
      <c r="A167" s="19">
        <v>234</v>
      </c>
      <c r="B167" s="19" t="s">
        <v>2182</v>
      </c>
      <c r="C167" s="209" t="s">
        <v>335</v>
      </c>
      <c r="D167" s="212" t="s">
        <v>319</v>
      </c>
      <c r="E167" s="209" t="s">
        <v>336</v>
      </c>
      <c r="F167" s="210">
        <v>1195429.73</v>
      </c>
      <c r="G167" s="210">
        <v>0</v>
      </c>
      <c r="H167" s="210">
        <v>0</v>
      </c>
      <c r="I167" s="210">
        <v>0</v>
      </c>
      <c r="J167" s="210">
        <v>0</v>
      </c>
      <c r="K167" s="210">
        <v>0</v>
      </c>
      <c r="L167" s="210">
        <v>0</v>
      </c>
      <c r="M167" s="210">
        <v>1195429.73</v>
      </c>
      <c r="N167" s="211">
        <v>44256</v>
      </c>
      <c r="P167" s="217">
        <f t="shared" si="10"/>
        <v>0</v>
      </c>
      <c r="Q167" s="217">
        <f t="shared" si="11"/>
        <v>0</v>
      </c>
    </row>
    <row r="168" spans="1:17">
      <c r="A168" s="19">
        <v>235</v>
      </c>
      <c r="B168" s="19" t="s">
        <v>2182</v>
      </c>
      <c r="C168" s="209" t="s">
        <v>337</v>
      </c>
      <c r="D168" s="212" t="s">
        <v>319</v>
      </c>
      <c r="E168" s="209" t="s">
        <v>338</v>
      </c>
      <c r="F168" s="210">
        <v>4570</v>
      </c>
      <c r="G168" s="210">
        <v>0</v>
      </c>
      <c r="H168" s="210">
        <v>0</v>
      </c>
      <c r="I168" s="210">
        <v>0</v>
      </c>
      <c r="J168" s="210">
        <v>0</v>
      </c>
      <c r="K168" s="210">
        <v>0</v>
      </c>
      <c r="L168" s="210">
        <v>0</v>
      </c>
      <c r="M168" s="210">
        <v>4570</v>
      </c>
      <c r="N168" s="211">
        <v>44256</v>
      </c>
      <c r="P168" s="217">
        <f t="shared" si="10"/>
        <v>0</v>
      </c>
      <c r="Q168" s="217">
        <f t="shared" si="11"/>
        <v>0</v>
      </c>
    </row>
    <row r="169" spans="1:17">
      <c r="A169" s="19">
        <v>236</v>
      </c>
      <c r="B169" s="19" t="s">
        <v>2182</v>
      </c>
      <c r="C169" s="209" t="s">
        <v>339</v>
      </c>
      <c r="D169" s="212" t="s">
        <v>319</v>
      </c>
      <c r="E169" s="209" t="s">
        <v>340</v>
      </c>
      <c r="F169" s="210">
        <v>3573.73</v>
      </c>
      <c r="G169" s="210">
        <v>0</v>
      </c>
      <c r="H169" s="210">
        <v>0</v>
      </c>
      <c r="I169" s="210">
        <v>0</v>
      </c>
      <c r="J169" s="210">
        <v>0</v>
      </c>
      <c r="K169" s="210">
        <v>0</v>
      </c>
      <c r="L169" s="210">
        <v>0</v>
      </c>
      <c r="M169" s="210">
        <v>3573.73</v>
      </c>
      <c r="N169" s="211">
        <v>44256</v>
      </c>
      <c r="P169" s="217">
        <f t="shared" si="10"/>
        <v>0</v>
      </c>
      <c r="Q169" s="217">
        <f t="shared" si="11"/>
        <v>0</v>
      </c>
    </row>
    <row r="170" spans="1:17">
      <c r="A170" s="19">
        <v>237</v>
      </c>
      <c r="B170" s="19" t="s">
        <v>2182</v>
      </c>
      <c r="C170" s="209" t="s">
        <v>341</v>
      </c>
      <c r="D170" s="212" t="s">
        <v>319</v>
      </c>
      <c r="E170" s="209" t="s">
        <v>342</v>
      </c>
      <c r="F170" s="210">
        <v>179590.81</v>
      </c>
      <c r="G170" s="210">
        <v>0</v>
      </c>
      <c r="H170" s="210">
        <v>0</v>
      </c>
      <c r="I170" s="210">
        <v>0</v>
      </c>
      <c r="J170" s="210">
        <v>0</v>
      </c>
      <c r="K170" s="210">
        <v>0</v>
      </c>
      <c r="L170" s="210">
        <v>0</v>
      </c>
      <c r="M170" s="210">
        <v>179590.81</v>
      </c>
      <c r="N170" s="211">
        <v>44256</v>
      </c>
      <c r="P170" s="217">
        <f t="shared" si="10"/>
        <v>0</v>
      </c>
      <c r="Q170" s="217">
        <f t="shared" si="11"/>
        <v>0</v>
      </c>
    </row>
    <row r="171" spans="1:17">
      <c r="A171" s="19">
        <v>238</v>
      </c>
      <c r="B171" s="19" t="s">
        <v>2182</v>
      </c>
      <c r="C171" s="209" t="s">
        <v>343</v>
      </c>
      <c r="D171" s="212" t="s">
        <v>319</v>
      </c>
      <c r="E171" s="209" t="s">
        <v>344</v>
      </c>
      <c r="F171" s="210">
        <v>65441.5</v>
      </c>
      <c r="G171" s="210">
        <v>0</v>
      </c>
      <c r="H171" s="210">
        <v>0</v>
      </c>
      <c r="I171" s="210">
        <v>0</v>
      </c>
      <c r="J171" s="210">
        <v>0</v>
      </c>
      <c r="K171" s="210">
        <v>0</v>
      </c>
      <c r="L171" s="210">
        <v>0</v>
      </c>
      <c r="M171" s="210">
        <v>65441.5</v>
      </c>
      <c r="N171" s="211">
        <v>44256</v>
      </c>
      <c r="P171" s="217">
        <f t="shared" si="10"/>
        <v>0</v>
      </c>
      <c r="Q171" s="217">
        <f t="shared" si="11"/>
        <v>0</v>
      </c>
    </row>
    <row r="172" spans="1:17">
      <c r="A172" s="19">
        <v>239</v>
      </c>
      <c r="B172" s="19" t="s">
        <v>2182</v>
      </c>
      <c r="C172" s="209" t="s">
        <v>345</v>
      </c>
      <c r="D172" s="212" t="s">
        <v>319</v>
      </c>
      <c r="E172" s="209" t="s">
        <v>346</v>
      </c>
      <c r="F172" s="210">
        <v>19931.330000000002</v>
      </c>
      <c r="G172" s="210">
        <v>0</v>
      </c>
      <c r="H172" s="210">
        <v>0</v>
      </c>
      <c r="I172" s="210">
        <v>0</v>
      </c>
      <c r="J172" s="210">
        <v>0</v>
      </c>
      <c r="K172" s="210">
        <v>0</v>
      </c>
      <c r="L172" s="210">
        <v>0</v>
      </c>
      <c r="M172" s="210">
        <v>19931.330000000002</v>
      </c>
      <c r="N172" s="211">
        <v>44256</v>
      </c>
      <c r="P172" s="217">
        <f t="shared" si="10"/>
        <v>0</v>
      </c>
      <c r="Q172" s="217">
        <f t="shared" si="11"/>
        <v>0</v>
      </c>
    </row>
    <row r="173" spans="1:17">
      <c r="A173" s="19">
        <v>240</v>
      </c>
      <c r="B173" s="19" t="s">
        <v>2182</v>
      </c>
      <c r="C173" s="209" t="s">
        <v>347</v>
      </c>
      <c r="D173" s="212" t="s">
        <v>319</v>
      </c>
      <c r="E173" s="209" t="s">
        <v>348</v>
      </c>
      <c r="F173" s="210">
        <v>10181.15</v>
      </c>
      <c r="G173" s="210">
        <v>0</v>
      </c>
      <c r="H173" s="210">
        <v>0</v>
      </c>
      <c r="I173" s="210">
        <v>0</v>
      </c>
      <c r="J173" s="210">
        <v>0</v>
      </c>
      <c r="K173" s="210">
        <v>0</v>
      </c>
      <c r="L173" s="210">
        <v>0</v>
      </c>
      <c r="M173" s="210">
        <v>10181.15</v>
      </c>
      <c r="N173" s="211">
        <v>44256</v>
      </c>
      <c r="P173" s="217">
        <f t="shared" si="10"/>
        <v>0</v>
      </c>
      <c r="Q173" s="217">
        <f t="shared" si="11"/>
        <v>0</v>
      </c>
    </row>
    <row r="174" spans="1:17">
      <c r="A174" s="19">
        <v>241</v>
      </c>
      <c r="B174" s="19" t="s">
        <v>2182</v>
      </c>
      <c r="C174" s="209" t="s">
        <v>349</v>
      </c>
      <c r="D174" s="212" t="s">
        <v>319</v>
      </c>
      <c r="E174" s="209" t="s">
        <v>350</v>
      </c>
      <c r="F174" s="210">
        <v>1390620.7</v>
      </c>
      <c r="G174" s="210">
        <v>0</v>
      </c>
      <c r="H174" s="210">
        <v>0</v>
      </c>
      <c r="I174" s="210">
        <v>0</v>
      </c>
      <c r="J174" s="210">
        <v>0</v>
      </c>
      <c r="K174" s="210">
        <v>0</v>
      </c>
      <c r="L174" s="210">
        <v>0</v>
      </c>
      <c r="M174" s="210">
        <v>1390620.7</v>
      </c>
      <c r="N174" s="211">
        <v>44256</v>
      </c>
      <c r="P174" s="217">
        <f t="shared" si="10"/>
        <v>0</v>
      </c>
      <c r="Q174" s="217">
        <f t="shared" si="11"/>
        <v>0</v>
      </c>
    </row>
    <row r="175" spans="1:17">
      <c r="A175" s="19">
        <v>242</v>
      </c>
      <c r="B175" s="19" t="s">
        <v>2182</v>
      </c>
      <c r="C175" s="209" t="s">
        <v>351</v>
      </c>
      <c r="D175" s="212" t="s">
        <v>319</v>
      </c>
      <c r="E175" s="209" t="s">
        <v>352</v>
      </c>
      <c r="F175" s="210">
        <v>22704.94</v>
      </c>
      <c r="G175" s="210">
        <v>0</v>
      </c>
      <c r="H175" s="210">
        <v>0</v>
      </c>
      <c r="I175" s="210">
        <v>0</v>
      </c>
      <c r="J175" s="210">
        <v>0</v>
      </c>
      <c r="K175" s="210">
        <v>0</v>
      </c>
      <c r="L175" s="210">
        <v>0</v>
      </c>
      <c r="M175" s="210">
        <v>22704.94</v>
      </c>
      <c r="N175" s="211">
        <v>44256</v>
      </c>
      <c r="P175" s="217">
        <f t="shared" si="10"/>
        <v>0</v>
      </c>
      <c r="Q175" s="217">
        <f t="shared" si="11"/>
        <v>0</v>
      </c>
    </row>
    <row r="176" spans="1:17">
      <c r="A176" s="19">
        <v>243</v>
      </c>
      <c r="B176" s="19" t="s">
        <v>2182</v>
      </c>
      <c r="C176" s="209" t="s">
        <v>353</v>
      </c>
      <c r="D176" s="212" t="s">
        <v>319</v>
      </c>
      <c r="E176" s="209" t="s">
        <v>354</v>
      </c>
      <c r="F176" s="210">
        <v>1350.53</v>
      </c>
      <c r="G176" s="210">
        <v>0</v>
      </c>
      <c r="H176" s="210">
        <v>0</v>
      </c>
      <c r="I176" s="210">
        <v>0</v>
      </c>
      <c r="J176" s="210">
        <v>0</v>
      </c>
      <c r="K176" s="210">
        <v>0</v>
      </c>
      <c r="L176" s="210">
        <v>0</v>
      </c>
      <c r="M176" s="210">
        <v>1350.53</v>
      </c>
      <c r="N176" s="211">
        <v>44256</v>
      </c>
      <c r="P176" s="217">
        <f t="shared" si="10"/>
        <v>0</v>
      </c>
      <c r="Q176" s="217">
        <f t="shared" si="11"/>
        <v>0</v>
      </c>
    </row>
    <row r="177" spans="1:17">
      <c r="A177" s="19">
        <v>244</v>
      </c>
      <c r="B177" s="19" t="s">
        <v>2182</v>
      </c>
      <c r="C177" s="209" t="s">
        <v>355</v>
      </c>
      <c r="D177" s="212" t="s">
        <v>319</v>
      </c>
      <c r="E177" s="209" t="s">
        <v>356</v>
      </c>
      <c r="F177" s="210">
        <v>4601.2</v>
      </c>
      <c r="G177" s="210">
        <v>0</v>
      </c>
      <c r="H177" s="210">
        <v>0</v>
      </c>
      <c r="I177" s="210">
        <v>0</v>
      </c>
      <c r="J177" s="210">
        <v>0</v>
      </c>
      <c r="K177" s="210">
        <v>0</v>
      </c>
      <c r="L177" s="210">
        <v>0</v>
      </c>
      <c r="M177" s="210">
        <v>4601.2</v>
      </c>
      <c r="N177" s="211">
        <v>44256</v>
      </c>
      <c r="P177" s="217">
        <f t="shared" si="10"/>
        <v>0</v>
      </c>
      <c r="Q177" s="217">
        <f t="shared" si="11"/>
        <v>0</v>
      </c>
    </row>
    <row r="178" spans="1:17">
      <c r="A178" s="19">
        <v>245</v>
      </c>
      <c r="B178" s="19" t="s">
        <v>2182</v>
      </c>
      <c r="C178" s="209" t="s">
        <v>357</v>
      </c>
      <c r="D178" s="212" t="s">
        <v>319</v>
      </c>
      <c r="E178" s="209" t="s">
        <v>358</v>
      </c>
      <c r="F178" s="210">
        <v>907856</v>
      </c>
      <c r="G178" s="210">
        <v>0</v>
      </c>
      <c r="H178" s="210">
        <v>0</v>
      </c>
      <c r="I178" s="210">
        <v>0</v>
      </c>
      <c r="J178" s="210">
        <v>0</v>
      </c>
      <c r="K178" s="210">
        <v>0</v>
      </c>
      <c r="L178" s="210">
        <v>0</v>
      </c>
      <c r="M178" s="210">
        <v>907856</v>
      </c>
      <c r="N178" s="211">
        <v>44256</v>
      </c>
      <c r="P178" s="217">
        <f t="shared" si="10"/>
        <v>0</v>
      </c>
      <c r="Q178" s="217">
        <f t="shared" si="11"/>
        <v>0</v>
      </c>
    </row>
    <row r="179" spans="1:17">
      <c r="A179" s="19">
        <v>246</v>
      </c>
      <c r="B179" s="19" t="s">
        <v>2182</v>
      </c>
      <c r="C179" s="209" t="s">
        <v>359</v>
      </c>
      <c r="D179" s="212" t="s">
        <v>319</v>
      </c>
      <c r="E179" s="209" t="s">
        <v>360</v>
      </c>
      <c r="F179" s="210">
        <v>535753.85</v>
      </c>
      <c r="G179" s="210">
        <v>0</v>
      </c>
      <c r="H179" s="210">
        <v>0</v>
      </c>
      <c r="I179" s="210">
        <v>0</v>
      </c>
      <c r="J179" s="210">
        <v>0</v>
      </c>
      <c r="K179" s="210">
        <v>0</v>
      </c>
      <c r="L179" s="210">
        <v>0</v>
      </c>
      <c r="M179" s="210">
        <v>535753.85</v>
      </c>
      <c r="N179" s="211">
        <v>44256</v>
      </c>
      <c r="P179" s="217">
        <f t="shared" si="10"/>
        <v>0</v>
      </c>
      <c r="Q179" s="217">
        <f t="shared" si="11"/>
        <v>0</v>
      </c>
    </row>
    <row r="180" spans="1:17">
      <c r="A180" s="19">
        <v>247</v>
      </c>
      <c r="B180" s="19" t="s">
        <v>2182</v>
      </c>
      <c r="C180" s="209" t="s">
        <v>361</v>
      </c>
      <c r="D180" s="212" t="s">
        <v>319</v>
      </c>
      <c r="E180" s="209" t="s">
        <v>2183</v>
      </c>
      <c r="F180" s="210">
        <v>2164736.81</v>
      </c>
      <c r="G180" s="210">
        <v>0</v>
      </c>
      <c r="H180" s="210">
        <v>0</v>
      </c>
      <c r="I180" s="210">
        <v>0</v>
      </c>
      <c r="J180" s="210">
        <v>0</v>
      </c>
      <c r="K180" s="210">
        <v>0</v>
      </c>
      <c r="L180" s="210">
        <v>0</v>
      </c>
      <c r="M180" s="210">
        <v>2164736.81</v>
      </c>
      <c r="N180" s="211">
        <v>44256</v>
      </c>
      <c r="P180" s="217">
        <f t="shared" si="10"/>
        <v>0</v>
      </c>
      <c r="Q180" s="217">
        <f t="shared" si="11"/>
        <v>0</v>
      </c>
    </row>
    <row r="181" spans="1:17">
      <c r="A181" s="19">
        <v>248</v>
      </c>
      <c r="B181" s="19" t="s">
        <v>2182</v>
      </c>
      <c r="C181" s="209" t="s">
        <v>363</v>
      </c>
      <c r="D181" s="212" t="s">
        <v>319</v>
      </c>
      <c r="E181" s="209" t="s">
        <v>364</v>
      </c>
      <c r="F181" s="210">
        <v>130585.64</v>
      </c>
      <c r="G181" s="210">
        <v>0</v>
      </c>
      <c r="H181" s="210">
        <v>0</v>
      </c>
      <c r="I181" s="210">
        <v>0</v>
      </c>
      <c r="J181" s="210">
        <v>0</v>
      </c>
      <c r="K181" s="210">
        <v>0</v>
      </c>
      <c r="L181" s="210">
        <v>0</v>
      </c>
      <c r="M181" s="210">
        <v>130585.64</v>
      </c>
      <c r="N181" s="211">
        <v>44256</v>
      </c>
      <c r="P181" s="217">
        <f t="shared" si="10"/>
        <v>0</v>
      </c>
      <c r="Q181" s="217">
        <f t="shared" si="11"/>
        <v>0</v>
      </c>
    </row>
    <row r="182" spans="1:17">
      <c r="A182" s="19">
        <v>249</v>
      </c>
      <c r="B182" s="19" t="s">
        <v>2182</v>
      </c>
      <c r="C182" s="209" t="s">
        <v>365</v>
      </c>
      <c r="D182" s="212" t="s">
        <v>319</v>
      </c>
      <c r="E182" s="209" t="s">
        <v>366</v>
      </c>
      <c r="F182" s="210">
        <v>43322.97</v>
      </c>
      <c r="G182" s="210">
        <v>0</v>
      </c>
      <c r="H182" s="210">
        <v>0</v>
      </c>
      <c r="I182" s="210">
        <v>0</v>
      </c>
      <c r="J182" s="210">
        <v>0</v>
      </c>
      <c r="K182" s="210">
        <v>0</v>
      </c>
      <c r="L182" s="210">
        <v>0</v>
      </c>
      <c r="M182" s="210">
        <v>43322.97</v>
      </c>
      <c r="N182" s="211">
        <v>44256</v>
      </c>
      <c r="P182" s="217">
        <f t="shared" si="10"/>
        <v>0</v>
      </c>
      <c r="Q182" s="217">
        <f t="shared" si="11"/>
        <v>0</v>
      </c>
    </row>
    <row r="183" spans="1:17">
      <c r="A183" s="19">
        <v>250</v>
      </c>
      <c r="B183" s="19" t="s">
        <v>2182</v>
      </c>
      <c r="C183" s="209" t="s">
        <v>367</v>
      </c>
      <c r="D183" s="212" t="s">
        <v>319</v>
      </c>
      <c r="E183" s="209" t="s">
        <v>368</v>
      </c>
      <c r="F183" s="210">
        <v>1927928.96</v>
      </c>
      <c r="G183" s="210">
        <v>0</v>
      </c>
      <c r="H183" s="210">
        <v>0</v>
      </c>
      <c r="I183" s="210">
        <v>0</v>
      </c>
      <c r="J183" s="210">
        <v>0</v>
      </c>
      <c r="K183" s="210">
        <v>0</v>
      </c>
      <c r="L183" s="210">
        <v>0</v>
      </c>
      <c r="M183" s="210">
        <v>1927928.96</v>
      </c>
      <c r="N183" s="211">
        <v>44256</v>
      </c>
      <c r="P183" s="217">
        <f t="shared" si="10"/>
        <v>0</v>
      </c>
      <c r="Q183" s="217">
        <f t="shared" si="11"/>
        <v>0</v>
      </c>
    </row>
    <row r="184" spans="1:17">
      <c r="A184" s="19">
        <v>251</v>
      </c>
      <c r="B184" s="19" t="s">
        <v>2182</v>
      </c>
      <c r="C184" s="209" t="s">
        <v>369</v>
      </c>
      <c r="D184" s="212" t="s">
        <v>319</v>
      </c>
      <c r="E184" s="209" t="s">
        <v>370</v>
      </c>
      <c r="F184" s="210">
        <v>8403.43</v>
      </c>
      <c r="G184" s="210">
        <v>0</v>
      </c>
      <c r="H184" s="210">
        <v>0</v>
      </c>
      <c r="I184" s="210">
        <v>0</v>
      </c>
      <c r="J184" s="210">
        <v>0</v>
      </c>
      <c r="K184" s="210">
        <v>0</v>
      </c>
      <c r="L184" s="210">
        <v>0</v>
      </c>
      <c r="M184" s="210">
        <v>8403.43</v>
      </c>
      <c r="N184" s="211">
        <v>44256</v>
      </c>
      <c r="P184" s="217">
        <f t="shared" si="10"/>
        <v>0</v>
      </c>
      <c r="Q184" s="217">
        <f t="shared" si="11"/>
        <v>0</v>
      </c>
    </row>
    <row r="185" spans="1:17">
      <c r="A185" s="19">
        <v>252</v>
      </c>
      <c r="B185" s="19" t="s">
        <v>2182</v>
      </c>
      <c r="C185" s="209" t="s">
        <v>371</v>
      </c>
      <c r="D185" s="212" t="s">
        <v>319</v>
      </c>
      <c r="E185" s="209" t="s">
        <v>372</v>
      </c>
      <c r="F185" s="210">
        <v>9347.06</v>
      </c>
      <c r="G185" s="210">
        <v>0</v>
      </c>
      <c r="H185" s="210">
        <v>0</v>
      </c>
      <c r="I185" s="210">
        <v>0</v>
      </c>
      <c r="J185" s="210">
        <v>0</v>
      </c>
      <c r="K185" s="210">
        <v>0</v>
      </c>
      <c r="L185" s="210">
        <v>0</v>
      </c>
      <c r="M185" s="210">
        <v>9347.06</v>
      </c>
      <c r="N185" s="211">
        <v>44256</v>
      </c>
      <c r="P185" s="217">
        <f t="shared" si="10"/>
        <v>0</v>
      </c>
      <c r="Q185" s="217">
        <f t="shared" si="11"/>
        <v>0</v>
      </c>
    </row>
    <row r="186" spans="1:17">
      <c r="A186" s="19">
        <v>253</v>
      </c>
      <c r="B186" s="19" t="s">
        <v>2182</v>
      </c>
      <c r="C186" s="209" t="s">
        <v>373</v>
      </c>
      <c r="D186" s="212" t="s">
        <v>319</v>
      </c>
      <c r="E186" s="209" t="s">
        <v>374</v>
      </c>
      <c r="F186" s="210">
        <v>407224.19</v>
      </c>
      <c r="G186" s="210">
        <v>0</v>
      </c>
      <c r="H186" s="210">
        <v>0</v>
      </c>
      <c r="I186" s="210">
        <v>0</v>
      </c>
      <c r="J186" s="210">
        <v>0</v>
      </c>
      <c r="K186" s="210">
        <v>0</v>
      </c>
      <c r="L186" s="210">
        <v>0</v>
      </c>
      <c r="M186" s="210">
        <v>407224.19</v>
      </c>
      <c r="N186" s="211">
        <v>44256</v>
      </c>
      <c r="P186" s="217">
        <f t="shared" si="10"/>
        <v>0</v>
      </c>
      <c r="Q186" s="217">
        <f t="shared" si="11"/>
        <v>0</v>
      </c>
    </row>
    <row r="187" spans="1:17">
      <c r="A187" s="19">
        <v>254</v>
      </c>
      <c r="B187" s="19" t="s">
        <v>2182</v>
      </c>
      <c r="C187" s="209" t="s">
        <v>375</v>
      </c>
      <c r="D187" s="212" t="s">
        <v>319</v>
      </c>
      <c r="E187" s="209" t="s">
        <v>376</v>
      </c>
      <c r="F187" s="210">
        <v>18518.509999999998</v>
      </c>
      <c r="G187" s="210">
        <v>0</v>
      </c>
      <c r="H187" s="210">
        <v>0</v>
      </c>
      <c r="I187" s="210">
        <v>0</v>
      </c>
      <c r="J187" s="210">
        <v>0</v>
      </c>
      <c r="K187" s="210">
        <v>0</v>
      </c>
      <c r="L187" s="210">
        <v>0</v>
      </c>
      <c r="M187" s="210">
        <v>18518.509999999998</v>
      </c>
      <c r="N187" s="211">
        <v>44256</v>
      </c>
      <c r="P187" s="217">
        <f t="shared" si="10"/>
        <v>0</v>
      </c>
      <c r="Q187" s="217">
        <f t="shared" si="11"/>
        <v>0</v>
      </c>
    </row>
    <row r="188" spans="1:17">
      <c r="A188" s="19">
        <v>255</v>
      </c>
      <c r="B188" s="19" t="s">
        <v>2182</v>
      </c>
      <c r="C188" s="209" t="s">
        <v>377</v>
      </c>
      <c r="D188" s="212" t="s">
        <v>319</v>
      </c>
      <c r="E188" s="209" t="s">
        <v>378</v>
      </c>
      <c r="F188" s="210">
        <v>13591.5</v>
      </c>
      <c r="G188" s="210">
        <v>0</v>
      </c>
      <c r="H188" s="210">
        <v>0</v>
      </c>
      <c r="I188" s="210">
        <v>0</v>
      </c>
      <c r="J188" s="210">
        <v>0</v>
      </c>
      <c r="K188" s="210">
        <v>0</v>
      </c>
      <c r="L188" s="210">
        <v>0</v>
      </c>
      <c r="M188" s="210">
        <v>13591.5</v>
      </c>
      <c r="N188" s="211">
        <v>44256</v>
      </c>
      <c r="P188" s="217">
        <f t="shared" si="10"/>
        <v>0</v>
      </c>
      <c r="Q188" s="217">
        <f t="shared" si="11"/>
        <v>0</v>
      </c>
    </row>
    <row r="189" spans="1:17">
      <c r="A189" s="19">
        <v>256</v>
      </c>
      <c r="B189" s="19" t="s">
        <v>2182</v>
      </c>
      <c r="C189" s="209" t="s">
        <v>379</v>
      </c>
      <c r="D189" s="212" t="s">
        <v>319</v>
      </c>
      <c r="E189" s="209" t="s">
        <v>380</v>
      </c>
      <c r="F189" s="210">
        <v>200176.15</v>
      </c>
      <c r="G189" s="210">
        <v>0</v>
      </c>
      <c r="H189" s="210">
        <v>0</v>
      </c>
      <c r="I189" s="210">
        <v>0</v>
      </c>
      <c r="J189" s="210">
        <v>0</v>
      </c>
      <c r="K189" s="210">
        <v>0</v>
      </c>
      <c r="L189" s="210">
        <v>0</v>
      </c>
      <c r="M189" s="210">
        <v>200176.15</v>
      </c>
      <c r="N189" s="211">
        <v>44256</v>
      </c>
      <c r="P189" s="217">
        <f t="shared" si="10"/>
        <v>0</v>
      </c>
      <c r="Q189" s="217">
        <f t="shared" si="11"/>
        <v>0</v>
      </c>
    </row>
    <row r="190" spans="1:17">
      <c r="A190" s="19">
        <v>257</v>
      </c>
      <c r="B190" s="19" t="s">
        <v>2182</v>
      </c>
      <c r="C190" s="209" t="s">
        <v>381</v>
      </c>
      <c r="D190" s="212" t="s">
        <v>319</v>
      </c>
      <c r="E190" s="209" t="s">
        <v>382</v>
      </c>
      <c r="F190" s="210">
        <v>136175.75</v>
      </c>
      <c r="G190" s="210">
        <v>0</v>
      </c>
      <c r="H190" s="210">
        <v>0</v>
      </c>
      <c r="I190" s="210">
        <v>0</v>
      </c>
      <c r="J190" s="210">
        <v>0</v>
      </c>
      <c r="K190" s="210">
        <v>0</v>
      </c>
      <c r="L190" s="210">
        <v>0</v>
      </c>
      <c r="M190" s="210">
        <v>136175.75</v>
      </c>
      <c r="N190" s="211">
        <v>44256</v>
      </c>
      <c r="P190" s="200"/>
      <c r="Q190" s="200"/>
    </row>
    <row r="191" spans="1:17">
      <c r="A191" s="19">
        <v>267</v>
      </c>
      <c r="B191" s="19" t="s">
        <v>2182</v>
      </c>
      <c r="C191" s="209" t="s">
        <v>467</v>
      </c>
      <c r="D191" s="212" t="s">
        <v>468</v>
      </c>
      <c r="E191" s="209" t="s">
        <v>468</v>
      </c>
      <c r="F191" s="210">
        <v>1155220.6399999999</v>
      </c>
      <c r="G191" s="210">
        <v>0</v>
      </c>
      <c r="H191" s="210">
        <v>0</v>
      </c>
      <c r="I191" s="210">
        <v>0</v>
      </c>
      <c r="J191" s="210">
        <v>0</v>
      </c>
      <c r="K191" s="210">
        <v>0</v>
      </c>
      <c r="L191" s="210">
        <v>0</v>
      </c>
      <c r="M191" s="210">
        <v>1155220.6399999999</v>
      </c>
      <c r="N191" s="211">
        <v>44256</v>
      </c>
      <c r="P191" s="200"/>
      <c r="Q191" s="200"/>
    </row>
    <row r="192" spans="1:17">
      <c r="A192" s="19">
        <v>268</v>
      </c>
      <c r="B192" s="19" t="e">
        <v>#N/A</v>
      </c>
      <c r="C192" s="209" t="s">
        <v>2184</v>
      </c>
      <c r="D192" s="212" t="e">
        <v>#N/A</v>
      </c>
      <c r="E192" s="209" t="s">
        <v>2185</v>
      </c>
      <c r="F192" s="210">
        <v>1602</v>
      </c>
      <c r="G192" s="210">
        <v>0</v>
      </c>
      <c r="H192" s="210">
        <v>0</v>
      </c>
      <c r="I192" s="210">
        <v>0</v>
      </c>
      <c r="J192" s="210">
        <v>0</v>
      </c>
      <c r="K192" s="210">
        <v>0</v>
      </c>
      <c r="L192" s="210">
        <v>0</v>
      </c>
      <c r="M192" s="210">
        <v>1602</v>
      </c>
      <c r="N192" s="211">
        <v>44256</v>
      </c>
      <c r="P192" s="200"/>
      <c r="Q192" s="200"/>
    </row>
    <row r="193" spans="1:17">
      <c r="A193" s="19">
        <v>269</v>
      </c>
      <c r="B193" s="19" t="s">
        <v>2186</v>
      </c>
      <c r="C193" s="209" t="s">
        <v>502</v>
      </c>
      <c r="D193" s="212">
        <v>0</v>
      </c>
      <c r="E193" s="209" t="s">
        <v>503</v>
      </c>
      <c r="F193" s="210">
        <v>601976</v>
      </c>
      <c r="G193" s="210">
        <v>0</v>
      </c>
      <c r="H193" s="210">
        <v>0</v>
      </c>
      <c r="I193" s="210">
        <v>0</v>
      </c>
      <c r="J193" s="210">
        <v>0</v>
      </c>
      <c r="K193" s="210">
        <v>0</v>
      </c>
      <c r="L193" s="210">
        <v>0</v>
      </c>
      <c r="M193" s="210">
        <v>601976</v>
      </c>
      <c r="N193" s="211">
        <v>44256</v>
      </c>
      <c r="P193" s="200"/>
      <c r="Q193" s="200"/>
    </row>
    <row r="194" spans="1:17">
      <c r="A194" s="19">
        <v>270</v>
      </c>
      <c r="B194" s="19" t="s">
        <v>2186</v>
      </c>
      <c r="C194" s="209" t="s">
        <v>504</v>
      </c>
      <c r="D194" s="212">
        <v>0</v>
      </c>
      <c r="E194" s="209" t="s">
        <v>505</v>
      </c>
      <c r="F194" s="210">
        <v>213.57</v>
      </c>
      <c r="G194" s="210">
        <v>0</v>
      </c>
      <c r="H194" s="210">
        <v>0</v>
      </c>
      <c r="I194" s="210">
        <v>0</v>
      </c>
      <c r="J194" s="210">
        <v>0</v>
      </c>
      <c r="K194" s="210">
        <v>0</v>
      </c>
      <c r="L194" s="210">
        <v>0</v>
      </c>
      <c r="M194" s="210">
        <v>213.57</v>
      </c>
      <c r="N194" s="211">
        <v>44256</v>
      </c>
      <c r="P194" s="200"/>
      <c r="Q194" s="200"/>
    </row>
    <row r="195" spans="1:17">
      <c r="A195" s="19">
        <v>271</v>
      </c>
      <c r="B195" s="19" t="s">
        <v>2186</v>
      </c>
      <c r="C195" s="209" t="s">
        <v>506</v>
      </c>
      <c r="D195" s="212">
        <v>0</v>
      </c>
      <c r="E195" s="209" t="s">
        <v>507</v>
      </c>
      <c r="F195" s="210">
        <v>229780.02</v>
      </c>
      <c r="G195" s="210">
        <v>2020</v>
      </c>
      <c r="H195" s="210">
        <v>0</v>
      </c>
      <c r="I195" s="210">
        <v>0</v>
      </c>
      <c r="J195" s="210">
        <v>0</v>
      </c>
      <c r="K195" s="210">
        <v>0</v>
      </c>
      <c r="L195" s="210">
        <v>0</v>
      </c>
      <c r="M195" s="210">
        <v>231800.02</v>
      </c>
      <c r="N195" s="211">
        <v>44256</v>
      </c>
      <c r="P195" s="200"/>
      <c r="Q195" s="200"/>
    </row>
    <row r="196" spans="1:17">
      <c r="A196" s="19">
        <v>272</v>
      </c>
      <c r="B196" s="19" t="s">
        <v>2186</v>
      </c>
      <c r="C196" s="209" t="s">
        <v>508</v>
      </c>
      <c r="D196" s="212">
        <v>0</v>
      </c>
      <c r="E196" s="209" t="s">
        <v>509</v>
      </c>
      <c r="F196" s="210">
        <v>8100</v>
      </c>
      <c r="G196" s="210">
        <v>0</v>
      </c>
      <c r="H196" s="210">
        <v>0</v>
      </c>
      <c r="I196" s="210">
        <v>0</v>
      </c>
      <c r="J196" s="210">
        <v>0</v>
      </c>
      <c r="K196" s="210">
        <v>0</v>
      </c>
      <c r="L196" s="210">
        <v>0</v>
      </c>
      <c r="M196" s="210">
        <v>8100</v>
      </c>
      <c r="N196" s="211">
        <v>44256</v>
      </c>
      <c r="P196" s="200"/>
      <c r="Q196" s="200"/>
    </row>
    <row r="197" spans="1:17">
      <c r="A197" s="19">
        <v>273</v>
      </c>
      <c r="B197" s="19" t="s">
        <v>2186</v>
      </c>
      <c r="C197" s="209" t="s">
        <v>512</v>
      </c>
      <c r="D197" s="212">
        <v>0</v>
      </c>
      <c r="E197" s="209" t="s">
        <v>513</v>
      </c>
      <c r="F197" s="210">
        <v>55</v>
      </c>
      <c r="G197" s="210">
        <v>0</v>
      </c>
      <c r="H197" s="210">
        <v>0</v>
      </c>
      <c r="I197" s="210">
        <v>0</v>
      </c>
      <c r="J197" s="210">
        <v>0</v>
      </c>
      <c r="K197" s="210">
        <v>0</v>
      </c>
      <c r="L197" s="210">
        <v>0</v>
      </c>
      <c r="M197" s="210">
        <v>55</v>
      </c>
      <c r="N197" s="211">
        <v>44256</v>
      </c>
      <c r="P197" s="200"/>
      <c r="Q197" s="200"/>
    </row>
    <row r="198" spans="1:17">
      <c r="A198" s="19">
        <v>274</v>
      </c>
      <c r="B198" s="19" t="s">
        <v>2186</v>
      </c>
      <c r="C198" s="209" t="s">
        <v>514</v>
      </c>
      <c r="D198" s="212">
        <v>0</v>
      </c>
      <c r="E198" s="209" t="s">
        <v>2187</v>
      </c>
      <c r="F198" s="210">
        <v>3200</v>
      </c>
      <c r="G198" s="210">
        <v>0</v>
      </c>
      <c r="H198" s="210">
        <v>0</v>
      </c>
      <c r="I198" s="210">
        <v>0</v>
      </c>
      <c r="J198" s="210">
        <v>0</v>
      </c>
      <c r="K198" s="210">
        <v>0</v>
      </c>
      <c r="L198" s="210">
        <v>0</v>
      </c>
      <c r="M198" s="210">
        <v>3200</v>
      </c>
      <c r="N198" s="211">
        <v>44256</v>
      </c>
      <c r="P198" s="200"/>
      <c r="Q198" s="200"/>
    </row>
    <row r="199" spans="1:17">
      <c r="A199" s="19">
        <v>275</v>
      </c>
      <c r="B199" s="19" t="s">
        <v>2186</v>
      </c>
      <c r="C199" s="209" t="s">
        <v>516</v>
      </c>
      <c r="D199" s="212">
        <v>0</v>
      </c>
      <c r="E199" s="209" t="s">
        <v>517</v>
      </c>
      <c r="F199" s="210">
        <v>5397.88</v>
      </c>
      <c r="G199" s="210">
        <v>0</v>
      </c>
      <c r="H199" s="210">
        <v>0</v>
      </c>
      <c r="I199" s="210">
        <v>0</v>
      </c>
      <c r="J199" s="210">
        <v>0</v>
      </c>
      <c r="K199" s="210">
        <v>0</v>
      </c>
      <c r="L199" s="210">
        <v>0</v>
      </c>
      <c r="M199" s="210">
        <v>5397.88</v>
      </c>
      <c r="N199" s="211">
        <v>44256</v>
      </c>
      <c r="P199" s="200"/>
      <c r="Q199" s="200"/>
    </row>
    <row r="200" spans="1:17">
      <c r="A200" s="19">
        <v>276</v>
      </c>
      <c r="B200" s="19" t="s">
        <v>2186</v>
      </c>
      <c r="C200" s="209" t="s">
        <v>518</v>
      </c>
      <c r="D200" s="212">
        <v>0</v>
      </c>
      <c r="E200" s="209" t="s">
        <v>519</v>
      </c>
      <c r="F200" s="210">
        <v>18339.060000000001</v>
      </c>
      <c r="G200" s="210">
        <v>0</v>
      </c>
      <c r="H200" s="210">
        <v>0</v>
      </c>
      <c r="I200" s="210">
        <v>0</v>
      </c>
      <c r="J200" s="210">
        <v>0</v>
      </c>
      <c r="K200" s="210">
        <v>0</v>
      </c>
      <c r="L200" s="210">
        <v>0</v>
      </c>
      <c r="M200" s="210">
        <v>18339.060000000001</v>
      </c>
      <c r="N200" s="211">
        <v>44256</v>
      </c>
      <c r="P200" s="200"/>
      <c r="Q200" s="200"/>
    </row>
    <row r="201" spans="1:17">
      <c r="A201" s="19">
        <v>277</v>
      </c>
      <c r="B201" s="19" t="s">
        <v>2186</v>
      </c>
      <c r="C201" s="209" t="s">
        <v>520</v>
      </c>
      <c r="D201" s="212">
        <v>0</v>
      </c>
      <c r="E201" s="209" t="s">
        <v>521</v>
      </c>
      <c r="F201" s="210">
        <v>29650</v>
      </c>
      <c r="G201" s="210">
        <v>4500</v>
      </c>
      <c r="H201" s="210">
        <v>0</v>
      </c>
      <c r="I201" s="210">
        <v>0</v>
      </c>
      <c r="J201" s="210">
        <v>0</v>
      </c>
      <c r="K201" s="210">
        <v>0</v>
      </c>
      <c r="L201" s="210">
        <v>0</v>
      </c>
      <c r="M201" s="210">
        <v>34150</v>
      </c>
      <c r="N201" s="211">
        <v>44256</v>
      </c>
      <c r="P201" s="200"/>
      <c r="Q201" s="200"/>
    </row>
    <row r="202" spans="1:17">
      <c r="A202" s="19">
        <v>278</v>
      </c>
      <c r="B202" s="19" t="s">
        <v>2186</v>
      </c>
      <c r="C202" s="209" t="s">
        <v>522</v>
      </c>
      <c r="D202" s="212">
        <v>0</v>
      </c>
      <c r="E202" s="209" t="s">
        <v>523</v>
      </c>
      <c r="F202" s="210">
        <v>65217.25</v>
      </c>
      <c r="G202" s="210">
        <v>14906.8</v>
      </c>
      <c r="H202" s="210">
        <v>0</v>
      </c>
      <c r="I202" s="210">
        <v>0</v>
      </c>
      <c r="J202" s="210">
        <v>0</v>
      </c>
      <c r="K202" s="210">
        <v>0</v>
      </c>
      <c r="L202" s="210">
        <v>0</v>
      </c>
      <c r="M202" s="210">
        <v>80124.05</v>
      </c>
      <c r="N202" s="211">
        <v>44256</v>
      </c>
      <c r="P202" s="200"/>
      <c r="Q202" s="200"/>
    </row>
    <row r="203" spans="1:17">
      <c r="A203" s="19">
        <v>279</v>
      </c>
      <c r="B203" s="19" t="s">
        <v>2186</v>
      </c>
      <c r="C203" s="209" t="s">
        <v>524</v>
      </c>
      <c r="D203" s="212">
        <v>0</v>
      </c>
      <c r="E203" s="209" t="s">
        <v>525</v>
      </c>
      <c r="F203" s="210">
        <v>90000</v>
      </c>
      <c r="G203" s="210">
        <v>0</v>
      </c>
      <c r="H203" s="210">
        <v>0</v>
      </c>
      <c r="I203" s="210">
        <v>0</v>
      </c>
      <c r="J203" s="210">
        <v>0</v>
      </c>
      <c r="K203" s="210">
        <v>0</v>
      </c>
      <c r="L203" s="210">
        <v>0</v>
      </c>
      <c r="M203" s="210">
        <v>90000</v>
      </c>
      <c r="N203" s="211">
        <v>44256</v>
      </c>
      <c r="P203" s="200"/>
      <c r="Q203" s="200"/>
    </row>
    <row r="204" spans="1:17">
      <c r="A204" s="19">
        <v>280</v>
      </c>
      <c r="B204" s="19" t="s">
        <v>2186</v>
      </c>
      <c r="C204" s="209" t="s">
        <v>528</v>
      </c>
      <c r="D204" s="212" t="e">
        <v>#N/A</v>
      </c>
      <c r="E204" s="209" t="s">
        <v>529</v>
      </c>
      <c r="F204" s="210">
        <v>0</v>
      </c>
      <c r="G204" s="210">
        <v>69828.91</v>
      </c>
      <c r="H204" s="210">
        <v>0</v>
      </c>
      <c r="I204" s="210">
        <v>0</v>
      </c>
      <c r="J204" s="210">
        <v>0</v>
      </c>
      <c r="K204" s="210">
        <v>0</v>
      </c>
      <c r="L204" s="210">
        <v>0</v>
      </c>
      <c r="M204" s="210">
        <v>69828.91</v>
      </c>
      <c r="N204" s="211">
        <v>44256</v>
      </c>
      <c r="P204" s="200"/>
      <c r="Q204" s="200"/>
    </row>
    <row r="205" spans="1:17">
      <c r="A205" s="19">
        <v>281</v>
      </c>
      <c r="B205" s="19" t="s">
        <v>2186</v>
      </c>
      <c r="C205" s="209" t="s">
        <v>534</v>
      </c>
      <c r="D205" s="212">
        <v>0</v>
      </c>
      <c r="E205" s="209" t="s">
        <v>535</v>
      </c>
      <c r="F205" s="210">
        <v>14800</v>
      </c>
      <c r="G205" s="210">
        <v>0</v>
      </c>
      <c r="H205" s="210">
        <v>0</v>
      </c>
      <c r="I205" s="210">
        <v>0</v>
      </c>
      <c r="J205" s="210">
        <v>0</v>
      </c>
      <c r="K205" s="210">
        <v>0</v>
      </c>
      <c r="L205" s="210">
        <v>0</v>
      </c>
      <c r="M205" s="210">
        <v>14800</v>
      </c>
      <c r="N205" s="211">
        <v>44256</v>
      </c>
      <c r="P205" s="200"/>
      <c r="Q205" s="200"/>
    </row>
    <row r="206" spans="1:17">
      <c r="A206" s="19">
        <v>282</v>
      </c>
      <c r="B206" s="19" t="s">
        <v>2186</v>
      </c>
      <c r="C206" s="209" t="s">
        <v>536</v>
      </c>
      <c r="D206" s="212">
        <v>0</v>
      </c>
      <c r="E206" s="209" t="s">
        <v>537</v>
      </c>
      <c r="F206" s="210">
        <v>125800</v>
      </c>
      <c r="G206" s="210">
        <v>10800</v>
      </c>
      <c r="H206" s="210">
        <v>0</v>
      </c>
      <c r="I206" s="210">
        <v>11800</v>
      </c>
      <c r="J206" s="210">
        <v>0</v>
      </c>
      <c r="K206" s="210">
        <v>0</v>
      </c>
      <c r="L206" s="210">
        <v>0</v>
      </c>
      <c r="M206" s="210">
        <v>124800</v>
      </c>
      <c r="N206" s="211">
        <v>44256</v>
      </c>
      <c r="P206" s="200"/>
      <c r="Q206" s="200"/>
    </row>
    <row r="207" spans="1:17">
      <c r="A207" s="19">
        <v>283</v>
      </c>
      <c r="B207" s="19" t="s">
        <v>2186</v>
      </c>
      <c r="C207" s="209" t="s">
        <v>540</v>
      </c>
      <c r="D207" s="212">
        <v>0</v>
      </c>
      <c r="E207" s="209" t="s">
        <v>541</v>
      </c>
      <c r="F207" s="210">
        <v>1868826.77</v>
      </c>
      <c r="G207" s="210">
        <v>0</v>
      </c>
      <c r="H207" s="210">
        <v>0</v>
      </c>
      <c r="I207" s="210">
        <v>0</v>
      </c>
      <c r="J207" s="210">
        <v>0</v>
      </c>
      <c r="K207" s="210">
        <v>0</v>
      </c>
      <c r="L207" s="212">
        <v>0</v>
      </c>
      <c r="M207" s="210">
        <v>1868826.77</v>
      </c>
      <c r="N207" s="211">
        <v>44256</v>
      </c>
      <c r="P207" s="217">
        <f t="shared" ref="P207:P237" si="12">F207-M207</f>
        <v>0</v>
      </c>
      <c r="Q207" s="217">
        <f t="shared" ref="Q207:Q237" si="13">L207-I207+P207</f>
        <v>0</v>
      </c>
    </row>
    <row r="208" spans="1:17">
      <c r="A208" s="19">
        <v>284</v>
      </c>
      <c r="B208" s="19" t="s">
        <v>2186</v>
      </c>
      <c r="C208" s="209" t="s">
        <v>542</v>
      </c>
      <c r="D208" s="212" t="e">
        <v>#N/A</v>
      </c>
      <c r="E208" s="209" t="s">
        <v>2193</v>
      </c>
      <c r="F208" s="210">
        <v>0</v>
      </c>
      <c r="G208" s="210">
        <v>42225.01</v>
      </c>
      <c r="H208" s="210">
        <v>0</v>
      </c>
      <c r="I208" s="210">
        <v>0</v>
      </c>
      <c r="J208" s="210">
        <v>0</v>
      </c>
      <c r="K208" s="210">
        <v>0</v>
      </c>
      <c r="L208" s="212">
        <v>0</v>
      </c>
      <c r="M208" s="210">
        <v>42225.01</v>
      </c>
      <c r="N208" s="211">
        <v>44256</v>
      </c>
      <c r="P208" s="217">
        <f t="shared" si="12"/>
        <v>-42225.01</v>
      </c>
      <c r="Q208" s="217">
        <f t="shared" si="13"/>
        <v>-42225.01</v>
      </c>
    </row>
    <row r="209" spans="1:17">
      <c r="A209" s="19">
        <v>285</v>
      </c>
      <c r="B209" s="19" t="s">
        <v>2186</v>
      </c>
      <c r="C209" s="209" t="s">
        <v>1667</v>
      </c>
      <c r="D209" s="212">
        <v>0</v>
      </c>
      <c r="E209" s="209" t="s">
        <v>2188</v>
      </c>
      <c r="F209" s="210">
        <v>5428.53</v>
      </c>
      <c r="G209" s="210">
        <v>0</v>
      </c>
      <c r="H209" s="210">
        <v>0</v>
      </c>
      <c r="I209" s="210">
        <v>0</v>
      </c>
      <c r="J209" s="210">
        <v>0</v>
      </c>
      <c r="K209" s="210">
        <v>0</v>
      </c>
      <c r="L209" s="212">
        <v>0</v>
      </c>
      <c r="M209" s="210">
        <v>5428.53</v>
      </c>
      <c r="N209" s="211">
        <v>44256</v>
      </c>
      <c r="P209" s="217">
        <f t="shared" si="12"/>
        <v>0</v>
      </c>
      <c r="Q209" s="217">
        <f t="shared" si="13"/>
        <v>0</v>
      </c>
    </row>
    <row r="210" spans="1:17">
      <c r="A210" s="19">
        <v>288</v>
      </c>
      <c r="B210" s="19" t="s">
        <v>2167</v>
      </c>
      <c r="C210" s="209" t="s">
        <v>385</v>
      </c>
      <c r="D210" s="212" t="s">
        <v>319</v>
      </c>
      <c r="E210" s="209" t="s">
        <v>387</v>
      </c>
      <c r="F210" s="210">
        <v>5439674.3799999999</v>
      </c>
      <c r="G210" s="210">
        <v>0</v>
      </c>
      <c r="H210" s="210">
        <v>0</v>
      </c>
      <c r="I210" s="210">
        <v>0</v>
      </c>
      <c r="J210" s="210">
        <v>0</v>
      </c>
      <c r="K210" s="210">
        <v>0</v>
      </c>
      <c r="L210" s="212">
        <v>13233.03</v>
      </c>
      <c r="M210" s="210">
        <v>5452907.4100000001</v>
      </c>
      <c r="N210" s="211">
        <v>44256</v>
      </c>
      <c r="P210" s="217">
        <f t="shared" si="12"/>
        <v>-13233.030000000261</v>
      </c>
      <c r="Q210" s="217">
        <f t="shared" si="13"/>
        <v>-2.6011548470705748E-10</v>
      </c>
    </row>
    <row r="211" spans="1:17">
      <c r="A211" s="19">
        <v>289</v>
      </c>
      <c r="B211" s="19" t="s">
        <v>2167</v>
      </c>
      <c r="C211" s="209" t="s">
        <v>388</v>
      </c>
      <c r="D211" s="212" t="s">
        <v>322</v>
      </c>
      <c r="E211" s="209" t="s">
        <v>389</v>
      </c>
      <c r="F211" s="210">
        <v>319465.59999999998</v>
      </c>
      <c r="G211" s="210">
        <v>0</v>
      </c>
      <c r="H211" s="210">
        <v>0</v>
      </c>
      <c r="I211" s="210">
        <v>0</v>
      </c>
      <c r="J211" s="210">
        <v>0</v>
      </c>
      <c r="K211" s="210">
        <v>0</v>
      </c>
      <c r="L211" s="212">
        <v>5812.41</v>
      </c>
      <c r="M211" s="210">
        <v>325278.01</v>
      </c>
      <c r="N211" s="211">
        <v>44256</v>
      </c>
      <c r="P211" s="217">
        <f t="shared" si="12"/>
        <v>-5812.4100000000326</v>
      </c>
      <c r="Q211" s="217">
        <f t="shared" si="13"/>
        <v>-3.2741809263825417E-11</v>
      </c>
    </row>
    <row r="212" spans="1:17">
      <c r="A212" s="19">
        <v>290</v>
      </c>
      <c r="B212" s="19" t="s">
        <v>2167</v>
      </c>
      <c r="C212" s="209" t="s">
        <v>390</v>
      </c>
      <c r="D212" s="212" t="s">
        <v>325</v>
      </c>
      <c r="E212" s="209" t="s">
        <v>391</v>
      </c>
      <c r="F212" s="210">
        <v>84793.62</v>
      </c>
      <c r="G212" s="210">
        <v>0</v>
      </c>
      <c r="H212" s="210">
        <v>0</v>
      </c>
      <c r="I212" s="210">
        <v>0</v>
      </c>
      <c r="J212" s="210">
        <v>0</v>
      </c>
      <c r="K212" s="210">
        <v>0</v>
      </c>
      <c r="L212" s="212">
        <v>2867.63</v>
      </c>
      <c r="M212" s="210">
        <v>87661.25</v>
      </c>
      <c r="N212" s="211">
        <v>44256</v>
      </c>
      <c r="P212" s="217">
        <f t="shared" si="12"/>
        <v>-2867.6300000000047</v>
      </c>
      <c r="Q212" s="217">
        <f t="shared" si="13"/>
        <v>-4.5474735088646412E-12</v>
      </c>
    </row>
    <row r="213" spans="1:17">
      <c r="A213" s="19">
        <v>291</v>
      </c>
      <c r="B213" s="19" t="s">
        <v>2167</v>
      </c>
      <c r="C213" s="209" t="s">
        <v>392</v>
      </c>
      <c r="D213" s="212" t="s">
        <v>325</v>
      </c>
      <c r="E213" s="209" t="s">
        <v>2189</v>
      </c>
      <c r="F213" s="210">
        <v>31297.66</v>
      </c>
      <c r="G213" s="210">
        <v>0</v>
      </c>
      <c r="H213" s="210">
        <v>0</v>
      </c>
      <c r="I213" s="210">
        <v>0</v>
      </c>
      <c r="J213" s="210">
        <v>0</v>
      </c>
      <c r="K213" s="210">
        <v>0</v>
      </c>
      <c r="L213" s="212">
        <v>355.55</v>
      </c>
      <c r="M213" s="210">
        <v>31653.200000000001</v>
      </c>
      <c r="N213" s="211">
        <v>44256</v>
      </c>
      <c r="P213" s="217">
        <f t="shared" si="12"/>
        <v>-355.54000000000087</v>
      </c>
      <c r="Q213" s="217">
        <f t="shared" si="13"/>
        <v>9.9999999991382538E-3</v>
      </c>
    </row>
    <row r="214" spans="1:17">
      <c r="A214" s="19">
        <v>292</v>
      </c>
      <c r="B214" s="19" t="s">
        <v>2167</v>
      </c>
      <c r="C214" s="209" t="s">
        <v>394</v>
      </c>
      <c r="D214" s="212" t="s">
        <v>330</v>
      </c>
      <c r="E214" s="209" t="s">
        <v>395</v>
      </c>
      <c r="F214" s="210">
        <v>546910.48</v>
      </c>
      <c r="G214" s="210">
        <v>0</v>
      </c>
      <c r="H214" s="210">
        <v>0</v>
      </c>
      <c r="I214" s="210">
        <v>0</v>
      </c>
      <c r="J214" s="210">
        <v>0</v>
      </c>
      <c r="K214" s="210">
        <v>0</v>
      </c>
      <c r="L214" s="212">
        <v>14011.8</v>
      </c>
      <c r="M214" s="210">
        <v>560922.28</v>
      </c>
      <c r="N214" s="211">
        <v>44256</v>
      </c>
      <c r="P214" s="217">
        <f t="shared" si="12"/>
        <v>-14011.800000000047</v>
      </c>
      <c r="Q214" s="217">
        <f t="shared" si="13"/>
        <v>-4.7293724492192268E-11</v>
      </c>
    </row>
    <row r="215" spans="1:17">
      <c r="A215" s="19">
        <v>293</v>
      </c>
      <c r="B215" s="19" t="s">
        <v>2167</v>
      </c>
      <c r="C215" s="209" t="s">
        <v>396</v>
      </c>
      <c r="D215" s="212" t="s">
        <v>333</v>
      </c>
      <c r="E215" s="209" t="s">
        <v>397</v>
      </c>
      <c r="F215" s="210">
        <v>5246226.5</v>
      </c>
      <c r="G215" s="210">
        <v>0</v>
      </c>
      <c r="H215" s="210">
        <v>0</v>
      </c>
      <c r="I215" s="210">
        <v>0</v>
      </c>
      <c r="J215" s="210">
        <v>0</v>
      </c>
      <c r="K215" s="210">
        <v>0</v>
      </c>
      <c r="L215" s="212">
        <v>116242.74</v>
      </c>
      <c r="M215" s="210">
        <v>5362469.24</v>
      </c>
      <c r="N215" s="211">
        <v>44256</v>
      </c>
      <c r="P215" s="217">
        <f t="shared" si="12"/>
        <v>-116242.74000000022</v>
      </c>
      <c r="Q215" s="217">
        <f t="shared" si="13"/>
        <v>-2.1827872842550278E-10</v>
      </c>
    </row>
    <row r="216" spans="1:17">
      <c r="A216" s="19">
        <v>294</v>
      </c>
      <c r="B216" s="19" t="s">
        <v>2167</v>
      </c>
      <c r="C216" s="209" t="s">
        <v>398</v>
      </c>
      <c r="D216" s="212" t="s">
        <v>319</v>
      </c>
      <c r="E216" s="209" t="s">
        <v>399</v>
      </c>
      <c r="F216" s="210">
        <v>125720.02</v>
      </c>
      <c r="G216" s="210">
        <v>0</v>
      </c>
      <c r="H216" s="210">
        <v>0</v>
      </c>
      <c r="I216" s="210">
        <v>0</v>
      </c>
      <c r="J216" s="210">
        <v>0</v>
      </c>
      <c r="K216" s="210">
        <v>0</v>
      </c>
      <c r="L216" s="212">
        <v>3984.77</v>
      </c>
      <c r="M216" s="210">
        <v>129704.79</v>
      </c>
      <c r="N216" s="211">
        <v>44256</v>
      </c>
      <c r="P216" s="217">
        <f t="shared" si="12"/>
        <v>-3984.7699999999895</v>
      </c>
      <c r="Q216" s="217">
        <f t="shared" si="13"/>
        <v>1.0459189070388675E-11</v>
      </c>
    </row>
    <row r="217" spans="1:17">
      <c r="A217" s="19">
        <v>295</v>
      </c>
      <c r="B217" s="19" t="s">
        <v>2167</v>
      </c>
      <c r="C217" s="209" t="s">
        <v>400</v>
      </c>
      <c r="D217" s="212" t="s">
        <v>319</v>
      </c>
      <c r="E217" s="209" t="s">
        <v>401</v>
      </c>
      <c r="F217" s="210">
        <v>1024.47</v>
      </c>
      <c r="G217" s="210">
        <v>0</v>
      </c>
      <c r="H217" s="210">
        <v>0</v>
      </c>
      <c r="I217" s="210">
        <v>0</v>
      </c>
      <c r="J217" s="210">
        <v>0</v>
      </c>
      <c r="K217" s="210">
        <v>0</v>
      </c>
      <c r="L217" s="212">
        <v>11.91</v>
      </c>
      <c r="M217" s="210">
        <v>1036.3800000000001</v>
      </c>
      <c r="N217" s="211">
        <v>44256</v>
      </c>
      <c r="P217" s="217">
        <f t="shared" si="12"/>
        <v>-11.910000000000082</v>
      </c>
      <c r="Q217" s="217">
        <f t="shared" si="13"/>
        <v>-8.1712414612411521E-14</v>
      </c>
    </row>
    <row r="218" spans="1:17">
      <c r="A218" s="19">
        <v>296</v>
      </c>
      <c r="B218" s="19" t="s">
        <v>2167</v>
      </c>
      <c r="C218" s="209" t="s">
        <v>402</v>
      </c>
      <c r="D218" s="212" t="s">
        <v>319</v>
      </c>
      <c r="E218" s="209" t="s">
        <v>403</v>
      </c>
      <c r="F218" s="210">
        <v>51482.7</v>
      </c>
      <c r="G218" s="210">
        <v>0</v>
      </c>
      <c r="H218" s="210">
        <v>0</v>
      </c>
      <c r="I218" s="210">
        <v>0</v>
      </c>
      <c r="J218" s="210">
        <v>0</v>
      </c>
      <c r="K218" s="210">
        <v>0</v>
      </c>
      <c r="L218" s="212">
        <v>598.64</v>
      </c>
      <c r="M218" s="210">
        <v>52081.33</v>
      </c>
      <c r="N218" s="211">
        <v>44256</v>
      </c>
      <c r="P218" s="217">
        <f t="shared" si="12"/>
        <v>-598.63000000000466</v>
      </c>
      <c r="Q218" s="217">
        <f t="shared" si="13"/>
        <v>9.9999999953297447E-3</v>
      </c>
    </row>
    <row r="219" spans="1:17">
      <c r="A219" s="19">
        <v>297</v>
      </c>
      <c r="B219" s="19" t="s">
        <v>2167</v>
      </c>
      <c r="C219" s="209" t="s">
        <v>404</v>
      </c>
      <c r="D219" s="212" t="s">
        <v>319</v>
      </c>
      <c r="E219" s="209" t="s">
        <v>405</v>
      </c>
      <c r="F219" s="210">
        <v>18759.900000000001</v>
      </c>
      <c r="G219" s="210">
        <v>0</v>
      </c>
      <c r="H219" s="210">
        <v>0</v>
      </c>
      <c r="I219" s="210">
        <v>0</v>
      </c>
      <c r="J219" s="210">
        <v>0</v>
      </c>
      <c r="K219" s="210">
        <v>0</v>
      </c>
      <c r="L219" s="212">
        <v>218.14</v>
      </c>
      <c r="M219" s="210">
        <v>18978.03</v>
      </c>
      <c r="N219" s="211">
        <v>44256</v>
      </c>
      <c r="P219" s="217">
        <f t="shared" si="12"/>
        <v>-218.12999999999738</v>
      </c>
      <c r="Q219" s="217">
        <f t="shared" si="13"/>
        <v>1.0000000002605702E-2</v>
      </c>
    </row>
    <row r="220" spans="1:17">
      <c r="A220" s="19">
        <v>298</v>
      </c>
      <c r="B220" s="19" t="s">
        <v>2167</v>
      </c>
      <c r="C220" s="209" t="s">
        <v>406</v>
      </c>
      <c r="D220" s="212" t="s">
        <v>319</v>
      </c>
      <c r="E220" s="209" t="s">
        <v>407</v>
      </c>
      <c r="F220" s="210">
        <v>5713.65</v>
      </c>
      <c r="G220" s="210">
        <v>0</v>
      </c>
      <c r="H220" s="210">
        <v>0</v>
      </c>
      <c r="I220" s="210">
        <v>0</v>
      </c>
      <c r="J220" s="210">
        <v>0</v>
      </c>
      <c r="K220" s="210">
        <v>0</v>
      </c>
      <c r="L220" s="212">
        <v>66.44</v>
      </c>
      <c r="M220" s="210">
        <v>5780.09</v>
      </c>
      <c r="N220" s="211">
        <v>44256</v>
      </c>
      <c r="P220" s="217">
        <f t="shared" si="12"/>
        <v>-66.440000000000509</v>
      </c>
      <c r="Q220" s="217">
        <f t="shared" si="13"/>
        <v>-5.1159076974727213E-13</v>
      </c>
    </row>
    <row r="221" spans="1:17">
      <c r="A221" s="19">
        <v>308</v>
      </c>
      <c r="B221" s="19" t="s">
        <v>2167</v>
      </c>
      <c r="C221" s="209" t="s">
        <v>408</v>
      </c>
      <c r="D221" s="212" t="s">
        <v>319</v>
      </c>
      <c r="E221" s="209" t="s">
        <v>409</v>
      </c>
      <c r="F221" s="210">
        <v>262672.8</v>
      </c>
      <c r="G221" s="210">
        <v>0</v>
      </c>
      <c r="H221" s="210">
        <v>0</v>
      </c>
      <c r="I221" s="210">
        <v>0</v>
      </c>
      <c r="J221" s="210">
        <v>0</v>
      </c>
      <c r="K221" s="210">
        <v>0</v>
      </c>
      <c r="L221" s="212">
        <v>4635.3999999999996</v>
      </c>
      <c r="M221" s="210">
        <v>267308.2</v>
      </c>
      <c r="N221" s="211">
        <v>44256</v>
      </c>
      <c r="P221" s="217">
        <f t="shared" si="12"/>
        <v>-4635.4000000000233</v>
      </c>
      <c r="Q221" s="217">
        <f t="shared" si="13"/>
        <v>-2.3646862246096134E-11</v>
      </c>
    </row>
    <row r="222" spans="1:17">
      <c r="A222" s="19">
        <v>309</v>
      </c>
      <c r="B222" s="19" t="s">
        <v>2167</v>
      </c>
      <c r="C222" s="209" t="s">
        <v>410</v>
      </c>
      <c r="D222" s="212" t="s">
        <v>319</v>
      </c>
      <c r="E222" s="209" t="s">
        <v>411</v>
      </c>
      <c r="F222" s="210">
        <v>2714.97</v>
      </c>
      <c r="G222" s="210">
        <v>0</v>
      </c>
      <c r="H222" s="210">
        <v>0</v>
      </c>
      <c r="I222" s="210">
        <v>0</v>
      </c>
      <c r="J222" s="210">
        <v>0</v>
      </c>
      <c r="K222" s="210">
        <v>0</v>
      </c>
      <c r="L222" s="212">
        <v>33.94</v>
      </c>
      <c r="M222" s="210">
        <v>2748.91</v>
      </c>
      <c r="N222" s="211">
        <v>44256</v>
      </c>
      <c r="P222" s="217">
        <f t="shared" si="12"/>
        <v>-33.940000000000055</v>
      </c>
      <c r="Q222" s="217">
        <f t="shared" si="13"/>
        <v>-5.6843418860808015E-14</v>
      </c>
    </row>
    <row r="223" spans="1:17">
      <c r="A223" s="19">
        <v>310</v>
      </c>
      <c r="B223" s="19" t="s">
        <v>2167</v>
      </c>
      <c r="C223" s="209" t="s">
        <v>412</v>
      </c>
      <c r="D223" s="212" t="s">
        <v>319</v>
      </c>
      <c r="E223" s="209" t="s">
        <v>413</v>
      </c>
      <c r="F223" s="210">
        <v>5600.55</v>
      </c>
      <c r="G223" s="210">
        <v>0</v>
      </c>
      <c r="H223" s="210">
        <v>0</v>
      </c>
      <c r="I223" s="210">
        <v>0</v>
      </c>
      <c r="J223" s="210">
        <v>0</v>
      </c>
      <c r="K223" s="210">
        <v>0</v>
      </c>
      <c r="L223" s="212">
        <v>75.680000000000007</v>
      </c>
      <c r="M223" s="210">
        <v>5676.23</v>
      </c>
      <c r="N223" s="211">
        <v>44256</v>
      </c>
      <c r="P223" s="217">
        <f t="shared" si="12"/>
        <v>-75.679999999999382</v>
      </c>
      <c r="Q223" s="217">
        <f t="shared" si="13"/>
        <v>6.2527760746888816E-13</v>
      </c>
    </row>
    <row r="224" spans="1:17">
      <c r="A224" s="19">
        <v>311</v>
      </c>
      <c r="B224" s="19" t="s">
        <v>2167</v>
      </c>
      <c r="C224" s="209" t="s">
        <v>414</v>
      </c>
      <c r="D224" s="212" t="s">
        <v>319</v>
      </c>
      <c r="E224" s="209" t="s">
        <v>415</v>
      </c>
      <c r="F224" s="210">
        <v>333.13</v>
      </c>
      <c r="G224" s="210">
        <v>0</v>
      </c>
      <c r="H224" s="210">
        <v>0</v>
      </c>
      <c r="I224" s="210">
        <v>0</v>
      </c>
      <c r="J224" s="210">
        <v>0</v>
      </c>
      <c r="K224" s="210">
        <v>0</v>
      </c>
      <c r="L224" s="212">
        <v>4.5</v>
      </c>
      <c r="M224" s="210">
        <v>337.63</v>
      </c>
      <c r="N224" s="211">
        <v>44256</v>
      </c>
      <c r="P224" s="217">
        <f t="shared" si="12"/>
        <v>-4.5</v>
      </c>
      <c r="Q224" s="217">
        <f t="shared" si="13"/>
        <v>0</v>
      </c>
    </row>
    <row r="225" spans="1:17">
      <c r="A225" s="19">
        <v>312</v>
      </c>
      <c r="B225" s="19" t="s">
        <v>2167</v>
      </c>
      <c r="C225" s="209" t="s">
        <v>416</v>
      </c>
      <c r="D225" s="212" t="s">
        <v>319</v>
      </c>
      <c r="E225" s="209" t="s">
        <v>417</v>
      </c>
      <c r="F225" s="210">
        <v>1042.94</v>
      </c>
      <c r="G225" s="210">
        <v>0</v>
      </c>
      <c r="H225" s="210">
        <v>0</v>
      </c>
      <c r="I225" s="210">
        <v>0</v>
      </c>
      <c r="J225" s="210">
        <v>0</v>
      </c>
      <c r="K225" s="210">
        <v>0</v>
      </c>
      <c r="L225" s="212">
        <v>15.34</v>
      </c>
      <c r="M225" s="210">
        <v>1058.28</v>
      </c>
      <c r="N225" s="211">
        <v>44256</v>
      </c>
      <c r="P225" s="217">
        <f t="shared" si="12"/>
        <v>-15.339999999999918</v>
      </c>
      <c r="Q225" s="217">
        <f t="shared" si="13"/>
        <v>8.1712414612411521E-14</v>
      </c>
    </row>
    <row r="226" spans="1:17">
      <c r="A226" s="19">
        <v>313</v>
      </c>
      <c r="B226" s="19" t="s">
        <v>2167</v>
      </c>
      <c r="C226" s="209" t="s">
        <v>418</v>
      </c>
      <c r="D226" s="212" t="s">
        <v>319</v>
      </c>
      <c r="E226" s="209" t="s">
        <v>419</v>
      </c>
      <c r="F226" s="210">
        <v>171483.91</v>
      </c>
      <c r="G226" s="210">
        <v>0</v>
      </c>
      <c r="H226" s="210">
        <v>0</v>
      </c>
      <c r="I226" s="210">
        <v>0</v>
      </c>
      <c r="J226" s="210">
        <v>0</v>
      </c>
      <c r="K226" s="210">
        <v>0</v>
      </c>
      <c r="L226" s="212">
        <v>3026.19</v>
      </c>
      <c r="M226" s="210">
        <v>174510.1</v>
      </c>
      <c r="N226" s="211">
        <v>44256</v>
      </c>
      <c r="P226" s="217">
        <f t="shared" si="12"/>
        <v>-3026.1900000000023</v>
      </c>
      <c r="Q226" s="217">
        <f t="shared" si="13"/>
        <v>0</v>
      </c>
    </row>
    <row r="227" spans="1:17">
      <c r="A227" s="19">
        <v>314</v>
      </c>
      <c r="B227" s="19" t="s">
        <v>2167</v>
      </c>
      <c r="C227" s="209" t="s">
        <v>420</v>
      </c>
      <c r="D227" s="212" t="s">
        <v>319</v>
      </c>
      <c r="E227" s="209" t="s">
        <v>421</v>
      </c>
      <c r="F227" s="210">
        <v>87927.81</v>
      </c>
      <c r="G227" s="210">
        <v>0</v>
      </c>
      <c r="H227" s="210">
        <v>0</v>
      </c>
      <c r="I227" s="210">
        <v>0</v>
      </c>
      <c r="J227" s="210">
        <v>0</v>
      </c>
      <c r="K227" s="210">
        <v>0</v>
      </c>
      <c r="L227" s="212">
        <v>1785.85</v>
      </c>
      <c r="M227" s="210">
        <v>89713.65</v>
      </c>
      <c r="N227" s="211">
        <v>44256</v>
      </c>
      <c r="P227" s="217">
        <f t="shared" si="12"/>
        <v>-1785.8399999999965</v>
      </c>
      <c r="Q227" s="217">
        <f t="shared" si="13"/>
        <v>1.000000000340151E-2</v>
      </c>
    </row>
    <row r="228" spans="1:17">
      <c r="A228" s="19">
        <v>315</v>
      </c>
      <c r="B228" s="19" t="s">
        <v>2167</v>
      </c>
      <c r="C228" s="209" t="s">
        <v>422</v>
      </c>
      <c r="D228" s="212" t="s">
        <v>319</v>
      </c>
      <c r="E228" s="209" t="s">
        <v>2190</v>
      </c>
      <c r="F228" s="210">
        <v>360421.86</v>
      </c>
      <c r="G228" s="210">
        <v>0</v>
      </c>
      <c r="H228" s="210">
        <v>0</v>
      </c>
      <c r="I228" s="210">
        <v>0</v>
      </c>
      <c r="J228" s="210">
        <v>0</v>
      </c>
      <c r="K228" s="210">
        <v>0</v>
      </c>
      <c r="L228" s="212">
        <v>7215.79</v>
      </c>
      <c r="M228" s="210">
        <v>367637.65</v>
      </c>
      <c r="N228" s="211">
        <v>44256</v>
      </c>
      <c r="P228" s="217">
        <f t="shared" si="12"/>
        <v>-7215.7900000000373</v>
      </c>
      <c r="Q228" s="217">
        <f t="shared" si="13"/>
        <v>-3.7289282772690058E-11</v>
      </c>
    </row>
    <row r="229" spans="1:17">
      <c r="A229" s="19">
        <v>316</v>
      </c>
      <c r="B229" s="19" t="s">
        <v>2167</v>
      </c>
      <c r="C229" s="209" t="s">
        <v>424</v>
      </c>
      <c r="D229" s="212" t="s">
        <v>319</v>
      </c>
      <c r="E229" s="209" t="s">
        <v>2191</v>
      </c>
      <c r="F229" s="210">
        <v>21750.23</v>
      </c>
      <c r="G229" s="210">
        <v>0</v>
      </c>
      <c r="H229" s="210">
        <v>0</v>
      </c>
      <c r="I229" s="210">
        <v>0</v>
      </c>
      <c r="J229" s="210">
        <v>0</v>
      </c>
      <c r="K229" s="210">
        <v>0</v>
      </c>
      <c r="L229" s="212">
        <v>435.29</v>
      </c>
      <c r="M229" s="210">
        <v>22185.52</v>
      </c>
      <c r="N229" s="211">
        <v>44256</v>
      </c>
      <c r="P229" s="217">
        <f t="shared" si="12"/>
        <v>-435.29000000000087</v>
      </c>
      <c r="Q229" s="217">
        <f t="shared" si="13"/>
        <v>-8.5265128291212022E-13</v>
      </c>
    </row>
    <row r="230" spans="1:17">
      <c r="A230" s="19">
        <v>317</v>
      </c>
      <c r="B230" s="19" t="s">
        <v>2167</v>
      </c>
      <c r="C230" s="209" t="s">
        <v>426</v>
      </c>
      <c r="D230" s="212" t="s">
        <v>319</v>
      </c>
      <c r="E230" s="209" t="s">
        <v>2192</v>
      </c>
      <c r="F230" s="210">
        <v>6068.62</v>
      </c>
      <c r="G230" s="210">
        <v>0</v>
      </c>
      <c r="H230" s="210">
        <v>0</v>
      </c>
      <c r="I230" s="210">
        <v>0</v>
      </c>
      <c r="J230" s="210">
        <v>0</v>
      </c>
      <c r="K230" s="210">
        <v>0</v>
      </c>
      <c r="L230" s="212">
        <v>144.41</v>
      </c>
      <c r="M230" s="210">
        <v>6213.03</v>
      </c>
      <c r="N230" s="211">
        <v>44256</v>
      </c>
      <c r="P230" s="217">
        <f t="shared" si="12"/>
        <v>-144.40999999999985</v>
      </c>
      <c r="Q230" s="217">
        <f t="shared" si="13"/>
        <v>0</v>
      </c>
    </row>
    <row r="231" spans="1:17">
      <c r="A231" s="19">
        <v>318</v>
      </c>
      <c r="B231" s="19" t="s">
        <v>2167</v>
      </c>
      <c r="C231" s="209" t="s">
        <v>428</v>
      </c>
      <c r="D231" s="212" t="s">
        <v>319</v>
      </c>
      <c r="E231" s="209" t="s">
        <v>429</v>
      </c>
      <c r="F231" s="210">
        <v>251866.97</v>
      </c>
      <c r="G231" s="210">
        <v>0</v>
      </c>
      <c r="H231" s="210">
        <v>0</v>
      </c>
      <c r="I231" s="210">
        <v>0</v>
      </c>
      <c r="J231" s="210">
        <v>0</v>
      </c>
      <c r="K231" s="210">
        <v>0</v>
      </c>
      <c r="L231" s="212">
        <v>6426.43</v>
      </c>
      <c r="M231" s="210">
        <v>258293.4</v>
      </c>
      <c r="N231" s="211">
        <v>44256</v>
      </c>
      <c r="P231" s="217">
        <f t="shared" si="12"/>
        <v>-6426.429999999993</v>
      </c>
      <c r="Q231" s="217">
        <f t="shared" si="13"/>
        <v>7.2759576141834259E-12</v>
      </c>
    </row>
    <row r="232" spans="1:17">
      <c r="A232" s="19">
        <v>319</v>
      </c>
      <c r="B232" s="19" t="s">
        <v>2167</v>
      </c>
      <c r="C232" s="209" t="s">
        <v>430</v>
      </c>
      <c r="D232" s="212" t="s">
        <v>319</v>
      </c>
      <c r="E232" s="209" t="s">
        <v>431</v>
      </c>
      <c r="F232" s="210">
        <v>1079.07</v>
      </c>
      <c r="G232" s="210">
        <v>0</v>
      </c>
      <c r="H232" s="210">
        <v>0</v>
      </c>
      <c r="I232" s="210">
        <v>0</v>
      </c>
      <c r="J232" s="210">
        <v>0</v>
      </c>
      <c r="K232" s="210">
        <v>0</v>
      </c>
      <c r="L232" s="212">
        <v>31.16</v>
      </c>
      <c r="M232" s="210">
        <v>1110.22</v>
      </c>
      <c r="N232" s="211">
        <v>44256</v>
      </c>
      <c r="P232" s="217">
        <f t="shared" si="12"/>
        <v>-31.150000000000091</v>
      </c>
      <c r="Q232" s="217">
        <f t="shared" si="13"/>
        <v>9.9999999999091926E-3</v>
      </c>
    </row>
    <row r="233" spans="1:17">
      <c r="A233" s="19">
        <v>320</v>
      </c>
      <c r="B233" s="19" t="s">
        <v>2167</v>
      </c>
      <c r="C233" s="209" t="s">
        <v>432</v>
      </c>
      <c r="D233" s="212" t="s">
        <v>319</v>
      </c>
      <c r="E233" s="209" t="s">
        <v>433</v>
      </c>
      <c r="F233" s="210">
        <v>970.13</v>
      </c>
      <c r="G233" s="210">
        <v>0</v>
      </c>
      <c r="H233" s="210">
        <v>0</v>
      </c>
      <c r="I233" s="210">
        <v>0</v>
      </c>
      <c r="J233" s="210">
        <v>0</v>
      </c>
      <c r="K233" s="210">
        <v>0</v>
      </c>
      <c r="L233" s="212">
        <v>28.01</v>
      </c>
      <c r="M233" s="210">
        <v>998.14</v>
      </c>
      <c r="N233" s="211">
        <v>44256</v>
      </c>
      <c r="P233" s="217">
        <f t="shared" si="12"/>
        <v>-28.009999999999991</v>
      </c>
      <c r="Q233" s="217">
        <f t="shared" si="13"/>
        <v>0</v>
      </c>
    </row>
    <row r="234" spans="1:17">
      <c r="A234" s="19">
        <v>321</v>
      </c>
      <c r="B234" s="19" t="s">
        <v>2167</v>
      </c>
      <c r="C234" s="209" t="s">
        <v>434</v>
      </c>
      <c r="D234" s="212" t="s">
        <v>319</v>
      </c>
      <c r="E234" s="209" t="s">
        <v>435</v>
      </c>
      <c r="F234" s="210">
        <v>31175.27</v>
      </c>
      <c r="G234" s="210">
        <v>0</v>
      </c>
      <c r="H234" s="210">
        <v>0</v>
      </c>
      <c r="I234" s="210">
        <v>0</v>
      </c>
      <c r="J234" s="210">
        <v>0</v>
      </c>
      <c r="K234" s="210">
        <v>0</v>
      </c>
      <c r="L234" s="212">
        <v>1357.41</v>
      </c>
      <c r="M234" s="210">
        <v>32532.69</v>
      </c>
      <c r="N234" s="211">
        <v>44256</v>
      </c>
      <c r="P234" s="217">
        <f t="shared" si="12"/>
        <v>-1357.4199999999983</v>
      </c>
      <c r="Q234" s="217">
        <f t="shared" si="13"/>
        <v>-9.9999999981719156E-3</v>
      </c>
    </row>
    <row r="235" spans="1:17">
      <c r="A235" s="19">
        <v>322</v>
      </c>
      <c r="B235" s="19" t="s">
        <v>2167</v>
      </c>
      <c r="C235" s="209" t="s">
        <v>436</v>
      </c>
      <c r="D235" s="212" t="s">
        <v>319</v>
      </c>
      <c r="E235" s="209" t="s">
        <v>437</v>
      </c>
      <c r="F235" s="210">
        <v>1417.69</v>
      </c>
      <c r="G235" s="210">
        <v>0</v>
      </c>
      <c r="H235" s="210">
        <v>0</v>
      </c>
      <c r="I235" s="210">
        <v>0</v>
      </c>
      <c r="J235" s="210">
        <v>0</v>
      </c>
      <c r="K235" s="210">
        <v>0</v>
      </c>
      <c r="L235" s="212">
        <v>61.73</v>
      </c>
      <c r="M235" s="210">
        <v>1479.42</v>
      </c>
      <c r="N235" s="211">
        <v>44256</v>
      </c>
      <c r="P235" s="217">
        <f t="shared" si="12"/>
        <v>-61.730000000000018</v>
      </c>
      <c r="Q235" s="217">
        <f t="shared" si="13"/>
        <v>0</v>
      </c>
    </row>
    <row r="236" spans="1:17">
      <c r="A236" s="19">
        <v>323</v>
      </c>
      <c r="B236" s="19" t="s">
        <v>2167</v>
      </c>
      <c r="C236" s="209" t="s">
        <v>438</v>
      </c>
      <c r="D236" s="212" t="s">
        <v>319</v>
      </c>
      <c r="E236" s="209" t="s">
        <v>439</v>
      </c>
      <c r="F236" s="210">
        <v>1035.8699999999999</v>
      </c>
      <c r="G236" s="210">
        <v>0</v>
      </c>
      <c r="H236" s="210">
        <v>0</v>
      </c>
      <c r="I236" s="210">
        <v>0</v>
      </c>
      <c r="J236" s="210">
        <v>0</v>
      </c>
      <c r="K236" s="210">
        <v>0</v>
      </c>
      <c r="L236" s="212">
        <v>15.23</v>
      </c>
      <c r="M236" s="210">
        <v>1051.0999999999999</v>
      </c>
      <c r="N236" s="211">
        <v>44256</v>
      </c>
      <c r="P236" s="217">
        <f t="shared" si="12"/>
        <v>-15.230000000000018</v>
      </c>
      <c r="Q236" s="217">
        <f t="shared" si="13"/>
        <v>-1.7763568394002505E-14</v>
      </c>
    </row>
    <row r="237" spans="1:17">
      <c r="A237" s="19">
        <v>324</v>
      </c>
      <c r="B237" s="19" t="s">
        <v>2167</v>
      </c>
      <c r="C237" s="209" t="s">
        <v>440</v>
      </c>
      <c r="D237" s="212" t="s">
        <v>319</v>
      </c>
      <c r="E237" s="209" t="s">
        <v>441</v>
      </c>
      <c r="F237" s="210">
        <v>1040.5</v>
      </c>
      <c r="G237" s="210">
        <v>0</v>
      </c>
      <c r="H237" s="210">
        <v>0</v>
      </c>
      <c r="I237" s="210">
        <v>0</v>
      </c>
      <c r="J237" s="210">
        <v>0</v>
      </c>
      <c r="K237" s="210">
        <v>0</v>
      </c>
      <c r="L237" s="212">
        <v>45.3</v>
      </c>
      <c r="M237" s="210">
        <v>1085.81</v>
      </c>
      <c r="N237" s="211">
        <v>44256</v>
      </c>
      <c r="P237" s="217">
        <f t="shared" si="12"/>
        <v>-45.309999999999945</v>
      </c>
      <c r="Q237" s="217">
        <f t="shared" si="13"/>
        <v>-9.9999999999482725E-3</v>
      </c>
    </row>
    <row r="238" spans="1:17">
      <c r="A238" s="19">
        <v>325</v>
      </c>
      <c r="B238" s="19" t="s">
        <v>2167</v>
      </c>
      <c r="C238" s="209" t="s">
        <v>442</v>
      </c>
      <c r="D238" s="212" t="s">
        <v>319</v>
      </c>
      <c r="E238" s="209" t="s">
        <v>443</v>
      </c>
      <c r="F238" s="210">
        <v>1980.24</v>
      </c>
      <c r="G238" s="210">
        <v>0</v>
      </c>
      <c r="H238" s="210">
        <v>0</v>
      </c>
      <c r="I238" s="210">
        <v>0</v>
      </c>
      <c r="J238" s="210">
        <v>0</v>
      </c>
      <c r="K238" s="210">
        <v>0</v>
      </c>
      <c r="L238" s="210">
        <v>667.25</v>
      </c>
      <c r="M238" s="210">
        <v>2647.49</v>
      </c>
      <c r="N238" s="211">
        <v>44256</v>
      </c>
      <c r="P238" s="217">
        <f t="shared" ref="P238:P269" si="14">F238-M238</f>
        <v>-667.24999999999977</v>
      </c>
      <c r="Q238" s="217">
        <f t="shared" ref="Q238:Q269" si="15">G238-I238+P238</f>
        <v>-667.24999999999977</v>
      </c>
    </row>
    <row r="239" spans="1:17">
      <c r="A239" s="19">
        <v>326</v>
      </c>
      <c r="B239" s="19" t="s">
        <v>2167</v>
      </c>
      <c r="C239" s="209" t="s">
        <v>444</v>
      </c>
      <c r="D239" s="212" t="s">
        <v>319</v>
      </c>
      <c r="E239" s="209" t="s">
        <v>445</v>
      </c>
      <c r="F239" s="210">
        <v>1347.11</v>
      </c>
      <c r="G239" s="210">
        <v>0</v>
      </c>
      <c r="H239" s="210">
        <v>0</v>
      </c>
      <c r="I239" s="210">
        <v>0</v>
      </c>
      <c r="J239" s="210">
        <v>0</v>
      </c>
      <c r="K239" s="210">
        <v>0</v>
      </c>
      <c r="L239" s="210">
        <v>453.92</v>
      </c>
      <c r="M239" s="210">
        <v>1801.03</v>
      </c>
      <c r="N239" s="211">
        <v>44256</v>
      </c>
      <c r="P239" s="217">
        <f t="shared" si="14"/>
        <v>-453.92000000000007</v>
      </c>
      <c r="Q239" s="217">
        <f t="shared" si="15"/>
        <v>-453.92000000000007</v>
      </c>
    </row>
    <row r="240" spans="1:17">
      <c r="A240" s="19">
        <v>327</v>
      </c>
      <c r="B240" s="19" t="s">
        <v>2167</v>
      </c>
      <c r="C240" s="209" t="s">
        <v>472</v>
      </c>
      <c r="D240" s="212" t="s">
        <v>468</v>
      </c>
      <c r="E240" s="209" t="s">
        <v>474</v>
      </c>
      <c r="F240" s="210">
        <v>752753.41</v>
      </c>
      <c r="G240" s="210">
        <v>0</v>
      </c>
      <c r="H240" s="210">
        <v>0</v>
      </c>
      <c r="I240" s="210">
        <v>0</v>
      </c>
      <c r="J240" s="210">
        <v>0</v>
      </c>
      <c r="K240" s="210">
        <v>0</v>
      </c>
      <c r="L240" s="210">
        <v>9626.84</v>
      </c>
      <c r="M240" s="210">
        <v>762380.25</v>
      </c>
      <c r="N240" s="211">
        <v>44256</v>
      </c>
      <c r="P240" s="217">
        <f t="shared" si="14"/>
        <v>-9626.8399999999674</v>
      </c>
      <c r="Q240" s="217">
        <f t="shared" si="15"/>
        <v>-9626.8399999999674</v>
      </c>
    </row>
    <row r="241" spans="1:17">
      <c r="A241" s="19">
        <v>342</v>
      </c>
      <c r="B241" s="19" t="s">
        <v>2182</v>
      </c>
      <c r="C241" s="209" t="s">
        <v>314</v>
      </c>
      <c r="D241" s="212" t="s">
        <v>315</v>
      </c>
      <c r="E241" s="209" t="s">
        <v>317</v>
      </c>
      <c r="F241" s="210">
        <v>162806.15</v>
      </c>
      <c r="G241" s="210">
        <v>0</v>
      </c>
      <c r="H241" s="210">
        <v>0</v>
      </c>
      <c r="I241" s="210">
        <v>0</v>
      </c>
      <c r="J241" s="210">
        <v>0</v>
      </c>
      <c r="K241" s="210">
        <v>0</v>
      </c>
      <c r="L241" s="210">
        <v>0</v>
      </c>
      <c r="M241" s="210">
        <v>162806.15</v>
      </c>
      <c r="N241" s="211">
        <v>44287</v>
      </c>
      <c r="P241" s="217">
        <f t="shared" si="14"/>
        <v>0</v>
      </c>
      <c r="Q241" s="217">
        <f t="shared" si="15"/>
        <v>0</v>
      </c>
    </row>
    <row r="242" spans="1:17">
      <c r="A242" s="19">
        <v>343</v>
      </c>
      <c r="B242" s="19" t="s">
        <v>2182</v>
      </c>
      <c r="C242" s="209" t="s">
        <v>318</v>
      </c>
      <c r="D242" s="212" t="s">
        <v>319</v>
      </c>
      <c r="E242" s="209" t="s">
        <v>320</v>
      </c>
      <c r="F242" s="210">
        <v>7971743.9800000004</v>
      </c>
      <c r="G242" s="210">
        <v>0</v>
      </c>
      <c r="H242" s="210">
        <v>0</v>
      </c>
      <c r="I242" s="210">
        <v>0</v>
      </c>
      <c r="J242" s="210">
        <v>0</v>
      </c>
      <c r="K242" s="210">
        <v>0</v>
      </c>
      <c r="L242" s="210">
        <v>0</v>
      </c>
      <c r="M242" s="210">
        <v>7971743.9800000004</v>
      </c>
      <c r="N242" s="211">
        <v>44287</v>
      </c>
      <c r="P242" s="217">
        <f t="shared" si="14"/>
        <v>0</v>
      </c>
      <c r="Q242" s="217">
        <f t="shared" si="15"/>
        <v>0</v>
      </c>
    </row>
    <row r="243" spans="1:17">
      <c r="A243" s="19">
        <v>344</v>
      </c>
      <c r="B243" s="19" t="s">
        <v>2182</v>
      </c>
      <c r="C243" s="209" t="s">
        <v>321</v>
      </c>
      <c r="D243" s="212" t="s">
        <v>322</v>
      </c>
      <c r="E243" s="209" t="s">
        <v>323</v>
      </c>
      <c r="F243" s="210">
        <v>697936.7</v>
      </c>
      <c r="G243" s="210">
        <v>0</v>
      </c>
      <c r="H243" s="210">
        <v>0</v>
      </c>
      <c r="I243" s="210">
        <v>0</v>
      </c>
      <c r="J243" s="210">
        <v>0</v>
      </c>
      <c r="K243" s="210">
        <v>0</v>
      </c>
      <c r="L243" s="210">
        <v>0</v>
      </c>
      <c r="M243" s="210">
        <v>697936.7</v>
      </c>
      <c r="N243" s="211">
        <v>44287</v>
      </c>
      <c r="P243" s="217">
        <f t="shared" si="14"/>
        <v>0</v>
      </c>
      <c r="Q243" s="217">
        <f t="shared" si="15"/>
        <v>0</v>
      </c>
    </row>
    <row r="244" spans="1:17">
      <c r="A244" s="19">
        <v>345</v>
      </c>
      <c r="B244" s="19" t="s">
        <v>2182</v>
      </c>
      <c r="C244" s="209" t="s">
        <v>324</v>
      </c>
      <c r="D244" s="212" t="s">
        <v>325</v>
      </c>
      <c r="E244" s="209" t="s">
        <v>326</v>
      </c>
      <c r="F244" s="210">
        <v>344116.06</v>
      </c>
      <c r="G244" s="210">
        <v>0</v>
      </c>
      <c r="H244" s="210">
        <v>0</v>
      </c>
      <c r="I244" s="210">
        <v>0</v>
      </c>
      <c r="J244" s="210">
        <v>0</v>
      </c>
      <c r="K244" s="210">
        <v>0</v>
      </c>
      <c r="L244" s="210">
        <v>0</v>
      </c>
      <c r="M244" s="210">
        <v>344116.06</v>
      </c>
      <c r="N244" s="211">
        <v>44287</v>
      </c>
      <c r="P244" s="217">
        <f t="shared" si="14"/>
        <v>0</v>
      </c>
      <c r="Q244" s="217">
        <f t="shared" si="15"/>
        <v>0</v>
      </c>
    </row>
    <row r="245" spans="1:17">
      <c r="A245" s="19">
        <v>346</v>
      </c>
      <c r="B245" s="19" t="s">
        <v>2182</v>
      </c>
      <c r="C245" s="209" t="s">
        <v>327</v>
      </c>
      <c r="D245" s="212" t="s">
        <v>325</v>
      </c>
      <c r="E245" s="209" t="s">
        <v>328</v>
      </c>
      <c r="F245" s="210">
        <v>45206.64</v>
      </c>
      <c r="G245" s="210">
        <v>0</v>
      </c>
      <c r="H245" s="210">
        <v>0</v>
      </c>
      <c r="I245" s="210">
        <v>0</v>
      </c>
      <c r="J245" s="210">
        <v>0</v>
      </c>
      <c r="K245" s="210">
        <v>0</v>
      </c>
      <c r="L245" s="210">
        <v>0</v>
      </c>
      <c r="M245" s="210">
        <v>45206.64</v>
      </c>
      <c r="N245" s="211">
        <v>44287</v>
      </c>
      <c r="P245" s="217">
        <f t="shared" si="14"/>
        <v>0</v>
      </c>
      <c r="Q245" s="217">
        <f t="shared" si="15"/>
        <v>0</v>
      </c>
    </row>
    <row r="246" spans="1:17">
      <c r="A246" s="19">
        <v>347</v>
      </c>
      <c r="B246" s="19" t="s">
        <v>2182</v>
      </c>
      <c r="C246" s="209" t="s">
        <v>329</v>
      </c>
      <c r="D246" s="212" t="s">
        <v>330</v>
      </c>
      <c r="E246" s="209" t="s">
        <v>331</v>
      </c>
      <c r="F246" s="210">
        <v>1038311.68</v>
      </c>
      <c r="G246" s="210">
        <v>0</v>
      </c>
      <c r="H246" s="210">
        <v>0</v>
      </c>
      <c r="I246" s="210">
        <v>0</v>
      </c>
      <c r="J246" s="210">
        <v>0</v>
      </c>
      <c r="K246" s="210">
        <v>0</v>
      </c>
      <c r="L246" s="210">
        <v>0</v>
      </c>
      <c r="M246" s="210">
        <v>1038311.68</v>
      </c>
      <c r="N246" s="211">
        <v>44287</v>
      </c>
      <c r="P246" s="217">
        <f t="shared" si="14"/>
        <v>0</v>
      </c>
      <c r="Q246" s="217">
        <f t="shared" si="15"/>
        <v>0</v>
      </c>
    </row>
    <row r="247" spans="1:17">
      <c r="A247" s="19">
        <v>348</v>
      </c>
      <c r="B247" s="19" t="s">
        <v>2182</v>
      </c>
      <c r="C247" s="209" t="s">
        <v>332</v>
      </c>
      <c r="D247" s="212" t="s">
        <v>333</v>
      </c>
      <c r="E247" s="209" t="s">
        <v>334</v>
      </c>
      <c r="F247" s="210">
        <v>14098085.6</v>
      </c>
      <c r="G247" s="210">
        <v>155298.64000000001</v>
      </c>
      <c r="H247" s="210">
        <v>0</v>
      </c>
      <c r="I247" s="210">
        <v>0</v>
      </c>
      <c r="J247" s="210">
        <v>0</v>
      </c>
      <c r="K247" s="210">
        <v>0</v>
      </c>
      <c r="L247" s="210">
        <v>0</v>
      </c>
      <c r="M247" s="210">
        <v>14253384.24</v>
      </c>
      <c r="N247" s="211">
        <v>44287</v>
      </c>
      <c r="P247" s="217">
        <f t="shared" si="14"/>
        <v>-155298.6400000006</v>
      </c>
      <c r="Q247" s="217">
        <f t="shared" si="15"/>
        <v>-5.8207660913467407E-10</v>
      </c>
    </row>
    <row r="248" spans="1:17">
      <c r="A248" s="19">
        <v>349</v>
      </c>
      <c r="B248" s="19" t="s">
        <v>2182</v>
      </c>
      <c r="C248" s="209" t="s">
        <v>335</v>
      </c>
      <c r="D248" s="212" t="s">
        <v>319</v>
      </c>
      <c r="E248" s="209" t="s">
        <v>336</v>
      </c>
      <c r="F248" s="210">
        <v>1195429.73</v>
      </c>
      <c r="G248" s="210">
        <v>0</v>
      </c>
      <c r="H248" s="210">
        <v>0</v>
      </c>
      <c r="I248" s="210">
        <v>0</v>
      </c>
      <c r="J248" s="210">
        <v>0</v>
      </c>
      <c r="K248" s="210">
        <v>0</v>
      </c>
      <c r="L248" s="210">
        <v>0</v>
      </c>
      <c r="M248" s="210">
        <v>1195429.73</v>
      </c>
      <c r="N248" s="211">
        <v>44287</v>
      </c>
      <c r="P248" s="217">
        <f t="shared" si="14"/>
        <v>0</v>
      </c>
      <c r="Q248" s="217">
        <f t="shared" si="15"/>
        <v>0</v>
      </c>
    </row>
    <row r="249" spans="1:17">
      <c r="A249" s="19">
        <v>350</v>
      </c>
      <c r="B249" s="19" t="s">
        <v>2182</v>
      </c>
      <c r="C249" s="209" t="s">
        <v>337</v>
      </c>
      <c r="D249" s="212" t="s">
        <v>319</v>
      </c>
      <c r="E249" s="209" t="s">
        <v>338</v>
      </c>
      <c r="F249" s="210">
        <v>4570</v>
      </c>
      <c r="G249" s="210">
        <v>0</v>
      </c>
      <c r="H249" s="210">
        <v>0</v>
      </c>
      <c r="I249" s="210">
        <v>0</v>
      </c>
      <c r="J249" s="210">
        <v>0</v>
      </c>
      <c r="K249" s="210">
        <v>0</v>
      </c>
      <c r="L249" s="210">
        <v>0</v>
      </c>
      <c r="M249" s="210">
        <v>4570</v>
      </c>
      <c r="N249" s="211">
        <v>44287</v>
      </c>
      <c r="P249" s="217">
        <f t="shared" si="14"/>
        <v>0</v>
      </c>
      <c r="Q249" s="217">
        <f t="shared" si="15"/>
        <v>0</v>
      </c>
    </row>
    <row r="250" spans="1:17">
      <c r="A250" s="19">
        <v>351</v>
      </c>
      <c r="B250" s="19" t="s">
        <v>2182</v>
      </c>
      <c r="C250" s="209" t="s">
        <v>339</v>
      </c>
      <c r="D250" s="212" t="s">
        <v>319</v>
      </c>
      <c r="E250" s="209" t="s">
        <v>340</v>
      </c>
      <c r="F250" s="210">
        <v>3573.73</v>
      </c>
      <c r="G250" s="210">
        <v>0</v>
      </c>
      <c r="H250" s="210">
        <v>0</v>
      </c>
      <c r="I250" s="210">
        <v>0</v>
      </c>
      <c r="J250" s="210">
        <v>0</v>
      </c>
      <c r="K250" s="210">
        <v>0</v>
      </c>
      <c r="L250" s="210">
        <v>0</v>
      </c>
      <c r="M250" s="210">
        <v>3573.73</v>
      </c>
      <c r="N250" s="211">
        <v>44287</v>
      </c>
      <c r="P250" s="217">
        <f t="shared" si="14"/>
        <v>0</v>
      </c>
      <c r="Q250" s="217">
        <f t="shared" si="15"/>
        <v>0</v>
      </c>
    </row>
    <row r="251" spans="1:17">
      <c r="A251" s="19">
        <v>352</v>
      </c>
      <c r="B251" s="19" t="s">
        <v>2182</v>
      </c>
      <c r="C251" s="209" t="s">
        <v>341</v>
      </c>
      <c r="D251" s="212" t="s">
        <v>319</v>
      </c>
      <c r="E251" s="209" t="s">
        <v>342</v>
      </c>
      <c r="F251" s="210">
        <v>179590.81</v>
      </c>
      <c r="G251" s="210">
        <v>0</v>
      </c>
      <c r="H251" s="210">
        <v>0</v>
      </c>
      <c r="I251" s="210">
        <v>0</v>
      </c>
      <c r="J251" s="210">
        <v>0</v>
      </c>
      <c r="K251" s="210">
        <v>0</v>
      </c>
      <c r="L251" s="210">
        <v>0</v>
      </c>
      <c r="M251" s="210">
        <v>179590.81</v>
      </c>
      <c r="N251" s="211">
        <v>44287</v>
      </c>
      <c r="P251" s="217">
        <f t="shared" si="14"/>
        <v>0</v>
      </c>
      <c r="Q251" s="217">
        <f t="shared" si="15"/>
        <v>0</v>
      </c>
    </row>
    <row r="252" spans="1:17">
      <c r="A252" s="19">
        <v>353</v>
      </c>
      <c r="B252" s="19" t="s">
        <v>2182</v>
      </c>
      <c r="C252" s="209" t="s">
        <v>343</v>
      </c>
      <c r="D252" s="212" t="s">
        <v>319</v>
      </c>
      <c r="E252" s="209" t="s">
        <v>344</v>
      </c>
      <c r="F252" s="210">
        <v>65441.5</v>
      </c>
      <c r="G252" s="210">
        <v>0</v>
      </c>
      <c r="H252" s="210">
        <v>0</v>
      </c>
      <c r="I252" s="210">
        <v>0</v>
      </c>
      <c r="J252" s="210">
        <v>0</v>
      </c>
      <c r="K252" s="210">
        <v>0</v>
      </c>
      <c r="L252" s="210">
        <v>0</v>
      </c>
      <c r="M252" s="210">
        <v>65441.5</v>
      </c>
      <c r="N252" s="211">
        <v>44287</v>
      </c>
      <c r="P252" s="217">
        <f t="shared" si="14"/>
        <v>0</v>
      </c>
      <c r="Q252" s="217">
        <f t="shared" si="15"/>
        <v>0</v>
      </c>
    </row>
    <row r="253" spans="1:17">
      <c r="A253" s="19">
        <v>354</v>
      </c>
      <c r="B253" s="19" t="s">
        <v>2182</v>
      </c>
      <c r="C253" s="209" t="s">
        <v>345</v>
      </c>
      <c r="D253" s="212" t="s">
        <v>319</v>
      </c>
      <c r="E253" s="209" t="s">
        <v>346</v>
      </c>
      <c r="F253" s="210">
        <v>19931.330000000002</v>
      </c>
      <c r="G253" s="210">
        <v>0</v>
      </c>
      <c r="H253" s="210">
        <v>0</v>
      </c>
      <c r="I253" s="210">
        <v>0</v>
      </c>
      <c r="J253" s="210">
        <v>0</v>
      </c>
      <c r="K253" s="210">
        <v>0</v>
      </c>
      <c r="L253" s="210">
        <v>0</v>
      </c>
      <c r="M253" s="210">
        <v>19931.330000000002</v>
      </c>
      <c r="N253" s="211">
        <v>44287</v>
      </c>
      <c r="P253" s="217">
        <f t="shared" si="14"/>
        <v>0</v>
      </c>
      <c r="Q253" s="217">
        <f t="shared" si="15"/>
        <v>0</v>
      </c>
    </row>
    <row r="254" spans="1:17">
      <c r="A254" s="19">
        <v>355</v>
      </c>
      <c r="B254" s="19" t="s">
        <v>2182</v>
      </c>
      <c r="C254" s="209" t="s">
        <v>347</v>
      </c>
      <c r="D254" s="212" t="s">
        <v>319</v>
      </c>
      <c r="E254" s="209" t="s">
        <v>348</v>
      </c>
      <c r="F254" s="210">
        <v>10181.15</v>
      </c>
      <c r="G254" s="210">
        <v>0</v>
      </c>
      <c r="H254" s="210">
        <v>0</v>
      </c>
      <c r="I254" s="210">
        <v>0</v>
      </c>
      <c r="J254" s="210">
        <v>0</v>
      </c>
      <c r="K254" s="210">
        <v>0</v>
      </c>
      <c r="L254" s="210">
        <v>0</v>
      </c>
      <c r="M254" s="210">
        <v>10181.15</v>
      </c>
      <c r="N254" s="211">
        <v>44287</v>
      </c>
      <c r="P254" s="217">
        <f t="shared" si="14"/>
        <v>0</v>
      </c>
      <c r="Q254" s="217">
        <f t="shared" si="15"/>
        <v>0</v>
      </c>
    </row>
    <row r="255" spans="1:17">
      <c r="A255" s="19">
        <v>356</v>
      </c>
      <c r="B255" s="19" t="s">
        <v>2182</v>
      </c>
      <c r="C255" s="209" t="s">
        <v>349</v>
      </c>
      <c r="D255" s="212" t="s">
        <v>319</v>
      </c>
      <c r="E255" s="209" t="s">
        <v>350</v>
      </c>
      <c r="F255" s="210">
        <v>1390620.7</v>
      </c>
      <c r="G255" s="210">
        <v>0</v>
      </c>
      <c r="H255" s="210">
        <v>0</v>
      </c>
      <c r="I255" s="210">
        <v>0</v>
      </c>
      <c r="J255" s="210">
        <v>0</v>
      </c>
      <c r="K255" s="210">
        <v>0</v>
      </c>
      <c r="L255" s="210">
        <v>0</v>
      </c>
      <c r="M255" s="210">
        <v>1390620.7</v>
      </c>
      <c r="N255" s="211">
        <v>44287</v>
      </c>
      <c r="P255" s="217">
        <f t="shared" si="14"/>
        <v>0</v>
      </c>
      <c r="Q255" s="217">
        <f t="shared" si="15"/>
        <v>0</v>
      </c>
    </row>
    <row r="256" spans="1:17">
      <c r="A256" s="19">
        <v>357</v>
      </c>
      <c r="B256" s="19" t="s">
        <v>2182</v>
      </c>
      <c r="C256" s="209" t="s">
        <v>351</v>
      </c>
      <c r="D256" s="212" t="s">
        <v>319</v>
      </c>
      <c r="E256" s="209" t="s">
        <v>352</v>
      </c>
      <c r="F256" s="210">
        <v>22704.94</v>
      </c>
      <c r="G256" s="210">
        <v>0</v>
      </c>
      <c r="H256" s="210">
        <v>0</v>
      </c>
      <c r="I256" s="210">
        <v>0</v>
      </c>
      <c r="J256" s="210">
        <v>0</v>
      </c>
      <c r="K256" s="210">
        <v>0</v>
      </c>
      <c r="L256" s="210">
        <v>0</v>
      </c>
      <c r="M256" s="210">
        <v>22704.94</v>
      </c>
      <c r="N256" s="211">
        <v>44287</v>
      </c>
      <c r="P256" s="217">
        <f t="shared" si="14"/>
        <v>0</v>
      </c>
      <c r="Q256" s="217">
        <f t="shared" si="15"/>
        <v>0</v>
      </c>
    </row>
    <row r="257" spans="1:17">
      <c r="A257" s="19">
        <v>358</v>
      </c>
      <c r="B257" s="19" t="s">
        <v>2182</v>
      </c>
      <c r="C257" s="209" t="s">
        <v>353</v>
      </c>
      <c r="D257" s="212" t="s">
        <v>319</v>
      </c>
      <c r="E257" s="209" t="s">
        <v>354</v>
      </c>
      <c r="F257" s="210">
        <v>1350.53</v>
      </c>
      <c r="G257" s="210">
        <v>0</v>
      </c>
      <c r="H257" s="210">
        <v>0</v>
      </c>
      <c r="I257" s="210">
        <v>0</v>
      </c>
      <c r="J257" s="210">
        <v>0</v>
      </c>
      <c r="K257" s="210">
        <v>0</v>
      </c>
      <c r="L257" s="210">
        <v>0</v>
      </c>
      <c r="M257" s="210">
        <v>1350.53</v>
      </c>
      <c r="N257" s="211">
        <v>44287</v>
      </c>
      <c r="P257" s="217">
        <f t="shared" si="14"/>
        <v>0</v>
      </c>
      <c r="Q257" s="217">
        <f t="shared" si="15"/>
        <v>0</v>
      </c>
    </row>
    <row r="258" spans="1:17">
      <c r="A258" s="19">
        <v>359</v>
      </c>
      <c r="B258" s="19" t="s">
        <v>2182</v>
      </c>
      <c r="C258" s="209" t="s">
        <v>355</v>
      </c>
      <c r="D258" s="212" t="s">
        <v>319</v>
      </c>
      <c r="E258" s="209" t="s">
        <v>356</v>
      </c>
      <c r="F258" s="210">
        <v>4601.2</v>
      </c>
      <c r="G258" s="210">
        <v>0</v>
      </c>
      <c r="H258" s="210">
        <v>0</v>
      </c>
      <c r="I258" s="210">
        <v>0</v>
      </c>
      <c r="J258" s="210">
        <v>0</v>
      </c>
      <c r="K258" s="210">
        <v>0</v>
      </c>
      <c r="L258" s="210">
        <v>0</v>
      </c>
      <c r="M258" s="210">
        <v>4601.2</v>
      </c>
      <c r="N258" s="211">
        <v>44287</v>
      </c>
      <c r="P258" s="217">
        <f t="shared" si="14"/>
        <v>0</v>
      </c>
      <c r="Q258" s="217">
        <f t="shared" si="15"/>
        <v>0</v>
      </c>
    </row>
    <row r="259" spans="1:17">
      <c r="A259" s="19">
        <v>360</v>
      </c>
      <c r="B259" s="19" t="s">
        <v>2182</v>
      </c>
      <c r="C259" s="209" t="s">
        <v>357</v>
      </c>
      <c r="D259" s="212" t="s">
        <v>319</v>
      </c>
      <c r="E259" s="209" t="s">
        <v>358</v>
      </c>
      <c r="F259" s="210">
        <v>907856</v>
      </c>
      <c r="G259" s="210">
        <v>0</v>
      </c>
      <c r="H259" s="210">
        <v>0</v>
      </c>
      <c r="I259" s="210">
        <v>0</v>
      </c>
      <c r="J259" s="210">
        <v>0</v>
      </c>
      <c r="K259" s="210">
        <v>0</v>
      </c>
      <c r="L259" s="210">
        <v>0</v>
      </c>
      <c r="M259" s="210">
        <v>907856</v>
      </c>
      <c r="N259" s="211">
        <v>44287</v>
      </c>
      <c r="P259" s="217">
        <f t="shared" si="14"/>
        <v>0</v>
      </c>
      <c r="Q259" s="217">
        <f t="shared" si="15"/>
        <v>0</v>
      </c>
    </row>
    <row r="260" spans="1:17">
      <c r="A260" s="19">
        <v>361</v>
      </c>
      <c r="B260" s="19" t="s">
        <v>2182</v>
      </c>
      <c r="C260" s="209" t="s">
        <v>359</v>
      </c>
      <c r="D260" s="212" t="s">
        <v>319</v>
      </c>
      <c r="E260" s="209" t="s">
        <v>360</v>
      </c>
      <c r="F260" s="210">
        <v>535753.85</v>
      </c>
      <c r="G260" s="210">
        <v>0</v>
      </c>
      <c r="H260" s="210">
        <v>0</v>
      </c>
      <c r="I260" s="210">
        <v>0</v>
      </c>
      <c r="J260" s="210">
        <v>0</v>
      </c>
      <c r="K260" s="210">
        <v>0</v>
      </c>
      <c r="L260" s="210">
        <v>0</v>
      </c>
      <c r="M260" s="210">
        <v>535753.85</v>
      </c>
      <c r="N260" s="211">
        <v>44287</v>
      </c>
      <c r="P260" s="217">
        <f t="shared" si="14"/>
        <v>0</v>
      </c>
      <c r="Q260" s="217">
        <f t="shared" si="15"/>
        <v>0</v>
      </c>
    </row>
    <row r="261" spans="1:17">
      <c r="A261" s="19">
        <v>362</v>
      </c>
      <c r="B261" s="19" t="s">
        <v>2182</v>
      </c>
      <c r="C261" s="209" t="s">
        <v>361</v>
      </c>
      <c r="D261" s="212" t="s">
        <v>319</v>
      </c>
      <c r="E261" s="209" t="s">
        <v>2183</v>
      </c>
      <c r="F261" s="210">
        <v>2164736.81</v>
      </c>
      <c r="G261" s="210">
        <v>0</v>
      </c>
      <c r="H261" s="210">
        <v>0</v>
      </c>
      <c r="I261" s="210">
        <v>0</v>
      </c>
      <c r="J261" s="210">
        <v>0</v>
      </c>
      <c r="K261" s="210">
        <v>0</v>
      </c>
      <c r="L261" s="210">
        <v>0</v>
      </c>
      <c r="M261" s="210">
        <v>2164736.81</v>
      </c>
      <c r="N261" s="211">
        <v>44287</v>
      </c>
      <c r="P261" s="217">
        <f t="shared" si="14"/>
        <v>0</v>
      </c>
      <c r="Q261" s="217">
        <f t="shared" si="15"/>
        <v>0</v>
      </c>
    </row>
    <row r="262" spans="1:17">
      <c r="A262" s="19">
        <v>363</v>
      </c>
      <c r="B262" s="19" t="s">
        <v>2182</v>
      </c>
      <c r="C262" s="209" t="s">
        <v>363</v>
      </c>
      <c r="D262" s="212" t="s">
        <v>319</v>
      </c>
      <c r="E262" s="209" t="s">
        <v>364</v>
      </c>
      <c r="F262" s="210">
        <v>130585.64</v>
      </c>
      <c r="G262" s="210">
        <v>0</v>
      </c>
      <c r="H262" s="210">
        <v>0</v>
      </c>
      <c r="I262" s="210">
        <v>0</v>
      </c>
      <c r="J262" s="210">
        <v>0</v>
      </c>
      <c r="K262" s="210">
        <v>0</v>
      </c>
      <c r="L262" s="210">
        <v>0</v>
      </c>
      <c r="M262" s="210">
        <v>130585.64</v>
      </c>
      <c r="N262" s="211">
        <v>44287</v>
      </c>
      <c r="P262" s="217">
        <f t="shared" si="14"/>
        <v>0</v>
      </c>
      <c r="Q262" s="217">
        <f t="shared" si="15"/>
        <v>0</v>
      </c>
    </row>
    <row r="263" spans="1:17">
      <c r="A263" s="19">
        <v>364</v>
      </c>
      <c r="B263" s="19" t="s">
        <v>2182</v>
      </c>
      <c r="C263" s="209" t="s">
        <v>365</v>
      </c>
      <c r="D263" s="212" t="s">
        <v>319</v>
      </c>
      <c r="E263" s="209" t="s">
        <v>366</v>
      </c>
      <c r="F263" s="210">
        <v>43322.97</v>
      </c>
      <c r="G263" s="210">
        <v>0</v>
      </c>
      <c r="H263" s="210">
        <v>0</v>
      </c>
      <c r="I263" s="210">
        <v>0</v>
      </c>
      <c r="J263" s="210">
        <v>0</v>
      </c>
      <c r="K263" s="210">
        <v>0</v>
      </c>
      <c r="L263" s="210">
        <v>0</v>
      </c>
      <c r="M263" s="210">
        <v>43322.97</v>
      </c>
      <c r="N263" s="211">
        <v>44287</v>
      </c>
      <c r="P263" s="217">
        <f t="shared" si="14"/>
        <v>0</v>
      </c>
      <c r="Q263" s="217">
        <f t="shared" si="15"/>
        <v>0</v>
      </c>
    </row>
    <row r="264" spans="1:17">
      <c r="A264" s="19">
        <v>365</v>
      </c>
      <c r="B264" s="19" t="s">
        <v>2182</v>
      </c>
      <c r="C264" s="209" t="s">
        <v>367</v>
      </c>
      <c r="D264" s="212" t="s">
        <v>319</v>
      </c>
      <c r="E264" s="209" t="s">
        <v>368</v>
      </c>
      <c r="F264" s="210">
        <v>1927928.96</v>
      </c>
      <c r="G264" s="210">
        <v>0</v>
      </c>
      <c r="H264" s="210">
        <v>0</v>
      </c>
      <c r="I264" s="210">
        <v>0</v>
      </c>
      <c r="J264" s="210">
        <v>0</v>
      </c>
      <c r="K264" s="210">
        <v>0</v>
      </c>
      <c r="L264" s="210">
        <v>0</v>
      </c>
      <c r="M264" s="210">
        <v>1927928.96</v>
      </c>
      <c r="N264" s="211">
        <v>44287</v>
      </c>
      <c r="P264" s="217">
        <f t="shared" si="14"/>
        <v>0</v>
      </c>
      <c r="Q264" s="217">
        <f t="shared" si="15"/>
        <v>0</v>
      </c>
    </row>
    <row r="265" spans="1:17">
      <c r="A265" s="19">
        <v>366</v>
      </c>
      <c r="B265" s="19" t="s">
        <v>2182</v>
      </c>
      <c r="C265" s="209" t="s">
        <v>369</v>
      </c>
      <c r="D265" s="212" t="s">
        <v>319</v>
      </c>
      <c r="E265" s="209" t="s">
        <v>370</v>
      </c>
      <c r="F265" s="210">
        <v>8403.43</v>
      </c>
      <c r="G265" s="210">
        <v>0</v>
      </c>
      <c r="H265" s="210">
        <v>0</v>
      </c>
      <c r="I265" s="210">
        <v>0</v>
      </c>
      <c r="J265" s="210">
        <v>0</v>
      </c>
      <c r="K265" s="210">
        <v>0</v>
      </c>
      <c r="L265" s="210">
        <v>0</v>
      </c>
      <c r="M265" s="210">
        <v>8403.43</v>
      </c>
      <c r="N265" s="211">
        <v>44287</v>
      </c>
      <c r="P265" s="217">
        <f t="shared" si="14"/>
        <v>0</v>
      </c>
      <c r="Q265" s="217">
        <f t="shared" si="15"/>
        <v>0</v>
      </c>
    </row>
    <row r="266" spans="1:17">
      <c r="A266" s="19">
        <v>367</v>
      </c>
      <c r="B266" s="19" t="s">
        <v>2182</v>
      </c>
      <c r="C266" s="209" t="s">
        <v>371</v>
      </c>
      <c r="D266" s="212" t="s">
        <v>319</v>
      </c>
      <c r="E266" s="209" t="s">
        <v>372</v>
      </c>
      <c r="F266" s="210">
        <v>9347.06</v>
      </c>
      <c r="G266" s="210">
        <v>0</v>
      </c>
      <c r="H266" s="210">
        <v>0</v>
      </c>
      <c r="I266" s="210">
        <v>0</v>
      </c>
      <c r="J266" s="210">
        <v>0</v>
      </c>
      <c r="K266" s="210">
        <v>0</v>
      </c>
      <c r="L266" s="210">
        <v>0</v>
      </c>
      <c r="M266" s="210">
        <v>9347.06</v>
      </c>
      <c r="N266" s="211">
        <v>44287</v>
      </c>
      <c r="P266" s="217">
        <f t="shared" si="14"/>
        <v>0</v>
      </c>
      <c r="Q266" s="217">
        <f t="shared" si="15"/>
        <v>0</v>
      </c>
    </row>
    <row r="267" spans="1:17">
      <c r="A267" s="19">
        <v>368</v>
      </c>
      <c r="B267" s="19" t="s">
        <v>2182</v>
      </c>
      <c r="C267" s="209" t="s">
        <v>373</v>
      </c>
      <c r="D267" s="212" t="s">
        <v>319</v>
      </c>
      <c r="E267" s="209" t="s">
        <v>374</v>
      </c>
      <c r="F267" s="210">
        <v>407224.19</v>
      </c>
      <c r="G267" s="210">
        <v>0</v>
      </c>
      <c r="H267" s="210">
        <v>0</v>
      </c>
      <c r="I267" s="210">
        <v>0</v>
      </c>
      <c r="J267" s="210">
        <v>0</v>
      </c>
      <c r="K267" s="210">
        <v>0</v>
      </c>
      <c r="L267" s="210">
        <v>0</v>
      </c>
      <c r="M267" s="210">
        <v>407224.19</v>
      </c>
      <c r="N267" s="211">
        <v>44287</v>
      </c>
      <c r="P267" s="217">
        <f t="shared" si="14"/>
        <v>0</v>
      </c>
      <c r="Q267" s="217">
        <f t="shared" si="15"/>
        <v>0</v>
      </c>
    </row>
    <row r="268" spans="1:17">
      <c r="A268" s="19">
        <v>369</v>
      </c>
      <c r="B268" s="19" t="s">
        <v>2182</v>
      </c>
      <c r="C268" s="209" t="s">
        <v>375</v>
      </c>
      <c r="D268" s="212" t="s">
        <v>319</v>
      </c>
      <c r="E268" s="209" t="s">
        <v>376</v>
      </c>
      <c r="F268" s="210">
        <v>18518.509999999998</v>
      </c>
      <c r="G268" s="210">
        <v>0</v>
      </c>
      <c r="H268" s="210">
        <v>0</v>
      </c>
      <c r="I268" s="210">
        <v>0</v>
      </c>
      <c r="J268" s="210">
        <v>0</v>
      </c>
      <c r="K268" s="210">
        <v>0</v>
      </c>
      <c r="L268" s="210">
        <v>0</v>
      </c>
      <c r="M268" s="210">
        <v>18518.509999999998</v>
      </c>
      <c r="N268" s="211">
        <v>44287</v>
      </c>
      <c r="P268" s="217">
        <f t="shared" si="14"/>
        <v>0</v>
      </c>
      <c r="Q268" s="217">
        <f t="shared" si="15"/>
        <v>0</v>
      </c>
    </row>
    <row r="269" spans="1:17">
      <c r="A269" s="19">
        <v>370</v>
      </c>
      <c r="B269" s="19" t="s">
        <v>2182</v>
      </c>
      <c r="C269" s="209" t="s">
        <v>377</v>
      </c>
      <c r="D269" s="212" t="s">
        <v>319</v>
      </c>
      <c r="E269" s="209" t="s">
        <v>378</v>
      </c>
      <c r="F269" s="210">
        <v>13591.5</v>
      </c>
      <c r="G269" s="210">
        <v>0</v>
      </c>
      <c r="H269" s="210">
        <v>0</v>
      </c>
      <c r="I269" s="210">
        <v>0</v>
      </c>
      <c r="J269" s="210">
        <v>0</v>
      </c>
      <c r="K269" s="210">
        <v>0</v>
      </c>
      <c r="L269" s="210">
        <v>0</v>
      </c>
      <c r="M269" s="210">
        <v>13591.5</v>
      </c>
      <c r="N269" s="211">
        <v>44287</v>
      </c>
      <c r="P269" s="217">
        <f t="shared" si="14"/>
        <v>0</v>
      </c>
      <c r="Q269" s="217">
        <f t="shared" si="15"/>
        <v>0</v>
      </c>
    </row>
    <row r="270" spans="1:17">
      <c r="A270" s="19">
        <v>371</v>
      </c>
      <c r="B270" s="19" t="s">
        <v>2182</v>
      </c>
      <c r="C270" s="209" t="s">
        <v>379</v>
      </c>
      <c r="D270" s="212" t="s">
        <v>319</v>
      </c>
      <c r="E270" s="209" t="s">
        <v>380</v>
      </c>
      <c r="F270" s="210">
        <v>200176.15</v>
      </c>
      <c r="G270" s="210">
        <v>0</v>
      </c>
      <c r="H270" s="210">
        <v>0</v>
      </c>
      <c r="I270" s="210">
        <v>0</v>
      </c>
      <c r="J270" s="210">
        <v>0</v>
      </c>
      <c r="K270" s="210">
        <v>0</v>
      </c>
      <c r="L270" s="210">
        <v>0</v>
      </c>
      <c r="M270" s="210">
        <v>200176.15</v>
      </c>
      <c r="N270" s="211">
        <v>44287</v>
      </c>
      <c r="P270" s="200"/>
      <c r="Q270" s="200"/>
    </row>
    <row r="271" spans="1:17">
      <c r="A271" s="19">
        <v>372</v>
      </c>
      <c r="B271" s="19" t="s">
        <v>2182</v>
      </c>
      <c r="C271" s="209" t="s">
        <v>381</v>
      </c>
      <c r="D271" s="212" t="s">
        <v>319</v>
      </c>
      <c r="E271" s="209" t="s">
        <v>382</v>
      </c>
      <c r="F271" s="210">
        <v>136175.75</v>
      </c>
      <c r="G271" s="210">
        <v>0</v>
      </c>
      <c r="H271" s="210">
        <v>0</v>
      </c>
      <c r="I271" s="210">
        <v>0</v>
      </c>
      <c r="J271" s="210">
        <v>0</v>
      </c>
      <c r="K271" s="210">
        <v>0</v>
      </c>
      <c r="L271" s="210">
        <v>0</v>
      </c>
      <c r="M271" s="210">
        <v>136175.75</v>
      </c>
      <c r="N271" s="211">
        <v>44287</v>
      </c>
      <c r="P271" s="200"/>
      <c r="Q271" s="200"/>
    </row>
    <row r="272" spans="1:17">
      <c r="A272" s="19">
        <v>382</v>
      </c>
      <c r="B272" s="19" t="s">
        <v>2182</v>
      </c>
      <c r="C272" s="209" t="s">
        <v>467</v>
      </c>
      <c r="D272" s="212" t="s">
        <v>468</v>
      </c>
      <c r="E272" s="209" t="s">
        <v>468</v>
      </c>
      <c r="F272" s="210">
        <v>1155220.6399999999</v>
      </c>
      <c r="G272" s="210">
        <v>0</v>
      </c>
      <c r="H272" s="210">
        <v>0</v>
      </c>
      <c r="I272" s="210">
        <v>0</v>
      </c>
      <c r="J272" s="210">
        <v>0</v>
      </c>
      <c r="K272" s="210">
        <v>0</v>
      </c>
      <c r="L272" s="210">
        <v>0</v>
      </c>
      <c r="M272" s="210">
        <v>1155220.6399999999</v>
      </c>
      <c r="N272" s="211">
        <v>44287</v>
      </c>
      <c r="P272" s="200"/>
      <c r="Q272" s="200"/>
    </row>
    <row r="273" spans="1:17">
      <c r="A273" s="19">
        <v>383</v>
      </c>
      <c r="B273" s="19" t="e">
        <v>#N/A</v>
      </c>
      <c r="C273" s="209" t="s">
        <v>2184</v>
      </c>
      <c r="D273" s="212" t="e">
        <v>#N/A</v>
      </c>
      <c r="E273" s="209" t="s">
        <v>2185</v>
      </c>
      <c r="F273" s="210">
        <v>1602</v>
      </c>
      <c r="G273" s="210">
        <v>0</v>
      </c>
      <c r="H273" s="210">
        <v>0</v>
      </c>
      <c r="I273" s="210">
        <v>0</v>
      </c>
      <c r="J273" s="210">
        <v>0</v>
      </c>
      <c r="K273" s="210">
        <v>0</v>
      </c>
      <c r="L273" s="210">
        <v>0</v>
      </c>
      <c r="M273" s="210">
        <v>1602</v>
      </c>
      <c r="N273" s="211">
        <v>44287</v>
      </c>
      <c r="P273" s="200"/>
      <c r="Q273" s="200"/>
    </row>
    <row r="274" spans="1:17">
      <c r="A274" s="19">
        <v>384</v>
      </c>
      <c r="B274" s="19" t="s">
        <v>2186</v>
      </c>
      <c r="C274" s="209" t="s">
        <v>502</v>
      </c>
      <c r="D274" s="212">
        <v>0</v>
      </c>
      <c r="E274" s="209" t="s">
        <v>503</v>
      </c>
      <c r="F274" s="210">
        <v>601976</v>
      </c>
      <c r="G274" s="210">
        <v>0</v>
      </c>
      <c r="H274" s="210">
        <v>0</v>
      </c>
      <c r="I274" s="210">
        <v>0</v>
      </c>
      <c r="J274" s="210">
        <v>0</v>
      </c>
      <c r="K274" s="210">
        <v>0</v>
      </c>
      <c r="L274" s="210">
        <v>0</v>
      </c>
      <c r="M274" s="210">
        <v>601976</v>
      </c>
      <c r="N274" s="211">
        <v>44287</v>
      </c>
      <c r="P274" s="200"/>
      <c r="Q274" s="200"/>
    </row>
    <row r="275" spans="1:17">
      <c r="A275" s="19">
        <v>385</v>
      </c>
      <c r="B275" s="19" t="s">
        <v>2186</v>
      </c>
      <c r="C275" s="209" t="s">
        <v>504</v>
      </c>
      <c r="D275" s="212">
        <v>0</v>
      </c>
      <c r="E275" s="209" t="s">
        <v>505</v>
      </c>
      <c r="F275" s="210">
        <v>213.57</v>
      </c>
      <c r="G275" s="210">
        <v>0</v>
      </c>
      <c r="H275" s="210">
        <v>0</v>
      </c>
      <c r="I275" s="210">
        <v>0</v>
      </c>
      <c r="J275" s="210">
        <v>0</v>
      </c>
      <c r="K275" s="210">
        <v>0</v>
      </c>
      <c r="L275" s="210">
        <v>0</v>
      </c>
      <c r="M275" s="210">
        <v>213.57</v>
      </c>
      <c r="N275" s="211">
        <v>44287</v>
      </c>
      <c r="P275" s="200"/>
      <c r="Q275" s="200"/>
    </row>
    <row r="276" spans="1:17">
      <c r="A276" s="19">
        <v>386</v>
      </c>
      <c r="B276" s="19" t="s">
        <v>2186</v>
      </c>
      <c r="C276" s="209" t="s">
        <v>506</v>
      </c>
      <c r="D276" s="212">
        <v>0</v>
      </c>
      <c r="E276" s="209" t="s">
        <v>507</v>
      </c>
      <c r="F276" s="210">
        <v>231800.02</v>
      </c>
      <c r="G276" s="210">
        <v>504</v>
      </c>
      <c r="H276" s="210">
        <v>0</v>
      </c>
      <c r="I276" s="210">
        <v>0</v>
      </c>
      <c r="J276" s="210">
        <v>0</v>
      </c>
      <c r="K276" s="210">
        <v>0</v>
      </c>
      <c r="L276" s="210">
        <v>0</v>
      </c>
      <c r="M276" s="210">
        <v>232304.02</v>
      </c>
      <c r="N276" s="211">
        <v>44287</v>
      </c>
      <c r="P276" s="200"/>
      <c r="Q276" s="200"/>
    </row>
    <row r="277" spans="1:17">
      <c r="A277" s="19">
        <v>387</v>
      </c>
      <c r="B277" s="19" t="s">
        <v>2186</v>
      </c>
      <c r="C277" s="209" t="s">
        <v>508</v>
      </c>
      <c r="D277" s="212">
        <v>0</v>
      </c>
      <c r="E277" s="209" t="s">
        <v>509</v>
      </c>
      <c r="F277" s="210">
        <v>8100</v>
      </c>
      <c r="G277" s="210">
        <v>0</v>
      </c>
      <c r="H277" s="210">
        <v>0</v>
      </c>
      <c r="I277" s="210">
        <v>0</v>
      </c>
      <c r="J277" s="210">
        <v>0</v>
      </c>
      <c r="K277" s="210">
        <v>0</v>
      </c>
      <c r="L277" s="210">
        <v>0</v>
      </c>
      <c r="M277" s="210">
        <v>8100</v>
      </c>
      <c r="N277" s="211">
        <v>44287</v>
      </c>
      <c r="P277" s="200"/>
      <c r="Q277" s="200"/>
    </row>
    <row r="278" spans="1:17">
      <c r="A278" s="19">
        <v>388</v>
      </c>
      <c r="B278" s="19" t="s">
        <v>2186</v>
      </c>
      <c r="C278" s="209" t="s">
        <v>512</v>
      </c>
      <c r="D278" s="212">
        <v>0</v>
      </c>
      <c r="E278" s="209" t="s">
        <v>513</v>
      </c>
      <c r="F278" s="210">
        <v>55</v>
      </c>
      <c r="G278" s="210">
        <v>0</v>
      </c>
      <c r="H278" s="210">
        <v>0</v>
      </c>
      <c r="I278" s="210">
        <v>0</v>
      </c>
      <c r="J278" s="210">
        <v>0</v>
      </c>
      <c r="K278" s="210">
        <v>0</v>
      </c>
      <c r="L278" s="210">
        <v>0</v>
      </c>
      <c r="M278" s="210">
        <v>55</v>
      </c>
      <c r="N278" s="211">
        <v>44287</v>
      </c>
      <c r="P278" s="200"/>
      <c r="Q278" s="200"/>
    </row>
    <row r="279" spans="1:17">
      <c r="A279" s="19">
        <v>389</v>
      </c>
      <c r="B279" s="19" t="s">
        <v>2186</v>
      </c>
      <c r="C279" s="209" t="s">
        <v>514</v>
      </c>
      <c r="D279" s="212">
        <v>0</v>
      </c>
      <c r="E279" s="209" t="s">
        <v>2187</v>
      </c>
      <c r="F279" s="210">
        <v>3200</v>
      </c>
      <c r="G279" s="210">
        <v>0</v>
      </c>
      <c r="H279" s="210">
        <v>0</v>
      </c>
      <c r="I279" s="210">
        <v>0</v>
      </c>
      <c r="J279" s="210">
        <v>0</v>
      </c>
      <c r="K279" s="210">
        <v>0</v>
      </c>
      <c r="L279" s="210">
        <v>0</v>
      </c>
      <c r="M279" s="210">
        <v>3200</v>
      </c>
      <c r="N279" s="211">
        <v>44287</v>
      </c>
      <c r="P279" s="200"/>
      <c r="Q279" s="200"/>
    </row>
    <row r="280" spans="1:17">
      <c r="A280" s="19">
        <v>390</v>
      </c>
      <c r="B280" s="19" t="s">
        <v>2186</v>
      </c>
      <c r="C280" s="209" t="s">
        <v>516</v>
      </c>
      <c r="D280" s="212">
        <v>0</v>
      </c>
      <c r="E280" s="209" t="s">
        <v>517</v>
      </c>
      <c r="F280" s="210">
        <v>5397.88</v>
      </c>
      <c r="G280" s="210">
        <v>0</v>
      </c>
      <c r="H280" s="210">
        <v>0</v>
      </c>
      <c r="I280" s="210">
        <v>0</v>
      </c>
      <c r="J280" s="210">
        <v>0</v>
      </c>
      <c r="K280" s="210">
        <v>0</v>
      </c>
      <c r="L280" s="210">
        <v>0</v>
      </c>
      <c r="M280" s="210">
        <v>5397.88</v>
      </c>
      <c r="N280" s="211">
        <v>44287</v>
      </c>
      <c r="P280" s="200"/>
      <c r="Q280" s="200"/>
    </row>
    <row r="281" spans="1:17">
      <c r="A281" s="19">
        <v>391</v>
      </c>
      <c r="B281" s="19" t="s">
        <v>2186</v>
      </c>
      <c r="C281" s="209" t="s">
        <v>518</v>
      </c>
      <c r="D281" s="212">
        <v>0</v>
      </c>
      <c r="E281" s="209" t="s">
        <v>519</v>
      </c>
      <c r="F281" s="210">
        <v>18339.060000000001</v>
      </c>
      <c r="G281" s="210">
        <v>0</v>
      </c>
      <c r="H281" s="210">
        <v>0</v>
      </c>
      <c r="I281" s="210">
        <v>0</v>
      </c>
      <c r="J281" s="210">
        <v>0</v>
      </c>
      <c r="K281" s="210">
        <v>0</v>
      </c>
      <c r="L281" s="210">
        <v>0</v>
      </c>
      <c r="M281" s="210">
        <v>18339.060000000001</v>
      </c>
      <c r="N281" s="211">
        <v>44287</v>
      </c>
      <c r="P281" s="200"/>
      <c r="Q281" s="200"/>
    </row>
    <row r="282" spans="1:17">
      <c r="A282" s="19">
        <v>392</v>
      </c>
      <c r="B282" s="19" t="s">
        <v>2186</v>
      </c>
      <c r="C282" s="209" t="s">
        <v>520</v>
      </c>
      <c r="D282" s="212">
        <v>0</v>
      </c>
      <c r="E282" s="209" t="s">
        <v>521</v>
      </c>
      <c r="F282" s="210">
        <v>34150</v>
      </c>
      <c r="G282" s="210">
        <v>0</v>
      </c>
      <c r="H282" s="210">
        <v>0</v>
      </c>
      <c r="I282" s="210">
        <v>0</v>
      </c>
      <c r="J282" s="210">
        <v>0</v>
      </c>
      <c r="K282" s="210">
        <v>0</v>
      </c>
      <c r="L282" s="210">
        <v>0</v>
      </c>
      <c r="M282" s="210">
        <v>34150</v>
      </c>
      <c r="N282" s="211">
        <v>44287</v>
      </c>
      <c r="P282" s="200"/>
      <c r="Q282" s="200"/>
    </row>
    <row r="283" spans="1:17">
      <c r="A283" s="19">
        <v>393</v>
      </c>
      <c r="B283" s="19" t="s">
        <v>2186</v>
      </c>
      <c r="C283" s="209" t="s">
        <v>522</v>
      </c>
      <c r="D283" s="212">
        <v>0</v>
      </c>
      <c r="E283" s="209" t="s">
        <v>523</v>
      </c>
      <c r="F283" s="210">
        <v>80124.05</v>
      </c>
      <c r="G283" s="210">
        <v>0</v>
      </c>
      <c r="H283" s="210">
        <v>0</v>
      </c>
      <c r="I283" s="210">
        <v>0</v>
      </c>
      <c r="J283" s="210">
        <v>0</v>
      </c>
      <c r="K283" s="210">
        <v>0</v>
      </c>
      <c r="L283" s="210">
        <v>0</v>
      </c>
      <c r="M283" s="210">
        <v>80124.05</v>
      </c>
      <c r="N283" s="211">
        <v>44287</v>
      </c>
      <c r="P283" s="200"/>
      <c r="Q283" s="200"/>
    </row>
    <row r="284" spans="1:17">
      <c r="A284" s="19">
        <v>394</v>
      </c>
      <c r="B284" s="19" t="s">
        <v>2186</v>
      </c>
      <c r="C284" s="209" t="s">
        <v>524</v>
      </c>
      <c r="D284" s="212">
        <v>0</v>
      </c>
      <c r="E284" s="209" t="s">
        <v>525</v>
      </c>
      <c r="F284" s="210">
        <v>90000</v>
      </c>
      <c r="G284" s="210">
        <v>0</v>
      </c>
      <c r="H284" s="210">
        <v>0</v>
      </c>
      <c r="I284" s="210">
        <v>0</v>
      </c>
      <c r="J284" s="210">
        <v>0</v>
      </c>
      <c r="K284" s="210">
        <v>0</v>
      </c>
      <c r="L284" s="210">
        <v>0</v>
      </c>
      <c r="M284" s="210">
        <v>90000</v>
      </c>
      <c r="N284" s="211">
        <v>44287</v>
      </c>
      <c r="P284" s="200"/>
      <c r="Q284" s="200"/>
    </row>
    <row r="285" spans="1:17">
      <c r="A285" s="19">
        <v>395</v>
      </c>
      <c r="B285" s="19" t="s">
        <v>2186</v>
      </c>
      <c r="C285" s="209" t="s">
        <v>526</v>
      </c>
      <c r="D285" s="212" t="e">
        <v>#N/A</v>
      </c>
      <c r="E285" s="209" t="s">
        <v>527</v>
      </c>
      <c r="F285" s="210">
        <v>0</v>
      </c>
      <c r="G285" s="210">
        <v>770700</v>
      </c>
      <c r="H285" s="210">
        <v>0</v>
      </c>
      <c r="I285" s="210">
        <v>0</v>
      </c>
      <c r="J285" s="210">
        <v>0</v>
      </c>
      <c r="K285" s="210">
        <v>0</v>
      </c>
      <c r="L285" s="210">
        <v>0</v>
      </c>
      <c r="M285" s="210">
        <v>770700</v>
      </c>
      <c r="N285" s="211">
        <v>44287</v>
      </c>
      <c r="P285" s="200"/>
      <c r="Q285" s="200"/>
    </row>
    <row r="286" spans="1:17">
      <c r="A286" s="19">
        <v>396</v>
      </c>
      <c r="B286" s="19" t="s">
        <v>2186</v>
      </c>
      <c r="C286" s="209" t="s">
        <v>528</v>
      </c>
      <c r="D286" s="212" t="e">
        <v>#N/A</v>
      </c>
      <c r="E286" s="209" t="s">
        <v>529</v>
      </c>
      <c r="F286" s="210">
        <v>69828.91</v>
      </c>
      <c r="G286" s="210">
        <v>0</v>
      </c>
      <c r="H286" s="210">
        <v>0</v>
      </c>
      <c r="I286" s="210">
        <v>0</v>
      </c>
      <c r="J286" s="210">
        <v>0</v>
      </c>
      <c r="K286" s="210">
        <v>0</v>
      </c>
      <c r="L286" s="210">
        <v>0</v>
      </c>
      <c r="M286" s="210">
        <v>69828.91</v>
      </c>
      <c r="N286" s="211">
        <v>44287</v>
      </c>
      <c r="P286" s="200"/>
      <c r="Q286" s="200"/>
    </row>
    <row r="287" spans="1:17">
      <c r="A287" s="19">
        <v>397</v>
      </c>
      <c r="B287" s="19" t="s">
        <v>2186</v>
      </c>
      <c r="C287" s="209" t="s">
        <v>534</v>
      </c>
      <c r="D287" s="212">
        <v>0</v>
      </c>
      <c r="E287" s="209" t="s">
        <v>535</v>
      </c>
      <c r="F287" s="210">
        <v>14800</v>
      </c>
      <c r="G287" s="210">
        <v>0</v>
      </c>
      <c r="H287" s="210">
        <v>0</v>
      </c>
      <c r="I287" s="210">
        <v>0</v>
      </c>
      <c r="J287" s="210">
        <v>0</v>
      </c>
      <c r="K287" s="210">
        <v>0</v>
      </c>
      <c r="L287" s="210">
        <v>0</v>
      </c>
      <c r="M287" s="210">
        <v>14800</v>
      </c>
      <c r="N287" s="211">
        <v>44287</v>
      </c>
      <c r="P287" s="200"/>
      <c r="Q287" s="200"/>
    </row>
    <row r="288" spans="1:17">
      <c r="A288" s="19">
        <v>398</v>
      </c>
      <c r="B288" s="19" t="s">
        <v>2186</v>
      </c>
      <c r="C288" s="209" t="s">
        <v>536</v>
      </c>
      <c r="D288" s="212">
        <v>0</v>
      </c>
      <c r="E288" s="209" t="s">
        <v>537</v>
      </c>
      <c r="F288" s="210">
        <v>124800</v>
      </c>
      <c r="G288" s="210">
        <v>12000</v>
      </c>
      <c r="H288" s="210">
        <v>0</v>
      </c>
      <c r="I288" s="210">
        <v>11100</v>
      </c>
      <c r="J288" s="210">
        <v>0</v>
      </c>
      <c r="K288" s="210">
        <v>0</v>
      </c>
      <c r="L288" s="212">
        <v>0</v>
      </c>
      <c r="M288" s="210">
        <v>125700</v>
      </c>
      <c r="N288" s="211">
        <v>44287</v>
      </c>
      <c r="P288" s="217">
        <f t="shared" ref="P288:P318" si="16">F288-M288</f>
        <v>-900</v>
      </c>
      <c r="Q288" s="217">
        <f t="shared" ref="Q288:Q318" si="17">L288-I288+P288</f>
        <v>-12000</v>
      </c>
    </row>
    <row r="289" spans="1:17">
      <c r="A289" s="19">
        <v>399</v>
      </c>
      <c r="B289" s="19" t="s">
        <v>2186</v>
      </c>
      <c r="C289" s="209" t="s">
        <v>540</v>
      </c>
      <c r="D289" s="212">
        <v>0</v>
      </c>
      <c r="E289" s="209" t="s">
        <v>541</v>
      </c>
      <c r="F289" s="210">
        <v>1868826.77</v>
      </c>
      <c r="G289" s="210">
        <v>0</v>
      </c>
      <c r="H289" s="210">
        <v>0</v>
      </c>
      <c r="I289" s="210">
        <v>0</v>
      </c>
      <c r="J289" s="210">
        <v>0</v>
      </c>
      <c r="K289" s="210">
        <v>0</v>
      </c>
      <c r="L289" s="212">
        <v>0</v>
      </c>
      <c r="M289" s="210">
        <v>1868826.77</v>
      </c>
      <c r="N289" s="211">
        <v>44287</v>
      </c>
      <c r="P289" s="217">
        <f t="shared" si="16"/>
        <v>0</v>
      </c>
      <c r="Q289" s="217">
        <f t="shared" si="17"/>
        <v>0</v>
      </c>
    </row>
    <row r="290" spans="1:17">
      <c r="A290" s="19">
        <v>400</v>
      </c>
      <c r="B290" s="19" t="s">
        <v>2186</v>
      </c>
      <c r="C290" s="209" t="s">
        <v>542</v>
      </c>
      <c r="D290" s="212" t="e">
        <v>#N/A</v>
      </c>
      <c r="E290" s="209" t="s">
        <v>2193</v>
      </c>
      <c r="F290" s="210">
        <v>42225.01</v>
      </c>
      <c r="G290" s="210">
        <v>0</v>
      </c>
      <c r="H290" s="210">
        <v>0</v>
      </c>
      <c r="I290" s="210">
        <v>0</v>
      </c>
      <c r="J290" s="210">
        <v>0</v>
      </c>
      <c r="K290" s="210">
        <v>0</v>
      </c>
      <c r="L290" s="212">
        <v>0</v>
      </c>
      <c r="M290" s="210">
        <v>42225.01</v>
      </c>
      <c r="N290" s="211">
        <v>44287</v>
      </c>
      <c r="P290" s="217">
        <f t="shared" si="16"/>
        <v>0</v>
      </c>
      <c r="Q290" s="217">
        <f t="shared" si="17"/>
        <v>0</v>
      </c>
    </row>
    <row r="291" spans="1:17">
      <c r="A291" s="19">
        <v>401</v>
      </c>
      <c r="B291" s="19" t="s">
        <v>2186</v>
      </c>
      <c r="C291" s="209" t="s">
        <v>1667</v>
      </c>
      <c r="D291" s="212">
        <v>0</v>
      </c>
      <c r="E291" s="209" t="s">
        <v>2188</v>
      </c>
      <c r="F291" s="210">
        <v>5428.53</v>
      </c>
      <c r="G291" s="210">
        <v>0</v>
      </c>
      <c r="H291" s="210">
        <v>0</v>
      </c>
      <c r="I291" s="210">
        <v>0</v>
      </c>
      <c r="J291" s="210">
        <v>0</v>
      </c>
      <c r="K291" s="210">
        <v>0</v>
      </c>
      <c r="L291" s="212">
        <v>0</v>
      </c>
      <c r="M291" s="210">
        <v>5428.53</v>
      </c>
      <c r="N291" s="211">
        <v>44287</v>
      </c>
      <c r="P291" s="217">
        <f t="shared" si="16"/>
        <v>0</v>
      </c>
      <c r="Q291" s="217">
        <f t="shared" si="17"/>
        <v>0</v>
      </c>
    </row>
    <row r="292" spans="1:17">
      <c r="A292" s="19">
        <v>404</v>
      </c>
      <c r="B292" s="19" t="s">
        <v>2167</v>
      </c>
      <c r="C292" s="209" t="s">
        <v>385</v>
      </c>
      <c r="D292" s="212" t="s">
        <v>319</v>
      </c>
      <c r="E292" s="209" t="s">
        <v>387</v>
      </c>
      <c r="F292" s="210">
        <v>5452907.4100000001</v>
      </c>
      <c r="G292" s="210">
        <v>0</v>
      </c>
      <c r="H292" s="210">
        <v>0</v>
      </c>
      <c r="I292" s="210">
        <v>0</v>
      </c>
      <c r="J292" s="210">
        <v>0</v>
      </c>
      <c r="K292" s="210">
        <v>0</v>
      </c>
      <c r="L292" s="212">
        <v>13233.03</v>
      </c>
      <c r="M292" s="210">
        <v>5466140.4400000004</v>
      </c>
      <c r="N292" s="211">
        <v>44287</v>
      </c>
      <c r="P292" s="217">
        <f t="shared" si="16"/>
        <v>-13233.030000000261</v>
      </c>
      <c r="Q292" s="217">
        <f t="shared" si="17"/>
        <v>-2.6011548470705748E-10</v>
      </c>
    </row>
    <row r="293" spans="1:17">
      <c r="A293" s="19">
        <v>405</v>
      </c>
      <c r="B293" s="19" t="s">
        <v>2167</v>
      </c>
      <c r="C293" s="209" t="s">
        <v>388</v>
      </c>
      <c r="D293" s="212" t="s">
        <v>322</v>
      </c>
      <c r="E293" s="209" t="s">
        <v>389</v>
      </c>
      <c r="F293" s="210">
        <v>325278.01</v>
      </c>
      <c r="G293" s="210">
        <v>0</v>
      </c>
      <c r="H293" s="210">
        <v>0</v>
      </c>
      <c r="I293" s="210">
        <v>0</v>
      </c>
      <c r="J293" s="210">
        <v>0</v>
      </c>
      <c r="K293" s="210">
        <v>0</v>
      </c>
      <c r="L293" s="212">
        <v>5812.41</v>
      </c>
      <c r="M293" s="210">
        <v>331090.43</v>
      </c>
      <c r="N293" s="211">
        <v>44287</v>
      </c>
      <c r="P293" s="217">
        <f t="shared" si="16"/>
        <v>-5812.4199999999837</v>
      </c>
      <c r="Q293" s="217">
        <f t="shared" si="17"/>
        <v>-9.9999999838473741E-3</v>
      </c>
    </row>
    <row r="294" spans="1:17">
      <c r="A294" s="19">
        <v>406</v>
      </c>
      <c r="B294" s="19" t="s">
        <v>2167</v>
      </c>
      <c r="C294" s="209" t="s">
        <v>390</v>
      </c>
      <c r="D294" s="212" t="s">
        <v>325</v>
      </c>
      <c r="E294" s="209" t="s">
        <v>391</v>
      </c>
      <c r="F294" s="210">
        <v>87661.25</v>
      </c>
      <c r="G294" s="210">
        <v>0</v>
      </c>
      <c r="H294" s="210">
        <v>0</v>
      </c>
      <c r="I294" s="210">
        <v>0</v>
      </c>
      <c r="J294" s="210">
        <v>0</v>
      </c>
      <c r="K294" s="210">
        <v>0</v>
      </c>
      <c r="L294" s="212">
        <v>2867.63</v>
      </c>
      <c r="M294" s="210">
        <v>90528.89</v>
      </c>
      <c r="N294" s="211">
        <v>44287</v>
      </c>
      <c r="P294" s="217">
        <f t="shared" si="16"/>
        <v>-2867.6399999999994</v>
      </c>
      <c r="Q294" s="217">
        <f t="shared" si="17"/>
        <v>-9.999999999308784E-3</v>
      </c>
    </row>
    <row r="295" spans="1:17">
      <c r="A295" s="19">
        <v>407</v>
      </c>
      <c r="B295" s="19" t="s">
        <v>2167</v>
      </c>
      <c r="C295" s="209" t="s">
        <v>392</v>
      </c>
      <c r="D295" s="212" t="s">
        <v>325</v>
      </c>
      <c r="E295" s="209" t="s">
        <v>2189</v>
      </c>
      <c r="F295" s="210">
        <v>31653.200000000001</v>
      </c>
      <c r="G295" s="210">
        <v>0</v>
      </c>
      <c r="H295" s="210">
        <v>0</v>
      </c>
      <c r="I295" s="210">
        <v>0</v>
      </c>
      <c r="J295" s="210">
        <v>0</v>
      </c>
      <c r="K295" s="210">
        <v>0</v>
      </c>
      <c r="L295" s="212">
        <v>355.55</v>
      </c>
      <c r="M295" s="210">
        <v>32008.75</v>
      </c>
      <c r="N295" s="211">
        <v>44287</v>
      </c>
      <c r="P295" s="217">
        <f t="shared" si="16"/>
        <v>-355.54999999999927</v>
      </c>
      <c r="Q295" s="217">
        <f t="shared" si="17"/>
        <v>7.3896444519050419E-13</v>
      </c>
    </row>
    <row r="296" spans="1:17">
      <c r="A296" s="19">
        <v>408</v>
      </c>
      <c r="B296" s="19" t="s">
        <v>2167</v>
      </c>
      <c r="C296" s="209" t="s">
        <v>394</v>
      </c>
      <c r="D296" s="212" t="s">
        <v>330</v>
      </c>
      <c r="E296" s="209" t="s">
        <v>395</v>
      </c>
      <c r="F296" s="210">
        <v>560922.28</v>
      </c>
      <c r="G296" s="210">
        <v>0</v>
      </c>
      <c r="H296" s="210">
        <v>0</v>
      </c>
      <c r="I296" s="210">
        <v>0</v>
      </c>
      <c r="J296" s="210">
        <v>0</v>
      </c>
      <c r="K296" s="210">
        <v>0</v>
      </c>
      <c r="L296" s="212">
        <v>14023.28</v>
      </c>
      <c r="M296" s="210">
        <v>574945.56000000006</v>
      </c>
      <c r="N296" s="211">
        <v>44287</v>
      </c>
      <c r="P296" s="217">
        <f t="shared" si="16"/>
        <v>-14023.280000000028</v>
      </c>
      <c r="Q296" s="217">
        <f t="shared" si="17"/>
        <v>-2.7284841053187847E-11</v>
      </c>
    </row>
    <row r="297" spans="1:17">
      <c r="A297" s="19">
        <v>409</v>
      </c>
      <c r="B297" s="19" t="s">
        <v>2167</v>
      </c>
      <c r="C297" s="209" t="s">
        <v>396</v>
      </c>
      <c r="D297" s="212" t="s">
        <v>333</v>
      </c>
      <c r="E297" s="209" t="s">
        <v>397</v>
      </c>
      <c r="F297" s="210">
        <v>5362469.24</v>
      </c>
      <c r="G297" s="210">
        <v>0</v>
      </c>
      <c r="H297" s="210">
        <v>0</v>
      </c>
      <c r="I297" s="210">
        <v>0</v>
      </c>
      <c r="J297" s="210">
        <v>0</v>
      </c>
      <c r="K297" s="210">
        <v>0</v>
      </c>
      <c r="L297" s="212">
        <v>117674.51</v>
      </c>
      <c r="M297" s="210">
        <v>5480143.7400000002</v>
      </c>
      <c r="N297" s="211">
        <v>44287</v>
      </c>
      <c r="P297" s="217">
        <f t="shared" si="16"/>
        <v>-117674.5</v>
      </c>
      <c r="Q297" s="217">
        <f t="shared" si="17"/>
        <v>9.9999999947613105E-3</v>
      </c>
    </row>
    <row r="298" spans="1:17">
      <c r="A298" s="19">
        <v>410</v>
      </c>
      <c r="B298" s="19" t="s">
        <v>2167</v>
      </c>
      <c r="C298" s="209" t="s">
        <v>398</v>
      </c>
      <c r="D298" s="212" t="s">
        <v>319</v>
      </c>
      <c r="E298" s="209" t="s">
        <v>399</v>
      </c>
      <c r="F298" s="210">
        <v>129704.79</v>
      </c>
      <c r="G298" s="210">
        <v>0</v>
      </c>
      <c r="H298" s="210">
        <v>0</v>
      </c>
      <c r="I298" s="210">
        <v>0</v>
      </c>
      <c r="J298" s="210">
        <v>0</v>
      </c>
      <c r="K298" s="210">
        <v>0</v>
      </c>
      <c r="L298" s="212">
        <v>3984.77</v>
      </c>
      <c r="M298" s="210">
        <v>133689.54999999999</v>
      </c>
      <c r="N298" s="211">
        <v>44287</v>
      </c>
      <c r="P298" s="217">
        <f t="shared" si="16"/>
        <v>-3984.7599999999948</v>
      </c>
      <c r="Q298" s="217">
        <f t="shared" si="17"/>
        <v>1.00000000052205E-2</v>
      </c>
    </row>
    <row r="299" spans="1:17">
      <c r="A299" s="19">
        <v>411</v>
      </c>
      <c r="B299" s="19" t="s">
        <v>2167</v>
      </c>
      <c r="C299" s="209" t="s">
        <v>400</v>
      </c>
      <c r="D299" s="212" t="s">
        <v>319</v>
      </c>
      <c r="E299" s="209" t="s">
        <v>401</v>
      </c>
      <c r="F299" s="210">
        <v>1036.3800000000001</v>
      </c>
      <c r="G299" s="210">
        <v>0</v>
      </c>
      <c r="H299" s="210">
        <v>0</v>
      </c>
      <c r="I299" s="210">
        <v>0</v>
      </c>
      <c r="J299" s="210">
        <v>0</v>
      </c>
      <c r="K299" s="210">
        <v>0</v>
      </c>
      <c r="L299" s="212">
        <v>11.91</v>
      </c>
      <c r="M299" s="210">
        <v>1048.29</v>
      </c>
      <c r="N299" s="211">
        <v>44287</v>
      </c>
      <c r="P299" s="217">
        <f t="shared" si="16"/>
        <v>-11.909999999999854</v>
      </c>
      <c r="Q299" s="217">
        <f t="shared" si="17"/>
        <v>1.4566126083082054E-13</v>
      </c>
    </row>
    <row r="300" spans="1:17">
      <c r="A300" s="19">
        <v>412</v>
      </c>
      <c r="B300" s="19" t="s">
        <v>2167</v>
      </c>
      <c r="C300" s="209" t="s">
        <v>402</v>
      </c>
      <c r="D300" s="212" t="s">
        <v>319</v>
      </c>
      <c r="E300" s="209" t="s">
        <v>403</v>
      </c>
      <c r="F300" s="210">
        <v>52081.33</v>
      </c>
      <c r="G300" s="210">
        <v>0</v>
      </c>
      <c r="H300" s="210">
        <v>0</v>
      </c>
      <c r="I300" s="210">
        <v>0</v>
      </c>
      <c r="J300" s="210">
        <v>0</v>
      </c>
      <c r="K300" s="210">
        <v>0</v>
      </c>
      <c r="L300" s="212">
        <v>598.64</v>
      </c>
      <c r="M300" s="210">
        <v>52679.97</v>
      </c>
      <c r="N300" s="211">
        <v>44287</v>
      </c>
      <c r="P300" s="217">
        <f t="shared" si="16"/>
        <v>-598.63999999999942</v>
      </c>
      <c r="Q300" s="217">
        <f t="shared" si="17"/>
        <v>0</v>
      </c>
    </row>
    <row r="301" spans="1:17">
      <c r="A301" s="19">
        <v>413</v>
      </c>
      <c r="B301" s="19" t="s">
        <v>2167</v>
      </c>
      <c r="C301" s="209" t="s">
        <v>404</v>
      </c>
      <c r="D301" s="212" t="s">
        <v>319</v>
      </c>
      <c r="E301" s="209" t="s">
        <v>405</v>
      </c>
      <c r="F301" s="210">
        <v>18978.03</v>
      </c>
      <c r="G301" s="210">
        <v>0</v>
      </c>
      <c r="H301" s="210">
        <v>0</v>
      </c>
      <c r="I301" s="210">
        <v>0</v>
      </c>
      <c r="J301" s="210">
        <v>0</v>
      </c>
      <c r="K301" s="210">
        <v>0</v>
      </c>
      <c r="L301" s="212">
        <v>218.14</v>
      </c>
      <c r="M301" s="210">
        <v>19196.169999999998</v>
      </c>
      <c r="N301" s="211">
        <v>44287</v>
      </c>
      <c r="P301" s="217">
        <f t="shared" si="16"/>
        <v>-218.13999999999942</v>
      </c>
      <c r="Q301" s="217">
        <f t="shared" si="17"/>
        <v>5.6843418860808015E-13</v>
      </c>
    </row>
    <row r="302" spans="1:17">
      <c r="A302" s="19">
        <v>423</v>
      </c>
      <c r="B302" s="19" t="s">
        <v>2167</v>
      </c>
      <c r="C302" s="209" t="s">
        <v>406</v>
      </c>
      <c r="D302" s="212" t="s">
        <v>319</v>
      </c>
      <c r="E302" s="209" t="s">
        <v>407</v>
      </c>
      <c r="F302" s="210">
        <v>5780.09</v>
      </c>
      <c r="G302" s="210">
        <v>0</v>
      </c>
      <c r="H302" s="210">
        <v>0</v>
      </c>
      <c r="I302" s="210">
        <v>0</v>
      </c>
      <c r="J302" s="210">
        <v>0</v>
      </c>
      <c r="K302" s="210">
        <v>0</v>
      </c>
      <c r="L302" s="212">
        <v>66.44</v>
      </c>
      <c r="M302" s="210">
        <v>5846.52</v>
      </c>
      <c r="N302" s="211">
        <v>44287</v>
      </c>
      <c r="P302" s="217">
        <f t="shared" si="16"/>
        <v>-66.430000000000291</v>
      </c>
      <c r="Q302" s="217">
        <f t="shared" si="17"/>
        <v>9.999999999706688E-3</v>
      </c>
    </row>
    <row r="303" spans="1:17">
      <c r="A303" s="19">
        <v>424</v>
      </c>
      <c r="B303" s="19" t="s">
        <v>2167</v>
      </c>
      <c r="C303" s="209" t="s">
        <v>408</v>
      </c>
      <c r="D303" s="212" t="s">
        <v>319</v>
      </c>
      <c r="E303" s="209" t="s">
        <v>409</v>
      </c>
      <c r="F303" s="210">
        <v>267308.2</v>
      </c>
      <c r="G303" s="210">
        <v>0</v>
      </c>
      <c r="H303" s="210">
        <v>0</v>
      </c>
      <c r="I303" s="210">
        <v>0</v>
      </c>
      <c r="J303" s="210">
        <v>0</v>
      </c>
      <c r="K303" s="210">
        <v>0</v>
      </c>
      <c r="L303" s="212">
        <v>4635.3999999999996</v>
      </c>
      <c r="M303" s="210">
        <v>271943.59999999998</v>
      </c>
      <c r="N303" s="211">
        <v>44287</v>
      </c>
      <c r="P303" s="217">
        <f t="shared" si="16"/>
        <v>-4635.3999999999651</v>
      </c>
      <c r="Q303" s="217">
        <f t="shared" si="17"/>
        <v>3.4560798667371273E-11</v>
      </c>
    </row>
    <row r="304" spans="1:17">
      <c r="A304" s="19">
        <v>425</v>
      </c>
      <c r="B304" s="19" t="s">
        <v>2167</v>
      </c>
      <c r="C304" s="209" t="s">
        <v>410</v>
      </c>
      <c r="D304" s="212" t="s">
        <v>319</v>
      </c>
      <c r="E304" s="209" t="s">
        <v>411</v>
      </c>
      <c r="F304" s="210">
        <v>2748.91</v>
      </c>
      <c r="G304" s="210">
        <v>0</v>
      </c>
      <c r="H304" s="210">
        <v>0</v>
      </c>
      <c r="I304" s="210">
        <v>0</v>
      </c>
      <c r="J304" s="210">
        <v>0</v>
      </c>
      <c r="K304" s="210">
        <v>0</v>
      </c>
      <c r="L304" s="212">
        <v>33.94</v>
      </c>
      <c r="M304" s="210">
        <v>2782.85</v>
      </c>
      <c r="N304" s="211">
        <v>44287</v>
      </c>
      <c r="P304" s="217">
        <f t="shared" si="16"/>
        <v>-33.940000000000055</v>
      </c>
      <c r="Q304" s="217">
        <f t="shared" si="17"/>
        <v>-5.6843418860808015E-14</v>
      </c>
    </row>
    <row r="305" spans="1:17">
      <c r="A305" s="19">
        <v>426</v>
      </c>
      <c r="B305" s="19" t="s">
        <v>2167</v>
      </c>
      <c r="C305" s="209" t="s">
        <v>412</v>
      </c>
      <c r="D305" s="212" t="s">
        <v>319</v>
      </c>
      <c r="E305" s="209" t="s">
        <v>413</v>
      </c>
      <c r="F305" s="210">
        <v>5676.23</v>
      </c>
      <c r="G305" s="210">
        <v>0</v>
      </c>
      <c r="H305" s="210">
        <v>0</v>
      </c>
      <c r="I305" s="210">
        <v>0</v>
      </c>
      <c r="J305" s="210">
        <v>0</v>
      </c>
      <c r="K305" s="210">
        <v>0</v>
      </c>
      <c r="L305" s="212">
        <v>75.680000000000007</v>
      </c>
      <c r="M305" s="210">
        <v>5751.92</v>
      </c>
      <c r="N305" s="211">
        <v>44287</v>
      </c>
      <c r="P305" s="217">
        <f t="shared" si="16"/>
        <v>-75.690000000000509</v>
      </c>
      <c r="Q305" s="217">
        <f t="shared" si="17"/>
        <v>-1.0000000000502496E-2</v>
      </c>
    </row>
    <row r="306" spans="1:17">
      <c r="A306" s="19">
        <v>427</v>
      </c>
      <c r="B306" s="19" t="s">
        <v>2167</v>
      </c>
      <c r="C306" s="209" t="s">
        <v>414</v>
      </c>
      <c r="D306" s="212" t="s">
        <v>319</v>
      </c>
      <c r="E306" s="209" t="s">
        <v>415</v>
      </c>
      <c r="F306" s="210">
        <v>337.63</v>
      </c>
      <c r="G306" s="210">
        <v>0</v>
      </c>
      <c r="H306" s="210">
        <v>0</v>
      </c>
      <c r="I306" s="210">
        <v>0</v>
      </c>
      <c r="J306" s="210">
        <v>0</v>
      </c>
      <c r="K306" s="210">
        <v>0</v>
      </c>
      <c r="L306" s="212">
        <v>4.5</v>
      </c>
      <c r="M306" s="210">
        <v>342.13</v>
      </c>
      <c r="N306" s="211">
        <v>44287</v>
      </c>
      <c r="P306" s="217">
        <f t="shared" si="16"/>
        <v>-4.5</v>
      </c>
      <c r="Q306" s="217">
        <f t="shared" si="17"/>
        <v>0</v>
      </c>
    </row>
    <row r="307" spans="1:17">
      <c r="A307" s="19">
        <v>428</v>
      </c>
      <c r="B307" s="19" t="s">
        <v>2167</v>
      </c>
      <c r="C307" s="209" t="s">
        <v>416</v>
      </c>
      <c r="D307" s="212" t="s">
        <v>319</v>
      </c>
      <c r="E307" s="209" t="s">
        <v>417</v>
      </c>
      <c r="F307" s="210">
        <v>1058.28</v>
      </c>
      <c r="G307" s="210">
        <v>0</v>
      </c>
      <c r="H307" s="210">
        <v>0</v>
      </c>
      <c r="I307" s="210">
        <v>0</v>
      </c>
      <c r="J307" s="210">
        <v>0</v>
      </c>
      <c r="K307" s="210">
        <v>0</v>
      </c>
      <c r="L307" s="212">
        <v>15.34</v>
      </c>
      <c r="M307" s="210">
        <v>1073.6099999999999</v>
      </c>
      <c r="N307" s="211">
        <v>44287</v>
      </c>
      <c r="P307" s="217">
        <f t="shared" si="16"/>
        <v>-15.329999999999927</v>
      </c>
      <c r="Q307" s="217">
        <f t="shared" si="17"/>
        <v>1.0000000000072617E-2</v>
      </c>
    </row>
    <row r="308" spans="1:17">
      <c r="A308" s="19">
        <v>429</v>
      </c>
      <c r="B308" s="19" t="s">
        <v>2167</v>
      </c>
      <c r="C308" s="209" t="s">
        <v>418</v>
      </c>
      <c r="D308" s="212" t="s">
        <v>319</v>
      </c>
      <c r="E308" s="209" t="s">
        <v>419</v>
      </c>
      <c r="F308" s="210">
        <v>174510.1</v>
      </c>
      <c r="G308" s="210">
        <v>0</v>
      </c>
      <c r="H308" s="210">
        <v>0</v>
      </c>
      <c r="I308" s="210">
        <v>0</v>
      </c>
      <c r="J308" s="210">
        <v>0</v>
      </c>
      <c r="K308" s="210">
        <v>0</v>
      </c>
      <c r="L308" s="212">
        <v>3026.19</v>
      </c>
      <c r="M308" s="210">
        <v>177536.28</v>
      </c>
      <c r="N308" s="211">
        <v>44287</v>
      </c>
      <c r="P308" s="217">
        <f t="shared" si="16"/>
        <v>-3026.179999999993</v>
      </c>
      <c r="Q308" s="217">
        <f t="shared" si="17"/>
        <v>1.0000000007039489E-2</v>
      </c>
    </row>
    <row r="309" spans="1:17">
      <c r="A309" s="19">
        <v>430</v>
      </c>
      <c r="B309" s="19" t="s">
        <v>2167</v>
      </c>
      <c r="C309" s="209" t="s">
        <v>420</v>
      </c>
      <c r="D309" s="212" t="s">
        <v>319</v>
      </c>
      <c r="E309" s="209" t="s">
        <v>421</v>
      </c>
      <c r="F309" s="210">
        <v>89713.65</v>
      </c>
      <c r="G309" s="210">
        <v>0</v>
      </c>
      <c r="H309" s="210">
        <v>0</v>
      </c>
      <c r="I309" s="210">
        <v>0</v>
      </c>
      <c r="J309" s="210">
        <v>0</v>
      </c>
      <c r="K309" s="210">
        <v>0</v>
      </c>
      <c r="L309" s="212">
        <v>1785.85</v>
      </c>
      <c r="M309" s="210">
        <v>91499.5</v>
      </c>
      <c r="N309" s="211">
        <v>44287</v>
      </c>
      <c r="P309" s="217">
        <f t="shared" si="16"/>
        <v>-1785.8500000000058</v>
      </c>
      <c r="Q309" s="217">
        <f t="shared" si="17"/>
        <v>-5.9117155615240335E-12</v>
      </c>
    </row>
    <row r="310" spans="1:17">
      <c r="A310" s="19">
        <v>431</v>
      </c>
      <c r="B310" s="19" t="s">
        <v>2167</v>
      </c>
      <c r="C310" s="209" t="s">
        <v>422</v>
      </c>
      <c r="D310" s="212" t="s">
        <v>319</v>
      </c>
      <c r="E310" s="209" t="s">
        <v>2190</v>
      </c>
      <c r="F310" s="210">
        <v>367637.65</v>
      </c>
      <c r="G310" s="210">
        <v>0</v>
      </c>
      <c r="H310" s="210">
        <v>0</v>
      </c>
      <c r="I310" s="210">
        <v>0</v>
      </c>
      <c r="J310" s="210">
        <v>0</v>
      </c>
      <c r="K310" s="210">
        <v>0</v>
      </c>
      <c r="L310" s="212">
        <v>7215.79</v>
      </c>
      <c r="M310" s="210">
        <v>374853.43</v>
      </c>
      <c r="N310" s="211">
        <v>44287</v>
      </c>
      <c r="P310" s="217">
        <f t="shared" si="16"/>
        <v>-7215.7799999999697</v>
      </c>
      <c r="Q310" s="217">
        <f t="shared" si="17"/>
        <v>1.0000000030231604E-2</v>
      </c>
    </row>
    <row r="311" spans="1:17">
      <c r="A311" s="19">
        <v>432</v>
      </c>
      <c r="B311" s="19" t="s">
        <v>2167</v>
      </c>
      <c r="C311" s="209" t="s">
        <v>424</v>
      </c>
      <c r="D311" s="212" t="s">
        <v>319</v>
      </c>
      <c r="E311" s="209" t="s">
        <v>2191</v>
      </c>
      <c r="F311" s="210">
        <v>22185.52</v>
      </c>
      <c r="G311" s="210">
        <v>0</v>
      </c>
      <c r="H311" s="210">
        <v>0</v>
      </c>
      <c r="I311" s="210">
        <v>0</v>
      </c>
      <c r="J311" s="210">
        <v>0</v>
      </c>
      <c r="K311" s="210">
        <v>0</v>
      </c>
      <c r="L311" s="212">
        <v>435.29</v>
      </c>
      <c r="M311" s="210">
        <v>22620.799999999999</v>
      </c>
      <c r="N311" s="211">
        <v>44287</v>
      </c>
      <c r="P311" s="217">
        <f t="shared" si="16"/>
        <v>-435.27999999999884</v>
      </c>
      <c r="Q311" s="217">
        <f t="shared" si="17"/>
        <v>1.0000000001184617E-2</v>
      </c>
    </row>
    <row r="312" spans="1:17">
      <c r="A312" s="19">
        <v>433</v>
      </c>
      <c r="B312" s="19" t="s">
        <v>2167</v>
      </c>
      <c r="C312" s="209" t="s">
        <v>426</v>
      </c>
      <c r="D312" s="212" t="s">
        <v>319</v>
      </c>
      <c r="E312" s="209" t="s">
        <v>2192</v>
      </c>
      <c r="F312" s="210">
        <v>6213.03</v>
      </c>
      <c r="G312" s="210">
        <v>0</v>
      </c>
      <c r="H312" s="210">
        <v>0</v>
      </c>
      <c r="I312" s="210">
        <v>0</v>
      </c>
      <c r="J312" s="210">
        <v>0</v>
      </c>
      <c r="K312" s="210">
        <v>0</v>
      </c>
      <c r="L312" s="212">
        <v>144.41</v>
      </c>
      <c r="M312" s="210">
        <v>6357.44</v>
      </c>
      <c r="N312" s="211">
        <v>44287</v>
      </c>
      <c r="P312" s="217">
        <f t="shared" si="16"/>
        <v>-144.40999999999985</v>
      </c>
      <c r="Q312" s="217">
        <f t="shared" si="17"/>
        <v>0</v>
      </c>
    </row>
    <row r="313" spans="1:17">
      <c r="A313" s="19">
        <v>434</v>
      </c>
      <c r="B313" s="19" t="s">
        <v>2167</v>
      </c>
      <c r="C313" s="209" t="s">
        <v>428</v>
      </c>
      <c r="D313" s="212" t="s">
        <v>319</v>
      </c>
      <c r="E313" s="209" t="s">
        <v>429</v>
      </c>
      <c r="F313" s="210">
        <v>258293.4</v>
      </c>
      <c r="G313" s="210">
        <v>0</v>
      </c>
      <c r="H313" s="210">
        <v>0</v>
      </c>
      <c r="I313" s="210">
        <v>0</v>
      </c>
      <c r="J313" s="210">
        <v>0</v>
      </c>
      <c r="K313" s="210">
        <v>0</v>
      </c>
      <c r="L313" s="212">
        <v>6426.43</v>
      </c>
      <c r="M313" s="210">
        <v>264719.83</v>
      </c>
      <c r="N313" s="211">
        <v>44287</v>
      </c>
      <c r="P313" s="217">
        <f t="shared" si="16"/>
        <v>-6426.4300000000221</v>
      </c>
      <c r="Q313" s="217">
        <f t="shared" si="17"/>
        <v>-2.1827872842550278E-11</v>
      </c>
    </row>
    <row r="314" spans="1:17">
      <c r="A314" s="19">
        <v>435</v>
      </c>
      <c r="B314" s="19" t="s">
        <v>2167</v>
      </c>
      <c r="C314" s="209" t="s">
        <v>430</v>
      </c>
      <c r="D314" s="212" t="s">
        <v>319</v>
      </c>
      <c r="E314" s="209" t="s">
        <v>431</v>
      </c>
      <c r="F314" s="210">
        <v>1110.22</v>
      </c>
      <c r="G314" s="210">
        <v>0</v>
      </c>
      <c r="H314" s="210">
        <v>0</v>
      </c>
      <c r="I314" s="210">
        <v>0</v>
      </c>
      <c r="J314" s="210">
        <v>0</v>
      </c>
      <c r="K314" s="210">
        <v>0</v>
      </c>
      <c r="L314" s="212">
        <v>31.16</v>
      </c>
      <c r="M314" s="210">
        <v>1141.3800000000001</v>
      </c>
      <c r="N314" s="211">
        <v>44287</v>
      </c>
      <c r="P314" s="217">
        <f t="shared" si="16"/>
        <v>-31.160000000000082</v>
      </c>
      <c r="Q314" s="217">
        <f t="shared" si="17"/>
        <v>-8.1712414612411521E-14</v>
      </c>
    </row>
    <row r="315" spans="1:17">
      <c r="A315" s="19">
        <v>436</v>
      </c>
      <c r="B315" s="19" t="s">
        <v>2167</v>
      </c>
      <c r="C315" s="209" t="s">
        <v>432</v>
      </c>
      <c r="D315" s="212" t="s">
        <v>319</v>
      </c>
      <c r="E315" s="209" t="s">
        <v>433</v>
      </c>
      <c r="F315" s="210">
        <v>998.14</v>
      </c>
      <c r="G315" s="210">
        <v>0</v>
      </c>
      <c r="H315" s="210">
        <v>0</v>
      </c>
      <c r="I315" s="210">
        <v>0</v>
      </c>
      <c r="J315" s="210">
        <v>0</v>
      </c>
      <c r="K315" s="210">
        <v>0</v>
      </c>
      <c r="L315" s="212">
        <v>28.01</v>
      </c>
      <c r="M315" s="210">
        <v>1026.1500000000001</v>
      </c>
      <c r="N315" s="211">
        <v>44287</v>
      </c>
      <c r="P315" s="217">
        <f t="shared" si="16"/>
        <v>-28.010000000000105</v>
      </c>
      <c r="Q315" s="217">
        <f t="shared" si="17"/>
        <v>-1.0302869668521453E-13</v>
      </c>
    </row>
    <row r="316" spans="1:17">
      <c r="A316" s="19">
        <v>437</v>
      </c>
      <c r="B316" s="19" t="s">
        <v>2167</v>
      </c>
      <c r="C316" s="209" t="s">
        <v>434</v>
      </c>
      <c r="D316" s="212" t="s">
        <v>319</v>
      </c>
      <c r="E316" s="209" t="s">
        <v>435</v>
      </c>
      <c r="F316" s="210">
        <v>32532.69</v>
      </c>
      <c r="G316" s="210">
        <v>0</v>
      </c>
      <c r="H316" s="210">
        <v>0</v>
      </c>
      <c r="I316" s="210">
        <v>0</v>
      </c>
      <c r="J316" s="210">
        <v>0</v>
      </c>
      <c r="K316" s="210">
        <v>0</v>
      </c>
      <c r="L316" s="212">
        <v>1357.41</v>
      </c>
      <c r="M316" s="210">
        <v>33890.1</v>
      </c>
      <c r="N316" s="211">
        <v>44287</v>
      </c>
      <c r="P316" s="217">
        <f t="shared" si="16"/>
        <v>-1357.4099999999999</v>
      </c>
      <c r="Q316" s="217">
        <f t="shared" si="17"/>
        <v>0</v>
      </c>
    </row>
    <row r="317" spans="1:17">
      <c r="A317" s="19">
        <v>438</v>
      </c>
      <c r="B317" s="19" t="s">
        <v>2167</v>
      </c>
      <c r="C317" s="209" t="s">
        <v>436</v>
      </c>
      <c r="D317" s="212" t="s">
        <v>319</v>
      </c>
      <c r="E317" s="209" t="s">
        <v>437</v>
      </c>
      <c r="F317" s="210">
        <v>1479.42</v>
      </c>
      <c r="G317" s="210">
        <v>0</v>
      </c>
      <c r="H317" s="210">
        <v>0</v>
      </c>
      <c r="I317" s="210">
        <v>0</v>
      </c>
      <c r="J317" s="210">
        <v>0</v>
      </c>
      <c r="K317" s="210">
        <v>0</v>
      </c>
      <c r="L317" s="212">
        <v>61.73</v>
      </c>
      <c r="M317" s="210">
        <v>1541.15</v>
      </c>
      <c r="N317" s="211">
        <v>44287</v>
      </c>
      <c r="P317" s="217">
        <f t="shared" si="16"/>
        <v>-61.730000000000018</v>
      </c>
      <c r="Q317" s="217">
        <f t="shared" si="17"/>
        <v>0</v>
      </c>
    </row>
    <row r="318" spans="1:17">
      <c r="A318" s="19">
        <v>439</v>
      </c>
      <c r="B318" s="19" t="s">
        <v>2167</v>
      </c>
      <c r="C318" s="209" t="s">
        <v>438</v>
      </c>
      <c r="D318" s="212" t="s">
        <v>319</v>
      </c>
      <c r="E318" s="209" t="s">
        <v>439</v>
      </c>
      <c r="F318" s="210">
        <v>1051.0999999999999</v>
      </c>
      <c r="G318" s="210">
        <v>0</v>
      </c>
      <c r="H318" s="210">
        <v>0</v>
      </c>
      <c r="I318" s="210">
        <v>0</v>
      </c>
      <c r="J318" s="210">
        <v>0</v>
      </c>
      <c r="K318" s="210">
        <v>0</v>
      </c>
      <c r="L318" s="212">
        <v>15.23</v>
      </c>
      <c r="M318" s="210">
        <v>1066.33</v>
      </c>
      <c r="N318" s="211">
        <v>44287</v>
      </c>
      <c r="P318" s="217">
        <f t="shared" si="16"/>
        <v>-15.230000000000018</v>
      </c>
      <c r="Q318" s="217">
        <f t="shared" si="17"/>
        <v>-1.7763568394002505E-14</v>
      </c>
    </row>
    <row r="319" spans="1:17">
      <c r="A319" s="19">
        <v>440</v>
      </c>
      <c r="B319" s="19" t="s">
        <v>2167</v>
      </c>
      <c r="C319" s="209" t="s">
        <v>440</v>
      </c>
      <c r="D319" s="212" t="s">
        <v>319</v>
      </c>
      <c r="E319" s="209" t="s">
        <v>441</v>
      </c>
      <c r="F319" s="210">
        <v>1085.81</v>
      </c>
      <c r="G319" s="210">
        <v>0</v>
      </c>
      <c r="H319" s="210">
        <v>0</v>
      </c>
      <c r="I319" s="210">
        <v>0</v>
      </c>
      <c r="J319" s="210">
        <v>0</v>
      </c>
      <c r="K319" s="210">
        <v>0</v>
      </c>
      <c r="L319" s="210">
        <v>45.3</v>
      </c>
      <c r="M319" s="210">
        <v>1131.1099999999999</v>
      </c>
      <c r="N319" s="211">
        <v>44287</v>
      </c>
      <c r="P319" s="217">
        <f t="shared" ref="P319:P350" si="18">F319-M319</f>
        <v>-45.299999999999955</v>
      </c>
      <c r="Q319" s="217">
        <f t="shared" ref="Q319:Q350" si="19">G319-I319+P319</f>
        <v>-45.299999999999955</v>
      </c>
    </row>
    <row r="320" spans="1:17">
      <c r="A320" s="19">
        <v>441</v>
      </c>
      <c r="B320" s="19" t="s">
        <v>2167</v>
      </c>
      <c r="C320" s="209" t="s">
        <v>442</v>
      </c>
      <c r="D320" s="212" t="s">
        <v>319</v>
      </c>
      <c r="E320" s="209" t="s">
        <v>443</v>
      </c>
      <c r="F320" s="210">
        <v>2647.49</v>
      </c>
      <c r="G320" s="210">
        <v>0</v>
      </c>
      <c r="H320" s="210">
        <v>0</v>
      </c>
      <c r="I320" s="210">
        <v>0</v>
      </c>
      <c r="J320" s="210">
        <v>0</v>
      </c>
      <c r="K320" s="210">
        <v>0</v>
      </c>
      <c r="L320" s="210">
        <v>667.25</v>
      </c>
      <c r="M320" s="210">
        <v>3314.74</v>
      </c>
      <c r="N320" s="211">
        <v>44287</v>
      </c>
      <c r="P320" s="217">
        <f t="shared" si="18"/>
        <v>-667.25</v>
      </c>
      <c r="Q320" s="217">
        <f t="shared" si="19"/>
        <v>-667.25</v>
      </c>
    </row>
    <row r="321" spans="1:17">
      <c r="A321" s="19">
        <v>442</v>
      </c>
      <c r="B321" s="19" t="s">
        <v>2167</v>
      </c>
      <c r="C321" s="209" t="s">
        <v>444</v>
      </c>
      <c r="D321" s="212" t="s">
        <v>319</v>
      </c>
      <c r="E321" s="209" t="s">
        <v>445</v>
      </c>
      <c r="F321" s="210">
        <v>1801.03</v>
      </c>
      <c r="G321" s="210">
        <v>0</v>
      </c>
      <c r="H321" s="210">
        <v>0</v>
      </c>
      <c r="I321" s="210">
        <v>0</v>
      </c>
      <c r="J321" s="210">
        <v>0</v>
      </c>
      <c r="K321" s="210">
        <v>0</v>
      </c>
      <c r="L321" s="210">
        <v>453.92</v>
      </c>
      <c r="M321" s="210">
        <v>2254.9499999999998</v>
      </c>
      <c r="N321" s="211">
        <v>44287</v>
      </c>
      <c r="P321" s="217">
        <f t="shared" si="18"/>
        <v>-453.91999999999985</v>
      </c>
      <c r="Q321" s="217">
        <f t="shared" si="19"/>
        <v>-453.91999999999985</v>
      </c>
    </row>
    <row r="322" spans="1:17">
      <c r="A322" s="19">
        <v>443</v>
      </c>
      <c r="B322" s="19" t="s">
        <v>2167</v>
      </c>
      <c r="C322" s="209" t="s">
        <v>472</v>
      </c>
      <c r="D322" s="212" t="s">
        <v>468</v>
      </c>
      <c r="E322" s="209" t="s">
        <v>474</v>
      </c>
      <c r="F322" s="210">
        <v>762380.25</v>
      </c>
      <c r="G322" s="210">
        <v>0</v>
      </c>
      <c r="H322" s="210">
        <v>0</v>
      </c>
      <c r="I322" s="210">
        <v>0</v>
      </c>
      <c r="J322" s="210">
        <v>0</v>
      </c>
      <c r="K322" s="210">
        <v>0</v>
      </c>
      <c r="L322" s="210">
        <v>9626.84</v>
      </c>
      <c r="M322" s="210">
        <v>772007.09</v>
      </c>
      <c r="N322" s="211">
        <v>44287</v>
      </c>
      <c r="P322" s="217">
        <f t="shared" si="18"/>
        <v>-9626.8399999999674</v>
      </c>
      <c r="Q322" s="217">
        <f t="shared" si="19"/>
        <v>-9626.8399999999674</v>
      </c>
    </row>
    <row r="323" spans="1:17">
      <c r="A323" s="19">
        <v>458</v>
      </c>
      <c r="B323" s="19" t="s">
        <v>2182</v>
      </c>
      <c r="C323" s="209" t="s">
        <v>314</v>
      </c>
      <c r="D323" s="212" t="s">
        <v>315</v>
      </c>
      <c r="E323" s="209" t="s">
        <v>317</v>
      </c>
      <c r="F323" s="210">
        <v>162806.15</v>
      </c>
      <c r="G323" s="210">
        <v>0</v>
      </c>
      <c r="H323" s="210">
        <v>0</v>
      </c>
      <c r="I323" s="210">
        <v>0</v>
      </c>
      <c r="J323" s="210">
        <v>0</v>
      </c>
      <c r="K323" s="210">
        <v>0</v>
      </c>
      <c r="L323" s="210">
        <v>0</v>
      </c>
      <c r="M323" s="210">
        <v>162806.15</v>
      </c>
      <c r="N323" s="211">
        <v>44317</v>
      </c>
      <c r="P323" s="217">
        <f t="shared" si="18"/>
        <v>0</v>
      </c>
      <c r="Q323" s="217">
        <f t="shared" si="19"/>
        <v>0</v>
      </c>
    </row>
    <row r="324" spans="1:17">
      <c r="A324" s="19">
        <v>459</v>
      </c>
      <c r="B324" s="19" t="s">
        <v>2182</v>
      </c>
      <c r="C324" s="209" t="s">
        <v>318</v>
      </c>
      <c r="D324" s="212" t="s">
        <v>319</v>
      </c>
      <c r="E324" s="209" t="s">
        <v>320</v>
      </c>
      <c r="F324" s="210">
        <v>7971743.9800000004</v>
      </c>
      <c r="G324" s="210">
        <v>0</v>
      </c>
      <c r="H324" s="210">
        <v>0</v>
      </c>
      <c r="I324" s="210">
        <v>0</v>
      </c>
      <c r="J324" s="210">
        <v>0</v>
      </c>
      <c r="K324" s="210">
        <v>0</v>
      </c>
      <c r="L324" s="210">
        <v>0</v>
      </c>
      <c r="M324" s="210">
        <v>7971743.9800000004</v>
      </c>
      <c r="N324" s="211">
        <v>44317</v>
      </c>
      <c r="P324" s="217">
        <f t="shared" si="18"/>
        <v>0</v>
      </c>
      <c r="Q324" s="217">
        <f t="shared" si="19"/>
        <v>0</v>
      </c>
    </row>
    <row r="325" spans="1:17">
      <c r="A325" s="19">
        <v>460</v>
      </c>
      <c r="B325" s="19" t="s">
        <v>2182</v>
      </c>
      <c r="C325" s="209" t="s">
        <v>321</v>
      </c>
      <c r="D325" s="212" t="s">
        <v>322</v>
      </c>
      <c r="E325" s="209" t="s">
        <v>323</v>
      </c>
      <c r="F325" s="210">
        <v>697936.7</v>
      </c>
      <c r="G325" s="210">
        <v>0</v>
      </c>
      <c r="H325" s="210">
        <v>0</v>
      </c>
      <c r="I325" s="210">
        <v>0</v>
      </c>
      <c r="J325" s="210">
        <v>0</v>
      </c>
      <c r="K325" s="210">
        <v>0</v>
      </c>
      <c r="L325" s="210">
        <v>0</v>
      </c>
      <c r="M325" s="210">
        <v>697936.7</v>
      </c>
      <c r="N325" s="211">
        <v>44317</v>
      </c>
      <c r="P325" s="217">
        <f t="shared" si="18"/>
        <v>0</v>
      </c>
      <c r="Q325" s="217">
        <f t="shared" si="19"/>
        <v>0</v>
      </c>
    </row>
    <row r="326" spans="1:17">
      <c r="A326" s="19">
        <v>461</v>
      </c>
      <c r="B326" s="19" t="s">
        <v>2182</v>
      </c>
      <c r="C326" s="209" t="s">
        <v>324</v>
      </c>
      <c r="D326" s="212" t="s">
        <v>325</v>
      </c>
      <c r="E326" s="209" t="s">
        <v>326</v>
      </c>
      <c r="F326" s="210">
        <v>344116.06</v>
      </c>
      <c r="G326" s="210">
        <v>0</v>
      </c>
      <c r="H326" s="210">
        <v>0</v>
      </c>
      <c r="I326" s="210">
        <v>0</v>
      </c>
      <c r="J326" s="210">
        <v>0</v>
      </c>
      <c r="K326" s="210">
        <v>0</v>
      </c>
      <c r="L326" s="210">
        <v>0</v>
      </c>
      <c r="M326" s="210">
        <v>344116.06</v>
      </c>
      <c r="N326" s="211">
        <v>44317</v>
      </c>
      <c r="P326" s="217">
        <f t="shared" si="18"/>
        <v>0</v>
      </c>
      <c r="Q326" s="217">
        <f t="shared" si="19"/>
        <v>0</v>
      </c>
    </row>
    <row r="327" spans="1:17">
      <c r="A327" s="19">
        <v>462</v>
      </c>
      <c r="B327" s="19" t="s">
        <v>2182</v>
      </c>
      <c r="C327" s="209" t="s">
        <v>327</v>
      </c>
      <c r="D327" s="212" t="s">
        <v>325</v>
      </c>
      <c r="E327" s="209" t="s">
        <v>328</v>
      </c>
      <c r="F327" s="210">
        <v>45206.64</v>
      </c>
      <c r="G327" s="210">
        <v>0</v>
      </c>
      <c r="H327" s="210">
        <v>0</v>
      </c>
      <c r="I327" s="210">
        <v>0</v>
      </c>
      <c r="J327" s="210">
        <v>0</v>
      </c>
      <c r="K327" s="210">
        <v>0</v>
      </c>
      <c r="L327" s="210">
        <v>0</v>
      </c>
      <c r="M327" s="210">
        <v>45206.64</v>
      </c>
      <c r="N327" s="211">
        <v>44317</v>
      </c>
      <c r="P327" s="217">
        <f t="shared" si="18"/>
        <v>0</v>
      </c>
      <c r="Q327" s="217">
        <f t="shared" si="19"/>
        <v>0</v>
      </c>
    </row>
    <row r="328" spans="1:17">
      <c r="A328" s="19">
        <v>463</v>
      </c>
      <c r="B328" s="19" t="s">
        <v>2182</v>
      </c>
      <c r="C328" s="209" t="s">
        <v>329</v>
      </c>
      <c r="D328" s="212" t="s">
        <v>330</v>
      </c>
      <c r="E328" s="209" t="s">
        <v>331</v>
      </c>
      <c r="F328" s="210">
        <v>1038311.68</v>
      </c>
      <c r="G328" s="210">
        <v>7035.3</v>
      </c>
      <c r="H328" s="210">
        <v>0</v>
      </c>
      <c r="I328" s="210">
        <v>0</v>
      </c>
      <c r="J328" s="210">
        <v>0</v>
      </c>
      <c r="K328" s="210">
        <v>0</v>
      </c>
      <c r="L328" s="210">
        <v>0</v>
      </c>
      <c r="M328" s="210">
        <v>1045346.98</v>
      </c>
      <c r="N328" s="211">
        <v>44317</v>
      </c>
      <c r="P328" s="217">
        <f t="shared" si="18"/>
        <v>-7035.2999999999302</v>
      </c>
      <c r="Q328" s="217">
        <f t="shared" si="19"/>
        <v>7.0031092036515474E-11</v>
      </c>
    </row>
    <row r="329" spans="1:17">
      <c r="A329" s="19">
        <v>464</v>
      </c>
      <c r="B329" s="19" t="s">
        <v>2182</v>
      </c>
      <c r="C329" s="209" t="s">
        <v>332</v>
      </c>
      <c r="D329" s="212" t="s">
        <v>333</v>
      </c>
      <c r="E329" s="209" t="s">
        <v>334</v>
      </c>
      <c r="F329" s="210">
        <v>14253384.24</v>
      </c>
      <c r="G329" s="210">
        <v>194144.79</v>
      </c>
      <c r="H329" s="210">
        <v>0</v>
      </c>
      <c r="I329" s="210">
        <v>13900</v>
      </c>
      <c r="J329" s="210">
        <v>0</v>
      </c>
      <c r="K329" s="210">
        <v>0</v>
      </c>
      <c r="L329" s="210">
        <v>0</v>
      </c>
      <c r="M329" s="210">
        <v>14433629.029999999</v>
      </c>
      <c r="N329" s="211">
        <v>44317</v>
      </c>
      <c r="P329" s="217">
        <f t="shared" si="18"/>
        <v>-180244.78999999911</v>
      </c>
      <c r="Q329" s="217">
        <f t="shared" si="19"/>
        <v>9.0221874415874481E-10</v>
      </c>
    </row>
    <row r="330" spans="1:17">
      <c r="A330" s="19">
        <v>465</v>
      </c>
      <c r="B330" s="19" t="s">
        <v>2182</v>
      </c>
      <c r="C330" s="209" t="s">
        <v>335</v>
      </c>
      <c r="D330" s="212" t="s">
        <v>319</v>
      </c>
      <c r="E330" s="209" t="s">
        <v>336</v>
      </c>
      <c r="F330" s="210">
        <v>1195429.73</v>
      </c>
      <c r="G330" s="210">
        <v>0</v>
      </c>
      <c r="H330" s="210">
        <v>0</v>
      </c>
      <c r="I330" s="210">
        <v>0</v>
      </c>
      <c r="J330" s="210">
        <v>0</v>
      </c>
      <c r="K330" s="210">
        <v>0</v>
      </c>
      <c r="L330" s="210">
        <v>0</v>
      </c>
      <c r="M330" s="210">
        <v>1195429.73</v>
      </c>
      <c r="N330" s="211">
        <v>44317</v>
      </c>
      <c r="P330" s="217">
        <f t="shared" si="18"/>
        <v>0</v>
      </c>
      <c r="Q330" s="217">
        <f t="shared" si="19"/>
        <v>0</v>
      </c>
    </row>
    <row r="331" spans="1:17">
      <c r="A331" s="19">
        <v>466</v>
      </c>
      <c r="B331" s="19" t="s">
        <v>2182</v>
      </c>
      <c r="C331" s="209" t="s">
        <v>337</v>
      </c>
      <c r="D331" s="212" t="s">
        <v>319</v>
      </c>
      <c r="E331" s="209" t="s">
        <v>338</v>
      </c>
      <c r="F331" s="210">
        <v>4570</v>
      </c>
      <c r="G331" s="210">
        <v>0</v>
      </c>
      <c r="H331" s="210">
        <v>0</v>
      </c>
      <c r="I331" s="210">
        <v>0</v>
      </c>
      <c r="J331" s="210">
        <v>0</v>
      </c>
      <c r="K331" s="210">
        <v>0</v>
      </c>
      <c r="L331" s="210">
        <v>0</v>
      </c>
      <c r="M331" s="210">
        <v>4570</v>
      </c>
      <c r="N331" s="211">
        <v>44317</v>
      </c>
      <c r="P331" s="217">
        <f t="shared" si="18"/>
        <v>0</v>
      </c>
      <c r="Q331" s="217">
        <f t="shared" si="19"/>
        <v>0</v>
      </c>
    </row>
    <row r="332" spans="1:17">
      <c r="A332" s="19">
        <v>467</v>
      </c>
      <c r="B332" s="19" t="s">
        <v>2182</v>
      </c>
      <c r="C332" s="209" t="s">
        <v>339</v>
      </c>
      <c r="D332" s="212" t="s">
        <v>319</v>
      </c>
      <c r="E332" s="209" t="s">
        <v>340</v>
      </c>
      <c r="F332" s="210">
        <v>3573.73</v>
      </c>
      <c r="G332" s="210">
        <v>0</v>
      </c>
      <c r="H332" s="210">
        <v>0</v>
      </c>
      <c r="I332" s="210">
        <v>0</v>
      </c>
      <c r="J332" s="210">
        <v>0</v>
      </c>
      <c r="K332" s="210">
        <v>0</v>
      </c>
      <c r="L332" s="210">
        <v>0</v>
      </c>
      <c r="M332" s="210">
        <v>3573.73</v>
      </c>
      <c r="N332" s="211">
        <v>44317</v>
      </c>
      <c r="P332" s="217">
        <f t="shared" si="18"/>
        <v>0</v>
      </c>
      <c r="Q332" s="217">
        <f t="shared" si="19"/>
        <v>0</v>
      </c>
    </row>
    <row r="333" spans="1:17">
      <c r="A333" s="19">
        <v>468</v>
      </c>
      <c r="B333" s="19" t="s">
        <v>2182</v>
      </c>
      <c r="C333" s="209" t="s">
        <v>341</v>
      </c>
      <c r="D333" s="212" t="s">
        <v>319</v>
      </c>
      <c r="E333" s="209" t="s">
        <v>342</v>
      </c>
      <c r="F333" s="210">
        <v>179590.81</v>
      </c>
      <c r="G333" s="210">
        <v>0</v>
      </c>
      <c r="H333" s="210">
        <v>0</v>
      </c>
      <c r="I333" s="210">
        <v>0</v>
      </c>
      <c r="J333" s="210">
        <v>0</v>
      </c>
      <c r="K333" s="210">
        <v>0</v>
      </c>
      <c r="L333" s="210">
        <v>0</v>
      </c>
      <c r="M333" s="210">
        <v>179590.81</v>
      </c>
      <c r="N333" s="211">
        <v>44317</v>
      </c>
      <c r="P333" s="217">
        <f t="shared" si="18"/>
        <v>0</v>
      </c>
      <c r="Q333" s="217">
        <f t="shared" si="19"/>
        <v>0</v>
      </c>
    </row>
    <row r="334" spans="1:17">
      <c r="A334" s="19">
        <v>469</v>
      </c>
      <c r="B334" s="19" t="s">
        <v>2182</v>
      </c>
      <c r="C334" s="209" t="s">
        <v>343</v>
      </c>
      <c r="D334" s="212" t="s">
        <v>319</v>
      </c>
      <c r="E334" s="209" t="s">
        <v>344</v>
      </c>
      <c r="F334" s="210">
        <v>65441.5</v>
      </c>
      <c r="G334" s="210">
        <v>0</v>
      </c>
      <c r="H334" s="210">
        <v>0</v>
      </c>
      <c r="I334" s="210">
        <v>0</v>
      </c>
      <c r="J334" s="210">
        <v>0</v>
      </c>
      <c r="K334" s="210">
        <v>0</v>
      </c>
      <c r="L334" s="210">
        <v>0</v>
      </c>
      <c r="M334" s="210">
        <v>65441.5</v>
      </c>
      <c r="N334" s="211">
        <v>44317</v>
      </c>
      <c r="P334" s="217">
        <f t="shared" si="18"/>
        <v>0</v>
      </c>
      <c r="Q334" s="217">
        <f t="shared" si="19"/>
        <v>0</v>
      </c>
    </row>
    <row r="335" spans="1:17">
      <c r="A335" s="19">
        <v>470</v>
      </c>
      <c r="B335" s="19" t="s">
        <v>2182</v>
      </c>
      <c r="C335" s="209" t="s">
        <v>345</v>
      </c>
      <c r="D335" s="212" t="s">
        <v>319</v>
      </c>
      <c r="E335" s="209" t="s">
        <v>346</v>
      </c>
      <c r="F335" s="210">
        <v>19931.330000000002</v>
      </c>
      <c r="G335" s="210">
        <v>0</v>
      </c>
      <c r="H335" s="210">
        <v>0</v>
      </c>
      <c r="I335" s="210">
        <v>0</v>
      </c>
      <c r="J335" s="210">
        <v>0</v>
      </c>
      <c r="K335" s="210">
        <v>0</v>
      </c>
      <c r="L335" s="210">
        <v>0</v>
      </c>
      <c r="M335" s="210">
        <v>19931.330000000002</v>
      </c>
      <c r="N335" s="211">
        <v>44317</v>
      </c>
      <c r="P335" s="217">
        <f t="shared" si="18"/>
        <v>0</v>
      </c>
      <c r="Q335" s="217">
        <f t="shared" si="19"/>
        <v>0</v>
      </c>
    </row>
    <row r="336" spans="1:17">
      <c r="A336" s="19">
        <v>471</v>
      </c>
      <c r="B336" s="19" t="s">
        <v>2182</v>
      </c>
      <c r="C336" s="209" t="s">
        <v>347</v>
      </c>
      <c r="D336" s="212" t="s">
        <v>319</v>
      </c>
      <c r="E336" s="209" t="s">
        <v>348</v>
      </c>
      <c r="F336" s="210">
        <v>10181.15</v>
      </c>
      <c r="G336" s="210">
        <v>0</v>
      </c>
      <c r="H336" s="210">
        <v>0</v>
      </c>
      <c r="I336" s="210">
        <v>0</v>
      </c>
      <c r="J336" s="210">
        <v>0</v>
      </c>
      <c r="K336" s="210">
        <v>0</v>
      </c>
      <c r="L336" s="210">
        <v>0</v>
      </c>
      <c r="M336" s="210">
        <v>10181.15</v>
      </c>
      <c r="N336" s="211">
        <v>44317</v>
      </c>
      <c r="P336" s="217">
        <f t="shared" si="18"/>
        <v>0</v>
      </c>
      <c r="Q336" s="217">
        <f t="shared" si="19"/>
        <v>0</v>
      </c>
    </row>
    <row r="337" spans="1:17">
      <c r="A337" s="19">
        <v>472</v>
      </c>
      <c r="B337" s="19" t="s">
        <v>2182</v>
      </c>
      <c r="C337" s="209" t="s">
        <v>349</v>
      </c>
      <c r="D337" s="212" t="s">
        <v>319</v>
      </c>
      <c r="E337" s="209" t="s">
        <v>350</v>
      </c>
      <c r="F337" s="210">
        <v>1390620.7</v>
      </c>
      <c r="G337" s="210">
        <v>0</v>
      </c>
      <c r="H337" s="210">
        <v>0</v>
      </c>
      <c r="I337" s="210">
        <v>0</v>
      </c>
      <c r="J337" s="210">
        <v>0</v>
      </c>
      <c r="K337" s="210">
        <v>0</v>
      </c>
      <c r="L337" s="210">
        <v>0</v>
      </c>
      <c r="M337" s="210">
        <v>1390620.7</v>
      </c>
      <c r="N337" s="211">
        <v>44317</v>
      </c>
      <c r="P337" s="217">
        <f t="shared" si="18"/>
        <v>0</v>
      </c>
      <c r="Q337" s="217">
        <f t="shared" si="19"/>
        <v>0</v>
      </c>
    </row>
    <row r="338" spans="1:17">
      <c r="A338" s="19">
        <v>473</v>
      </c>
      <c r="B338" s="19" t="s">
        <v>2182</v>
      </c>
      <c r="C338" s="209" t="s">
        <v>351</v>
      </c>
      <c r="D338" s="212" t="s">
        <v>319</v>
      </c>
      <c r="E338" s="209" t="s">
        <v>352</v>
      </c>
      <c r="F338" s="210">
        <v>22704.94</v>
      </c>
      <c r="G338" s="210">
        <v>0</v>
      </c>
      <c r="H338" s="210">
        <v>0</v>
      </c>
      <c r="I338" s="210">
        <v>0</v>
      </c>
      <c r="J338" s="210">
        <v>0</v>
      </c>
      <c r="K338" s="210">
        <v>0</v>
      </c>
      <c r="L338" s="210">
        <v>0</v>
      </c>
      <c r="M338" s="210">
        <v>22704.94</v>
      </c>
      <c r="N338" s="211">
        <v>44317</v>
      </c>
      <c r="P338" s="217">
        <f t="shared" si="18"/>
        <v>0</v>
      </c>
      <c r="Q338" s="217">
        <f t="shared" si="19"/>
        <v>0</v>
      </c>
    </row>
    <row r="339" spans="1:17">
      <c r="A339" s="19">
        <v>474</v>
      </c>
      <c r="B339" s="19" t="s">
        <v>2182</v>
      </c>
      <c r="C339" s="209" t="s">
        <v>353</v>
      </c>
      <c r="D339" s="212" t="s">
        <v>319</v>
      </c>
      <c r="E339" s="209" t="s">
        <v>354</v>
      </c>
      <c r="F339" s="210">
        <v>1350.53</v>
      </c>
      <c r="G339" s="210">
        <v>0</v>
      </c>
      <c r="H339" s="210">
        <v>0</v>
      </c>
      <c r="I339" s="210">
        <v>0</v>
      </c>
      <c r="J339" s="210">
        <v>0</v>
      </c>
      <c r="K339" s="210">
        <v>0</v>
      </c>
      <c r="L339" s="210">
        <v>0</v>
      </c>
      <c r="M339" s="210">
        <v>1350.53</v>
      </c>
      <c r="N339" s="211">
        <v>44317</v>
      </c>
      <c r="P339" s="217">
        <f t="shared" si="18"/>
        <v>0</v>
      </c>
      <c r="Q339" s="217">
        <f t="shared" si="19"/>
        <v>0</v>
      </c>
    </row>
    <row r="340" spans="1:17">
      <c r="A340" s="19">
        <v>475</v>
      </c>
      <c r="B340" s="19" t="s">
        <v>2182</v>
      </c>
      <c r="C340" s="209" t="s">
        <v>355</v>
      </c>
      <c r="D340" s="212" t="s">
        <v>319</v>
      </c>
      <c r="E340" s="209" t="s">
        <v>356</v>
      </c>
      <c r="F340" s="210">
        <v>4601.2</v>
      </c>
      <c r="G340" s="210">
        <v>0</v>
      </c>
      <c r="H340" s="210">
        <v>0</v>
      </c>
      <c r="I340" s="210">
        <v>0</v>
      </c>
      <c r="J340" s="210">
        <v>0</v>
      </c>
      <c r="K340" s="210">
        <v>0</v>
      </c>
      <c r="L340" s="210">
        <v>0</v>
      </c>
      <c r="M340" s="210">
        <v>4601.2</v>
      </c>
      <c r="N340" s="211">
        <v>44317</v>
      </c>
      <c r="P340" s="217">
        <f t="shared" si="18"/>
        <v>0</v>
      </c>
      <c r="Q340" s="217">
        <f t="shared" si="19"/>
        <v>0</v>
      </c>
    </row>
    <row r="341" spans="1:17">
      <c r="A341" s="19">
        <v>476</v>
      </c>
      <c r="B341" s="19" t="s">
        <v>2182</v>
      </c>
      <c r="C341" s="209" t="s">
        <v>357</v>
      </c>
      <c r="D341" s="212" t="s">
        <v>319</v>
      </c>
      <c r="E341" s="209" t="s">
        <v>358</v>
      </c>
      <c r="F341" s="210">
        <v>907856</v>
      </c>
      <c r="G341" s="210">
        <v>0</v>
      </c>
      <c r="H341" s="210">
        <v>0</v>
      </c>
      <c r="I341" s="210">
        <v>0</v>
      </c>
      <c r="J341" s="210">
        <v>0</v>
      </c>
      <c r="K341" s="210">
        <v>0</v>
      </c>
      <c r="L341" s="210">
        <v>0</v>
      </c>
      <c r="M341" s="210">
        <v>907856</v>
      </c>
      <c r="N341" s="211">
        <v>44317</v>
      </c>
      <c r="P341" s="217">
        <f t="shared" si="18"/>
        <v>0</v>
      </c>
      <c r="Q341" s="217">
        <f t="shared" si="19"/>
        <v>0</v>
      </c>
    </row>
    <row r="342" spans="1:17">
      <c r="A342" s="19">
        <v>477</v>
      </c>
      <c r="B342" s="19" t="s">
        <v>2182</v>
      </c>
      <c r="C342" s="209" t="s">
        <v>359</v>
      </c>
      <c r="D342" s="212" t="s">
        <v>319</v>
      </c>
      <c r="E342" s="209" t="s">
        <v>360</v>
      </c>
      <c r="F342" s="210">
        <v>535753.85</v>
      </c>
      <c r="G342" s="210">
        <v>0</v>
      </c>
      <c r="H342" s="210">
        <v>0</v>
      </c>
      <c r="I342" s="210">
        <v>0</v>
      </c>
      <c r="J342" s="210">
        <v>0</v>
      </c>
      <c r="K342" s="210">
        <v>0</v>
      </c>
      <c r="L342" s="210">
        <v>0</v>
      </c>
      <c r="M342" s="210">
        <v>535753.85</v>
      </c>
      <c r="N342" s="211">
        <v>44317</v>
      </c>
      <c r="P342" s="217">
        <f t="shared" si="18"/>
        <v>0</v>
      </c>
      <c r="Q342" s="217">
        <f t="shared" si="19"/>
        <v>0</v>
      </c>
    </row>
    <row r="343" spans="1:17">
      <c r="A343" s="19">
        <v>478</v>
      </c>
      <c r="B343" s="19" t="s">
        <v>2182</v>
      </c>
      <c r="C343" s="209" t="s">
        <v>361</v>
      </c>
      <c r="D343" s="212" t="s">
        <v>319</v>
      </c>
      <c r="E343" s="209" t="s">
        <v>2183</v>
      </c>
      <c r="F343" s="210">
        <v>2164736.81</v>
      </c>
      <c r="G343" s="210">
        <v>0</v>
      </c>
      <c r="H343" s="210">
        <v>0</v>
      </c>
      <c r="I343" s="210">
        <v>0</v>
      </c>
      <c r="J343" s="210">
        <v>0</v>
      </c>
      <c r="K343" s="210">
        <v>0</v>
      </c>
      <c r="L343" s="210">
        <v>0</v>
      </c>
      <c r="M343" s="210">
        <v>2164736.81</v>
      </c>
      <c r="N343" s="211">
        <v>44317</v>
      </c>
      <c r="P343" s="217">
        <f t="shared" si="18"/>
        <v>0</v>
      </c>
      <c r="Q343" s="217">
        <f t="shared" si="19"/>
        <v>0</v>
      </c>
    </row>
    <row r="344" spans="1:17">
      <c r="A344" s="19">
        <v>479</v>
      </c>
      <c r="B344" s="19" t="s">
        <v>2182</v>
      </c>
      <c r="C344" s="209" t="s">
        <v>363</v>
      </c>
      <c r="D344" s="212" t="s">
        <v>319</v>
      </c>
      <c r="E344" s="209" t="s">
        <v>364</v>
      </c>
      <c r="F344" s="210">
        <v>130585.64</v>
      </c>
      <c r="G344" s="210">
        <v>0</v>
      </c>
      <c r="H344" s="210">
        <v>0</v>
      </c>
      <c r="I344" s="210">
        <v>0</v>
      </c>
      <c r="J344" s="210">
        <v>0</v>
      </c>
      <c r="K344" s="210">
        <v>0</v>
      </c>
      <c r="L344" s="210">
        <v>0</v>
      </c>
      <c r="M344" s="210">
        <v>130585.64</v>
      </c>
      <c r="N344" s="211">
        <v>44317</v>
      </c>
      <c r="P344" s="217">
        <f t="shared" si="18"/>
        <v>0</v>
      </c>
      <c r="Q344" s="217">
        <f t="shared" si="19"/>
        <v>0</v>
      </c>
    </row>
    <row r="345" spans="1:17">
      <c r="A345" s="19">
        <v>480</v>
      </c>
      <c r="B345" s="19" t="s">
        <v>2182</v>
      </c>
      <c r="C345" s="209" t="s">
        <v>365</v>
      </c>
      <c r="D345" s="212" t="s">
        <v>319</v>
      </c>
      <c r="E345" s="209" t="s">
        <v>366</v>
      </c>
      <c r="F345" s="210">
        <v>43322.97</v>
      </c>
      <c r="G345" s="210">
        <v>0</v>
      </c>
      <c r="H345" s="210">
        <v>0</v>
      </c>
      <c r="I345" s="210">
        <v>0</v>
      </c>
      <c r="J345" s="210">
        <v>0</v>
      </c>
      <c r="K345" s="210">
        <v>0</v>
      </c>
      <c r="L345" s="210">
        <v>0</v>
      </c>
      <c r="M345" s="210">
        <v>43322.97</v>
      </c>
      <c r="N345" s="211">
        <v>44317</v>
      </c>
      <c r="P345" s="217">
        <f t="shared" si="18"/>
        <v>0</v>
      </c>
      <c r="Q345" s="217">
        <f t="shared" si="19"/>
        <v>0</v>
      </c>
    </row>
    <row r="346" spans="1:17">
      <c r="A346" s="19">
        <v>481</v>
      </c>
      <c r="B346" s="19" t="s">
        <v>2182</v>
      </c>
      <c r="C346" s="209" t="s">
        <v>367</v>
      </c>
      <c r="D346" s="212" t="s">
        <v>319</v>
      </c>
      <c r="E346" s="209" t="s">
        <v>368</v>
      </c>
      <c r="F346" s="210">
        <v>1927928.96</v>
      </c>
      <c r="G346" s="210">
        <v>0</v>
      </c>
      <c r="H346" s="210">
        <v>0</v>
      </c>
      <c r="I346" s="210">
        <v>0</v>
      </c>
      <c r="J346" s="210">
        <v>0</v>
      </c>
      <c r="K346" s="210">
        <v>0</v>
      </c>
      <c r="L346" s="210">
        <v>0</v>
      </c>
      <c r="M346" s="210">
        <v>1927928.96</v>
      </c>
      <c r="N346" s="211">
        <v>44317</v>
      </c>
      <c r="P346" s="217">
        <f t="shared" si="18"/>
        <v>0</v>
      </c>
      <c r="Q346" s="217">
        <f t="shared" si="19"/>
        <v>0</v>
      </c>
    </row>
    <row r="347" spans="1:17">
      <c r="A347" s="19">
        <v>482</v>
      </c>
      <c r="B347" s="19" t="s">
        <v>2182</v>
      </c>
      <c r="C347" s="209" t="s">
        <v>369</v>
      </c>
      <c r="D347" s="212" t="s">
        <v>319</v>
      </c>
      <c r="E347" s="209" t="s">
        <v>370</v>
      </c>
      <c r="F347" s="210">
        <v>8403.43</v>
      </c>
      <c r="G347" s="210">
        <v>0</v>
      </c>
      <c r="H347" s="210">
        <v>0</v>
      </c>
      <c r="I347" s="210">
        <v>0</v>
      </c>
      <c r="J347" s="210">
        <v>0</v>
      </c>
      <c r="K347" s="210">
        <v>0</v>
      </c>
      <c r="L347" s="210">
        <v>0</v>
      </c>
      <c r="M347" s="210">
        <v>8403.43</v>
      </c>
      <c r="N347" s="211">
        <v>44317</v>
      </c>
      <c r="P347" s="217">
        <f t="shared" si="18"/>
        <v>0</v>
      </c>
      <c r="Q347" s="217">
        <f t="shared" si="19"/>
        <v>0</v>
      </c>
    </row>
    <row r="348" spans="1:17">
      <c r="A348" s="19">
        <v>483</v>
      </c>
      <c r="B348" s="19" t="s">
        <v>2182</v>
      </c>
      <c r="C348" s="209" t="s">
        <v>371</v>
      </c>
      <c r="D348" s="212" t="s">
        <v>319</v>
      </c>
      <c r="E348" s="209" t="s">
        <v>372</v>
      </c>
      <c r="F348" s="210">
        <v>9347.06</v>
      </c>
      <c r="G348" s="210">
        <v>0</v>
      </c>
      <c r="H348" s="210">
        <v>0</v>
      </c>
      <c r="I348" s="210">
        <v>0</v>
      </c>
      <c r="J348" s="210">
        <v>0</v>
      </c>
      <c r="K348" s="210">
        <v>0</v>
      </c>
      <c r="L348" s="210">
        <v>0</v>
      </c>
      <c r="M348" s="210">
        <v>9347.06</v>
      </c>
      <c r="N348" s="211">
        <v>44317</v>
      </c>
      <c r="P348" s="217">
        <f t="shared" si="18"/>
        <v>0</v>
      </c>
      <c r="Q348" s="217">
        <f t="shared" si="19"/>
        <v>0</v>
      </c>
    </row>
    <row r="349" spans="1:17">
      <c r="A349" s="19">
        <v>484</v>
      </c>
      <c r="B349" s="19" t="s">
        <v>2182</v>
      </c>
      <c r="C349" s="209" t="s">
        <v>373</v>
      </c>
      <c r="D349" s="212" t="s">
        <v>319</v>
      </c>
      <c r="E349" s="209" t="s">
        <v>374</v>
      </c>
      <c r="F349" s="210">
        <v>407224.19</v>
      </c>
      <c r="G349" s="210">
        <v>0</v>
      </c>
      <c r="H349" s="210">
        <v>0</v>
      </c>
      <c r="I349" s="210">
        <v>0</v>
      </c>
      <c r="J349" s="210">
        <v>0</v>
      </c>
      <c r="K349" s="210">
        <v>0</v>
      </c>
      <c r="L349" s="210">
        <v>0</v>
      </c>
      <c r="M349" s="210">
        <v>407224.19</v>
      </c>
      <c r="N349" s="211">
        <v>44317</v>
      </c>
      <c r="P349" s="217">
        <f t="shared" si="18"/>
        <v>0</v>
      </c>
      <c r="Q349" s="217">
        <f t="shared" si="19"/>
        <v>0</v>
      </c>
    </row>
    <row r="350" spans="1:17">
      <c r="A350" s="19">
        <v>485</v>
      </c>
      <c r="B350" s="19" t="s">
        <v>2182</v>
      </c>
      <c r="C350" s="209" t="s">
        <v>375</v>
      </c>
      <c r="D350" s="212" t="s">
        <v>319</v>
      </c>
      <c r="E350" s="209" t="s">
        <v>376</v>
      </c>
      <c r="F350" s="210">
        <v>18518.509999999998</v>
      </c>
      <c r="G350" s="210">
        <v>0</v>
      </c>
      <c r="H350" s="210">
        <v>0</v>
      </c>
      <c r="I350" s="210">
        <v>0</v>
      </c>
      <c r="J350" s="210">
        <v>0</v>
      </c>
      <c r="K350" s="210">
        <v>0</v>
      </c>
      <c r="L350" s="210">
        <v>0</v>
      </c>
      <c r="M350" s="210">
        <v>18518.509999999998</v>
      </c>
      <c r="N350" s="211">
        <v>44317</v>
      </c>
      <c r="P350" s="217">
        <f t="shared" si="18"/>
        <v>0</v>
      </c>
      <c r="Q350" s="217">
        <f t="shared" si="19"/>
        <v>0</v>
      </c>
    </row>
    <row r="351" spans="1:17">
      <c r="A351" s="19">
        <v>486</v>
      </c>
      <c r="B351" s="19" t="s">
        <v>2182</v>
      </c>
      <c r="C351" s="209" t="s">
        <v>377</v>
      </c>
      <c r="D351" s="212" t="s">
        <v>319</v>
      </c>
      <c r="E351" s="209" t="s">
        <v>378</v>
      </c>
      <c r="F351" s="210">
        <v>13591.5</v>
      </c>
      <c r="G351" s="210">
        <v>0</v>
      </c>
      <c r="H351" s="210">
        <v>0</v>
      </c>
      <c r="I351" s="210">
        <v>0</v>
      </c>
      <c r="J351" s="210">
        <v>0</v>
      </c>
      <c r="K351" s="210">
        <v>0</v>
      </c>
      <c r="L351" s="210">
        <v>0</v>
      </c>
      <c r="M351" s="210">
        <v>13591.5</v>
      </c>
      <c r="N351" s="211">
        <v>44317</v>
      </c>
      <c r="P351" s="200"/>
      <c r="Q351" s="200"/>
    </row>
    <row r="352" spans="1:17">
      <c r="A352" s="19">
        <v>487</v>
      </c>
      <c r="B352" s="19" t="s">
        <v>2182</v>
      </c>
      <c r="C352" s="209" t="s">
        <v>379</v>
      </c>
      <c r="D352" s="212" t="s">
        <v>319</v>
      </c>
      <c r="E352" s="209" t="s">
        <v>380</v>
      </c>
      <c r="F352" s="210">
        <v>200176.15</v>
      </c>
      <c r="G352" s="210">
        <v>0</v>
      </c>
      <c r="H352" s="210">
        <v>0</v>
      </c>
      <c r="I352" s="210">
        <v>0</v>
      </c>
      <c r="J352" s="210">
        <v>0</v>
      </c>
      <c r="K352" s="210">
        <v>0</v>
      </c>
      <c r="L352" s="210">
        <v>0</v>
      </c>
      <c r="M352" s="210">
        <v>200176.15</v>
      </c>
      <c r="N352" s="211">
        <v>44317</v>
      </c>
      <c r="P352" s="200"/>
      <c r="Q352" s="200"/>
    </row>
    <row r="353" spans="1:17">
      <c r="A353" s="19">
        <v>488</v>
      </c>
      <c r="B353" s="19" t="s">
        <v>2182</v>
      </c>
      <c r="C353" s="209" t="s">
        <v>381</v>
      </c>
      <c r="D353" s="212" t="s">
        <v>319</v>
      </c>
      <c r="E353" s="209" t="s">
        <v>382</v>
      </c>
      <c r="F353" s="210">
        <v>136175.75</v>
      </c>
      <c r="G353" s="210">
        <v>0</v>
      </c>
      <c r="H353" s="210">
        <v>0</v>
      </c>
      <c r="I353" s="210">
        <v>0</v>
      </c>
      <c r="J353" s="210">
        <v>0</v>
      </c>
      <c r="K353" s="210">
        <v>0</v>
      </c>
      <c r="L353" s="210">
        <v>0</v>
      </c>
      <c r="M353" s="210">
        <v>136175.75</v>
      </c>
      <c r="N353" s="211">
        <v>44317</v>
      </c>
      <c r="P353" s="200"/>
      <c r="Q353" s="200"/>
    </row>
    <row r="354" spans="1:17">
      <c r="A354" s="19">
        <v>498</v>
      </c>
      <c r="B354" s="19" t="s">
        <v>2182</v>
      </c>
      <c r="C354" s="209" t="s">
        <v>467</v>
      </c>
      <c r="D354" s="212" t="s">
        <v>468</v>
      </c>
      <c r="E354" s="209" t="s">
        <v>468</v>
      </c>
      <c r="F354" s="210">
        <v>1155220.6399999999</v>
      </c>
      <c r="G354" s="210">
        <v>0</v>
      </c>
      <c r="H354" s="210">
        <v>0</v>
      </c>
      <c r="I354" s="210">
        <v>0</v>
      </c>
      <c r="J354" s="210">
        <v>0</v>
      </c>
      <c r="K354" s="210">
        <v>0</v>
      </c>
      <c r="L354" s="210">
        <v>0</v>
      </c>
      <c r="M354" s="210">
        <v>1155220.6399999999</v>
      </c>
      <c r="N354" s="211">
        <v>44317</v>
      </c>
      <c r="P354" s="200"/>
      <c r="Q354" s="200"/>
    </row>
    <row r="355" spans="1:17">
      <c r="A355" s="19">
        <v>499</v>
      </c>
      <c r="B355" s="19" t="e">
        <v>#N/A</v>
      </c>
      <c r="C355" s="209" t="s">
        <v>2184</v>
      </c>
      <c r="D355" s="212" t="e">
        <v>#N/A</v>
      </c>
      <c r="E355" s="209" t="s">
        <v>2185</v>
      </c>
      <c r="F355" s="210">
        <v>1602</v>
      </c>
      <c r="G355" s="210">
        <v>0</v>
      </c>
      <c r="H355" s="210">
        <v>0</v>
      </c>
      <c r="I355" s="210">
        <v>0</v>
      </c>
      <c r="J355" s="210">
        <v>0</v>
      </c>
      <c r="K355" s="210">
        <v>0</v>
      </c>
      <c r="L355" s="210">
        <v>0</v>
      </c>
      <c r="M355" s="210">
        <v>1602</v>
      </c>
      <c r="N355" s="211">
        <v>44317</v>
      </c>
      <c r="P355" s="200"/>
      <c r="Q355" s="200"/>
    </row>
    <row r="356" spans="1:17">
      <c r="A356" s="19">
        <v>500</v>
      </c>
      <c r="B356" s="19" t="s">
        <v>2186</v>
      </c>
      <c r="C356" s="209" t="s">
        <v>502</v>
      </c>
      <c r="D356" s="212">
        <v>0</v>
      </c>
      <c r="E356" s="209" t="s">
        <v>503</v>
      </c>
      <c r="F356" s="210">
        <v>601976</v>
      </c>
      <c r="G356" s="210">
        <v>0</v>
      </c>
      <c r="H356" s="210">
        <v>0</v>
      </c>
      <c r="I356" s="210">
        <v>0</v>
      </c>
      <c r="J356" s="210">
        <v>0</v>
      </c>
      <c r="K356" s="210">
        <v>0</v>
      </c>
      <c r="L356" s="210">
        <v>0</v>
      </c>
      <c r="M356" s="210">
        <v>601976</v>
      </c>
      <c r="N356" s="211">
        <v>44317</v>
      </c>
      <c r="P356" s="200"/>
      <c r="Q356" s="200"/>
    </row>
    <row r="357" spans="1:17">
      <c r="A357" s="19">
        <v>501</v>
      </c>
      <c r="B357" s="19" t="s">
        <v>2186</v>
      </c>
      <c r="C357" s="209" t="s">
        <v>504</v>
      </c>
      <c r="D357" s="212">
        <v>0</v>
      </c>
      <c r="E357" s="209" t="s">
        <v>505</v>
      </c>
      <c r="F357" s="210">
        <v>213.57</v>
      </c>
      <c r="G357" s="210">
        <v>0</v>
      </c>
      <c r="H357" s="210">
        <v>0</v>
      </c>
      <c r="I357" s="210">
        <v>0</v>
      </c>
      <c r="J357" s="210">
        <v>0</v>
      </c>
      <c r="K357" s="210">
        <v>0</v>
      </c>
      <c r="L357" s="210">
        <v>0</v>
      </c>
      <c r="M357" s="210">
        <v>213.57</v>
      </c>
      <c r="N357" s="211">
        <v>44317</v>
      </c>
      <c r="P357" s="200"/>
      <c r="Q357" s="200"/>
    </row>
    <row r="358" spans="1:17">
      <c r="A358" s="19">
        <v>502</v>
      </c>
      <c r="B358" s="19" t="s">
        <v>2186</v>
      </c>
      <c r="C358" s="209" t="s">
        <v>506</v>
      </c>
      <c r="D358" s="212">
        <v>0</v>
      </c>
      <c r="E358" s="209" t="s">
        <v>507</v>
      </c>
      <c r="F358" s="210">
        <v>232304.02</v>
      </c>
      <c r="G358" s="210">
        <v>0</v>
      </c>
      <c r="H358" s="210">
        <v>0</v>
      </c>
      <c r="I358" s="210">
        <v>0</v>
      </c>
      <c r="J358" s="210">
        <v>0</v>
      </c>
      <c r="K358" s="210">
        <v>0</v>
      </c>
      <c r="L358" s="210">
        <v>0</v>
      </c>
      <c r="M358" s="210">
        <v>232304.02</v>
      </c>
      <c r="N358" s="211">
        <v>44317</v>
      </c>
      <c r="P358" s="200"/>
      <c r="Q358" s="200"/>
    </row>
    <row r="359" spans="1:17">
      <c r="A359" s="19">
        <v>503</v>
      </c>
      <c r="B359" s="19" t="s">
        <v>2186</v>
      </c>
      <c r="C359" s="209" t="s">
        <v>508</v>
      </c>
      <c r="D359" s="212">
        <v>0</v>
      </c>
      <c r="E359" s="209" t="s">
        <v>509</v>
      </c>
      <c r="F359" s="210">
        <v>8100</v>
      </c>
      <c r="G359" s="210">
        <v>0</v>
      </c>
      <c r="H359" s="210">
        <v>0</v>
      </c>
      <c r="I359" s="210">
        <v>0</v>
      </c>
      <c r="J359" s="210">
        <v>0</v>
      </c>
      <c r="K359" s="210">
        <v>0</v>
      </c>
      <c r="L359" s="210">
        <v>0</v>
      </c>
      <c r="M359" s="210">
        <v>8100</v>
      </c>
      <c r="N359" s="211">
        <v>44317</v>
      </c>
      <c r="P359" s="200"/>
      <c r="Q359" s="200"/>
    </row>
    <row r="360" spans="1:17">
      <c r="A360" s="19">
        <v>504</v>
      </c>
      <c r="B360" s="19" t="s">
        <v>2186</v>
      </c>
      <c r="C360" s="209" t="s">
        <v>512</v>
      </c>
      <c r="D360" s="212">
        <v>0</v>
      </c>
      <c r="E360" s="209" t="s">
        <v>513</v>
      </c>
      <c r="F360" s="210">
        <v>55</v>
      </c>
      <c r="G360" s="210">
        <v>0</v>
      </c>
      <c r="H360" s="210">
        <v>0</v>
      </c>
      <c r="I360" s="210">
        <v>0</v>
      </c>
      <c r="J360" s="210">
        <v>0</v>
      </c>
      <c r="K360" s="210">
        <v>0</v>
      </c>
      <c r="L360" s="210">
        <v>0</v>
      </c>
      <c r="M360" s="210">
        <v>55</v>
      </c>
      <c r="N360" s="211">
        <v>44317</v>
      </c>
      <c r="P360" s="200"/>
      <c r="Q360" s="200"/>
    </row>
    <row r="361" spans="1:17">
      <c r="A361" s="19">
        <v>505</v>
      </c>
      <c r="B361" s="19" t="s">
        <v>2186</v>
      </c>
      <c r="C361" s="209" t="s">
        <v>514</v>
      </c>
      <c r="D361" s="212">
        <v>0</v>
      </c>
      <c r="E361" s="209" t="s">
        <v>2187</v>
      </c>
      <c r="F361" s="210">
        <v>3200</v>
      </c>
      <c r="G361" s="210">
        <v>0</v>
      </c>
      <c r="H361" s="210">
        <v>0</v>
      </c>
      <c r="I361" s="210">
        <v>0</v>
      </c>
      <c r="J361" s="210">
        <v>0</v>
      </c>
      <c r="K361" s="210">
        <v>0</v>
      </c>
      <c r="L361" s="210">
        <v>0</v>
      </c>
      <c r="M361" s="210">
        <v>3200</v>
      </c>
      <c r="N361" s="211">
        <v>44317</v>
      </c>
      <c r="P361" s="200"/>
      <c r="Q361" s="200"/>
    </row>
    <row r="362" spans="1:17">
      <c r="A362" s="19">
        <v>506</v>
      </c>
      <c r="B362" s="19" t="s">
        <v>2186</v>
      </c>
      <c r="C362" s="209" t="s">
        <v>516</v>
      </c>
      <c r="D362" s="212">
        <v>0</v>
      </c>
      <c r="E362" s="209" t="s">
        <v>517</v>
      </c>
      <c r="F362" s="210">
        <v>5397.88</v>
      </c>
      <c r="G362" s="210">
        <v>0</v>
      </c>
      <c r="H362" s="210">
        <v>0</v>
      </c>
      <c r="I362" s="210">
        <v>0</v>
      </c>
      <c r="J362" s="210">
        <v>0</v>
      </c>
      <c r="K362" s="210">
        <v>0</v>
      </c>
      <c r="L362" s="210">
        <v>0</v>
      </c>
      <c r="M362" s="210">
        <v>5397.88</v>
      </c>
      <c r="N362" s="211">
        <v>44317</v>
      </c>
      <c r="P362" s="200"/>
      <c r="Q362" s="200"/>
    </row>
    <row r="363" spans="1:17">
      <c r="A363" s="19">
        <v>507</v>
      </c>
      <c r="B363" s="19" t="s">
        <v>2186</v>
      </c>
      <c r="C363" s="209" t="s">
        <v>518</v>
      </c>
      <c r="D363" s="212">
        <v>0</v>
      </c>
      <c r="E363" s="209" t="s">
        <v>519</v>
      </c>
      <c r="F363" s="210">
        <v>18339.060000000001</v>
      </c>
      <c r="G363" s="210">
        <v>0</v>
      </c>
      <c r="H363" s="210">
        <v>0</v>
      </c>
      <c r="I363" s="210">
        <v>0</v>
      </c>
      <c r="J363" s="210">
        <v>0</v>
      </c>
      <c r="K363" s="210">
        <v>0</v>
      </c>
      <c r="L363" s="210">
        <v>0</v>
      </c>
      <c r="M363" s="210">
        <v>18339.060000000001</v>
      </c>
      <c r="N363" s="211">
        <v>44317</v>
      </c>
      <c r="P363" s="200"/>
      <c r="Q363" s="200"/>
    </row>
    <row r="364" spans="1:17">
      <c r="A364" s="19">
        <v>508</v>
      </c>
      <c r="B364" s="19" t="s">
        <v>2186</v>
      </c>
      <c r="C364" s="209" t="s">
        <v>520</v>
      </c>
      <c r="D364" s="212">
        <v>0</v>
      </c>
      <c r="E364" s="209" t="s">
        <v>521</v>
      </c>
      <c r="F364" s="210">
        <v>34150</v>
      </c>
      <c r="G364" s="210">
        <v>0</v>
      </c>
      <c r="H364" s="210">
        <v>0</v>
      </c>
      <c r="I364" s="210">
        <v>0</v>
      </c>
      <c r="J364" s="210">
        <v>0</v>
      </c>
      <c r="K364" s="210">
        <v>0</v>
      </c>
      <c r="L364" s="210">
        <v>0</v>
      </c>
      <c r="M364" s="210">
        <v>34150</v>
      </c>
      <c r="N364" s="211">
        <v>44317</v>
      </c>
      <c r="P364" s="200"/>
      <c r="Q364" s="200"/>
    </row>
    <row r="365" spans="1:17">
      <c r="A365" s="19">
        <v>509</v>
      </c>
      <c r="B365" s="19" t="s">
        <v>2186</v>
      </c>
      <c r="C365" s="209" t="s">
        <v>522</v>
      </c>
      <c r="D365" s="212">
        <v>0</v>
      </c>
      <c r="E365" s="209" t="s">
        <v>523</v>
      </c>
      <c r="F365" s="210">
        <v>80124.05</v>
      </c>
      <c r="G365" s="210">
        <v>0</v>
      </c>
      <c r="H365" s="210">
        <v>0</v>
      </c>
      <c r="I365" s="210">
        <v>0</v>
      </c>
      <c r="J365" s="210">
        <v>0</v>
      </c>
      <c r="K365" s="210">
        <v>0</v>
      </c>
      <c r="L365" s="210">
        <v>0</v>
      </c>
      <c r="M365" s="210">
        <v>80124.05</v>
      </c>
      <c r="N365" s="211">
        <v>44317</v>
      </c>
      <c r="P365" s="200"/>
      <c r="Q365" s="200"/>
    </row>
    <row r="366" spans="1:17">
      <c r="A366" s="19">
        <v>510</v>
      </c>
      <c r="B366" s="19" t="s">
        <v>2186</v>
      </c>
      <c r="C366" s="209" t="s">
        <v>524</v>
      </c>
      <c r="D366" s="212">
        <v>0</v>
      </c>
      <c r="E366" s="209" t="s">
        <v>525</v>
      </c>
      <c r="F366" s="210">
        <v>90000</v>
      </c>
      <c r="G366" s="210">
        <v>0</v>
      </c>
      <c r="H366" s="210">
        <v>0</v>
      </c>
      <c r="I366" s="210">
        <v>0</v>
      </c>
      <c r="J366" s="210">
        <v>0</v>
      </c>
      <c r="K366" s="210">
        <v>0</v>
      </c>
      <c r="L366" s="210">
        <v>0</v>
      </c>
      <c r="M366" s="210">
        <v>90000</v>
      </c>
      <c r="N366" s="211">
        <v>44317</v>
      </c>
      <c r="P366" s="200"/>
      <c r="Q366" s="200"/>
    </row>
    <row r="367" spans="1:17">
      <c r="A367" s="19">
        <v>511</v>
      </c>
      <c r="B367" s="19" t="s">
        <v>2186</v>
      </c>
      <c r="C367" s="209" t="s">
        <v>526</v>
      </c>
      <c r="D367" s="212" t="e">
        <v>#N/A</v>
      </c>
      <c r="E367" s="209" t="s">
        <v>527</v>
      </c>
      <c r="F367" s="210">
        <v>770700</v>
      </c>
      <c r="G367" s="210">
        <v>0</v>
      </c>
      <c r="H367" s="210">
        <v>0</v>
      </c>
      <c r="I367" s="210">
        <v>0</v>
      </c>
      <c r="J367" s="210">
        <v>0</v>
      </c>
      <c r="K367" s="210">
        <v>0</v>
      </c>
      <c r="L367" s="210">
        <v>0</v>
      </c>
      <c r="M367" s="210">
        <v>770700</v>
      </c>
      <c r="N367" s="211">
        <v>44317</v>
      </c>
      <c r="P367" s="200"/>
      <c r="Q367" s="200"/>
    </row>
    <row r="368" spans="1:17">
      <c r="A368" s="19">
        <v>512</v>
      </c>
      <c r="B368" s="19" t="s">
        <v>2186</v>
      </c>
      <c r="C368" s="209" t="s">
        <v>528</v>
      </c>
      <c r="D368" s="212" t="e">
        <v>#N/A</v>
      </c>
      <c r="E368" s="209" t="s">
        <v>529</v>
      </c>
      <c r="F368" s="210">
        <v>69828.91</v>
      </c>
      <c r="G368" s="210">
        <v>0</v>
      </c>
      <c r="H368" s="210">
        <v>0</v>
      </c>
      <c r="I368" s="210">
        <v>0</v>
      </c>
      <c r="J368" s="210">
        <v>0</v>
      </c>
      <c r="K368" s="210">
        <v>0</v>
      </c>
      <c r="L368" s="210">
        <v>0</v>
      </c>
      <c r="M368" s="210">
        <v>69828.91</v>
      </c>
      <c r="N368" s="211">
        <v>44317</v>
      </c>
      <c r="P368" s="200"/>
      <c r="Q368" s="200"/>
    </row>
    <row r="369" spans="1:17">
      <c r="A369" s="19">
        <v>513</v>
      </c>
      <c r="B369" s="19" t="s">
        <v>2186</v>
      </c>
      <c r="C369" s="209" t="s">
        <v>530</v>
      </c>
      <c r="D369" s="212" t="e">
        <v>#N/A</v>
      </c>
      <c r="E369" s="209" t="s">
        <v>2194</v>
      </c>
      <c r="F369" s="210">
        <v>0</v>
      </c>
      <c r="G369" s="210">
        <v>312672.69</v>
      </c>
      <c r="H369" s="210">
        <v>0</v>
      </c>
      <c r="I369" s="210">
        <v>0</v>
      </c>
      <c r="J369" s="210">
        <v>0</v>
      </c>
      <c r="K369" s="210">
        <v>0</v>
      </c>
      <c r="L369" s="210">
        <v>0</v>
      </c>
      <c r="M369" s="210">
        <v>312672.69</v>
      </c>
      <c r="N369" s="211">
        <v>44317</v>
      </c>
      <c r="P369" s="200"/>
      <c r="Q369" s="200"/>
    </row>
    <row r="370" spans="1:17">
      <c r="A370" s="19">
        <v>514</v>
      </c>
      <c r="B370" s="19" t="s">
        <v>2186</v>
      </c>
      <c r="C370" s="209" t="s">
        <v>534</v>
      </c>
      <c r="D370" s="212">
        <v>0</v>
      </c>
      <c r="E370" s="209" t="s">
        <v>535</v>
      </c>
      <c r="F370" s="210">
        <v>14800</v>
      </c>
      <c r="G370" s="210">
        <v>0</v>
      </c>
      <c r="H370" s="210">
        <v>0</v>
      </c>
      <c r="I370" s="210">
        <v>0</v>
      </c>
      <c r="J370" s="210">
        <v>0</v>
      </c>
      <c r="K370" s="210">
        <v>0</v>
      </c>
      <c r="L370" s="212">
        <v>0</v>
      </c>
      <c r="M370" s="210">
        <v>14800</v>
      </c>
      <c r="N370" s="211">
        <v>44317</v>
      </c>
      <c r="P370" s="217">
        <f t="shared" ref="P370:P400" si="20">F370-M370</f>
        <v>0</v>
      </c>
      <c r="Q370" s="217">
        <f t="shared" ref="Q370:Q400" si="21">L370-I370+P370</f>
        <v>0</v>
      </c>
    </row>
    <row r="371" spans="1:17">
      <c r="A371" s="19">
        <v>515</v>
      </c>
      <c r="B371" s="19" t="s">
        <v>2186</v>
      </c>
      <c r="C371" s="209" t="s">
        <v>536</v>
      </c>
      <c r="D371" s="212">
        <v>0</v>
      </c>
      <c r="E371" s="209" t="s">
        <v>537</v>
      </c>
      <c r="F371" s="210">
        <v>125700</v>
      </c>
      <c r="G371" s="210">
        <v>9200</v>
      </c>
      <c r="H371" s="210">
        <v>0</v>
      </c>
      <c r="I371" s="210">
        <v>9200</v>
      </c>
      <c r="J371" s="210">
        <v>0</v>
      </c>
      <c r="K371" s="210">
        <v>0</v>
      </c>
      <c r="L371" s="212">
        <v>0</v>
      </c>
      <c r="M371" s="210">
        <v>125700</v>
      </c>
      <c r="N371" s="211">
        <v>44317</v>
      </c>
      <c r="P371" s="217">
        <f t="shared" si="20"/>
        <v>0</v>
      </c>
      <c r="Q371" s="217">
        <f t="shared" si="21"/>
        <v>-9200</v>
      </c>
    </row>
    <row r="372" spans="1:17">
      <c r="A372" s="19">
        <v>516</v>
      </c>
      <c r="B372" s="19" t="s">
        <v>2186</v>
      </c>
      <c r="C372" s="209" t="s">
        <v>540</v>
      </c>
      <c r="D372" s="212">
        <v>0</v>
      </c>
      <c r="E372" s="209" t="s">
        <v>541</v>
      </c>
      <c r="F372" s="210">
        <v>1868826.77</v>
      </c>
      <c r="G372" s="210">
        <v>0</v>
      </c>
      <c r="H372" s="210">
        <v>0</v>
      </c>
      <c r="I372" s="210">
        <v>0</v>
      </c>
      <c r="J372" s="210">
        <v>0</v>
      </c>
      <c r="K372" s="210">
        <v>0</v>
      </c>
      <c r="L372" s="212">
        <v>0</v>
      </c>
      <c r="M372" s="210">
        <v>1868826.77</v>
      </c>
      <c r="N372" s="211">
        <v>44317</v>
      </c>
      <c r="P372" s="217">
        <f t="shared" si="20"/>
        <v>0</v>
      </c>
      <c r="Q372" s="217">
        <f t="shared" si="21"/>
        <v>0</v>
      </c>
    </row>
    <row r="373" spans="1:17">
      <c r="A373" s="19">
        <v>517</v>
      </c>
      <c r="B373" s="19" t="s">
        <v>2186</v>
      </c>
      <c r="C373" s="209" t="s">
        <v>542</v>
      </c>
      <c r="D373" s="212" t="e">
        <v>#N/A</v>
      </c>
      <c r="E373" s="209" t="s">
        <v>2193</v>
      </c>
      <c r="F373" s="210">
        <v>42225.01</v>
      </c>
      <c r="G373" s="210">
        <v>0</v>
      </c>
      <c r="H373" s="210">
        <v>0</v>
      </c>
      <c r="I373" s="210">
        <v>0</v>
      </c>
      <c r="J373" s="210">
        <v>0</v>
      </c>
      <c r="K373" s="210">
        <v>0</v>
      </c>
      <c r="L373" s="212">
        <v>0</v>
      </c>
      <c r="M373" s="210">
        <v>42225.01</v>
      </c>
      <c r="N373" s="211">
        <v>44317</v>
      </c>
      <c r="P373" s="217">
        <f t="shared" si="20"/>
        <v>0</v>
      </c>
      <c r="Q373" s="217">
        <f t="shared" si="21"/>
        <v>0</v>
      </c>
    </row>
    <row r="374" spans="1:17">
      <c r="A374" s="19">
        <v>518</v>
      </c>
      <c r="B374" s="19" t="s">
        <v>2186</v>
      </c>
      <c r="C374" s="209" t="s">
        <v>1667</v>
      </c>
      <c r="D374" s="212">
        <v>0</v>
      </c>
      <c r="E374" s="209" t="s">
        <v>2188</v>
      </c>
      <c r="F374" s="210">
        <v>5428.53</v>
      </c>
      <c r="G374" s="210">
        <v>0</v>
      </c>
      <c r="H374" s="210">
        <v>0</v>
      </c>
      <c r="I374" s="210">
        <v>0</v>
      </c>
      <c r="J374" s="210">
        <v>0</v>
      </c>
      <c r="K374" s="210">
        <v>0</v>
      </c>
      <c r="L374" s="212">
        <v>0</v>
      </c>
      <c r="M374" s="210">
        <v>5428.53</v>
      </c>
      <c r="N374" s="211">
        <v>44317</v>
      </c>
      <c r="P374" s="217">
        <f t="shared" si="20"/>
        <v>0</v>
      </c>
      <c r="Q374" s="217">
        <f t="shared" si="21"/>
        <v>0</v>
      </c>
    </row>
    <row r="375" spans="1:17">
      <c r="A375" s="19">
        <v>521</v>
      </c>
      <c r="B375" s="19" t="s">
        <v>2167</v>
      </c>
      <c r="C375" s="209" t="s">
        <v>385</v>
      </c>
      <c r="D375" s="212" t="s">
        <v>319</v>
      </c>
      <c r="E375" s="209" t="s">
        <v>387</v>
      </c>
      <c r="F375" s="210">
        <v>5466140.4400000004</v>
      </c>
      <c r="G375" s="210">
        <v>0</v>
      </c>
      <c r="H375" s="210">
        <v>0</v>
      </c>
      <c r="I375" s="210">
        <v>0</v>
      </c>
      <c r="J375" s="210">
        <v>0</v>
      </c>
      <c r="K375" s="210">
        <v>0</v>
      </c>
      <c r="L375" s="212">
        <v>13233.03</v>
      </c>
      <c r="M375" s="210">
        <v>5479373.4699999997</v>
      </c>
      <c r="N375" s="211">
        <v>44317</v>
      </c>
      <c r="P375" s="217">
        <f t="shared" si="20"/>
        <v>-13233.029999999329</v>
      </c>
      <c r="Q375" s="217">
        <f t="shared" si="21"/>
        <v>6.7120708990842104E-10</v>
      </c>
    </row>
    <row r="376" spans="1:17">
      <c r="A376" s="19">
        <v>522</v>
      </c>
      <c r="B376" s="19" t="s">
        <v>2167</v>
      </c>
      <c r="C376" s="209" t="s">
        <v>388</v>
      </c>
      <c r="D376" s="212" t="s">
        <v>322</v>
      </c>
      <c r="E376" s="209" t="s">
        <v>389</v>
      </c>
      <c r="F376" s="210">
        <v>331090.43</v>
      </c>
      <c r="G376" s="210">
        <v>0</v>
      </c>
      <c r="H376" s="210">
        <v>0</v>
      </c>
      <c r="I376" s="210">
        <v>0</v>
      </c>
      <c r="J376" s="210">
        <v>0</v>
      </c>
      <c r="K376" s="210">
        <v>0</v>
      </c>
      <c r="L376" s="212">
        <v>5812.41</v>
      </c>
      <c r="M376" s="210">
        <v>336902.84</v>
      </c>
      <c r="N376" s="211">
        <v>44317</v>
      </c>
      <c r="P376" s="217">
        <f t="shared" si="20"/>
        <v>-5812.4100000000326</v>
      </c>
      <c r="Q376" s="217">
        <f t="shared" si="21"/>
        <v>-3.2741809263825417E-11</v>
      </c>
    </row>
    <row r="377" spans="1:17">
      <c r="A377" s="19">
        <v>523</v>
      </c>
      <c r="B377" s="19" t="s">
        <v>2167</v>
      </c>
      <c r="C377" s="209" t="s">
        <v>390</v>
      </c>
      <c r="D377" s="212" t="s">
        <v>325</v>
      </c>
      <c r="E377" s="209" t="s">
        <v>391</v>
      </c>
      <c r="F377" s="210">
        <v>90528.89</v>
      </c>
      <c r="G377" s="210">
        <v>0</v>
      </c>
      <c r="H377" s="210">
        <v>0</v>
      </c>
      <c r="I377" s="210">
        <v>0</v>
      </c>
      <c r="J377" s="210">
        <v>0</v>
      </c>
      <c r="K377" s="210">
        <v>0</v>
      </c>
      <c r="L377" s="212">
        <v>2867.63</v>
      </c>
      <c r="M377" s="210">
        <v>93396.52</v>
      </c>
      <c r="N377" s="211">
        <v>44317</v>
      </c>
      <c r="P377" s="217">
        <f t="shared" si="20"/>
        <v>-2867.6300000000047</v>
      </c>
      <c r="Q377" s="217">
        <f t="shared" si="21"/>
        <v>-4.5474735088646412E-12</v>
      </c>
    </row>
    <row r="378" spans="1:17">
      <c r="A378" s="19">
        <v>524</v>
      </c>
      <c r="B378" s="19" t="s">
        <v>2167</v>
      </c>
      <c r="C378" s="209" t="s">
        <v>392</v>
      </c>
      <c r="D378" s="212" t="s">
        <v>325</v>
      </c>
      <c r="E378" s="209" t="s">
        <v>2189</v>
      </c>
      <c r="F378" s="210">
        <v>32008.75</v>
      </c>
      <c r="G378" s="210">
        <v>0</v>
      </c>
      <c r="H378" s="210">
        <v>0</v>
      </c>
      <c r="I378" s="210">
        <v>0</v>
      </c>
      <c r="J378" s="210">
        <v>0</v>
      </c>
      <c r="K378" s="210">
        <v>0</v>
      </c>
      <c r="L378" s="212">
        <v>355.55</v>
      </c>
      <c r="M378" s="210">
        <v>32364.3</v>
      </c>
      <c r="N378" s="211">
        <v>44317</v>
      </c>
      <c r="P378" s="217">
        <f t="shared" si="20"/>
        <v>-355.54999999999927</v>
      </c>
      <c r="Q378" s="217">
        <f t="shared" si="21"/>
        <v>7.3896444519050419E-13</v>
      </c>
    </row>
    <row r="379" spans="1:17">
      <c r="A379" s="19">
        <v>525</v>
      </c>
      <c r="B379" s="19" t="s">
        <v>2167</v>
      </c>
      <c r="C379" s="209" t="s">
        <v>394</v>
      </c>
      <c r="D379" s="212" t="s">
        <v>330</v>
      </c>
      <c r="E379" s="209" t="s">
        <v>395</v>
      </c>
      <c r="F379" s="210">
        <v>574945.56000000006</v>
      </c>
      <c r="G379" s="210">
        <v>0</v>
      </c>
      <c r="H379" s="210">
        <v>0</v>
      </c>
      <c r="I379" s="210">
        <v>0</v>
      </c>
      <c r="J379" s="210">
        <v>0</v>
      </c>
      <c r="K379" s="210">
        <v>0</v>
      </c>
      <c r="L379" s="212">
        <v>13679.9</v>
      </c>
      <c r="M379" s="210">
        <v>588625.46</v>
      </c>
      <c r="N379" s="211">
        <v>44317</v>
      </c>
      <c r="P379" s="217">
        <f t="shared" si="20"/>
        <v>-13679.899999999907</v>
      </c>
      <c r="Q379" s="217">
        <f t="shared" si="21"/>
        <v>9.276845958083868E-11</v>
      </c>
    </row>
    <row r="380" spans="1:17">
      <c r="A380" s="19">
        <v>526</v>
      </c>
      <c r="B380" s="19" t="s">
        <v>2167</v>
      </c>
      <c r="C380" s="209" t="s">
        <v>396</v>
      </c>
      <c r="D380" s="212" t="s">
        <v>333</v>
      </c>
      <c r="E380" s="209" t="s">
        <v>397</v>
      </c>
      <c r="F380" s="210">
        <v>5480143.7400000002</v>
      </c>
      <c r="G380" s="210">
        <v>0</v>
      </c>
      <c r="H380" s="210">
        <v>0</v>
      </c>
      <c r="I380" s="210">
        <v>0</v>
      </c>
      <c r="J380" s="210">
        <v>0</v>
      </c>
      <c r="K380" s="210">
        <v>0</v>
      </c>
      <c r="L380" s="212">
        <v>118906.75</v>
      </c>
      <c r="M380" s="210">
        <v>5599050.5</v>
      </c>
      <c r="N380" s="211">
        <v>44317</v>
      </c>
      <c r="P380" s="217">
        <f t="shared" si="20"/>
        <v>-118906.75999999978</v>
      </c>
      <c r="Q380" s="217">
        <f t="shared" si="21"/>
        <v>-9.9999997764825821E-3</v>
      </c>
    </row>
    <row r="381" spans="1:17">
      <c r="A381" s="19">
        <v>527</v>
      </c>
      <c r="B381" s="19" t="s">
        <v>2167</v>
      </c>
      <c r="C381" s="209" t="s">
        <v>398</v>
      </c>
      <c r="D381" s="212" t="s">
        <v>319</v>
      </c>
      <c r="E381" s="209" t="s">
        <v>399</v>
      </c>
      <c r="F381" s="210">
        <v>133689.54999999999</v>
      </c>
      <c r="G381" s="210">
        <v>0</v>
      </c>
      <c r="H381" s="210">
        <v>0</v>
      </c>
      <c r="I381" s="210">
        <v>0</v>
      </c>
      <c r="J381" s="210">
        <v>0</v>
      </c>
      <c r="K381" s="210">
        <v>0</v>
      </c>
      <c r="L381" s="212">
        <v>3984.77</v>
      </c>
      <c r="M381" s="210">
        <v>137674.32</v>
      </c>
      <c r="N381" s="211">
        <v>44317</v>
      </c>
      <c r="P381" s="217">
        <f t="shared" si="20"/>
        <v>-3984.7700000000186</v>
      </c>
      <c r="Q381" s="217">
        <f t="shared" si="21"/>
        <v>-1.8644641386345029E-11</v>
      </c>
    </row>
    <row r="382" spans="1:17">
      <c r="A382" s="19">
        <v>528</v>
      </c>
      <c r="B382" s="19" t="s">
        <v>2167</v>
      </c>
      <c r="C382" s="209" t="s">
        <v>400</v>
      </c>
      <c r="D382" s="212" t="s">
        <v>319</v>
      </c>
      <c r="E382" s="209" t="s">
        <v>401</v>
      </c>
      <c r="F382" s="210">
        <v>1048.29</v>
      </c>
      <c r="G382" s="210">
        <v>0</v>
      </c>
      <c r="H382" s="210">
        <v>0</v>
      </c>
      <c r="I382" s="210">
        <v>0</v>
      </c>
      <c r="J382" s="210">
        <v>0</v>
      </c>
      <c r="K382" s="210">
        <v>0</v>
      </c>
      <c r="L382" s="212">
        <v>11.91</v>
      </c>
      <c r="M382" s="210">
        <v>1060.21</v>
      </c>
      <c r="N382" s="211">
        <v>44317</v>
      </c>
      <c r="P382" s="217">
        <f t="shared" si="20"/>
        <v>-11.920000000000073</v>
      </c>
      <c r="Q382" s="217">
        <f t="shared" si="21"/>
        <v>-1.0000000000072617E-2</v>
      </c>
    </row>
    <row r="383" spans="1:17">
      <c r="A383" s="19">
        <v>529</v>
      </c>
      <c r="B383" s="19" t="s">
        <v>2167</v>
      </c>
      <c r="C383" s="209" t="s">
        <v>402</v>
      </c>
      <c r="D383" s="212" t="s">
        <v>319</v>
      </c>
      <c r="E383" s="209" t="s">
        <v>403</v>
      </c>
      <c r="F383" s="210">
        <v>52679.97</v>
      </c>
      <c r="G383" s="210">
        <v>0</v>
      </c>
      <c r="H383" s="210">
        <v>0</v>
      </c>
      <c r="I383" s="210">
        <v>0</v>
      </c>
      <c r="J383" s="210">
        <v>0</v>
      </c>
      <c r="K383" s="210">
        <v>0</v>
      </c>
      <c r="L383" s="212">
        <v>598.64</v>
      </c>
      <c r="M383" s="210">
        <v>53278.61</v>
      </c>
      <c r="N383" s="211">
        <v>44317</v>
      </c>
      <c r="P383" s="217">
        <f t="shared" si="20"/>
        <v>-598.63999999999942</v>
      </c>
      <c r="Q383" s="217">
        <f t="shared" si="21"/>
        <v>0</v>
      </c>
    </row>
    <row r="384" spans="1:17">
      <c r="A384" s="19">
        <v>539</v>
      </c>
      <c r="B384" s="19" t="s">
        <v>2167</v>
      </c>
      <c r="C384" s="209" t="s">
        <v>404</v>
      </c>
      <c r="D384" s="212" t="s">
        <v>319</v>
      </c>
      <c r="E384" s="209" t="s">
        <v>405</v>
      </c>
      <c r="F384" s="210">
        <v>19196.169999999998</v>
      </c>
      <c r="G384" s="210">
        <v>0</v>
      </c>
      <c r="H384" s="210">
        <v>0</v>
      </c>
      <c r="I384" s="210">
        <v>0</v>
      </c>
      <c r="J384" s="210">
        <v>0</v>
      </c>
      <c r="K384" s="210">
        <v>0</v>
      </c>
      <c r="L384" s="212">
        <v>218.14</v>
      </c>
      <c r="M384" s="210">
        <v>19414.310000000001</v>
      </c>
      <c r="N384" s="211">
        <v>44317</v>
      </c>
      <c r="P384" s="217">
        <f t="shared" si="20"/>
        <v>-218.14000000000306</v>
      </c>
      <c r="Q384" s="217">
        <f t="shared" si="21"/>
        <v>-3.0695446184836328E-12</v>
      </c>
    </row>
    <row r="385" spans="1:17">
      <c r="A385" s="19">
        <v>540</v>
      </c>
      <c r="B385" s="19" t="s">
        <v>2167</v>
      </c>
      <c r="C385" s="209" t="s">
        <v>406</v>
      </c>
      <c r="D385" s="212" t="s">
        <v>319</v>
      </c>
      <c r="E385" s="209" t="s">
        <v>407</v>
      </c>
      <c r="F385" s="210">
        <v>5846.52</v>
      </c>
      <c r="G385" s="210">
        <v>0</v>
      </c>
      <c r="H385" s="210">
        <v>0</v>
      </c>
      <c r="I385" s="210">
        <v>0</v>
      </c>
      <c r="J385" s="210">
        <v>0</v>
      </c>
      <c r="K385" s="210">
        <v>0</v>
      </c>
      <c r="L385" s="212">
        <v>66.44</v>
      </c>
      <c r="M385" s="210">
        <v>5912.96</v>
      </c>
      <c r="N385" s="211">
        <v>44317</v>
      </c>
      <c r="P385" s="217">
        <f t="shared" si="20"/>
        <v>-66.4399999999996</v>
      </c>
      <c r="Q385" s="217">
        <f t="shared" si="21"/>
        <v>3.979039320256561E-13</v>
      </c>
    </row>
    <row r="386" spans="1:17">
      <c r="A386" s="19">
        <v>541</v>
      </c>
      <c r="B386" s="19" t="s">
        <v>2167</v>
      </c>
      <c r="C386" s="209" t="s">
        <v>408</v>
      </c>
      <c r="D386" s="212" t="s">
        <v>319</v>
      </c>
      <c r="E386" s="209" t="s">
        <v>409</v>
      </c>
      <c r="F386" s="210">
        <v>271943.59999999998</v>
      </c>
      <c r="G386" s="210">
        <v>0</v>
      </c>
      <c r="H386" s="210">
        <v>0</v>
      </c>
      <c r="I386" s="210">
        <v>0</v>
      </c>
      <c r="J386" s="210">
        <v>0</v>
      </c>
      <c r="K386" s="210">
        <v>0</v>
      </c>
      <c r="L386" s="212">
        <v>4635.3999999999996</v>
      </c>
      <c r="M386" s="210">
        <v>276579.01</v>
      </c>
      <c r="N386" s="211">
        <v>44317</v>
      </c>
      <c r="P386" s="217">
        <f t="shared" si="20"/>
        <v>-4635.4100000000326</v>
      </c>
      <c r="Q386" s="217">
        <f t="shared" si="21"/>
        <v>-1.0000000032960088E-2</v>
      </c>
    </row>
    <row r="387" spans="1:17">
      <c r="A387" s="19">
        <v>542</v>
      </c>
      <c r="B387" s="19" t="s">
        <v>2167</v>
      </c>
      <c r="C387" s="209" t="s">
        <v>410</v>
      </c>
      <c r="D387" s="212" t="s">
        <v>319</v>
      </c>
      <c r="E387" s="209" t="s">
        <v>411</v>
      </c>
      <c r="F387" s="210">
        <v>2782.85</v>
      </c>
      <c r="G387" s="210">
        <v>0</v>
      </c>
      <c r="H387" s="210">
        <v>0</v>
      </c>
      <c r="I387" s="210">
        <v>0</v>
      </c>
      <c r="J387" s="210">
        <v>0</v>
      </c>
      <c r="K387" s="210">
        <v>0</v>
      </c>
      <c r="L387" s="212">
        <v>33.94</v>
      </c>
      <c r="M387" s="210">
        <v>2816.78</v>
      </c>
      <c r="N387" s="211">
        <v>44317</v>
      </c>
      <c r="P387" s="217">
        <f t="shared" si="20"/>
        <v>-33.930000000000291</v>
      </c>
      <c r="Q387" s="217">
        <f t="shared" si="21"/>
        <v>9.999999999706688E-3</v>
      </c>
    </row>
    <row r="388" spans="1:17">
      <c r="A388" s="19">
        <v>543</v>
      </c>
      <c r="B388" s="19" t="s">
        <v>2167</v>
      </c>
      <c r="C388" s="209" t="s">
        <v>412</v>
      </c>
      <c r="D388" s="212" t="s">
        <v>319</v>
      </c>
      <c r="E388" s="209" t="s">
        <v>413</v>
      </c>
      <c r="F388" s="210">
        <v>5751.92</v>
      </c>
      <c r="G388" s="210">
        <v>0</v>
      </c>
      <c r="H388" s="210">
        <v>0</v>
      </c>
      <c r="I388" s="210">
        <v>0</v>
      </c>
      <c r="J388" s="210">
        <v>0</v>
      </c>
      <c r="K388" s="210">
        <v>0</v>
      </c>
      <c r="L388" s="212">
        <v>75.680000000000007</v>
      </c>
      <c r="M388" s="210">
        <v>5827.6</v>
      </c>
      <c r="N388" s="211">
        <v>44317</v>
      </c>
      <c r="P388" s="217">
        <f t="shared" si="20"/>
        <v>-75.680000000000291</v>
      </c>
      <c r="Q388" s="217">
        <f t="shared" si="21"/>
        <v>-2.8421709430404007E-13</v>
      </c>
    </row>
    <row r="389" spans="1:17">
      <c r="A389" s="19">
        <v>544</v>
      </c>
      <c r="B389" s="19" t="s">
        <v>2167</v>
      </c>
      <c r="C389" s="209" t="s">
        <v>414</v>
      </c>
      <c r="D389" s="212" t="s">
        <v>319</v>
      </c>
      <c r="E389" s="209" t="s">
        <v>415</v>
      </c>
      <c r="F389" s="210">
        <v>342.13</v>
      </c>
      <c r="G389" s="210">
        <v>0</v>
      </c>
      <c r="H389" s="210">
        <v>0</v>
      </c>
      <c r="I389" s="210">
        <v>0</v>
      </c>
      <c r="J389" s="210">
        <v>0</v>
      </c>
      <c r="K389" s="210">
        <v>0</v>
      </c>
      <c r="L389" s="212">
        <v>4.5</v>
      </c>
      <c r="M389" s="210">
        <v>346.64</v>
      </c>
      <c r="N389" s="211">
        <v>44317</v>
      </c>
      <c r="P389" s="217">
        <f t="shared" si="20"/>
        <v>-4.5099999999999909</v>
      </c>
      <c r="Q389" s="217">
        <f t="shared" si="21"/>
        <v>-9.9999999999909051E-3</v>
      </c>
    </row>
    <row r="390" spans="1:17">
      <c r="A390" s="19">
        <v>545</v>
      </c>
      <c r="B390" s="19" t="s">
        <v>2167</v>
      </c>
      <c r="C390" s="209" t="s">
        <v>416</v>
      </c>
      <c r="D390" s="212" t="s">
        <v>319</v>
      </c>
      <c r="E390" s="209" t="s">
        <v>417</v>
      </c>
      <c r="F390" s="210">
        <v>1073.6099999999999</v>
      </c>
      <c r="G390" s="210">
        <v>0</v>
      </c>
      <c r="H390" s="210">
        <v>0</v>
      </c>
      <c r="I390" s="210">
        <v>0</v>
      </c>
      <c r="J390" s="210">
        <v>0</v>
      </c>
      <c r="K390" s="210">
        <v>0</v>
      </c>
      <c r="L390" s="212">
        <v>15.34</v>
      </c>
      <c r="M390" s="210">
        <v>1088.95</v>
      </c>
      <c r="N390" s="211">
        <v>44317</v>
      </c>
      <c r="P390" s="217">
        <f t="shared" si="20"/>
        <v>-15.340000000000146</v>
      </c>
      <c r="Q390" s="217">
        <f t="shared" si="21"/>
        <v>-1.4566126083082054E-13</v>
      </c>
    </row>
    <row r="391" spans="1:17">
      <c r="A391" s="19">
        <v>546</v>
      </c>
      <c r="B391" s="19" t="s">
        <v>2167</v>
      </c>
      <c r="C391" s="209" t="s">
        <v>418</v>
      </c>
      <c r="D391" s="212" t="s">
        <v>319</v>
      </c>
      <c r="E391" s="209" t="s">
        <v>419</v>
      </c>
      <c r="F391" s="210">
        <v>177536.28</v>
      </c>
      <c r="G391" s="210">
        <v>0</v>
      </c>
      <c r="H391" s="210">
        <v>0</v>
      </c>
      <c r="I391" s="210">
        <v>0</v>
      </c>
      <c r="J391" s="210">
        <v>0</v>
      </c>
      <c r="K391" s="210">
        <v>0</v>
      </c>
      <c r="L391" s="212">
        <v>3026.19</v>
      </c>
      <c r="M391" s="210">
        <v>180562.47</v>
      </c>
      <c r="N391" s="211">
        <v>44317</v>
      </c>
      <c r="P391" s="217">
        <f t="shared" si="20"/>
        <v>-3026.1900000000023</v>
      </c>
      <c r="Q391" s="217">
        <f t="shared" si="21"/>
        <v>0</v>
      </c>
    </row>
    <row r="392" spans="1:17">
      <c r="A392" s="19">
        <v>547</v>
      </c>
      <c r="B392" s="19" t="s">
        <v>2167</v>
      </c>
      <c r="C392" s="209" t="s">
        <v>420</v>
      </c>
      <c r="D392" s="212" t="s">
        <v>319</v>
      </c>
      <c r="E392" s="209" t="s">
        <v>421</v>
      </c>
      <c r="F392" s="210">
        <v>91499.5</v>
      </c>
      <c r="G392" s="210">
        <v>0</v>
      </c>
      <c r="H392" s="210">
        <v>0</v>
      </c>
      <c r="I392" s="210">
        <v>0</v>
      </c>
      <c r="J392" s="210">
        <v>0</v>
      </c>
      <c r="K392" s="210">
        <v>0</v>
      </c>
      <c r="L392" s="212">
        <v>1785.85</v>
      </c>
      <c r="M392" s="210">
        <v>93285.34</v>
      </c>
      <c r="N392" s="211">
        <v>44317</v>
      </c>
      <c r="P392" s="217">
        <f t="shared" si="20"/>
        <v>-1785.8399999999965</v>
      </c>
      <c r="Q392" s="217">
        <f t="shared" si="21"/>
        <v>1.000000000340151E-2</v>
      </c>
    </row>
    <row r="393" spans="1:17">
      <c r="A393" s="19">
        <v>548</v>
      </c>
      <c r="B393" s="19" t="s">
        <v>2167</v>
      </c>
      <c r="C393" s="209" t="s">
        <v>422</v>
      </c>
      <c r="D393" s="212" t="s">
        <v>319</v>
      </c>
      <c r="E393" s="209" t="s">
        <v>2190</v>
      </c>
      <c r="F393" s="210">
        <v>374853.43</v>
      </c>
      <c r="G393" s="210">
        <v>0</v>
      </c>
      <c r="H393" s="210">
        <v>0</v>
      </c>
      <c r="I393" s="210">
        <v>0</v>
      </c>
      <c r="J393" s="210">
        <v>0</v>
      </c>
      <c r="K393" s="210">
        <v>0</v>
      </c>
      <c r="L393" s="212">
        <v>7215.79</v>
      </c>
      <c r="M393" s="210">
        <v>382069.22</v>
      </c>
      <c r="N393" s="211">
        <v>44317</v>
      </c>
      <c r="P393" s="217">
        <f t="shared" si="20"/>
        <v>-7215.789999999979</v>
      </c>
      <c r="Q393" s="217">
        <f t="shared" si="21"/>
        <v>2.0918378140777349E-11</v>
      </c>
    </row>
    <row r="394" spans="1:17">
      <c r="A394" s="19">
        <v>549</v>
      </c>
      <c r="B394" s="19" t="s">
        <v>2167</v>
      </c>
      <c r="C394" s="209" t="s">
        <v>424</v>
      </c>
      <c r="D394" s="212" t="s">
        <v>319</v>
      </c>
      <c r="E394" s="209" t="s">
        <v>2191</v>
      </c>
      <c r="F394" s="210">
        <v>22620.799999999999</v>
      </c>
      <c r="G394" s="210">
        <v>0</v>
      </c>
      <c r="H394" s="210">
        <v>0</v>
      </c>
      <c r="I394" s="210">
        <v>0</v>
      </c>
      <c r="J394" s="210">
        <v>0</v>
      </c>
      <c r="K394" s="210">
        <v>0</v>
      </c>
      <c r="L394" s="212">
        <v>435.29</v>
      </c>
      <c r="M394" s="210">
        <v>23056.09</v>
      </c>
      <c r="N394" s="211">
        <v>44317</v>
      </c>
      <c r="P394" s="217">
        <f t="shared" si="20"/>
        <v>-435.29000000000087</v>
      </c>
      <c r="Q394" s="217">
        <f t="shared" si="21"/>
        <v>-8.5265128291212022E-13</v>
      </c>
    </row>
    <row r="395" spans="1:17">
      <c r="A395" s="19">
        <v>550</v>
      </c>
      <c r="B395" s="19" t="s">
        <v>2167</v>
      </c>
      <c r="C395" s="209" t="s">
        <v>426</v>
      </c>
      <c r="D395" s="212" t="s">
        <v>319</v>
      </c>
      <c r="E395" s="209" t="s">
        <v>2192</v>
      </c>
      <c r="F395" s="210">
        <v>6357.44</v>
      </c>
      <c r="G395" s="210">
        <v>0</v>
      </c>
      <c r="H395" s="210">
        <v>0</v>
      </c>
      <c r="I395" s="210">
        <v>0</v>
      </c>
      <c r="J395" s="210">
        <v>0</v>
      </c>
      <c r="K395" s="210">
        <v>0</v>
      </c>
      <c r="L395" s="212">
        <v>144.41</v>
      </c>
      <c r="M395" s="210">
        <v>6501.85</v>
      </c>
      <c r="N395" s="211">
        <v>44317</v>
      </c>
      <c r="P395" s="217">
        <f t="shared" si="20"/>
        <v>-144.41000000000076</v>
      </c>
      <c r="Q395" s="217">
        <f t="shared" si="21"/>
        <v>-7.673861546209082E-13</v>
      </c>
    </row>
    <row r="396" spans="1:17">
      <c r="A396" s="19">
        <v>551</v>
      </c>
      <c r="B396" s="19" t="s">
        <v>2167</v>
      </c>
      <c r="C396" s="209" t="s">
        <v>428</v>
      </c>
      <c r="D396" s="212" t="s">
        <v>319</v>
      </c>
      <c r="E396" s="209" t="s">
        <v>429</v>
      </c>
      <c r="F396" s="210">
        <v>264719.83</v>
      </c>
      <c r="G396" s="210">
        <v>0</v>
      </c>
      <c r="H396" s="210">
        <v>0</v>
      </c>
      <c r="I396" s="210">
        <v>0</v>
      </c>
      <c r="J396" s="210">
        <v>0</v>
      </c>
      <c r="K396" s="210">
        <v>0</v>
      </c>
      <c r="L396" s="212">
        <v>6426.43</v>
      </c>
      <c r="M396" s="210">
        <v>271146.26</v>
      </c>
      <c r="N396" s="211">
        <v>44317</v>
      </c>
      <c r="P396" s="217">
        <f t="shared" si="20"/>
        <v>-6426.429999999993</v>
      </c>
      <c r="Q396" s="217">
        <f t="shared" si="21"/>
        <v>7.2759576141834259E-12</v>
      </c>
    </row>
    <row r="397" spans="1:17">
      <c r="A397" s="19">
        <v>552</v>
      </c>
      <c r="B397" s="19" t="s">
        <v>2167</v>
      </c>
      <c r="C397" s="209" t="s">
        <v>430</v>
      </c>
      <c r="D397" s="212" t="s">
        <v>319</v>
      </c>
      <c r="E397" s="209" t="s">
        <v>431</v>
      </c>
      <c r="F397" s="210">
        <v>1141.3800000000001</v>
      </c>
      <c r="G397" s="210">
        <v>0</v>
      </c>
      <c r="H397" s="210">
        <v>0</v>
      </c>
      <c r="I397" s="210">
        <v>0</v>
      </c>
      <c r="J397" s="210">
        <v>0</v>
      </c>
      <c r="K397" s="210">
        <v>0</v>
      </c>
      <c r="L397" s="212">
        <v>31.16</v>
      </c>
      <c r="M397" s="210">
        <v>1172.54</v>
      </c>
      <c r="N397" s="211">
        <v>44317</v>
      </c>
      <c r="P397" s="217">
        <f t="shared" si="20"/>
        <v>-31.159999999999854</v>
      </c>
      <c r="Q397" s="217">
        <f t="shared" si="21"/>
        <v>1.4566126083082054E-13</v>
      </c>
    </row>
    <row r="398" spans="1:17">
      <c r="A398" s="19">
        <v>553</v>
      </c>
      <c r="B398" s="19" t="s">
        <v>2167</v>
      </c>
      <c r="C398" s="209" t="s">
        <v>432</v>
      </c>
      <c r="D398" s="212" t="s">
        <v>319</v>
      </c>
      <c r="E398" s="209" t="s">
        <v>433</v>
      </c>
      <c r="F398" s="210">
        <v>1026.1500000000001</v>
      </c>
      <c r="G398" s="210">
        <v>0</v>
      </c>
      <c r="H398" s="210">
        <v>0</v>
      </c>
      <c r="I398" s="210">
        <v>0</v>
      </c>
      <c r="J398" s="210">
        <v>0</v>
      </c>
      <c r="K398" s="210">
        <v>0</v>
      </c>
      <c r="L398" s="212">
        <v>28.01</v>
      </c>
      <c r="M398" s="210">
        <v>1054.1600000000001</v>
      </c>
      <c r="N398" s="211">
        <v>44317</v>
      </c>
      <c r="P398" s="217">
        <f t="shared" si="20"/>
        <v>-28.009999999999991</v>
      </c>
      <c r="Q398" s="217">
        <f t="shared" si="21"/>
        <v>0</v>
      </c>
    </row>
    <row r="399" spans="1:17">
      <c r="A399" s="19">
        <v>554</v>
      </c>
      <c r="B399" s="19" t="s">
        <v>2167</v>
      </c>
      <c r="C399" s="209" t="s">
        <v>434</v>
      </c>
      <c r="D399" s="212" t="s">
        <v>319</v>
      </c>
      <c r="E399" s="209" t="s">
        <v>435</v>
      </c>
      <c r="F399" s="210">
        <v>33890.1</v>
      </c>
      <c r="G399" s="210">
        <v>0</v>
      </c>
      <c r="H399" s="210">
        <v>0</v>
      </c>
      <c r="I399" s="210">
        <v>0</v>
      </c>
      <c r="J399" s="210">
        <v>0</v>
      </c>
      <c r="K399" s="210">
        <v>0</v>
      </c>
      <c r="L399" s="212">
        <v>1357.41</v>
      </c>
      <c r="M399" s="210">
        <v>35247.519999999997</v>
      </c>
      <c r="N399" s="211">
        <v>44317</v>
      </c>
      <c r="P399" s="217">
        <f t="shared" si="20"/>
        <v>-1357.4199999999983</v>
      </c>
      <c r="Q399" s="217">
        <f t="shared" si="21"/>
        <v>-9.9999999981719156E-3</v>
      </c>
    </row>
    <row r="400" spans="1:17">
      <c r="A400" s="19">
        <v>555</v>
      </c>
      <c r="B400" s="19" t="s">
        <v>2167</v>
      </c>
      <c r="C400" s="209" t="s">
        <v>436</v>
      </c>
      <c r="D400" s="212" t="s">
        <v>319</v>
      </c>
      <c r="E400" s="209" t="s">
        <v>437</v>
      </c>
      <c r="F400" s="210">
        <v>1541.15</v>
      </c>
      <c r="G400" s="210">
        <v>0</v>
      </c>
      <c r="H400" s="210">
        <v>0</v>
      </c>
      <c r="I400" s="210">
        <v>0</v>
      </c>
      <c r="J400" s="210">
        <v>0</v>
      </c>
      <c r="K400" s="210">
        <v>0</v>
      </c>
      <c r="L400" s="212">
        <v>61.73</v>
      </c>
      <c r="M400" s="210">
        <v>1602.88</v>
      </c>
      <c r="N400" s="211">
        <v>44317</v>
      </c>
      <c r="P400" s="217">
        <f t="shared" si="20"/>
        <v>-61.730000000000018</v>
      </c>
      <c r="Q400" s="217">
        <f t="shared" si="21"/>
        <v>0</v>
      </c>
    </row>
    <row r="401" spans="1:17">
      <c r="A401" s="19">
        <v>556</v>
      </c>
      <c r="B401" s="19" t="s">
        <v>2167</v>
      </c>
      <c r="C401" s="209" t="s">
        <v>438</v>
      </c>
      <c r="D401" s="212" t="s">
        <v>319</v>
      </c>
      <c r="E401" s="209" t="s">
        <v>439</v>
      </c>
      <c r="F401" s="210">
        <v>1066.33</v>
      </c>
      <c r="G401" s="210">
        <v>0</v>
      </c>
      <c r="H401" s="210">
        <v>0</v>
      </c>
      <c r="I401" s="210">
        <v>0</v>
      </c>
      <c r="J401" s="210">
        <v>0</v>
      </c>
      <c r="K401" s="210">
        <v>0</v>
      </c>
      <c r="L401" s="210">
        <v>15.23</v>
      </c>
      <c r="M401" s="210">
        <v>1081.57</v>
      </c>
      <c r="N401" s="211">
        <v>44317</v>
      </c>
      <c r="P401" s="217">
        <f t="shared" ref="P401:P432" si="22">F401-M401</f>
        <v>-15.240000000000009</v>
      </c>
      <c r="Q401" s="217">
        <f t="shared" ref="Q401:Q432" si="23">G401-I401+P401</f>
        <v>-15.240000000000009</v>
      </c>
    </row>
    <row r="402" spans="1:17">
      <c r="A402" s="19">
        <v>557</v>
      </c>
      <c r="B402" s="19" t="s">
        <v>2167</v>
      </c>
      <c r="C402" s="209" t="s">
        <v>440</v>
      </c>
      <c r="D402" s="212" t="s">
        <v>319</v>
      </c>
      <c r="E402" s="209" t="s">
        <v>441</v>
      </c>
      <c r="F402" s="210">
        <v>1131.1099999999999</v>
      </c>
      <c r="G402" s="210">
        <v>0</v>
      </c>
      <c r="H402" s="210">
        <v>0</v>
      </c>
      <c r="I402" s="210">
        <v>0</v>
      </c>
      <c r="J402" s="210">
        <v>0</v>
      </c>
      <c r="K402" s="210">
        <v>0</v>
      </c>
      <c r="L402" s="210">
        <v>45.3</v>
      </c>
      <c r="M402" s="210">
        <v>1176.42</v>
      </c>
      <c r="N402" s="211">
        <v>44317</v>
      </c>
      <c r="P402" s="217">
        <f t="shared" si="22"/>
        <v>-45.310000000000173</v>
      </c>
      <c r="Q402" s="217">
        <f t="shared" si="23"/>
        <v>-45.310000000000173</v>
      </c>
    </row>
    <row r="403" spans="1:17">
      <c r="A403" s="19">
        <v>558</v>
      </c>
      <c r="B403" s="19" t="s">
        <v>2167</v>
      </c>
      <c r="C403" s="209" t="s">
        <v>442</v>
      </c>
      <c r="D403" s="212" t="s">
        <v>319</v>
      </c>
      <c r="E403" s="209" t="s">
        <v>443</v>
      </c>
      <c r="F403" s="210">
        <v>3314.74</v>
      </c>
      <c r="G403" s="210">
        <v>0</v>
      </c>
      <c r="H403" s="210">
        <v>0</v>
      </c>
      <c r="I403" s="210">
        <v>0</v>
      </c>
      <c r="J403" s="210">
        <v>0</v>
      </c>
      <c r="K403" s="210">
        <v>0</v>
      </c>
      <c r="L403" s="210">
        <v>667.25</v>
      </c>
      <c r="M403" s="210">
        <v>3982</v>
      </c>
      <c r="N403" s="211">
        <v>44317</v>
      </c>
      <c r="P403" s="217">
        <f t="shared" si="22"/>
        <v>-667.26000000000022</v>
      </c>
      <c r="Q403" s="217">
        <f t="shared" si="23"/>
        <v>-667.26000000000022</v>
      </c>
    </row>
    <row r="404" spans="1:17">
      <c r="A404" s="19">
        <v>559</v>
      </c>
      <c r="B404" s="19" t="s">
        <v>2167</v>
      </c>
      <c r="C404" s="209" t="s">
        <v>444</v>
      </c>
      <c r="D404" s="212" t="s">
        <v>319</v>
      </c>
      <c r="E404" s="209" t="s">
        <v>445</v>
      </c>
      <c r="F404" s="210">
        <v>2254.9499999999998</v>
      </c>
      <c r="G404" s="210">
        <v>0</v>
      </c>
      <c r="H404" s="210">
        <v>0</v>
      </c>
      <c r="I404" s="210">
        <v>0</v>
      </c>
      <c r="J404" s="210">
        <v>0</v>
      </c>
      <c r="K404" s="210">
        <v>0</v>
      </c>
      <c r="L404" s="210">
        <v>453.92</v>
      </c>
      <c r="M404" s="210">
        <v>2708.87</v>
      </c>
      <c r="N404" s="211">
        <v>44317</v>
      </c>
      <c r="P404" s="217">
        <f t="shared" si="22"/>
        <v>-453.92000000000007</v>
      </c>
      <c r="Q404" s="217">
        <f t="shared" si="23"/>
        <v>-453.92000000000007</v>
      </c>
    </row>
    <row r="405" spans="1:17">
      <c r="A405" s="19">
        <v>560</v>
      </c>
      <c r="B405" s="19" t="s">
        <v>2167</v>
      </c>
      <c r="C405" s="209" t="s">
        <v>472</v>
      </c>
      <c r="D405" s="212" t="s">
        <v>468</v>
      </c>
      <c r="E405" s="209" t="s">
        <v>474</v>
      </c>
      <c r="F405" s="210">
        <v>772007.09</v>
      </c>
      <c r="G405" s="210">
        <v>0</v>
      </c>
      <c r="H405" s="210">
        <v>0</v>
      </c>
      <c r="I405" s="210">
        <v>0</v>
      </c>
      <c r="J405" s="210">
        <v>0</v>
      </c>
      <c r="K405" s="210">
        <v>0</v>
      </c>
      <c r="L405" s="210">
        <v>9626.84</v>
      </c>
      <c r="M405" s="210">
        <v>781633.93</v>
      </c>
      <c r="N405" s="211">
        <v>44317</v>
      </c>
      <c r="P405" s="217">
        <f t="shared" si="22"/>
        <v>-9626.8400000000838</v>
      </c>
      <c r="Q405" s="217">
        <f t="shared" si="23"/>
        <v>-9626.8400000000838</v>
      </c>
    </row>
    <row r="406" spans="1:17">
      <c r="A406" s="19">
        <v>575</v>
      </c>
      <c r="B406" s="19" t="s">
        <v>2182</v>
      </c>
      <c r="C406" s="209" t="s">
        <v>314</v>
      </c>
      <c r="D406" s="212" t="s">
        <v>315</v>
      </c>
      <c r="E406" s="209" t="s">
        <v>317</v>
      </c>
      <c r="F406" s="210">
        <v>162806.15</v>
      </c>
      <c r="G406" s="210">
        <v>0</v>
      </c>
      <c r="H406" s="210">
        <v>0</v>
      </c>
      <c r="I406" s="210">
        <v>0</v>
      </c>
      <c r="J406" s="210">
        <v>0</v>
      </c>
      <c r="K406" s="210">
        <v>0</v>
      </c>
      <c r="L406" s="210">
        <v>0</v>
      </c>
      <c r="M406" s="210">
        <v>162806.15</v>
      </c>
      <c r="N406" s="211">
        <v>44348</v>
      </c>
      <c r="P406" s="217">
        <f t="shared" si="22"/>
        <v>0</v>
      </c>
      <c r="Q406" s="217">
        <f t="shared" si="23"/>
        <v>0</v>
      </c>
    </row>
    <row r="407" spans="1:17">
      <c r="A407" s="19">
        <v>576</v>
      </c>
      <c r="B407" s="19" t="s">
        <v>2182</v>
      </c>
      <c r="C407" s="209" t="s">
        <v>318</v>
      </c>
      <c r="D407" s="212" t="s">
        <v>319</v>
      </c>
      <c r="E407" s="209" t="s">
        <v>320</v>
      </c>
      <c r="F407" s="210">
        <v>7971743.9800000004</v>
      </c>
      <c r="G407" s="210">
        <v>0</v>
      </c>
      <c r="H407" s="210">
        <v>0</v>
      </c>
      <c r="I407" s="210">
        <v>0</v>
      </c>
      <c r="J407" s="210">
        <v>0</v>
      </c>
      <c r="K407" s="210">
        <v>0</v>
      </c>
      <c r="L407" s="210">
        <v>0</v>
      </c>
      <c r="M407" s="210">
        <v>7971743.9800000004</v>
      </c>
      <c r="N407" s="211">
        <v>44348</v>
      </c>
      <c r="P407" s="217">
        <f t="shared" si="22"/>
        <v>0</v>
      </c>
      <c r="Q407" s="217">
        <f t="shared" si="23"/>
        <v>0</v>
      </c>
    </row>
    <row r="408" spans="1:17">
      <c r="A408" s="19">
        <v>577</v>
      </c>
      <c r="B408" s="19" t="s">
        <v>2182</v>
      </c>
      <c r="C408" s="209" t="s">
        <v>321</v>
      </c>
      <c r="D408" s="212" t="s">
        <v>322</v>
      </c>
      <c r="E408" s="209" t="s">
        <v>323</v>
      </c>
      <c r="F408" s="210">
        <v>697936.7</v>
      </c>
      <c r="G408" s="210">
        <v>0</v>
      </c>
      <c r="H408" s="210">
        <v>0</v>
      </c>
      <c r="I408" s="210">
        <v>0</v>
      </c>
      <c r="J408" s="210">
        <v>0</v>
      </c>
      <c r="K408" s="210">
        <v>0</v>
      </c>
      <c r="L408" s="210">
        <v>0</v>
      </c>
      <c r="M408" s="210">
        <v>697936.7</v>
      </c>
      <c r="N408" s="211">
        <v>44348</v>
      </c>
      <c r="P408" s="217">
        <f t="shared" si="22"/>
        <v>0</v>
      </c>
      <c r="Q408" s="217">
        <f t="shared" si="23"/>
        <v>0</v>
      </c>
    </row>
    <row r="409" spans="1:17">
      <c r="A409" s="19">
        <v>578</v>
      </c>
      <c r="B409" s="19" t="s">
        <v>2182</v>
      </c>
      <c r="C409" s="209" t="s">
        <v>324</v>
      </c>
      <c r="D409" s="212" t="s">
        <v>325</v>
      </c>
      <c r="E409" s="209" t="s">
        <v>326</v>
      </c>
      <c r="F409" s="210">
        <v>344116.06</v>
      </c>
      <c r="G409" s="210">
        <v>0</v>
      </c>
      <c r="H409" s="210">
        <v>0</v>
      </c>
      <c r="I409" s="210">
        <v>0</v>
      </c>
      <c r="J409" s="210">
        <v>0</v>
      </c>
      <c r="K409" s="210">
        <v>0</v>
      </c>
      <c r="L409" s="210">
        <v>0</v>
      </c>
      <c r="M409" s="210">
        <v>344116.06</v>
      </c>
      <c r="N409" s="211">
        <v>44348</v>
      </c>
      <c r="P409" s="217">
        <f t="shared" si="22"/>
        <v>0</v>
      </c>
      <c r="Q409" s="217">
        <f t="shared" si="23"/>
        <v>0</v>
      </c>
    </row>
    <row r="410" spans="1:17">
      <c r="A410" s="19">
        <v>579</v>
      </c>
      <c r="B410" s="19" t="s">
        <v>2182</v>
      </c>
      <c r="C410" s="209" t="s">
        <v>327</v>
      </c>
      <c r="D410" s="212" t="s">
        <v>325</v>
      </c>
      <c r="E410" s="209" t="s">
        <v>328</v>
      </c>
      <c r="F410" s="210">
        <v>45206.64</v>
      </c>
      <c r="G410" s="210">
        <v>0</v>
      </c>
      <c r="H410" s="210">
        <v>0</v>
      </c>
      <c r="I410" s="210">
        <v>0</v>
      </c>
      <c r="J410" s="210">
        <v>0</v>
      </c>
      <c r="K410" s="210">
        <v>0</v>
      </c>
      <c r="L410" s="210">
        <v>0</v>
      </c>
      <c r="M410" s="210">
        <v>45206.64</v>
      </c>
      <c r="N410" s="211">
        <v>44348</v>
      </c>
      <c r="P410" s="217">
        <f t="shared" si="22"/>
        <v>0</v>
      </c>
      <c r="Q410" s="217">
        <f t="shared" si="23"/>
        <v>0</v>
      </c>
    </row>
    <row r="411" spans="1:17">
      <c r="A411" s="19">
        <v>580</v>
      </c>
      <c r="B411" s="19" t="s">
        <v>2182</v>
      </c>
      <c r="C411" s="209" t="s">
        <v>329</v>
      </c>
      <c r="D411" s="212" t="s">
        <v>330</v>
      </c>
      <c r="E411" s="209" t="s">
        <v>331</v>
      </c>
      <c r="F411" s="210">
        <v>1045346.98</v>
      </c>
      <c r="G411" s="210">
        <v>0</v>
      </c>
      <c r="H411" s="210">
        <v>0</v>
      </c>
      <c r="I411" s="210">
        <v>0</v>
      </c>
      <c r="J411" s="210">
        <v>0</v>
      </c>
      <c r="K411" s="210">
        <v>0</v>
      </c>
      <c r="L411" s="210">
        <v>0</v>
      </c>
      <c r="M411" s="210">
        <v>1045346.98</v>
      </c>
      <c r="N411" s="211">
        <v>44348</v>
      </c>
      <c r="P411" s="217">
        <f t="shared" si="22"/>
        <v>0</v>
      </c>
      <c r="Q411" s="217">
        <f t="shared" si="23"/>
        <v>0</v>
      </c>
    </row>
    <row r="412" spans="1:17">
      <c r="A412" s="19">
        <v>581</v>
      </c>
      <c r="B412" s="19" t="s">
        <v>2182</v>
      </c>
      <c r="C412" s="209" t="s">
        <v>332</v>
      </c>
      <c r="D412" s="212" t="s">
        <v>333</v>
      </c>
      <c r="E412" s="209" t="s">
        <v>334</v>
      </c>
      <c r="F412" s="210">
        <v>14433629.029999999</v>
      </c>
      <c r="G412" s="210">
        <v>44853.8</v>
      </c>
      <c r="H412" s="210">
        <v>0</v>
      </c>
      <c r="I412" s="210">
        <v>18000</v>
      </c>
      <c r="J412" s="210">
        <v>0</v>
      </c>
      <c r="K412" s="210">
        <v>0</v>
      </c>
      <c r="L412" s="210">
        <v>0</v>
      </c>
      <c r="M412" s="210">
        <v>14460482.83</v>
      </c>
      <c r="N412" s="211">
        <v>44348</v>
      </c>
      <c r="P412" s="217">
        <f t="shared" si="22"/>
        <v>-26853.800000000745</v>
      </c>
      <c r="Q412" s="217">
        <f t="shared" si="23"/>
        <v>-7.4214767664670944E-10</v>
      </c>
    </row>
    <row r="413" spans="1:17">
      <c r="A413" s="19">
        <v>582</v>
      </c>
      <c r="B413" s="19" t="s">
        <v>2182</v>
      </c>
      <c r="C413" s="209" t="s">
        <v>335</v>
      </c>
      <c r="D413" s="212" t="s">
        <v>319</v>
      </c>
      <c r="E413" s="209" t="s">
        <v>336</v>
      </c>
      <c r="F413" s="210">
        <v>1195429.73</v>
      </c>
      <c r="G413" s="210">
        <v>0</v>
      </c>
      <c r="H413" s="210">
        <v>0</v>
      </c>
      <c r="I413" s="210">
        <v>0</v>
      </c>
      <c r="J413" s="210">
        <v>0</v>
      </c>
      <c r="K413" s="210">
        <v>0</v>
      </c>
      <c r="L413" s="210">
        <v>0</v>
      </c>
      <c r="M413" s="210">
        <v>1195429.73</v>
      </c>
      <c r="N413" s="211">
        <v>44348</v>
      </c>
      <c r="P413" s="217">
        <f t="shared" si="22"/>
        <v>0</v>
      </c>
      <c r="Q413" s="217">
        <f t="shared" si="23"/>
        <v>0</v>
      </c>
    </row>
    <row r="414" spans="1:17">
      <c r="A414" s="19">
        <v>583</v>
      </c>
      <c r="B414" s="19" t="s">
        <v>2182</v>
      </c>
      <c r="C414" s="209" t="s">
        <v>337</v>
      </c>
      <c r="D414" s="212" t="s">
        <v>319</v>
      </c>
      <c r="E414" s="209" t="s">
        <v>338</v>
      </c>
      <c r="F414" s="210">
        <v>4570</v>
      </c>
      <c r="G414" s="210">
        <v>0</v>
      </c>
      <c r="H414" s="210">
        <v>0</v>
      </c>
      <c r="I414" s="210">
        <v>0</v>
      </c>
      <c r="J414" s="210">
        <v>0</v>
      </c>
      <c r="K414" s="210">
        <v>0</v>
      </c>
      <c r="L414" s="210">
        <v>0</v>
      </c>
      <c r="M414" s="210">
        <v>4570</v>
      </c>
      <c r="N414" s="211">
        <v>44348</v>
      </c>
      <c r="P414" s="217">
        <f t="shared" si="22"/>
        <v>0</v>
      </c>
      <c r="Q414" s="217">
        <f t="shared" si="23"/>
        <v>0</v>
      </c>
    </row>
    <row r="415" spans="1:17">
      <c r="A415" s="19">
        <v>584</v>
      </c>
      <c r="B415" s="19" t="s">
        <v>2182</v>
      </c>
      <c r="C415" s="209" t="s">
        <v>339</v>
      </c>
      <c r="D415" s="212" t="s">
        <v>319</v>
      </c>
      <c r="E415" s="209" t="s">
        <v>340</v>
      </c>
      <c r="F415" s="210">
        <v>3573.73</v>
      </c>
      <c r="G415" s="210">
        <v>0</v>
      </c>
      <c r="H415" s="210">
        <v>0</v>
      </c>
      <c r="I415" s="210">
        <v>0</v>
      </c>
      <c r="J415" s="210">
        <v>0</v>
      </c>
      <c r="K415" s="210">
        <v>0</v>
      </c>
      <c r="L415" s="210">
        <v>0</v>
      </c>
      <c r="M415" s="210">
        <v>3573.73</v>
      </c>
      <c r="N415" s="211">
        <v>44348</v>
      </c>
      <c r="P415" s="217">
        <f t="shared" si="22"/>
        <v>0</v>
      </c>
      <c r="Q415" s="217">
        <f t="shared" si="23"/>
        <v>0</v>
      </c>
    </row>
    <row r="416" spans="1:17">
      <c r="A416" s="19">
        <v>585</v>
      </c>
      <c r="B416" s="19" t="s">
        <v>2182</v>
      </c>
      <c r="C416" s="209" t="s">
        <v>341</v>
      </c>
      <c r="D416" s="212" t="s">
        <v>319</v>
      </c>
      <c r="E416" s="209" t="s">
        <v>342</v>
      </c>
      <c r="F416" s="210">
        <v>179590.81</v>
      </c>
      <c r="G416" s="210">
        <v>0</v>
      </c>
      <c r="H416" s="210">
        <v>0</v>
      </c>
      <c r="I416" s="210">
        <v>0</v>
      </c>
      <c r="J416" s="210">
        <v>0</v>
      </c>
      <c r="K416" s="210">
        <v>0</v>
      </c>
      <c r="L416" s="210">
        <v>0</v>
      </c>
      <c r="M416" s="210">
        <v>179590.81</v>
      </c>
      <c r="N416" s="211">
        <v>44348</v>
      </c>
      <c r="P416" s="217">
        <f t="shared" si="22"/>
        <v>0</v>
      </c>
      <c r="Q416" s="217">
        <f t="shared" si="23"/>
        <v>0</v>
      </c>
    </row>
    <row r="417" spans="1:17">
      <c r="A417" s="19">
        <v>586</v>
      </c>
      <c r="B417" s="19" t="s">
        <v>2182</v>
      </c>
      <c r="C417" s="209" t="s">
        <v>343</v>
      </c>
      <c r="D417" s="212" t="s">
        <v>319</v>
      </c>
      <c r="E417" s="209" t="s">
        <v>344</v>
      </c>
      <c r="F417" s="210">
        <v>65441.5</v>
      </c>
      <c r="G417" s="210">
        <v>0</v>
      </c>
      <c r="H417" s="210">
        <v>0</v>
      </c>
      <c r="I417" s="210">
        <v>0</v>
      </c>
      <c r="J417" s="210">
        <v>0</v>
      </c>
      <c r="K417" s="210">
        <v>0</v>
      </c>
      <c r="L417" s="210">
        <v>0</v>
      </c>
      <c r="M417" s="210">
        <v>65441.5</v>
      </c>
      <c r="N417" s="211">
        <v>44348</v>
      </c>
      <c r="P417" s="217">
        <f t="shared" si="22"/>
        <v>0</v>
      </c>
      <c r="Q417" s="217">
        <f t="shared" si="23"/>
        <v>0</v>
      </c>
    </row>
    <row r="418" spans="1:17">
      <c r="A418" s="19">
        <v>587</v>
      </c>
      <c r="B418" s="19" t="s">
        <v>2182</v>
      </c>
      <c r="C418" s="209" t="s">
        <v>345</v>
      </c>
      <c r="D418" s="212" t="s">
        <v>319</v>
      </c>
      <c r="E418" s="209" t="s">
        <v>346</v>
      </c>
      <c r="F418" s="210">
        <v>19931.330000000002</v>
      </c>
      <c r="G418" s="210">
        <v>0</v>
      </c>
      <c r="H418" s="210">
        <v>0</v>
      </c>
      <c r="I418" s="210">
        <v>0</v>
      </c>
      <c r="J418" s="210">
        <v>0</v>
      </c>
      <c r="K418" s="210">
        <v>0</v>
      </c>
      <c r="L418" s="210">
        <v>0</v>
      </c>
      <c r="M418" s="210">
        <v>19931.330000000002</v>
      </c>
      <c r="N418" s="211">
        <v>44348</v>
      </c>
      <c r="P418" s="217">
        <f t="shared" si="22"/>
        <v>0</v>
      </c>
      <c r="Q418" s="217">
        <f t="shared" si="23"/>
        <v>0</v>
      </c>
    </row>
    <row r="419" spans="1:17">
      <c r="A419" s="19">
        <v>588</v>
      </c>
      <c r="B419" s="19" t="s">
        <v>2182</v>
      </c>
      <c r="C419" s="209" t="s">
        <v>347</v>
      </c>
      <c r="D419" s="212" t="s">
        <v>319</v>
      </c>
      <c r="E419" s="209" t="s">
        <v>348</v>
      </c>
      <c r="F419" s="210">
        <v>10181.15</v>
      </c>
      <c r="G419" s="210">
        <v>0</v>
      </c>
      <c r="H419" s="210">
        <v>0</v>
      </c>
      <c r="I419" s="210">
        <v>0</v>
      </c>
      <c r="J419" s="210">
        <v>0</v>
      </c>
      <c r="K419" s="210">
        <v>0</v>
      </c>
      <c r="L419" s="210">
        <v>0</v>
      </c>
      <c r="M419" s="210">
        <v>10181.15</v>
      </c>
      <c r="N419" s="211">
        <v>44348</v>
      </c>
      <c r="P419" s="217">
        <f t="shared" si="22"/>
        <v>0</v>
      </c>
      <c r="Q419" s="217">
        <f t="shared" si="23"/>
        <v>0</v>
      </c>
    </row>
    <row r="420" spans="1:17">
      <c r="A420" s="19">
        <v>589</v>
      </c>
      <c r="B420" s="19" t="s">
        <v>2182</v>
      </c>
      <c r="C420" s="209" t="s">
        <v>349</v>
      </c>
      <c r="D420" s="212" t="s">
        <v>319</v>
      </c>
      <c r="E420" s="209" t="s">
        <v>350</v>
      </c>
      <c r="F420" s="210">
        <v>1390620.7</v>
      </c>
      <c r="G420" s="210">
        <v>0</v>
      </c>
      <c r="H420" s="210">
        <v>0</v>
      </c>
      <c r="I420" s="210">
        <v>0</v>
      </c>
      <c r="J420" s="210">
        <v>0</v>
      </c>
      <c r="K420" s="210">
        <v>0</v>
      </c>
      <c r="L420" s="210">
        <v>0</v>
      </c>
      <c r="M420" s="210">
        <v>1390620.7</v>
      </c>
      <c r="N420" s="211">
        <v>44348</v>
      </c>
      <c r="P420" s="217">
        <f t="shared" si="22"/>
        <v>0</v>
      </c>
      <c r="Q420" s="217">
        <f t="shared" si="23"/>
        <v>0</v>
      </c>
    </row>
    <row r="421" spans="1:17">
      <c r="A421" s="19">
        <v>590</v>
      </c>
      <c r="B421" s="19" t="s">
        <v>2182</v>
      </c>
      <c r="C421" s="209" t="s">
        <v>351</v>
      </c>
      <c r="D421" s="212" t="s">
        <v>319</v>
      </c>
      <c r="E421" s="209" t="s">
        <v>352</v>
      </c>
      <c r="F421" s="210">
        <v>22704.94</v>
      </c>
      <c r="G421" s="210">
        <v>0</v>
      </c>
      <c r="H421" s="210">
        <v>0</v>
      </c>
      <c r="I421" s="210">
        <v>0</v>
      </c>
      <c r="J421" s="210">
        <v>0</v>
      </c>
      <c r="K421" s="210">
        <v>0</v>
      </c>
      <c r="L421" s="210">
        <v>0</v>
      </c>
      <c r="M421" s="210">
        <v>22704.94</v>
      </c>
      <c r="N421" s="211">
        <v>44348</v>
      </c>
      <c r="P421" s="217">
        <f t="shared" si="22"/>
        <v>0</v>
      </c>
      <c r="Q421" s="217">
        <f t="shared" si="23"/>
        <v>0</v>
      </c>
    </row>
    <row r="422" spans="1:17">
      <c r="A422" s="19">
        <v>591</v>
      </c>
      <c r="B422" s="19" t="s">
        <v>2182</v>
      </c>
      <c r="C422" s="209" t="s">
        <v>353</v>
      </c>
      <c r="D422" s="212" t="s">
        <v>319</v>
      </c>
      <c r="E422" s="209" t="s">
        <v>354</v>
      </c>
      <c r="F422" s="210">
        <v>1350.53</v>
      </c>
      <c r="G422" s="210">
        <v>0</v>
      </c>
      <c r="H422" s="210">
        <v>0</v>
      </c>
      <c r="I422" s="210">
        <v>0</v>
      </c>
      <c r="J422" s="210">
        <v>0</v>
      </c>
      <c r="K422" s="210">
        <v>0</v>
      </c>
      <c r="L422" s="210">
        <v>0</v>
      </c>
      <c r="M422" s="210">
        <v>1350.53</v>
      </c>
      <c r="N422" s="211">
        <v>44348</v>
      </c>
      <c r="P422" s="217">
        <f t="shared" si="22"/>
        <v>0</v>
      </c>
      <c r="Q422" s="217">
        <f t="shared" si="23"/>
        <v>0</v>
      </c>
    </row>
    <row r="423" spans="1:17">
      <c r="A423" s="19">
        <v>592</v>
      </c>
      <c r="B423" s="19" t="s">
        <v>2182</v>
      </c>
      <c r="C423" s="209" t="s">
        <v>355</v>
      </c>
      <c r="D423" s="212" t="s">
        <v>319</v>
      </c>
      <c r="E423" s="209" t="s">
        <v>356</v>
      </c>
      <c r="F423" s="210">
        <v>4601.2</v>
      </c>
      <c r="G423" s="210">
        <v>0</v>
      </c>
      <c r="H423" s="210">
        <v>0</v>
      </c>
      <c r="I423" s="210">
        <v>0</v>
      </c>
      <c r="J423" s="210">
        <v>0</v>
      </c>
      <c r="K423" s="210">
        <v>0</v>
      </c>
      <c r="L423" s="210">
        <v>0</v>
      </c>
      <c r="M423" s="210">
        <v>4601.2</v>
      </c>
      <c r="N423" s="211">
        <v>44348</v>
      </c>
      <c r="P423" s="217">
        <f t="shared" si="22"/>
        <v>0</v>
      </c>
      <c r="Q423" s="217">
        <f t="shared" si="23"/>
        <v>0</v>
      </c>
    </row>
    <row r="424" spans="1:17">
      <c r="A424" s="19">
        <v>593</v>
      </c>
      <c r="B424" s="19" t="s">
        <v>2182</v>
      </c>
      <c r="C424" s="209" t="s">
        <v>357</v>
      </c>
      <c r="D424" s="212" t="s">
        <v>319</v>
      </c>
      <c r="E424" s="209" t="s">
        <v>358</v>
      </c>
      <c r="F424" s="210">
        <v>907856</v>
      </c>
      <c r="G424" s="210">
        <v>0</v>
      </c>
      <c r="H424" s="210">
        <v>0</v>
      </c>
      <c r="I424" s="210">
        <v>0</v>
      </c>
      <c r="J424" s="210">
        <v>0</v>
      </c>
      <c r="K424" s="210">
        <v>0</v>
      </c>
      <c r="L424" s="210">
        <v>0</v>
      </c>
      <c r="M424" s="210">
        <v>907856</v>
      </c>
      <c r="N424" s="211">
        <v>44348</v>
      </c>
      <c r="P424" s="217">
        <f t="shared" si="22"/>
        <v>0</v>
      </c>
      <c r="Q424" s="217">
        <f t="shared" si="23"/>
        <v>0</v>
      </c>
    </row>
    <row r="425" spans="1:17">
      <c r="A425" s="19">
        <v>594</v>
      </c>
      <c r="B425" s="19" t="s">
        <v>2182</v>
      </c>
      <c r="C425" s="209" t="s">
        <v>359</v>
      </c>
      <c r="D425" s="212" t="s">
        <v>319</v>
      </c>
      <c r="E425" s="209" t="s">
        <v>360</v>
      </c>
      <c r="F425" s="210">
        <v>535753.85</v>
      </c>
      <c r="G425" s="210">
        <v>0</v>
      </c>
      <c r="H425" s="210">
        <v>0</v>
      </c>
      <c r="I425" s="210">
        <v>0</v>
      </c>
      <c r="J425" s="210">
        <v>0</v>
      </c>
      <c r="K425" s="210">
        <v>0</v>
      </c>
      <c r="L425" s="210">
        <v>0</v>
      </c>
      <c r="M425" s="210">
        <v>535753.85</v>
      </c>
      <c r="N425" s="211">
        <v>44348</v>
      </c>
      <c r="P425" s="217">
        <f t="shared" si="22"/>
        <v>0</v>
      </c>
      <c r="Q425" s="217">
        <f t="shared" si="23"/>
        <v>0</v>
      </c>
    </row>
    <row r="426" spans="1:17">
      <c r="A426" s="19">
        <v>595</v>
      </c>
      <c r="B426" s="19" t="s">
        <v>2182</v>
      </c>
      <c r="C426" s="209" t="s">
        <v>361</v>
      </c>
      <c r="D426" s="212" t="s">
        <v>319</v>
      </c>
      <c r="E426" s="209" t="s">
        <v>2183</v>
      </c>
      <c r="F426" s="210">
        <v>2164736.81</v>
      </c>
      <c r="G426" s="210">
        <v>0</v>
      </c>
      <c r="H426" s="210">
        <v>0</v>
      </c>
      <c r="I426" s="210">
        <v>0</v>
      </c>
      <c r="J426" s="210">
        <v>0</v>
      </c>
      <c r="K426" s="210">
        <v>0</v>
      </c>
      <c r="L426" s="210">
        <v>0</v>
      </c>
      <c r="M426" s="210">
        <v>2164736.81</v>
      </c>
      <c r="N426" s="211">
        <v>44348</v>
      </c>
      <c r="P426" s="217">
        <f t="shared" si="22"/>
        <v>0</v>
      </c>
      <c r="Q426" s="217">
        <f t="shared" si="23"/>
        <v>0</v>
      </c>
    </row>
    <row r="427" spans="1:17">
      <c r="A427" s="19">
        <v>596</v>
      </c>
      <c r="B427" s="19" t="s">
        <v>2182</v>
      </c>
      <c r="C427" s="209" t="s">
        <v>363</v>
      </c>
      <c r="D427" s="212" t="s">
        <v>319</v>
      </c>
      <c r="E427" s="209" t="s">
        <v>364</v>
      </c>
      <c r="F427" s="210">
        <v>130585.64</v>
      </c>
      <c r="G427" s="210">
        <v>0</v>
      </c>
      <c r="H427" s="210">
        <v>0</v>
      </c>
      <c r="I427" s="210">
        <v>0</v>
      </c>
      <c r="J427" s="210">
        <v>0</v>
      </c>
      <c r="K427" s="210">
        <v>0</v>
      </c>
      <c r="L427" s="210">
        <v>0</v>
      </c>
      <c r="M427" s="210">
        <v>130585.64</v>
      </c>
      <c r="N427" s="211">
        <v>44348</v>
      </c>
      <c r="P427" s="217">
        <f t="shared" si="22"/>
        <v>0</v>
      </c>
      <c r="Q427" s="217">
        <f t="shared" si="23"/>
        <v>0</v>
      </c>
    </row>
    <row r="428" spans="1:17">
      <c r="A428" s="19">
        <v>597</v>
      </c>
      <c r="B428" s="19" t="s">
        <v>2182</v>
      </c>
      <c r="C428" s="209" t="s">
        <v>365</v>
      </c>
      <c r="D428" s="212" t="s">
        <v>319</v>
      </c>
      <c r="E428" s="209" t="s">
        <v>366</v>
      </c>
      <c r="F428" s="210">
        <v>43322.97</v>
      </c>
      <c r="G428" s="210">
        <v>0</v>
      </c>
      <c r="H428" s="210">
        <v>0</v>
      </c>
      <c r="I428" s="210">
        <v>0</v>
      </c>
      <c r="J428" s="210">
        <v>0</v>
      </c>
      <c r="K428" s="210">
        <v>0</v>
      </c>
      <c r="L428" s="210">
        <v>0</v>
      </c>
      <c r="M428" s="210">
        <v>43322.97</v>
      </c>
      <c r="N428" s="211">
        <v>44348</v>
      </c>
      <c r="P428" s="217">
        <f t="shared" si="22"/>
        <v>0</v>
      </c>
      <c r="Q428" s="217">
        <f t="shared" si="23"/>
        <v>0</v>
      </c>
    </row>
    <row r="429" spans="1:17">
      <c r="A429" s="19">
        <v>598</v>
      </c>
      <c r="B429" s="19" t="s">
        <v>2182</v>
      </c>
      <c r="C429" s="209" t="s">
        <v>367</v>
      </c>
      <c r="D429" s="212" t="s">
        <v>319</v>
      </c>
      <c r="E429" s="209" t="s">
        <v>368</v>
      </c>
      <c r="F429" s="210">
        <v>1927928.96</v>
      </c>
      <c r="G429" s="210">
        <v>0</v>
      </c>
      <c r="H429" s="210">
        <v>0</v>
      </c>
      <c r="I429" s="210">
        <v>0</v>
      </c>
      <c r="J429" s="210">
        <v>0</v>
      </c>
      <c r="K429" s="210">
        <v>0</v>
      </c>
      <c r="L429" s="210">
        <v>0</v>
      </c>
      <c r="M429" s="210">
        <v>1927928.96</v>
      </c>
      <c r="N429" s="211">
        <v>44348</v>
      </c>
      <c r="P429" s="217">
        <f t="shared" si="22"/>
        <v>0</v>
      </c>
      <c r="Q429" s="217">
        <f t="shared" si="23"/>
        <v>0</v>
      </c>
    </row>
    <row r="430" spans="1:17">
      <c r="A430" s="19">
        <v>599</v>
      </c>
      <c r="B430" s="19" t="s">
        <v>2182</v>
      </c>
      <c r="C430" s="209" t="s">
        <v>369</v>
      </c>
      <c r="D430" s="212" t="s">
        <v>319</v>
      </c>
      <c r="E430" s="209" t="s">
        <v>370</v>
      </c>
      <c r="F430" s="210">
        <v>8403.43</v>
      </c>
      <c r="G430" s="210">
        <v>0</v>
      </c>
      <c r="H430" s="210">
        <v>0</v>
      </c>
      <c r="I430" s="210">
        <v>0</v>
      </c>
      <c r="J430" s="210">
        <v>0</v>
      </c>
      <c r="K430" s="210">
        <v>0</v>
      </c>
      <c r="L430" s="210">
        <v>0</v>
      </c>
      <c r="M430" s="210">
        <v>8403.43</v>
      </c>
      <c r="N430" s="211">
        <v>44348</v>
      </c>
      <c r="P430" s="217">
        <f t="shared" si="22"/>
        <v>0</v>
      </c>
      <c r="Q430" s="217">
        <f t="shared" si="23"/>
        <v>0</v>
      </c>
    </row>
    <row r="431" spans="1:17">
      <c r="A431" s="19">
        <v>600</v>
      </c>
      <c r="B431" s="19" t="s">
        <v>2182</v>
      </c>
      <c r="C431" s="209" t="s">
        <v>371</v>
      </c>
      <c r="D431" s="212" t="s">
        <v>319</v>
      </c>
      <c r="E431" s="209" t="s">
        <v>372</v>
      </c>
      <c r="F431" s="210">
        <v>9347.06</v>
      </c>
      <c r="G431" s="210">
        <v>0</v>
      </c>
      <c r="H431" s="210">
        <v>0</v>
      </c>
      <c r="I431" s="210">
        <v>0</v>
      </c>
      <c r="J431" s="210">
        <v>0</v>
      </c>
      <c r="K431" s="210">
        <v>0</v>
      </c>
      <c r="L431" s="210">
        <v>0</v>
      </c>
      <c r="M431" s="210">
        <v>9347.06</v>
      </c>
      <c r="N431" s="211">
        <v>44348</v>
      </c>
      <c r="P431" s="217">
        <f t="shared" si="22"/>
        <v>0</v>
      </c>
      <c r="Q431" s="217">
        <f t="shared" si="23"/>
        <v>0</v>
      </c>
    </row>
    <row r="432" spans="1:17">
      <c r="A432" s="19">
        <v>601</v>
      </c>
      <c r="B432" s="19" t="s">
        <v>2182</v>
      </c>
      <c r="C432" s="209" t="s">
        <v>373</v>
      </c>
      <c r="D432" s="212" t="s">
        <v>319</v>
      </c>
      <c r="E432" s="209" t="s">
        <v>374</v>
      </c>
      <c r="F432" s="210">
        <v>407224.19</v>
      </c>
      <c r="G432" s="210">
        <v>0</v>
      </c>
      <c r="H432" s="210">
        <v>0</v>
      </c>
      <c r="I432" s="210">
        <v>0</v>
      </c>
      <c r="J432" s="210">
        <v>0</v>
      </c>
      <c r="K432" s="210">
        <v>0</v>
      </c>
      <c r="L432" s="210">
        <v>0</v>
      </c>
      <c r="M432" s="210">
        <v>407224.19</v>
      </c>
      <c r="N432" s="211">
        <v>44348</v>
      </c>
      <c r="P432" s="217">
        <f t="shared" si="22"/>
        <v>0</v>
      </c>
      <c r="Q432" s="217">
        <f t="shared" si="23"/>
        <v>0</v>
      </c>
    </row>
    <row r="433" spans="1:17">
      <c r="A433" s="19">
        <v>602</v>
      </c>
      <c r="B433" s="19" t="s">
        <v>2182</v>
      </c>
      <c r="C433" s="209" t="s">
        <v>375</v>
      </c>
      <c r="D433" s="212" t="s">
        <v>319</v>
      </c>
      <c r="E433" s="209" t="s">
        <v>376</v>
      </c>
      <c r="F433" s="210">
        <v>18518.509999999998</v>
      </c>
      <c r="G433" s="210">
        <v>0</v>
      </c>
      <c r="H433" s="210">
        <v>0</v>
      </c>
      <c r="I433" s="210">
        <v>0</v>
      </c>
      <c r="J433" s="210">
        <v>0</v>
      </c>
      <c r="K433" s="210">
        <v>0</v>
      </c>
      <c r="L433" s="210">
        <v>0</v>
      </c>
      <c r="M433" s="210">
        <v>18518.509999999998</v>
      </c>
      <c r="N433" s="211">
        <v>44348</v>
      </c>
      <c r="P433" s="200"/>
      <c r="Q433" s="200"/>
    </row>
    <row r="434" spans="1:17">
      <c r="A434" s="19">
        <v>603</v>
      </c>
      <c r="B434" s="19" t="s">
        <v>2182</v>
      </c>
      <c r="C434" s="209" t="s">
        <v>377</v>
      </c>
      <c r="D434" s="212" t="s">
        <v>319</v>
      </c>
      <c r="E434" s="209" t="s">
        <v>378</v>
      </c>
      <c r="F434" s="210">
        <v>13591.5</v>
      </c>
      <c r="G434" s="210">
        <v>0</v>
      </c>
      <c r="H434" s="210">
        <v>0</v>
      </c>
      <c r="I434" s="210">
        <v>0</v>
      </c>
      <c r="J434" s="210">
        <v>0</v>
      </c>
      <c r="K434" s="210">
        <v>0</v>
      </c>
      <c r="L434" s="210">
        <v>0</v>
      </c>
      <c r="M434" s="210">
        <v>13591.5</v>
      </c>
      <c r="N434" s="211">
        <v>44348</v>
      </c>
      <c r="P434" s="200"/>
      <c r="Q434" s="200"/>
    </row>
    <row r="435" spans="1:17">
      <c r="A435" s="19">
        <v>604</v>
      </c>
      <c r="B435" s="19" t="s">
        <v>2182</v>
      </c>
      <c r="C435" s="209" t="s">
        <v>379</v>
      </c>
      <c r="D435" s="212" t="s">
        <v>319</v>
      </c>
      <c r="E435" s="209" t="s">
        <v>380</v>
      </c>
      <c r="F435" s="210">
        <v>200176.15</v>
      </c>
      <c r="G435" s="210">
        <v>0</v>
      </c>
      <c r="H435" s="210">
        <v>0</v>
      </c>
      <c r="I435" s="210">
        <v>0</v>
      </c>
      <c r="J435" s="210">
        <v>0</v>
      </c>
      <c r="K435" s="210">
        <v>0</v>
      </c>
      <c r="L435" s="210">
        <v>0</v>
      </c>
      <c r="M435" s="210">
        <v>200176.15</v>
      </c>
      <c r="N435" s="211">
        <v>44348</v>
      </c>
      <c r="P435" s="200"/>
      <c r="Q435" s="200"/>
    </row>
    <row r="436" spans="1:17">
      <c r="A436" s="19">
        <v>605</v>
      </c>
      <c r="B436" s="19" t="s">
        <v>2182</v>
      </c>
      <c r="C436" s="209" t="s">
        <v>381</v>
      </c>
      <c r="D436" s="212" t="s">
        <v>319</v>
      </c>
      <c r="E436" s="209" t="s">
        <v>382</v>
      </c>
      <c r="F436" s="210">
        <v>136175.75</v>
      </c>
      <c r="G436" s="210">
        <v>0</v>
      </c>
      <c r="H436" s="210">
        <v>0</v>
      </c>
      <c r="I436" s="210">
        <v>0</v>
      </c>
      <c r="J436" s="210">
        <v>0</v>
      </c>
      <c r="K436" s="210">
        <v>0</v>
      </c>
      <c r="L436" s="210">
        <v>0</v>
      </c>
      <c r="M436" s="210">
        <v>136175.75</v>
      </c>
      <c r="N436" s="211">
        <v>44348</v>
      </c>
      <c r="P436" s="200"/>
      <c r="Q436" s="200"/>
    </row>
    <row r="437" spans="1:17">
      <c r="A437" s="19">
        <v>615</v>
      </c>
      <c r="B437" s="19" t="s">
        <v>2182</v>
      </c>
      <c r="C437" s="209" t="s">
        <v>467</v>
      </c>
      <c r="D437" s="212" t="s">
        <v>468</v>
      </c>
      <c r="E437" s="209" t="s">
        <v>468</v>
      </c>
      <c r="F437" s="210">
        <v>1155220.6399999999</v>
      </c>
      <c r="G437" s="210">
        <v>0</v>
      </c>
      <c r="H437" s="210">
        <v>0</v>
      </c>
      <c r="I437" s="210">
        <v>0</v>
      </c>
      <c r="J437" s="210">
        <v>0</v>
      </c>
      <c r="K437" s="210">
        <v>0</v>
      </c>
      <c r="L437" s="210">
        <v>0</v>
      </c>
      <c r="M437" s="210">
        <v>1155220.6399999999</v>
      </c>
      <c r="N437" s="211">
        <v>44348</v>
      </c>
      <c r="P437" s="200"/>
      <c r="Q437" s="200"/>
    </row>
    <row r="438" spans="1:17">
      <c r="A438" s="19">
        <v>616</v>
      </c>
      <c r="B438" s="19" t="e">
        <v>#N/A</v>
      </c>
      <c r="C438" s="209" t="s">
        <v>2184</v>
      </c>
      <c r="D438" s="212" t="e">
        <v>#N/A</v>
      </c>
      <c r="E438" s="209" t="s">
        <v>2185</v>
      </c>
      <c r="F438" s="210">
        <v>1602</v>
      </c>
      <c r="G438" s="210">
        <v>0</v>
      </c>
      <c r="H438" s="210">
        <v>0</v>
      </c>
      <c r="I438" s="210">
        <v>0</v>
      </c>
      <c r="J438" s="210">
        <v>0</v>
      </c>
      <c r="K438" s="210">
        <v>0</v>
      </c>
      <c r="L438" s="210">
        <v>0</v>
      </c>
      <c r="M438" s="210">
        <v>1602</v>
      </c>
      <c r="N438" s="211">
        <v>44348</v>
      </c>
      <c r="P438" s="200"/>
      <c r="Q438" s="200"/>
    </row>
    <row r="439" spans="1:17">
      <c r="A439" s="19">
        <v>617</v>
      </c>
      <c r="B439" s="19" t="s">
        <v>2186</v>
      </c>
      <c r="C439" s="209" t="s">
        <v>502</v>
      </c>
      <c r="D439" s="212">
        <v>0</v>
      </c>
      <c r="E439" s="209" t="s">
        <v>503</v>
      </c>
      <c r="F439" s="210">
        <v>601976</v>
      </c>
      <c r="G439" s="210">
        <v>0</v>
      </c>
      <c r="H439" s="210">
        <v>0</v>
      </c>
      <c r="I439" s="210">
        <v>0</v>
      </c>
      <c r="J439" s="210">
        <v>0</v>
      </c>
      <c r="K439" s="210">
        <v>0</v>
      </c>
      <c r="L439" s="210">
        <v>0</v>
      </c>
      <c r="M439" s="210">
        <v>601976</v>
      </c>
      <c r="N439" s="211">
        <v>44348</v>
      </c>
      <c r="P439" s="200"/>
      <c r="Q439" s="200"/>
    </row>
    <row r="440" spans="1:17">
      <c r="A440" s="19">
        <v>618</v>
      </c>
      <c r="B440" s="19" t="s">
        <v>2186</v>
      </c>
      <c r="C440" s="209" t="s">
        <v>504</v>
      </c>
      <c r="D440" s="212">
        <v>0</v>
      </c>
      <c r="E440" s="209" t="s">
        <v>505</v>
      </c>
      <c r="F440" s="210">
        <v>213.57</v>
      </c>
      <c r="G440" s="210">
        <v>0</v>
      </c>
      <c r="H440" s="210">
        <v>0</v>
      </c>
      <c r="I440" s="210">
        <v>0</v>
      </c>
      <c r="J440" s="210">
        <v>0</v>
      </c>
      <c r="K440" s="210">
        <v>0</v>
      </c>
      <c r="L440" s="210">
        <v>0</v>
      </c>
      <c r="M440" s="210">
        <v>213.57</v>
      </c>
      <c r="N440" s="211">
        <v>44348</v>
      </c>
      <c r="P440" s="200"/>
      <c r="Q440" s="200"/>
    </row>
    <row r="441" spans="1:17">
      <c r="A441" s="19">
        <v>619</v>
      </c>
      <c r="B441" s="19" t="s">
        <v>2186</v>
      </c>
      <c r="C441" s="209" t="s">
        <v>506</v>
      </c>
      <c r="D441" s="212">
        <v>0</v>
      </c>
      <c r="E441" s="209" t="s">
        <v>507</v>
      </c>
      <c r="F441" s="210">
        <v>232304.02</v>
      </c>
      <c r="G441" s="210">
        <v>0</v>
      </c>
      <c r="H441" s="210">
        <v>0</v>
      </c>
      <c r="I441" s="210">
        <v>0</v>
      </c>
      <c r="J441" s="210">
        <v>0</v>
      </c>
      <c r="K441" s="210">
        <v>0</v>
      </c>
      <c r="L441" s="210">
        <v>0</v>
      </c>
      <c r="M441" s="210">
        <v>232304.02</v>
      </c>
      <c r="N441" s="211">
        <v>44348</v>
      </c>
      <c r="P441" s="200"/>
      <c r="Q441" s="200"/>
    </row>
    <row r="442" spans="1:17">
      <c r="A442" s="19">
        <v>620</v>
      </c>
      <c r="B442" s="19" t="s">
        <v>2186</v>
      </c>
      <c r="C442" s="209" t="s">
        <v>508</v>
      </c>
      <c r="D442" s="212">
        <v>0</v>
      </c>
      <c r="E442" s="209" t="s">
        <v>509</v>
      </c>
      <c r="F442" s="210">
        <v>8100</v>
      </c>
      <c r="G442" s="210">
        <v>0</v>
      </c>
      <c r="H442" s="210">
        <v>0</v>
      </c>
      <c r="I442" s="210">
        <v>0</v>
      </c>
      <c r="J442" s="210">
        <v>0</v>
      </c>
      <c r="K442" s="210">
        <v>0</v>
      </c>
      <c r="L442" s="210">
        <v>0</v>
      </c>
      <c r="M442" s="210">
        <v>8100</v>
      </c>
      <c r="N442" s="211">
        <v>44348</v>
      </c>
      <c r="P442" s="200"/>
      <c r="Q442" s="200"/>
    </row>
    <row r="443" spans="1:17">
      <c r="A443" s="19">
        <v>621</v>
      </c>
      <c r="B443" s="19" t="s">
        <v>2186</v>
      </c>
      <c r="C443" s="209" t="s">
        <v>512</v>
      </c>
      <c r="D443" s="212">
        <v>0</v>
      </c>
      <c r="E443" s="209" t="s">
        <v>513</v>
      </c>
      <c r="F443" s="210">
        <v>55</v>
      </c>
      <c r="G443" s="210">
        <v>0</v>
      </c>
      <c r="H443" s="210">
        <v>0</v>
      </c>
      <c r="I443" s="210">
        <v>0</v>
      </c>
      <c r="J443" s="210">
        <v>0</v>
      </c>
      <c r="K443" s="210">
        <v>0</v>
      </c>
      <c r="L443" s="210">
        <v>0</v>
      </c>
      <c r="M443" s="210">
        <v>55</v>
      </c>
      <c r="N443" s="211">
        <v>44348</v>
      </c>
      <c r="P443" s="200"/>
      <c r="Q443" s="200"/>
    </row>
    <row r="444" spans="1:17">
      <c r="A444" s="19">
        <v>622</v>
      </c>
      <c r="B444" s="19" t="s">
        <v>2186</v>
      </c>
      <c r="C444" s="209" t="s">
        <v>514</v>
      </c>
      <c r="D444" s="212">
        <v>0</v>
      </c>
      <c r="E444" s="209" t="s">
        <v>2187</v>
      </c>
      <c r="F444" s="210">
        <v>3200</v>
      </c>
      <c r="G444" s="210">
        <v>0</v>
      </c>
      <c r="H444" s="210">
        <v>0</v>
      </c>
      <c r="I444" s="210">
        <v>0</v>
      </c>
      <c r="J444" s="210">
        <v>0</v>
      </c>
      <c r="K444" s="210">
        <v>0</v>
      </c>
      <c r="L444" s="210">
        <v>0</v>
      </c>
      <c r="M444" s="210">
        <v>3200</v>
      </c>
      <c r="N444" s="211">
        <v>44348</v>
      </c>
      <c r="P444" s="200"/>
      <c r="Q444" s="200"/>
    </row>
    <row r="445" spans="1:17">
      <c r="A445" s="19">
        <v>623</v>
      </c>
      <c r="B445" s="19" t="s">
        <v>2186</v>
      </c>
      <c r="C445" s="209" t="s">
        <v>516</v>
      </c>
      <c r="D445" s="212">
        <v>0</v>
      </c>
      <c r="E445" s="209" t="s">
        <v>517</v>
      </c>
      <c r="F445" s="210">
        <v>5397.88</v>
      </c>
      <c r="G445" s="210">
        <v>0</v>
      </c>
      <c r="H445" s="210">
        <v>0</v>
      </c>
      <c r="I445" s="210">
        <v>0</v>
      </c>
      <c r="J445" s="210">
        <v>0</v>
      </c>
      <c r="K445" s="210">
        <v>0</v>
      </c>
      <c r="L445" s="210">
        <v>0</v>
      </c>
      <c r="M445" s="210">
        <v>5397.88</v>
      </c>
      <c r="N445" s="211">
        <v>44348</v>
      </c>
      <c r="P445" s="200"/>
      <c r="Q445" s="200"/>
    </row>
    <row r="446" spans="1:17">
      <c r="A446" s="19">
        <v>624</v>
      </c>
      <c r="B446" s="19" t="s">
        <v>2186</v>
      </c>
      <c r="C446" s="209" t="s">
        <v>518</v>
      </c>
      <c r="D446" s="212">
        <v>0</v>
      </c>
      <c r="E446" s="209" t="s">
        <v>519</v>
      </c>
      <c r="F446" s="210">
        <v>18339.060000000001</v>
      </c>
      <c r="G446" s="210">
        <v>0</v>
      </c>
      <c r="H446" s="210">
        <v>0</v>
      </c>
      <c r="I446" s="210">
        <v>0</v>
      </c>
      <c r="J446" s="210">
        <v>0</v>
      </c>
      <c r="K446" s="210">
        <v>0</v>
      </c>
      <c r="L446" s="210">
        <v>0</v>
      </c>
      <c r="M446" s="210">
        <v>18339.060000000001</v>
      </c>
      <c r="N446" s="211">
        <v>44348</v>
      </c>
      <c r="P446" s="200"/>
      <c r="Q446" s="200"/>
    </row>
    <row r="447" spans="1:17">
      <c r="A447" s="19">
        <v>625</v>
      </c>
      <c r="B447" s="19" t="s">
        <v>2186</v>
      </c>
      <c r="C447" s="209" t="s">
        <v>520</v>
      </c>
      <c r="D447" s="212">
        <v>0</v>
      </c>
      <c r="E447" s="209" t="s">
        <v>521</v>
      </c>
      <c r="F447" s="210">
        <v>34150</v>
      </c>
      <c r="G447" s="210">
        <v>0</v>
      </c>
      <c r="H447" s="210">
        <v>0</v>
      </c>
      <c r="I447" s="210">
        <v>0</v>
      </c>
      <c r="J447" s="210">
        <v>0</v>
      </c>
      <c r="K447" s="210">
        <v>0</v>
      </c>
      <c r="L447" s="210">
        <v>0</v>
      </c>
      <c r="M447" s="210">
        <v>34150</v>
      </c>
      <c r="N447" s="211">
        <v>44348</v>
      </c>
      <c r="P447" s="200"/>
      <c r="Q447" s="200"/>
    </row>
    <row r="448" spans="1:17">
      <c r="A448" s="19">
        <v>626</v>
      </c>
      <c r="B448" s="19" t="s">
        <v>2186</v>
      </c>
      <c r="C448" s="209" t="s">
        <v>522</v>
      </c>
      <c r="D448" s="212">
        <v>0</v>
      </c>
      <c r="E448" s="209" t="s">
        <v>523</v>
      </c>
      <c r="F448" s="210">
        <v>80124.05</v>
      </c>
      <c r="G448" s="210">
        <v>0</v>
      </c>
      <c r="H448" s="210">
        <v>0</v>
      </c>
      <c r="I448" s="210">
        <v>0</v>
      </c>
      <c r="J448" s="210">
        <v>0</v>
      </c>
      <c r="K448" s="210">
        <v>0</v>
      </c>
      <c r="L448" s="210">
        <v>0</v>
      </c>
      <c r="M448" s="210">
        <v>80124.05</v>
      </c>
      <c r="N448" s="211">
        <v>44348</v>
      </c>
      <c r="P448" s="200"/>
      <c r="Q448" s="200"/>
    </row>
    <row r="449" spans="1:17">
      <c r="A449" s="19">
        <v>627</v>
      </c>
      <c r="B449" s="19" t="s">
        <v>2186</v>
      </c>
      <c r="C449" s="209" t="s">
        <v>524</v>
      </c>
      <c r="D449" s="212">
        <v>0</v>
      </c>
      <c r="E449" s="209" t="s">
        <v>525</v>
      </c>
      <c r="F449" s="210">
        <v>90000</v>
      </c>
      <c r="G449" s="210">
        <v>0</v>
      </c>
      <c r="H449" s="210">
        <v>0</v>
      </c>
      <c r="I449" s="210">
        <v>0</v>
      </c>
      <c r="J449" s="210">
        <v>0</v>
      </c>
      <c r="K449" s="210">
        <v>0</v>
      </c>
      <c r="L449" s="210">
        <v>0</v>
      </c>
      <c r="M449" s="210">
        <v>90000</v>
      </c>
      <c r="N449" s="211">
        <v>44348</v>
      </c>
      <c r="P449" s="200"/>
      <c r="Q449" s="200"/>
    </row>
    <row r="450" spans="1:17">
      <c r="A450" s="19">
        <v>628</v>
      </c>
      <c r="B450" s="19" t="s">
        <v>2186</v>
      </c>
      <c r="C450" s="209" t="s">
        <v>526</v>
      </c>
      <c r="D450" s="212" t="e">
        <v>#N/A</v>
      </c>
      <c r="E450" s="209" t="s">
        <v>527</v>
      </c>
      <c r="F450" s="210">
        <v>770700</v>
      </c>
      <c r="G450" s="210">
        <v>0</v>
      </c>
      <c r="H450" s="210">
        <v>0</v>
      </c>
      <c r="I450" s="210">
        <v>0</v>
      </c>
      <c r="J450" s="210">
        <v>0</v>
      </c>
      <c r="K450" s="210">
        <v>0</v>
      </c>
      <c r="L450" s="210">
        <v>0</v>
      </c>
      <c r="M450" s="210">
        <v>770700</v>
      </c>
      <c r="N450" s="211">
        <v>44348</v>
      </c>
      <c r="P450" s="200"/>
      <c r="Q450" s="200"/>
    </row>
    <row r="451" spans="1:17">
      <c r="A451" s="19">
        <v>629</v>
      </c>
      <c r="B451" s="19" t="s">
        <v>2186</v>
      </c>
      <c r="C451" s="209" t="s">
        <v>528</v>
      </c>
      <c r="D451" s="212" t="e">
        <v>#N/A</v>
      </c>
      <c r="E451" s="209" t="s">
        <v>529</v>
      </c>
      <c r="F451" s="210">
        <v>69828.91</v>
      </c>
      <c r="G451" s="210">
        <v>0</v>
      </c>
      <c r="H451" s="210">
        <v>0</v>
      </c>
      <c r="I451" s="210">
        <v>0</v>
      </c>
      <c r="J451" s="210">
        <v>0</v>
      </c>
      <c r="K451" s="210">
        <v>0</v>
      </c>
      <c r="L451" s="210">
        <v>0</v>
      </c>
      <c r="M451" s="210">
        <v>69828.91</v>
      </c>
      <c r="N451" s="211">
        <v>44348</v>
      </c>
      <c r="P451" s="200"/>
      <c r="Q451" s="200"/>
    </row>
    <row r="452" spans="1:17">
      <c r="A452" s="19">
        <v>630</v>
      </c>
      <c r="B452" s="19" t="s">
        <v>2186</v>
      </c>
      <c r="C452" s="209" t="s">
        <v>530</v>
      </c>
      <c r="D452" s="212" t="e">
        <v>#N/A</v>
      </c>
      <c r="E452" s="209" t="s">
        <v>2194</v>
      </c>
      <c r="F452" s="210">
        <v>312672.69</v>
      </c>
      <c r="G452" s="210">
        <v>0</v>
      </c>
      <c r="H452" s="210">
        <v>0</v>
      </c>
      <c r="I452" s="210">
        <v>0</v>
      </c>
      <c r="J452" s="210">
        <v>0</v>
      </c>
      <c r="K452" s="210">
        <v>0</v>
      </c>
      <c r="L452" s="212">
        <v>0</v>
      </c>
      <c r="M452" s="210">
        <v>312672.69</v>
      </c>
      <c r="N452" s="211">
        <v>44348</v>
      </c>
      <c r="P452" s="217">
        <f t="shared" ref="P452:P482" si="24">F452-M452</f>
        <v>0</v>
      </c>
      <c r="Q452" s="217">
        <f t="shared" ref="Q452:Q482" si="25">L452-I452+P452</f>
        <v>0</v>
      </c>
    </row>
    <row r="453" spans="1:17">
      <c r="A453" s="19">
        <v>631</v>
      </c>
      <c r="B453" s="19" t="s">
        <v>2186</v>
      </c>
      <c r="C453" s="209" t="s">
        <v>534</v>
      </c>
      <c r="D453" s="212">
        <v>0</v>
      </c>
      <c r="E453" s="209" t="s">
        <v>535</v>
      </c>
      <c r="F453" s="210">
        <v>14800</v>
      </c>
      <c r="G453" s="210">
        <v>0</v>
      </c>
      <c r="H453" s="210">
        <v>0</v>
      </c>
      <c r="I453" s="210">
        <v>2200</v>
      </c>
      <c r="J453" s="210">
        <v>0</v>
      </c>
      <c r="K453" s="210">
        <v>0</v>
      </c>
      <c r="L453" s="212">
        <v>0</v>
      </c>
      <c r="M453" s="210">
        <v>12600</v>
      </c>
      <c r="N453" s="211">
        <v>44348</v>
      </c>
      <c r="P453" s="217">
        <f t="shared" si="24"/>
        <v>2200</v>
      </c>
      <c r="Q453" s="217">
        <f t="shared" si="25"/>
        <v>0</v>
      </c>
    </row>
    <row r="454" spans="1:17">
      <c r="A454" s="19">
        <v>632</v>
      </c>
      <c r="B454" s="19" t="s">
        <v>2186</v>
      </c>
      <c r="C454" s="209" t="s">
        <v>536</v>
      </c>
      <c r="D454" s="212">
        <v>0</v>
      </c>
      <c r="E454" s="209" t="s">
        <v>537</v>
      </c>
      <c r="F454" s="210">
        <v>125700</v>
      </c>
      <c r="G454" s="210">
        <v>14900</v>
      </c>
      <c r="H454" s="210">
        <v>0</v>
      </c>
      <c r="I454" s="210">
        <v>12700</v>
      </c>
      <c r="J454" s="210">
        <v>0</v>
      </c>
      <c r="K454" s="210">
        <v>0</v>
      </c>
      <c r="L454" s="212">
        <v>0</v>
      </c>
      <c r="M454" s="210">
        <v>127900</v>
      </c>
      <c r="N454" s="211">
        <v>44348</v>
      </c>
      <c r="P454" s="217">
        <f t="shared" si="24"/>
        <v>-2200</v>
      </c>
      <c r="Q454" s="217">
        <f t="shared" si="25"/>
        <v>-14900</v>
      </c>
    </row>
    <row r="455" spans="1:17">
      <c r="A455" s="19">
        <v>633</v>
      </c>
      <c r="B455" s="19" t="s">
        <v>2186</v>
      </c>
      <c r="C455" s="209" t="s">
        <v>540</v>
      </c>
      <c r="D455" s="212">
        <v>0</v>
      </c>
      <c r="E455" s="209" t="s">
        <v>541</v>
      </c>
      <c r="F455" s="210">
        <v>1868826.77</v>
      </c>
      <c r="G455" s="210">
        <v>0</v>
      </c>
      <c r="H455" s="210">
        <v>0</v>
      </c>
      <c r="I455" s="210">
        <v>0</v>
      </c>
      <c r="J455" s="210">
        <v>0</v>
      </c>
      <c r="K455" s="210">
        <v>0</v>
      </c>
      <c r="L455" s="212">
        <v>0</v>
      </c>
      <c r="M455" s="210">
        <v>1868826.77</v>
      </c>
      <c r="N455" s="211">
        <v>44348</v>
      </c>
      <c r="P455" s="217">
        <f t="shared" si="24"/>
        <v>0</v>
      </c>
      <c r="Q455" s="217">
        <f t="shared" si="25"/>
        <v>0</v>
      </c>
    </row>
    <row r="456" spans="1:17">
      <c r="A456" s="19">
        <v>634</v>
      </c>
      <c r="B456" s="19" t="s">
        <v>2186</v>
      </c>
      <c r="C456" s="209" t="s">
        <v>542</v>
      </c>
      <c r="D456" s="212" t="e">
        <v>#N/A</v>
      </c>
      <c r="E456" s="209" t="s">
        <v>2193</v>
      </c>
      <c r="F456" s="210">
        <v>42225.01</v>
      </c>
      <c r="G456" s="210">
        <v>0</v>
      </c>
      <c r="H456" s="210">
        <v>0</v>
      </c>
      <c r="I456" s="210">
        <v>0</v>
      </c>
      <c r="J456" s="210">
        <v>0</v>
      </c>
      <c r="K456" s="210">
        <v>0</v>
      </c>
      <c r="L456" s="212">
        <v>0</v>
      </c>
      <c r="M456" s="210">
        <v>42225.01</v>
      </c>
      <c r="N456" s="211">
        <v>44348</v>
      </c>
      <c r="P456" s="217">
        <f t="shared" si="24"/>
        <v>0</v>
      </c>
      <c r="Q456" s="217">
        <f t="shared" si="25"/>
        <v>0</v>
      </c>
    </row>
    <row r="457" spans="1:17">
      <c r="A457" s="19">
        <v>635</v>
      </c>
      <c r="B457" s="19" t="s">
        <v>2186</v>
      </c>
      <c r="C457" s="209" t="s">
        <v>1667</v>
      </c>
      <c r="D457" s="212">
        <v>0</v>
      </c>
      <c r="E457" s="209" t="s">
        <v>2188</v>
      </c>
      <c r="F457" s="210">
        <v>5428.53</v>
      </c>
      <c r="G457" s="210">
        <v>0</v>
      </c>
      <c r="H457" s="210">
        <v>0</v>
      </c>
      <c r="I457" s="210">
        <v>0</v>
      </c>
      <c r="J457" s="210">
        <v>0</v>
      </c>
      <c r="K457" s="210">
        <v>0</v>
      </c>
      <c r="L457" s="212">
        <v>0</v>
      </c>
      <c r="M457" s="210">
        <v>5428.53</v>
      </c>
      <c r="N457" s="211">
        <v>44348</v>
      </c>
      <c r="P457" s="217">
        <f t="shared" si="24"/>
        <v>0</v>
      </c>
      <c r="Q457" s="217">
        <f t="shared" si="25"/>
        <v>0</v>
      </c>
    </row>
    <row r="458" spans="1:17">
      <c r="A458" s="19">
        <v>638</v>
      </c>
      <c r="B458" s="19" t="s">
        <v>2167</v>
      </c>
      <c r="C458" s="209" t="s">
        <v>385</v>
      </c>
      <c r="D458" s="212" t="s">
        <v>319</v>
      </c>
      <c r="E458" s="209" t="s">
        <v>387</v>
      </c>
      <c r="F458" s="210">
        <v>5479373.4699999997</v>
      </c>
      <c r="G458" s="210">
        <v>0</v>
      </c>
      <c r="H458" s="210">
        <v>0</v>
      </c>
      <c r="I458" s="210">
        <v>0</v>
      </c>
      <c r="J458" s="210">
        <v>0</v>
      </c>
      <c r="K458" s="210">
        <v>0</v>
      </c>
      <c r="L458" s="212">
        <v>13233.03</v>
      </c>
      <c r="M458" s="210">
        <v>5492606.5</v>
      </c>
      <c r="N458" s="211">
        <v>44348</v>
      </c>
      <c r="P458" s="217">
        <f t="shared" si="24"/>
        <v>-13233.030000000261</v>
      </c>
      <c r="Q458" s="217">
        <f t="shared" si="25"/>
        <v>-2.6011548470705748E-10</v>
      </c>
    </row>
    <row r="459" spans="1:17">
      <c r="A459" s="19">
        <v>639</v>
      </c>
      <c r="B459" s="19" t="s">
        <v>2167</v>
      </c>
      <c r="C459" s="209" t="s">
        <v>388</v>
      </c>
      <c r="D459" s="212" t="s">
        <v>322</v>
      </c>
      <c r="E459" s="209" t="s">
        <v>389</v>
      </c>
      <c r="F459" s="210">
        <v>336902.84</v>
      </c>
      <c r="G459" s="210">
        <v>0</v>
      </c>
      <c r="H459" s="210">
        <v>0</v>
      </c>
      <c r="I459" s="210">
        <v>0</v>
      </c>
      <c r="J459" s="210">
        <v>0</v>
      </c>
      <c r="K459" s="210">
        <v>0</v>
      </c>
      <c r="L459" s="212">
        <v>5812.41</v>
      </c>
      <c r="M459" s="210">
        <v>342715.26</v>
      </c>
      <c r="N459" s="211">
        <v>44348</v>
      </c>
      <c r="P459" s="217">
        <f t="shared" si="24"/>
        <v>-5812.4199999999837</v>
      </c>
      <c r="Q459" s="217">
        <f t="shared" si="25"/>
        <v>-9.9999999838473741E-3</v>
      </c>
    </row>
    <row r="460" spans="1:17">
      <c r="A460" s="19">
        <v>640</v>
      </c>
      <c r="B460" s="19" t="s">
        <v>2167</v>
      </c>
      <c r="C460" s="209" t="s">
        <v>390</v>
      </c>
      <c r="D460" s="212" t="s">
        <v>325</v>
      </c>
      <c r="E460" s="209" t="s">
        <v>391</v>
      </c>
      <c r="F460" s="210">
        <v>93396.52</v>
      </c>
      <c r="G460" s="210">
        <v>0</v>
      </c>
      <c r="H460" s="210">
        <v>0</v>
      </c>
      <c r="I460" s="210">
        <v>0</v>
      </c>
      <c r="J460" s="210">
        <v>0</v>
      </c>
      <c r="K460" s="210">
        <v>0</v>
      </c>
      <c r="L460" s="212">
        <v>2867.63</v>
      </c>
      <c r="M460" s="210">
        <v>96264.16</v>
      </c>
      <c r="N460" s="211">
        <v>44348</v>
      </c>
      <c r="P460" s="217">
        <f t="shared" si="24"/>
        <v>-2867.6399999999994</v>
      </c>
      <c r="Q460" s="217">
        <f t="shared" si="25"/>
        <v>-9.999999999308784E-3</v>
      </c>
    </row>
    <row r="461" spans="1:17">
      <c r="A461" s="19">
        <v>641</v>
      </c>
      <c r="B461" s="19" t="s">
        <v>2167</v>
      </c>
      <c r="C461" s="209" t="s">
        <v>392</v>
      </c>
      <c r="D461" s="212" t="s">
        <v>325</v>
      </c>
      <c r="E461" s="209" t="s">
        <v>2189</v>
      </c>
      <c r="F461" s="210">
        <v>32364.3</v>
      </c>
      <c r="G461" s="210">
        <v>0</v>
      </c>
      <c r="H461" s="210">
        <v>0</v>
      </c>
      <c r="I461" s="210">
        <v>0</v>
      </c>
      <c r="J461" s="210">
        <v>0</v>
      </c>
      <c r="K461" s="210">
        <v>0</v>
      </c>
      <c r="L461" s="212">
        <v>355.55</v>
      </c>
      <c r="M461" s="210">
        <v>32719.85</v>
      </c>
      <c r="N461" s="211">
        <v>44348</v>
      </c>
      <c r="P461" s="217">
        <f t="shared" si="24"/>
        <v>-355.54999999999927</v>
      </c>
      <c r="Q461" s="217">
        <f t="shared" si="25"/>
        <v>7.3896444519050419E-13</v>
      </c>
    </row>
    <row r="462" spans="1:17">
      <c r="A462" s="19">
        <v>642</v>
      </c>
      <c r="B462" s="19" t="s">
        <v>2167</v>
      </c>
      <c r="C462" s="209" t="s">
        <v>394</v>
      </c>
      <c r="D462" s="212" t="s">
        <v>330</v>
      </c>
      <c r="E462" s="209" t="s">
        <v>395</v>
      </c>
      <c r="F462" s="210">
        <v>588625.46</v>
      </c>
      <c r="G462" s="210">
        <v>0</v>
      </c>
      <c r="H462" s="210">
        <v>0</v>
      </c>
      <c r="I462" s="210">
        <v>0</v>
      </c>
      <c r="J462" s="210">
        <v>0</v>
      </c>
      <c r="K462" s="210">
        <v>0</v>
      </c>
      <c r="L462" s="212">
        <v>13147.17</v>
      </c>
      <c r="M462" s="210">
        <v>601772.63</v>
      </c>
      <c r="N462" s="211">
        <v>44348</v>
      </c>
      <c r="P462" s="217">
        <f t="shared" si="24"/>
        <v>-13147.170000000042</v>
      </c>
      <c r="Q462" s="217">
        <f t="shared" si="25"/>
        <v>-4.1836756281554699E-11</v>
      </c>
    </row>
    <row r="463" spans="1:17">
      <c r="A463" s="19">
        <v>643</v>
      </c>
      <c r="B463" s="19" t="s">
        <v>2167</v>
      </c>
      <c r="C463" s="209" t="s">
        <v>396</v>
      </c>
      <c r="D463" s="212" t="s">
        <v>333</v>
      </c>
      <c r="E463" s="209" t="s">
        <v>397</v>
      </c>
      <c r="F463" s="210">
        <v>5599050.5</v>
      </c>
      <c r="G463" s="210">
        <v>0</v>
      </c>
      <c r="H463" s="210">
        <v>0</v>
      </c>
      <c r="I463" s="210">
        <v>16950</v>
      </c>
      <c r="J463" s="210">
        <v>0</v>
      </c>
      <c r="K463" s="210">
        <v>0</v>
      </c>
      <c r="L463" s="212">
        <v>119469.92</v>
      </c>
      <c r="M463" s="210">
        <v>5701570.4199999999</v>
      </c>
      <c r="N463" s="211">
        <v>44348</v>
      </c>
      <c r="P463" s="217">
        <f t="shared" si="24"/>
        <v>-102519.91999999993</v>
      </c>
      <c r="Q463" s="217">
        <f t="shared" si="25"/>
        <v>0</v>
      </c>
    </row>
    <row r="464" spans="1:17">
      <c r="A464" s="19">
        <v>644</v>
      </c>
      <c r="B464" s="19" t="s">
        <v>2167</v>
      </c>
      <c r="C464" s="209" t="s">
        <v>398</v>
      </c>
      <c r="D464" s="212" t="s">
        <v>319</v>
      </c>
      <c r="E464" s="209" t="s">
        <v>399</v>
      </c>
      <c r="F464" s="210">
        <v>137674.32</v>
      </c>
      <c r="G464" s="210">
        <v>0</v>
      </c>
      <c r="H464" s="210">
        <v>0</v>
      </c>
      <c r="I464" s="210">
        <v>0</v>
      </c>
      <c r="J464" s="210">
        <v>0</v>
      </c>
      <c r="K464" s="210">
        <v>0</v>
      </c>
      <c r="L464" s="212">
        <v>3984.77</v>
      </c>
      <c r="M464" s="210">
        <v>141659.07999999999</v>
      </c>
      <c r="N464" s="211">
        <v>44348</v>
      </c>
      <c r="P464" s="217">
        <f t="shared" si="24"/>
        <v>-3984.7599999999802</v>
      </c>
      <c r="Q464" s="217">
        <f t="shared" si="25"/>
        <v>1.0000000019772415E-2</v>
      </c>
    </row>
    <row r="465" spans="1:17">
      <c r="A465" s="19">
        <v>645</v>
      </c>
      <c r="B465" s="19" t="s">
        <v>2167</v>
      </c>
      <c r="C465" s="209" t="s">
        <v>400</v>
      </c>
      <c r="D465" s="212" t="s">
        <v>319</v>
      </c>
      <c r="E465" s="209" t="s">
        <v>401</v>
      </c>
      <c r="F465" s="210">
        <v>1060.21</v>
      </c>
      <c r="G465" s="210">
        <v>0</v>
      </c>
      <c r="H465" s="210">
        <v>0</v>
      </c>
      <c r="I465" s="210">
        <v>0</v>
      </c>
      <c r="J465" s="210">
        <v>0</v>
      </c>
      <c r="K465" s="210">
        <v>0</v>
      </c>
      <c r="L465" s="212">
        <v>11.91</v>
      </c>
      <c r="M465" s="210">
        <v>1072.1199999999999</v>
      </c>
      <c r="N465" s="211">
        <v>44348</v>
      </c>
      <c r="P465" s="217">
        <f t="shared" si="24"/>
        <v>-11.909999999999854</v>
      </c>
      <c r="Q465" s="217">
        <f t="shared" si="25"/>
        <v>1.4566126083082054E-13</v>
      </c>
    </row>
    <row r="466" spans="1:17">
      <c r="A466" s="19">
        <v>646</v>
      </c>
      <c r="B466" s="19" t="s">
        <v>2167</v>
      </c>
      <c r="C466" s="209" t="s">
        <v>402</v>
      </c>
      <c r="D466" s="212" t="s">
        <v>319</v>
      </c>
      <c r="E466" s="209" t="s">
        <v>403</v>
      </c>
      <c r="F466" s="210">
        <v>53278.61</v>
      </c>
      <c r="G466" s="210">
        <v>0</v>
      </c>
      <c r="H466" s="210">
        <v>0</v>
      </c>
      <c r="I466" s="210">
        <v>0</v>
      </c>
      <c r="J466" s="210">
        <v>0</v>
      </c>
      <c r="K466" s="210">
        <v>0</v>
      </c>
      <c r="L466" s="212">
        <v>598.64</v>
      </c>
      <c r="M466" s="210">
        <v>53877.24</v>
      </c>
      <c r="N466" s="211">
        <v>44348</v>
      </c>
      <c r="P466" s="217">
        <f t="shared" si="24"/>
        <v>-598.62999999999738</v>
      </c>
      <c r="Q466" s="217">
        <f t="shared" si="25"/>
        <v>1.0000000002605702E-2</v>
      </c>
    </row>
    <row r="467" spans="1:17">
      <c r="A467" s="19">
        <v>656</v>
      </c>
      <c r="B467" s="19" t="s">
        <v>2167</v>
      </c>
      <c r="C467" s="209" t="s">
        <v>404</v>
      </c>
      <c r="D467" s="212" t="s">
        <v>319</v>
      </c>
      <c r="E467" s="209" t="s">
        <v>405</v>
      </c>
      <c r="F467" s="210">
        <v>19414.310000000001</v>
      </c>
      <c r="G467" s="210">
        <v>0</v>
      </c>
      <c r="H467" s="210">
        <v>0</v>
      </c>
      <c r="I467" s="210">
        <v>0</v>
      </c>
      <c r="J467" s="210">
        <v>0</v>
      </c>
      <c r="K467" s="210">
        <v>0</v>
      </c>
      <c r="L467" s="212">
        <v>218.14</v>
      </c>
      <c r="M467" s="210">
        <v>19632.45</v>
      </c>
      <c r="N467" s="211">
        <v>44348</v>
      </c>
      <c r="P467" s="217">
        <f t="shared" si="24"/>
        <v>-218.13999999999942</v>
      </c>
      <c r="Q467" s="217">
        <f t="shared" si="25"/>
        <v>5.6843418860808015E-13</v>
      </c>
    </row>
    <row r="468" spans="1:17">
      <c r="A468" s="19">
        <v>657</v>
      </c>
      <c r="B468" s="19" t="s">
        <v>2167</v>
      </c>
      <c r="C468" s="209" t="s">
        <v>406</v>
      </c>
      <c r="D468" s="212" t="s">
        <v>319</v>
      </c>
      <c r="E468" s="209" t="s">
        <v>407</v>
      </c>
      <c r="F468" s="210">
        <v>5912.96</v>
      </c>
      <c r="G468" s="210">
        <v>0</v>
      </c>
      <c r="H468" s="210">
        <v>0</v>
      </c>
      <c r="I468" s="210">
        <v>0</v>
      </c>
      <c r="J468" s="210">
        <v>0</v>
      </c>
      <c r="K468" s="210">
        <v>0</v>
      </c>
      <c r="L468" s="212">
        <v>66.44</v>
      </c>
      <c r="M468" s="210">
        <v>5979.4</v>
      </c>
      <c r="N468" s="211">
        <v>44348</v>
      </c>
      <c r="P468" s="217">
        <f t="shared" si="24"/>
        <v>-66.4399999999996</v>
      </c>
      <c r="Q468" s="217">
        <f t="shared" si="25"/>
        <v>3.979039320256561E-13</v>
      </c>
    </row>
    <row r="469" spans="1:17">
      <c r="A469" s="19">
        <v>658</v>
      </c>
      <c r="B469" s="19" t="s">
        <v>2167</v>
      </c>
      <c r="C469" s="209" t="s">
        <v>408</v>
      </c>
      <c r="D469" s="212" t="s">
        <v>319</v>
      </c>
      <c r="E469" s="209" t="s">
        <v>409</v>
      </c>
      <c r="F469" s="210">
        <v>276579.01</v>
      </c>
      <c r="G469" s="210">
        <v>0</v>
      </c>
      <c r="H469" s="210">
        <v>0</v>
      </c>
      <c r="I469" s="210">
        <v>0</v>
      </c>
      <c r="J469" s="210">
        <v>0</v>
      </c>
      <c r="K469" s="210">
        <v>0</v>
      </c>
      <c r="L469" s="212">
        <v>4635.3999999999996</v>
      </c>
      <c r="M469" s="210">
        <v>281214.40999999997</v>
      </c>
      <c r="N469" s="211">
        <v>44348</v>
      </c>
      <c r="P469" s="217">
        <f t="shared" si="24"/>
        <v>-4635.3999999999651</v>
      </c>
      <c r="Q469" s="217">
        <f t="shared" si="25"/>
        <v>3.4560798667371273E-11</v>
      </c>
    </row>
    <row r="470" spans="1:17">
      <c r="A470" s="19">
        <v>659</v>
      </c>
      <c r="B470" s="19" t="s">
        <v>2167</v>
      </c>
      <c r="C470" s="209" t="s">
        <v>410</v>
      </c>
      <c r="D470" s="212" t="s">
        <v>319</v>
      </c>
      <c r="E470" s="209" t="s">
        <v>411</v>
      </c>
      <c r="F470" s="210">
        <v>2816.78</v>
      </c>
      <c r="G470" s="210">
        <v>0</v>
      </c>
      <c r="H470" s="210">
        <v>0</v>
      </c>
      <c r="I470" s="210">
        <v>0</v>
      </c>
      <c r="J470" s="210">
        <v>0</v>
      </c>
      <c r="K470" s="210">
        <v>0</v>
      </c>
      <c r="L470" s="212">
        <v>33.94</v>
      </c>
      <c r="M470" s="210">
        <v>2850.72</v>
      </c>
      <c r="N470" s="211">
        <v>44348</v>
      </c>
      <c r="P470" s="217">
        <f t="shared" si="24"/>
        <v>-33.9399999999996</v>
      </c>
      <c r="Q470" s="217">
        <f t="shared" si="25"/>
        <v>3.979039320256561E-13</v>
      </c>
    </row>
    <row r="471" spans="1:17">
      <c r="A471" s="19">
        <v>660</v>
      </c>
      <c r="B471" s="19" t="s">
        <v>2167</v>
      </c>
      <c r="C471" s="209" t="s">
        <v>412</v>
      </c>
      <c r="D471" s="212" t="s">
        <v>319</v>
      </c>
      <c r="E471" s="209" t="s">
        <v>413</v>
      </c>
      <c r="F471" s="210">
        <v>5827.6</v>
      </c>
      <c r="G471" s="210">
        <v>0</v>
      </c>
      <c r="H471" s="210">
        <v>0</v>
      </c>
      <c r="I471" s="210">
        <v>0</v>
      </c>
      <c r="J471" s="210">
        <v>0</v>
      </c>
      <c r="K471" s="210">
        <v>0</v>
      </c>
      <c r="L471" s="212">
        <v>75.680000000000007</v>
      </c>
      <c r="M471" s="210">
        <v>5903.28</v>
      </c>
      <c r="N471" s="211">
        <v>44348</v>
      </c>
      <c r="P471" s="217">
        <f t="shared" si="24"/>
        <v>-75.679999999999382</v>
      </c>
      <c r="Q471" s="217">
        <f t="shared" si="25"/>
        <v>6.2527760746888816E-13</v>
      </c>
    </row>
    <row r="472" spans="1:17">
      <c r="A472" s="19">
        <v>661</v>
      </c>
      <c r="B472" s="19" t="s">
        <v>2167</v>
      </c>
      <c r="C472" s="209" t="s">
        <v>414</v>
      </c>
      <c r="D472" s="212" t="s">
        <v>319</v>
      </c>
      <c r="E472" s="209" t="s">
        <v>415</v>
      </c>
      <c r="F472" s="210">
        <v>346.64</v>
      </c>
      <c r="G472" s="210">
        <v>0</v>
      </c>
      <c r="H472" s="210">
        <v>0</v>
      </c>
      <c r="I472" s="210">
        <v>0</v>
      </c>
      <c r="J472" s="210">
        <v>0</v>
      </c>
      <c r="K472" s="210">
        <v>0</v>
      </c>
      <c r="L472" s="212">
        <v>4.5</v>
      </c>
      <c r="M472" s="210">
        <v>351.14</v>
      </c>
      <c r="N472" s="211">
        <v>44348</v>
      </c>
      <c r="P472" s="217">
        <f t="shared" si="24"/>
        <v>-4.5</v>
      </c>
      <c r="Q472" s="217">
        <f t="shared" si="25"/>
        <v>0</v>
      </c>
    </row>
    <row r="473" spans="1:17">
      <c r="A473" s="19">
        <v>662</v>
      </c>
      <c r="B473" s="19" t="s">
        <v>2167</v>
      </c>
      <c r="C473" s="209" t="s">
        <v>416</v>
      </c>
      <c r="D473" s="212" t="s">
        <v>319</v>
      </c>
      <c r="E473" s="209" t="s">
        <v>417</v>
      </c>
      <c r="F473" s="210">
        <v>1088.95</v>
      </c>
      <c r="G473" s="210">
        <v>0</v>
      </c>
      <c r="H473" s="210">
        <v>0</v>
      </c>
      <c r="I473" s="210">
        <v>0</v>
      </c>
      <c r="J473" s="210">
        <v>0</v>
      </c>
      <c r="K473" s="210">
        <v>0</v>
      </c>
      <c r="L473" s="212">
        <v>15.34</v>
      </c>
      <c r="M473" s="210">
        <v>1104.29</v>
      </c>
      <c r="N473" s="211">
        <v>44348</v>
      </c>
      <c r="P473" s="217">
        <f t="shared" si="24"/>
        <v>-15.339999999999918</v>
      </c>
      <c r="Q473" s="217">
        <f t="shared" si="25"/>
        <v>8.1712414612411521E-14</v>
      </c>
    </row>
    <row r="474" spans="1:17">
      <c r="A474" s="19">
        <v>663</v>
      </c>
      <c r="B474" s="19" t="s">
        <v>2167</v>
      </c>
      <c r="C474" s="209" t="s">
        <v>418</v>
      </c>
      <c r="D474" s="212" t="s">
        <v>319</v>
      </c>
      <c r="E474" s="209" t="s">
        <v>419</v>
      </c>
      <c r="F474" s="210">
        <v>180562.47</v>
      </c>
      <c r="G474" s="210">
        <v>0</v>
      </c>
      <c r="H474" s="210">
        <v>0</v>
      </c>
      <c r="I474" s="210">
        <v>0</v>
      </c>
      <c r="J474" s="210">
        <v>0</v>
      </c>
      <c r="K474" s="210">
        <v>0</v>
      </c>
      <c r="L474" s="212">
        <v>3026.19</v>
      </c>
      <c r="M474" s="210">
        <v>183588.66</v>
      </c>
      <c r="N474" s="211">
        <v>44348</v>
      </c>
      <c r="P474" s="217">
        <f t="shared" si="24"/>
        <v>-3026.1900000000023</v>
      </c>
      <c r="Q474" s="217">
        <f t="shared" si="25"/>
        <v>0</v>
      </c>
    </row>
    <row r="475" spans="1:17">
      <c r="A475" s="19">
        <v>664</v>
      </c>
      <c r="B475" s="19" t="s">
        <v>2167</v>
      </c>
      <c r="C475" s="209" t="s">
        <v>420</v>
      </c>
      <c r="D475" s="212" t="s">
        <v>319</v>
      </c>
      <c r="E475" s="209" t="s">
        <v>421</v>
      </c>
      <c r="F475" s="210">
        <v>93285.34</v>
      </c>
      <c r="G475" s="210">
        <v>0</v>
      </c>
      <c r="H475" s="210">
        <v>0</v>
      </c>
      <c r="I475" s="210">
        <v>0</v>
      </c>
      <c r="J475" s="210">
        <v>0</v>
      </c>
      <c r="K475" s="210">
        <v>0</v>
      </c>
      <c r="L475" s="212">
        <v>1785.85</v>
      </c>
      <c r="M475" s="210">
        <v>95071.19</v>
      </c>
      <c r="N475" s="211">
        <v>44348</v>
      </c>
      <c r="P475" s="217">
        <f t="shared" si="24"/>
        <v>-1785.8500000000058</v>
      </c>
      <c r="Q475" s="217">
        <f t="shared" si="25"/>
        <v>-5.9117155615240335E-12</v>
      </c>
    </row>
    <row r="476" spans="1:17">
      <c r="A476" s="19">
        <v>665</v>
      </c>
      <c r="B476" s="19" t="s">
        <v>2167</v>
      </c>
      <c r="C476" s="209" t="s">
        <v>422</v>
      </c>
      <c r="D476" s="212" t="s">
        <v>319</v>
      </c>
      <c r="E476" s="209" t="s">
        <v>2190</v>
      </c>
      <c r="F476" s="210">
        <v>382069.22</v>
      </c>
      <c r="G476" s="210">
        <v>0</v>
      </c>
      <c r="H476" s="210">
        <v>0</v>
      </c>
      <c r="I476" s="210">
        <v>0</v>
      </c>
      <c r="J476" s="210">
        <v>0</v>
      </c>
      <c r="K476" s="210">
        <v>0</v>
      </c>
      <c r="L476" s="212">
        <v>7215.79</v>
      </c>
      <c r="M476" s="210">
        <v>389285.01</v>
      </c>
      <c r="N476" s="211">
        <v>44348</v>
      </c>
      <c r="P476" s="217">
        <f t="shared" si="24"/>
        <v>-7215.7900000000373</v>
      </c>
      <c r="Q476" s="217">
        <f t="shared" si="25"/>
        <v>-3.7289282772690058E-11</v>
      </c>
    </row>
    <row r="477" spans="1:17">
      <c r="A477" s="19">
        <v>666</v>
      </c>
      <c r="B477" s="19" t="s">
        <v>2167</v>
      </c>
      <c r="C477" s="209" t="s">
        <v>424</v>
      </c>
      <c r="D477" s="212" t="s">
        <v>319</v>
      </c>
      <c r="E477" s="209" t="s">
        <v>2191</v>
      </c>
      <c r="F477" s="210">
        <v>23056.09</v>
      </c>
      <c r="G477" s="210">
        <v>0</v>
      </c>
      <c r="H477" s="210">
        <v>0</v>
      </c>
      <c r="I477" s="210">
        <v>0</v>
      </c>
      <c r="J477" s="210">
        <v>0</v>
      </c>
      <c r="K477" s="210">
        <v>0</v>
      </c>
      <c r="L477" s="212">
        <v>435.29</v>
      </c>
      <c r="M477" s="210">
        <v>23491.37</v>
      </c>
      <c r="N477" s="211">
        <v>44348</v>
      </c>
      <c r="P477" s="217">
        <f t="shared" si="24"/>
        <v>-435.27999999999884</v>
      </c>
      <c r="Q477" s="217">
        <f t="shared" si="25"/>
        <v>1.0000000001184617E-2</v>
      </c>
    </row>
    <row r="478" spans="1:17">
      <c r="A478" s="19">
        <v>667</v>
      </c>
      <c r="B478" s="19" t="s">
        <v>2167</v>
      </c>
      <c r="C478" s="209" t="s">
        <v>426</v>
      </c>
      <c r="D478" s="212" t="s">
        <v>319</v>
      </c>
      <c r="E478" s="209" t="s">
        <v>2192</v>
      </c>
      <c r="F478" s="210">
        <v>6501.85</v>
      </c>
      <c r="G478" s="210">
        <v>0</v>
      </c>
      <c r="H478" s="210">
        <v>0</v>
      </c>
      <c r="I478" s="210">
        <v>0</v>
      </c>
      <c r="J478" s="210">
        <v>0</v>
      </c>
      <c r="K478" s="210">
        <v>0</v>
      </c>
      <c r="L478" s="212">
        <v>144.41</v>
      </c>
      <c r="M478" s="210">
        <v>6646.26</v>
      </c>
      <c r="N478" s="211">
        <v>44348</v>
      </c>
      <c r="P478" s="217">
        <f t="shared" si="24"/>
        <v>-144.40999999999985</v>
      </c>
      <c r="Q478" s="217">
        <f t="shared" si="25"/>
        <v>0</v>
      </c>
    </row>
    <row r="479" spans="1:17">
      <c r="A479" s="19">
        <v>668</v>
      </c>
      <c r="B479" s="19" t="s">
        <v>2167</v>
      </c>
      <c r="C479" s="209" t="s">
        <v>428</v>
      </c>
      <c r="D479" s="212" t="s">
        <v>319</v>
      </c>
      <c r="E479" s="209" t="s">
        <v>429</v>
      </c>
      <c r="F479" s="210">
        <v>271146.26</v>
      </c>
      <c r="G479" s="210">
        <v>0</v>
      </c>
      <c r="H479" s="210">
        <v>0</v>
      </c>
      <c r="I479" s="210">
        <v>0</v>
      </c>
      <c r="J479" s="210">
        <v>0</v>
      </c>
      <c r="K479" s="210">
        <v>0</v>
      </c>
      <c r="L479" s="212">
        <v>6426.43</v>
      </c>
      <c r="M479" s="210">
        <v>277572.69</v>
      </c>
      <c r="N479" s="211">
        <v>44348</v>
      </c>
      <c r="P479" s="217">
        <f t="shared" si="24"/>
        <v>-6426.429999999993</v>
      </c>
      <c r="Q479" s="217">
        <f t="shared" si="25"/>
        <v>7.2759576141834259E-12</v>
      </c>
    </row>
    <row r="480" spans="1:17">
      <c r="A480" s="19">
        <v>669</v>
      </c>
      <c r="B480" s="19" t="s">
        <v>2167</v>
      </c>
      <c r="C480" s="209" t="s">
        <v>430</v>
      </c>
      <c r="D480" s="212" t="s">
        <v>319</v>
      </c>
      <c r="E480" s="209" t="s">
        <v>431</v>
      </c>
      <c r="F480" s="210">
        <v>1172.54</v>
      </c>
      <c r="G480" s="210">
        <v>0</v>
      </c>
      <c r="H480" s="210">
        <v>0</v>
      </c>
      <c r="I480" s="210">
        <v>0</v>
      </c>
      <c r="J480" s="210">
        <v>0</v>
      </c>
      <c r="K480" s="210">
        <v>0</v>
      </c>
      <c r="L480" s="212">
        <v>31.16</v>
      </c>
      <c r="M480" s="210">
        <v>1203.69</v>
      </c>
      <c r="N480" s="211">
        <v>44348</v>
      </c>
      <c r="P480" s="217">
        <f t="shared" si="24"/>
        <v>-31.150000000000091</v>
      </c>
      <c r="Q480" s="217">
        <f t="shared" si="25"/>
        <v>9.9999999999091926E-3</v>
      </c>
    </row>
    <row r="481" spans="1:17">
      <c r="A481" s="19">
        <v>670</v>
      </c>
      <c r="B481" s="19" t="s">
        <v>2167</v>
      </c>
      <c r="C481" s="209" t="s">
        <v>432</v>
      </c>
      <c r="D481" s="212" t="s">
        <v>319</v>
      </c>
      <c r="E481" s="209" t="s">
        <v>433</v>
      </c>
      <c r="F481" s="210">
        <v>1054.1600000000001</v>
      </c>
      <c r="G481" s="210">
        <v>0</v>
      </c>
      <c r="H481" s="210">
        <v>0</v>
      </c>
      <c r="I481" s="210">
        <v>0</v>
      </c>
      <c r="J481" s="210">
        <v>0</v>
      </c>
      <c r="K481" s="210">
        <v>0</v>
      </c>
      <c r="L481" s="212">
        <v>28.01</v>
      </c>
      <c r="M481" s="210">
        <v>1082.18</v>
      </c>
      <c r="N481" s="211">
        <v>44348</v>
      </c>
      <c r="P481" s="217">
        <f t="shared" si="24"/>
        <v>-28.019999999999982</v>
      </c>
      <c r="Q481" s="217">
        <f t="shared" si="25"/>
        <v>-9.9999999999802469E-3</v>
      </c>
    </row>
    <row r="482" spans="1:17">
      <c r="A482" s="19">
        <v>671</v>
      </c>
      <c r="B482" s="19" t="s">
        <v>2167</v>
      </c>
      <c r="C482" s="209" t="s">
        <v>434</v>
      </c>
      <c r="D482" s="212" t="s">
        <v>319</v>
      </c>
      <c r="E482" s="209" t="s">
        <v>435</v>
      </c>
      <c r="F482" s="210">
        <v>35247.519999999997</v>
      </c>
      <c r="G482" s="210">
        <v>0</v>
      </c>
      <c r="H482" s="210">
        <v>0</v>
      </c>
      <c r="I482" s="210">
        <v>0</v>
      </c>
      <c r="J482" s="210">
        <v>0</v>
      </c>
      <c r="K482" s="210">
        <v>0</v>
      </c>
      <c r="L482" s="212">
        <v>1357.41</v>
      </c>
      <c r="M482" s="210">
        <v>36604.93</v>
      </c>
      <c r="N482" s="211">
        <v>44348</v>
      </c>
      <c r="P482" s="217">
        <f t="shared" si="24"/>
        <v>-1357.4100000000035</v>
      </c>
      <c r="Q482" s="217">
        <f t="shared" si="25"/>
        <v>-3.4106051316484809E-12</v>
      </c>
    </row>
    <row r="483" spans="1:17">
      <c r="A483" s="19">
        <v>672</v>
      </c>
      <c r="B483" s="19" t="s">
        <v>2167</v>
      </c>
      <c r="C483" s="209" t="s">
        <v>436</v>
      </c>
      <c r="D483" s="212" t="s">
        <v>319</v>
      </c>
      <c r="E483" s="209" t="s">
        <v>437</v>
      </c>
      <c r="F483" s="210">
        <v>1602.88</v>
      </c>
      <c r="G483" s="210">
        <v>0</v>
      </c>
      <c r="H483" s="210">
        <v>0</v>
      </c>
      <c r="I483" s="210">
        <v>0</v>
      </c>
      <c r="J483" s="210">
        <v>0</v>
      </c>
      <c r="K483" s="210">
        <v>0</v>
      </c>
      <c r="L483" s="210">
        <v>61.73</v>
      </c>
      <c r="M483" s="210">
        <v>1664.61</v>
      </c>
      <c r="N483" s="211">
        <v>44348</v>
      </c>
      <c r="P483" s="217">
        <f t="shared" ref="P483:P514" si="26">F483-M483</f>
        <v>-61.729999999999791</v>
      </c>
      <c r="Q483" s="217">
        <f t="shared" ref="Q483:Q514" si="27">G483-I483+P483</f>
        <v>-61.729999999999791</v>
      </c>
    </row>
    <row r="484" spans="1:17">
      <c r="A484" s="19">
        <v>673</v>
      </c>
      <c r="B484" s="19" t="s">
        <v>2167</v>
      </c>
      <c r="C484" s="209" t="s">
        <v>438</v>
      </c>
      <c r="D484" s="212" t="s">
        <v>319</v>
      </c>
      <c r="E484" s="209" t="s">
        <v>439</v>
      </c>
      <c r="F484" s="210">
        <v>1081.57</v>
      </c>
      <c r="G484" s="210">
        <v>0</v>
      </c>
      <c r="H484" s="210">
        <v>0</v>
      </c>
      <c r="I484" s="210">
        <v>0</v>
      </c>
      <c r="J484" s="210">
        <v>0</v>
      </c>
      <c r="K484" s="210">
        <v>0</v>
      </c>
      <c r="L484" s="210">
        <v>15.23</v>
      </c>
      <c r="M484" s="210">
        <v>1096.8</v>
      </c>
      <c r="N484" s="211">
        <v>44348</v>
      </c>
      <c r="P484" s="217">
        <f t="shared" si="26"/>
        <v>-15.230000000000018</v>
      </c>
      <c r="Q484" s="217">
        <f t="shared" si="27"/>
        <v>-15.230000000000018</v>
      </c>
    </row>
    <row r="485" spans="1:17">
      <c r="A485" s="19">
        <v>674</v>
      </c>
      <c r="B485" s="19" t="s">
        <v>2167</v>
      </c>
      <c r="C485" s="209" t="s">
        <v>440</v>
      </c>
      <c r="D485" s="212" t="s">
        <v>319</v>
      </c>
      <c r="E485" s="209" t="s">
        <v>441</v>
      </c>
      <c r="F485" s="210">
        <v>1176.42</v>
      </c>
      <c r="G485" s="210">
        <v>0</v>
      </c>
      <c r="H485" s="210">
        <v>0</v>
      </c>
      <c r="I485" s="210">
        <v>0</v>
      </c>
      <c r="J485" s="210">
        <v>0</v>
      </c>
      <c r="K485" s="210">
        <v>0</v>
      </c>
      <c r="L485" s="210">
        <v>45.3</v>
      </c>
      <c r="M485" s="210">
        <v>1221.72</v>
      </c>
      <c r="N485" s="211">
        <v>44348</v>
      </c>
      <c r="P485" s="217">
        <f t="shared" si="26"/>
        <v>-45.299999999999955</v>
      </c>
      <c r="Q485" s="217">
        <f t="shared" si="27"/>
        <v>-45.299999999999955</v>
      </c>
    </row>
    <row r="486" spans="1:17">
      <c r="A486" s="19">
        <v>675</v>
      </c>
      <c r="B486" s="19" t="s">
        <v>2167</v>
      </c>
      <c r="C486" s="209" t="s">
        <v>442</v>
      </c>
      <c r="D486" s="212" t="s">
        <v>319</v>
      </c>
      <c r="E486" s="209" t="s">
        <v>443</v>
      </c>
      <c r="F486" s="210">
        <v>3982</v>
      </c>
      <c r="G486" s="210">
        <v>0</v>
      </c>
      <c r="H486" s="210">
        <v>0</v>
      </c>
      <c r="I486" s="210">
        <v>0</v>
      </c>
      <c r="J486" s="210">
        <v>0</v>
      </c>
      <c r="K486" s="210">
        <v>0</v>
      </c>
      <c r="L486" s="210">
        <v>667.25</v>
      </c>
      <c r="M486" s="210">
        <v>4649.25</v>
      </c>
      <c r="N486" s="211">
        <v>44348</v>
      </c>
      <c r="P486" s="217">
        <f t="shared" si="26"/>
        <v>-667.25</v>
      </c>
      <c r="Q486" s="217">
        <f t="shared" si="27"/>
        <v>-667.25</v>
      </c>
    </row>
    <row r="487" spans="1:17">
      <c r="A487" s="19">
        <v>676</v>
      </c>
      <c r="B487" s="19" t="s">
        <v>2167</v>
      </c>
      <c r="C487" s="209" t="s">
        <v>444</v>
      </c>
      <c r="D487" s="212" t="s">
        <v>319</v>
      </c>
      <c r="E487" s="209" t="s">
        <v>445</v>
      </c>
      <c r="F487" s="210">
        <v>2708.87</v>
      </c>
      <c r="G487" s="210">
        <v>0</v>
      </c>
      <c r="H487" s="210">
        <v>0</v>
      </c>
      <c r="I487" s="210">
        <v>0</v>
      </c>
      <c r="J487" s="210">
        <v>0</v>
      </c>
      <c r="K487" s="210">
        <v>0</v>
      </c>
      <c r="L487" s="210">
        <v>453.92</v>
      </c>
      <c r="M487" s="210">
        <v>3162.79</v>
      </c>
      <c r="N487" s="211">
        <v>44348</v>
      </c>
      <c r="P487" s="217">
        <f t="shared" si="26"/>
        <v>-453.92000000000007</v>
      </c>
      <c r="Q487" s="217">
        <f t="shared" si="27"/>
        <v>-453.92000000000007</v>
      </c>
    </row>
    <row r="488" spans="1:17">
      <c r="A488" s="19">
        <v>677</v>
      </c>
      <c r="B488" s="19" t="s">
        <v>2167</v>
      </c>
      <c r="C488" s="209" t="s">
        <v>472</v>
      </c>
      <c r="D488" s="212" t="s">
        <v>468</v>
      </c>
      <c r="E488" s="209" t="s">
        <v>474</v>
      </c>
      <c r="F488" s="210">
        <v>781633.93</v>
      </c>
      <c r="G488" s="210">
        <v>0</v>
      </c>
      <c r="H488" s="210">
        <v>0</v>
      </c>
      <c r="I488" s="210">
        <v>0</v>
      </c>
      <c r="J488" s="210">
        <v>0</v>
      </c>
      <c r="K488" s="210">
        <v>0</v>
      </c>
      <c r="L488" s="210">
        <v>9626.84</v>
      </c>
      <c r="M488" s="210">
        <v>791260.77</v>
      </c>
      <c r="N488" s="211">
        <v>44348</v>
      </c>
      <c r="P488" s="217">
        <f t="shared" si="26"/>
        <v>-9626.8399999999674</v>
      </c>
      <c r="Q488" s="217">
        <f t="shared" si="27"/>
        <v>-9626.8399999999674</v>
      </c>
    </row>
    <row r="489" spans="1:17">
      <c r="A489" s="19">
        <v>692</v>
      </c>
      <c r="B489" s="19" t="s">
        <v>2182</v>
      </c>
      <c r="C489" s="209" t="s">
        <v>314</v>
      </c>
      <c r="D489" s="212" t="s">
        <v>315</v>
      </c>
      <c r="E489" s="209" t="s">
        <v>317</v>
      </c>
      <c r="F489" s="210">
        <v>162806.15</v>
      </c>
      <c r="G489" s="210">
        <v>0</v>
      </c>
      <c r="H489" s="210">
        <v>0</v>
      </c>
      <c r="I489" s="210">
        <v>0</v>
      </c>
      <c r="J489" s="210">
        <v>0</v>
      </c>
      <c r="K489" s="210">
        <v>0</v>
      </c>
      <c r="L489" s="210">
        <v>0</v>
      </c>
      <c r="M489" s="210">
        <v>162806.15</v>
      </c>
      <c r="N489" s="211">
        <v>44378</v>
      </c>
      <c r="P489" s="217">
        <f t="shared" si="26"/>
        <v>0</v>
      </c>
      <c r="Q489" s="217">
        <f t="shared" si="27"/>
        <v>0</v>
      </c>
    </row>
    <row r="490" spans="1:17">
      <c r="A490" s="19">
        <v>693</v>
      </c>
      <c r="B490" s="19" t="s">
        <v>2182</v>
      </c>
      <c r="C490" s="209" t="s">
        <v>318</v>
      </c>
      <c r="D490" s="212" t="s">
        <v>319</v>
      </c>
      <c r="E490" s="209" t="s">
        <v>320</v>
      </c>
      <c r="F490" s="210">
        <v>7971743.9800000004</v>
      </c>
      <c r="G490" s="210">
        <v>0</v>
      </c>
      <c r="H490" s="210">
        <v>0</v>
      </c>
      <c r="I490" s="210">
        <v>0</v>
      </c>
      <c r="J490" s="210">
        <v>0</v>
      </c>
      <c r="K490" s="210">
        <v>0</v>
      </c>
      <c r="L490" s="210">
        <v>0</v>
      </c>
      <c r="M490" s="210">
        <v>7971743.9800000004</v>
      </c>
      <c r="N490" s="211">
        <v>44378</v>
      </c>
      <c r="P490" s="217">
        <f t="shared" si="26"/>
        <v>0</v>
      </c>
      <c r="Q490" s="217">
        <f t="shared" si="27"/>
        <v>0</v>
      </c>
    </row>
    <row r="491" spans="1:17">
      <c r="A491" s="19">
        <v>694</v>
      </c>
      <c r="B491" s="19" t="s">
        <v>2182</v>
      </c>
      <c r="C491" s="209" t="s">
        <v>321</v>
      </c>
      <c r="D491" s="212" t="s">
        <v>322</v>
      </c>
      <c r="E491" s="209" t="s">
        <v>323</v>
      </c>
      <c r="F491" s="210">
        <v>697936.7</v>
      </c>
      <c r="G491" s="210">
        <v>0</v>
      </c>
      <c r="H491" s="210">
        <v>0</v>
      </c>
      <c r="I491" s="210">
        <v>0</v>
      </c>
      <c r="J491" s="210">
        <v>0</v>
      </c>
      <c r="K491" s="210">
        <v>0</v>
      </c>
      <c r="L491" s="210">
        <v>0</v>
      </c>
      <c r="M491" s="210">
        <v>697936.7</v>
      </c>
      <c r="N491" s="211">
        <v>44378</v>
      </c>
      <c r="P491" s="217">
        <f t="shared" si="26"/>
        <v>0</v>
      </c>
      <c r="Q491" s="217">
        <f t="shared" si="27"/>
        <v>0</v>
      </c>
    </row>
    <row r="492" spans="1:17">
      <c r="A492" s="19">
        <v>695</v>
      </c>
      <c r="B492" s="19" t="s">
        <v>2182</v>
      </c>
      <c r="C492" s="209" t="s">
        <v>324</v>
      </c>
      <c r="D492" s="212" t="s">
        <v>325</v>
      </c>
      <c r="E492" s="209" t="s">
        <v>326</v>
      </c>
      <c r="F492" s="210">
        <v>344116.06</v>
      </c>
      <c r="G492" s="210">
        <v>0</v>
      </c>
      <c r="H492" s="210">
        <v>0</v>
      </c>
      <c r="I492" s="210">
        <v>0</v>
      </c>
      <c r="J492" s="210">
        <v>0</v>
      </c>
      <c r="K492" s="210">
        <v>0</v>
      </c>
      <c r="L492" s="210">
        <v>0</v>
      </c>
      <c r="M492" s="210">
        <v>344116.06</v>
      </c>
      <c r="N492" s="211">
        <v>44378</v>
      </c>
      <c r="P492" s="217">
        <f t="shared" si="26"/>
        <v>0</v>
      </c>
      <c r="Q492" s="217">
        <f t="shared" si="27"/>
        <v>0</v>
      </c>
    </row>
    <row r="493" spans="1:17">
      <c r="A493" s="19">
        <v>696</v>
      </c>
      <c r="B493" s="19" t="s">
        <v>2182</v>
      </c>
      <c r="C493" s="209" t="s">
        <v>327</v>
      </c>
      <c r="D493" s="212" t="s">
        <v>325</v>
      </c>
      <c r="E493" s="209" t="s">
        <v>328</v>
      </c>
      <c r="F493" s="210">
        <v>45206.64</v>
      </c>
      <c r="G493" s="210">
        <v>0</v>
      </c>
      <c r="H493" s="210">
        <v>0</v>
      </c>
      <c r="I493" s="210">
        <v>0</v>
      </c>
      <c r="J493" s="210">
        <v>0</v>
      </c>
      <c r="K493" s="210">
        <v>0</v>
      </c>
      <c r="L493" s="210">
        <v>0</v>
      </c>
      <c r="M493" s="210">
        <v>45206.64</v>
      </c>
      <c r="N493" s="211">
        <v>44378</v>
      </c>
      <c r="P493" s="217">
        <f t="shared" si="26"/>
        <v>0</v>
      </c>
      <c r="Q493" s="217">
        <f t="shared" si="27"/>
        <v>0</v>
      </c>
    </row>
    <row r="494" spans="1:17">
      <c r="A494" s="19">
        <v>697</v>
      </c>
      <c r="B494" s="19" t="s">
        <v>2182</v>
      </c>
      <c r="C494" s="209" t="s">
        <v>329</v>
      </c>
      <c r="D494" s="212" t="s">
        <v>330</v>
      </c>
      <c r="E494" s="209" t="s">
        <v>331</v>
      </c>
      <c r="F494" s="210">
        <v>1045346.98</v>
      </c>
      <c r="G494" s="210">
        <v>15077.02</v>
      </c>
      <c r="H494" s="210">
        <v>0</v>
      </c>
      <c r="I494" s="210">
        <v>0</v>
      </c>
      <c r="J494" s="210">
        <v>0</v>
      </c>
      <c r="K494" s="210">
        <v>0</v>
      </c>
      <c r="L494" s="210">
        <v>0</v>
      </c>
      <c r="M494" s="210">
        <v>1060424</v>
      </c>
      <c r="N494" s="211">
        <v>44378</v>
      </c>
      <c r="P494" s="217">
        <f t="shared" si="26"/>
        <v>-15077.020000000019</v>
      </c>
      <c r="Q494" s="217">
        <f t="shared" si="27"/>
        <v>-1.8189894035458565E-11</v>
      </c>
    </row>
    <row r="495" spans="1:17">
      <c r="A495" s="19">
        <v>698</v>
      </c>
      <c r="B495" s="19" t="s">
        <v>2182</v>
      </c>
      <c r="C495" s="209" t="s">
        <v>332</v>
      </c>
      <c r="D495" s="212" t="s">
        <v>333</v>
      </c>
      <c r="E495" s="209" t="s">
        <v>334</v>
      </c>
      <c r="F495" s="210">
        <v>14460482.83</v>
      </c>
      <c r="G495" s="210">
        <v>20870.87</v>
      </c>
      <c r="H495" s="210">
        <v>0</v>
      </c>
      <c r="I495" s="210">
        <v>26109.21</v>
      </c>
      <c r="J495" s="210">
        <v>0</v>
      </c>
      <c r="K495" s="210">
        <v>0</v>
      </c>
      <c r="L495" s="210">
        <v>0</v>
      </c>
      <c r="M495" s="210">
        <v>14455244.49</v>
      </c>
      <c r="N495" s="211">
        <v>44378</v>
      </c>
      <c r="P495" s="217">
        <f t="shared" si="26"/>
        <v>5238.339999999851</v>
      </c>
      <c r="Q495" s="217">
        <f t="shared" si="27"/>
        <v>-1.4915713109076023E-10</v>
      </c>
    </row>
    <row r="496" spans="1:17">
      <c r="A496" s="19">
        <v>699</v>
      </c>
      <c r="B496" s="19" t="s">
        <v>2182</v>
      </c>
      <c r="C496" s="209" t="s">
        <v>335</v>
      </c>
      <c r="D496" s="212" t="s">
        <v>319</v>
      </c>
      <c r="E496" s="209" t="s">
        <v>336</v>
      </c>
      <c r="F496" s="210">
        <v>1195429.73</v>
      </c>
      <c r="G496" s="210">
        <v>0</v>
      </c>
      <c r="H496" s="210">
        <v>0</v>
      </c>
      <c r="I496" s="210">
        <v>0</v>
      </c>
      <c r="J496" s="210">
        <v>0</v>
      </c>
      <c r="K496" s="210">
        <v>0</v>
      </c>
      <c r="L496" s="210">
        <v>0</v>
      </c>
      <c r="M496" s="210">
        <v>1195429.73</v>
      </c>
      <c r="N496" s="211">
        <v>44378</v>
      </c>
      <c r="P496" s="217">
        <f t="shared" si="26"/>
        <v>0</v>
      </c>
      <c r="Q496" s="217">
        <f t="shared" si="27"/>
        <v>0</v>
      </c>
    </row>
    <row r="497" spans="1:17">
      <c r="A497" s="19">
        <v>700</v>
      </c>
      <c r="B497" s="19" t="s">
        <v>2182</v>
      </c>
      <c r="C497" s="209" t="s">
        <v>337</v>
      </c>
      <c r="D497" s="212" t="s">
        <v>319</v>
      </c>
      <c r="E497" s="209" t="s">
        <v>338</v>
      </c>
      <c r="F497" s="210">
        <v>4570</v>
      </c>
      <c r="G497" s="210">
        <v>0</v>
      </c>
      <c r="H497" s="210">
        <v>0</v>
      </c>
      <c r="I497" s="210">
        <v>0</v>
      </c>
      <c r="J497" s="210">
        <v>0</v>
      </c>
      <c r="K497" s="210">
        <v>0</v>
      </c>
      <c r="L497" s="210">
        <v>0</v>
      </c>
      <c r="M497" s="210">
        <v>4570</v>
      </c>
      <c r="N497" s="211">
        <v>44378</v>
      </c>
      <c r="P497" s="217">
        <f t="shared" si="26"/>
        <v>0</v>
      </c>
      <c r="Q497" s="217">
        <f t="shared" si="27"/>
        <v>0</v>
      </c>
    </row>
    <row r="498" spans="1:17">
      <c r="A498" s="19">
        <v>701</v>
      </c>
      <c r="B498" s="19" t="s">
        <v>2182</v>
      </c>
      <c r="C498" s="209" t="s">
        <v>339</v>
      </c>
      <c r="D498" s="212" t="s">
        <v>319</v>
      </c>
      <c r="E498" s="209" t="s">
        <v>340</v>
      </c>
      <c r="F498" s="210">
        <v>3573.73</v>
      </c>
      <c r="G498" s="210">
        <v>0</v>
      </c>
      <c r="H498" s="210">
        <v>0</v>
      </c>
      <c r="I498" s="210">
        <v>0</v>
      </c>
      <c r="J498" s="210">
        <v>0</v>
      </c>
      <c r="K498" s="210">
        <v>0</v>
      </c>
      <c r="L498" s="210">
        <v>0</v>
      </c>
      <c r="M498" s="210">
        <v>3573.73</v>
      </c>
      <c r="N498" s="211">
        <v>44378</v>
      </c>
      <c r="P498" s="217">
        <f t="shared" si="26"/>
        <v>0</v>
      </c>
      <c r="Q498" s="217">
        <f t="shared" si="27"/>
        <v>0</v>
      </c>
    </row>
    <row r="499" spans="1:17">
      <c r="A499" s="19">
        <v>702</v>
      </c>
      <c r="B499" s="19" t="s">
        <v>2182</v>
      </c>
      <c r="C499" s="209" t="s">
        <v>341</v>
      </c>
      <c r="D499" s="212" t="s">
        <v>319</v>
      </c>
      <c r="E499" s="209" t="s">
        <v>342</v>
      </c>
      <c r="F499" s="210">
        <v>179590.81</v>
      </c>
      <c r="G499" s="210">
        <v>0</v>
      </c>
      <c r="H499" s="210">
        <v>0</v>
      </c>
      <c r="I499" s="210">
        <v>0</v>
      </c>
      <c r="J499" s="210">
        <v>0</v>
      </c>
      <c r="K499" s="210">
        <v>0</v>
      </c>
      <c r="L499" s="210">
        <v>0</v>
      </c>
      <c r="M499" s="210">
        <v>179590.81</v>
      </c>
      <c r="N499" s="211">
        <v>44378</v>
      </c>
      <c r="P499" s="217">
        <f t="shared" si="26"/>
        <v>0</v>
      </c>
      <c r="Q499" s="217">
        <f t="shared" si="27"/>
        <v>0</v>
      </c>
    </row>
    <row r="500" spans="1:17">
      <c r="A500" s="19">
        <v>703</v>
      </c>
      <c r="B500" s="19" t="s">
        <v>2182</v>
      </c>
      <c r="C500" s="209" t="s">
        <v>343</v>
      </c>
      <c r="D500" s="212" t="s">
        <v>319</v>
      </c>
      <c r="E500" s="209" t="s">
        <v>344</v>
      </c>
      <c r="F500" s="210">
        <v>65441.5</v>
      </c>
      <c r="G500" s="210">
        <v>0</v>
      </c>
      <c r="H500" s="210">
        <v>0</v>
      </c>
      <c r="I500" s="210">
        <v>0</v>
      </c>
      <c r="J500" s="210">
        <v>0</v>
      </c>
      <c r="K500" s="210">
        <v>0</v>
      </c>
      <c r="L500" s="210">
        <v>0</v>
      </c>
      <c r="M500" s="210">
        <v>65441.5</v>
      </c>
      <c r="N500" s="211">
        <v>44378</v>
      </c>
      <c r="P500" s="217">
        <f t="shared" si="26"/>
        <v>0</v>
      </c>
      <c r="Q500" s="217">
        <f t="shared" si="27"/>
        <v>0</v>
      </c>
    </row>
    <row r="501" spans="1:17">
      <c r="A501" s="19">
        <v>704</v>
      </c>
      <c r="B501" s="19" t="s">
        <v>2182</v>
      </c>
      <c r="C501" s="209" t="s">
        <v>345</v>
      </c>
      <c r="D501" s="212" t="s">
        <v>319</v>
      </c>
      <c r="E501" s="209" t="s">
        <v>346</v>
      </c>
      <c r="F501" s="210">
        <v>19931.330000000002</v>
      </c>
      <c r="G501" s="210">
        <v>0</v>
      </c>
      <c r="H501" s="210">
        <v>0</v>
      </c>
      <c r="I501" s="210">
        <v>0</v>
      </c>
      <c r="J501" s="210">
        <v>0</v>
      </c>
      <c r="K501" s="210">
        <v>0</v>
      </c>
      <c r="L501" s="210">
        <v>0</v>
      </c>
      <c r="M501" s="210">
        <v>19931.330000000002</v>
      </c>
      <c r="N501" s="211">
        <v>44378</v>
      </c>
      <c r="P501" s="217">
        <f t="shared" si="26"/>
        <v>0</v>
      </c>
      <c r="Q501" s="217">
        <f t="shared" si="27"/>
        <v>0</v>
      </c>
    </row>
    <row r="502" spans="1:17">
      <c r="A502" s="19">
        <v>705</v>
      </c>
      <c r="B502" s="19" t="s">
        <v>2182</v>
      </c>
      <c r="C502" s="209" t="s">
        <v>347</v>
      </c>
      <c r="D502" s="212" t="s">
        <v>319</v>
      </c>
      <c r="E502" s="209" t="s">
        <v>348</v>
      </c>
      <c r="F502" s="210">
        <v>10181.15</v>
      </c>
      <c r="G502" s="210">
        <v>0</v>
      </c>
      <c r="H502" s="210">
        <v>0</v>
      </c>
      <c r="I502" s="210">
        <v>0</v>
      </c>
      <c r="J502" s="210">
        <v>0</v>
      </c>
      <c r="K502" s="210">
        <v>0</v>
      </c>
      <c r="L502" s="210">
        <v>0</v>
      </c>
      <c r="M502" s="210">
        <v>10181.15</v>
      </c>
      <c r="N502" s="211">
        <v>44378</v>
      </c>
      <c r="P502" s="217">
        <f t="shared" si="26"/>
        <v>0</v>
      </c>
      <c r="Q502" s="217">
        <f t="shared" si="27"/>
        <v>0</v>
      </c>
    </row>
    <row r="503" spans="1:17">
      <c r="A503" s="19">
        <v>706</v>
      </c>
      <c r="B503" s="19" t="s">
        <v>2182</v>
      </c>
      <c r="C503" s="209" t="s">
        <v>349</v>
      </c>
      <c r="D503" s="212" t="s">
        <v>319</v>
      </c>
      <c r="E503" s="209" t="s">
        <v>350</v>
      </c>
      <c r="F503" s="210">
        <v>1390620.7</v>
      </c>
      <c r="G503" s="210">
        <v>0</v>
      </c>
      <c r="H503" s="210">
        <v>0</v>
      </c>
      <c r="I503" s="210">
        <v>0</v>
      </c>
      <c r="J503" s="210">
        <v>0</v>
      </c>
      <c r="K503" s="210">
        <v>0</v>
      </c>
      <c r="L503" s="210">
        <v>0</v>
      </c>
      <c r="M503" s="210">
        <v>1390620.7</v>
      </c>
      <c r="N503" s="211">
        <v>44378</v>
      </c>
      <c r="P503" s="217">
        <f t="shared" si="26"/>
        <v>0</v>
      </c>
      <c r="Q503" s="217">
        <f t="shared" si="27"/>
        <v>0</v>
      </c>
    </row>
    <row r="504" spans="1:17">
      <c r="A504" s="19">
        <v>707</v>
      </c>
      <c r="B504" s="19" t="s">
        <v>2182</v>
      </c>
      <c r="C504" s="209" t="s">
        <v>351</v>
      </c>
      <c r="D504" s="212" t="s">
        <v>319</v>
      </c>
      <c r="E504" s="209" t="s">
        <v>352</v>
      </c>
      <c r="F504" s="210">
        <v>22704.94</v>
      </c>
      <c r="G504" s="210">
        <v>0</v>
      </c>
      <c r="H504" s="210">
        <v>0</v>
      </c>
      <c r="I504" s="210">
        <v>0</v>
      </c>
      <c r="J504" s="210">
        <v>0</v>
      </c>
      <c r="K504" s="210">
        <v>0</v>
      </c>
      <c r="L504" s="210">
        <v>0</v>
      </c>
      <c r="M504" s="210">
        <v>22704.94</v>
      </c>
      <c r="N504" s="211">
        <v>44378</v>
      </c>
      <c r="P504" s="217">
        <f t="shared" si="26"/>
        <v>0</v>
      </c>
      <c r="Q504" s="217">
        <f t="shared" si="27"/>
        <v>0</v>
      </c>
    </row>
    <row r="505" spans="1:17">
      <c r="A505" s="19">
        <v>708</v>
      </c>
      <c r="B505" s="19" t="s">
        <v>2182</v>
      </c>
      <c r="C505" s="209" t="s">
        <v>353</v>
      </c>
      <c r="D505" s="212" t="s">
        <v>319</v>
      </c>
      <c r="E505" s="209" t="s">
        <v>354</v>
      </c>
      <c r="F505" s="210">
        <v>1350.53</v>
      </c>
      <c r="G505" s="210">
        <v>0</v>
      </c>
      <c r="H505" s="210">
        <v>0</v>
      </c>
      <c r="I505" s="210">
        <v>0</v>
      </c>
      <c r="J505" s="210">
        <v>0</v>
      </c>
      <c r="K505" s="210">
        <v>0</v>
      </c>
      <c r="L505" s="210">
        <v>0</v>
      </c>
      <c r="M505" s="210">
        <v>1350.53</v>
      </c>
      <c r="N505" s="211">
        <v>44378</v>
      </c>
      <c r="P505" s="217">
        <f t="shared" si="26"/>
        <v>0</v>
      </c>
      <c r="Q505" s="217">
        <f t="shared" si="27"/>
        <v>0</v>
      </c>
    </row>
    <row r="506" spans="1:17">
      <c r="A506" s="19">
        <v>709</v>
      </c>
      <c r="B506" s="19" t="s">
        <v>2182</v>
      </c>
      <c r="C506" s="209" t="s">
        <v>355</v>
      </c>
      <c r="D506" s="212" t="s">
        <v>319</v>
      </c>
      <c r="E506" s="209" t="s">
        <v>356</v>
      </c>
      <c r="F506" s="210">
        <v>4601.2</v>
      </c>
      <c r="G506" s="210">
        <v>0</v>
      </c>
      <c r="H506" s="210">
        <v>0</v>
      </c>
      <c r="I506" s="210">
        <v>0</v>
      </c>
      <c r="J506" s="210">
        <v>0</v>
      </c>
      <c r="K506" s="210">
        <v>0</v>
      </c>
      <c r="L506" s="210">
        <v>0</v>
      </c>
      <c r="M506" s="210">
        <v>4601.2</v>
      </c>
      <c r="N506" s="211">
        <v>44378</v>
      </c>
      <c r="P506" s="217">
        <f t="shared" si="26"/>
        <v>0</v>
      </c>
      <c r="Q506" s="217">
        <f t="shared" si="27"/>
        <v>0</v>
      </c>
    </row>
    <row r="507" spans="1:17">
      <c r="A507" s="19">
        <v>710</v>
      </c>
      <c r="B507" s="19" t="s">
        <v>2182</v>
      </c>
      <c r="C507" s="209" t="s">
        <v>357</v>
      </c>
      <c r="D507" s="212" t="s">
        <v>319</v>
      </c>
      <c r="E507" s="209" t="s">
        <v>358</v>
      </c>
      <c r="F507" s="210">
        <v>907856</v>
      </c>
      <c r="G507" s="210">
        <v>0</v>
      </c>
      <c r="H507" s="210">
        <v>0</v>
      </c>
      <c r="I507" s="210">
        <v>0</v>
      </c>
      <c r="J507" s="210">
        <v>0</v>
      </c>
      <c r="K507" s="210">
        <v>0</v>
      </c>
      <c r="L507" s="210">
        <v>0</v>
      </c>
      <c r="M507" s="210">
        <v>907856</v>
      </c>
      <c r="N507" s="211">
        <v>44378</v>
      </c>
      <c r="P507" s="217">
        <f t="shared" si="26"/>
        <v>0</v>
      </c>
      <c r="Q507" s="217">
        <f t="shared" si="27"/>
        <v>0</v>
      </c>
    </row>
    <row r="508" spans="1:17">
      <c r="A508" s="19">
        <v>711</v>
      </c>
      <c r="B508" s="19" t="s">
        <v>2182</v>
      </c>
      <c r="C508" s="209" t="s">
        <v>359</v>
      </c>
      <c r="D508" s="212" t="s">
        <v>319</v>
      </c>
      <c r="E508" s="209" t="s">
        <v>360</v>
      </c>
      <c r="F508" s="210">
        <v>535753.85</v>
      </c>
      <c r="G508" s="210">
        <v>0</v>
      </c>
      <c r="H508" s="210">
        <v>0</v>
      </c>
      <c r="I508" s="210">
        <v>0</v>
      </c>
      <c r="J508" s="210">
        <v>0</v>
      </c>
      <c r="K508" s="210">
        <v>0</v>
      </c>
      <c r="L508" s="210">
        <v>0</v>
      </c>
      <c r="M508" s="210">
        <v>535753.85</v>
      </c>
      <c r="N508" s="211">
        <v>44378</v>
      </c>
      <c r="P508" s="217">
        <f t="shared" si="26"/>
        <v>0</v>
      </c>
      <c r="Q508" s="217">
        <f t="shared" si="27"/>
        <v>0</v>
      </c>
    </row>
    <row r="509" spans="1:17">
      <c r="A509" s="19">
        <v>712</v>
      </c>
      <c r="B509" s="19" t="s">
        <v>2182</v>
      </c>
      <c r="C509" s="209" t="s">
        <v>361</v>
      </c>
      <c r="D509" s="212" t="s">
        <v>319</v>
      </c>
      <c r="E509" s="209" t="s">
        <v>2183</v>
      </c>
      <c r="F509" s="210">
        <v>2164736.81</v>
      </c>
      <c r="G509" s="210">
        <v>0</v>
      </c>
      <c r="H509" s="210">
        <v>0</v>
      </c>
      <c r="I509" s="210">
        <v>0</v>
      </c>
      <c r="J509" s="210">
        <v>0</v>
      </c>
      <c r="K509" s="210">
        <v>0</v>
      </c>
      <c r="L509" s="210">
        <v>0</v>
      </c>
      <c r="M509" s="210">
        <v>2164736.81</v>
      </c>
      <c r="N509" s="211">
        <v>44378</v>
      </c>
      <c r="P509" s="217">
        <f t="shared" si="26"/>
        <v>0</v>
      </c>
      <c r="Q509" s="217">
        <f t="shared" si="27"/>
        <v>0</v>
      </c>
    </row>
    <row r="510" spans="1:17">
      <c r="A510" s="19">
        <v>713</v>
      </c>
      <c r="B510" s="19" t="s">
        <v>2182</v>
      </c>
      <c r="C510" s="209" t="s">
        <v>363</v>
      </c>
      <c r="D510" s="212" t="s">
        <v>319</v>
      </c>
      <c r="E510" s="209" t="s">
        <v>364</v>
      </c>
      <c r="F510" s="210">
        <v>130585.64</v>
      </c>
      <c r="G510" s="210">
        <v>0</v>
      </c>
      <c r="H510" s="210">
        <v>0</v>
      </c>
      <c r="I510" s="210">
        <v>0</v>
      </c>
      <c r="J510" s="210">
        <v>0</v>
      </c>
      <c r="K510" s="210">
        <v>0</v>
      </c>
      <c r="L510" s="210">
        <v>0</v>
      </c>
      <c r="M510" s="210">
        <v>130585.64</v>
      </c>
      <c r="N510" s="211">
        <v>44378</v>
      </c>
      <c r="P510" s="217">
        <f t="shared" si="26"/>
        <v>0</v>
      </c>
      <c r="Q510" s="217">
        <f t="shared" si="27"/>
        <v>0</v>
      </c>
    </row>
    <row r="511" spans="1:17">
      <c r="A511" s="19">
        <v>714</v>
      </c>
      <c r="B511" s="19" t="s">
        <v>2182</v>
      </c>
      <c r="C511" s="209" t="s">
        <v>365</v>
      </c>
      <c r="D511" s="212" t="s">
        <v>319</v>
      </c>
      <c r="E511" s="209" t="s">
        <v>366</v>
      </c>
      <c r="F511" s="210">
        <v>43322.97</v>
      </c>
      <c r="G511" s="210">
        <v>0</v>
      </c>
      <c r="H511" s="210">
        <v>0</v>
      </c>
      <c r="I511" s="210">
        <v>0</v>
      </c>
      <c r="J511" s="210">
        <v>0</v>
      </c>
      <c r="K511" s="210">
        <v>0</v>
      </c>
      <c r="L511" s="210">
        <v>0</v>
      </c>
      <c r="M511" s="210">
        <v>43322.97</v>
      </c>
      <c r="N511" s="211">
        <v>44378</v>
      </c>
      <c r="P511" s="217">
        <f t="shared" si="26"/>
        <v>0</v>
      </c>
      <c r="Q511" s="217">
        <f t="shared" si="27"/>
        <v>0</v>
      </c>
    </row>
    <row r="512" spans="1:17">
      <c r="A512" s="19">
        <v>715</v>
      </c>
      <c r="B512" s="19" t="s">
        <v>2182</v>
      </c>
      <c r="C512" s="209" t="s">
        <v>367</v>
      </c>
      <c r="D512" s="212" t="s">
        <v>319</v>
      </c>
      <c r="E512" s="209" t="s">
        <v>368</v>
      </c>
      <c r="F512" s="210">
        <v>1927928.96</v>
      </c>
      <c r="G512" s="210">
        <v>0</v>
      </c>
      <c r="H512" s="210">
        <v>0</v>
      </c>
      <c r="I512" s="210">
        <v>0</v>
      </c>
      <c r="J512" s="210">
        <v>0</v>
      </c>
      <c r="K512" s="210">
        <v>0</v>
      </c>
      <c r="L512" s="210">
        <v>0</v>
      </c>
      <c r="M512" s="210">
        <v>1927928.96</v>
      </c>
      <c r="N512" s="211">
        <v>44378</v>
      </c>
      <c r="P512" s="217">
        <f t="shared" si="26"/>
        <v>0</v>
      </c>
      <c r="Q512" s="217">
        <f t="shared" si="27"/>
        <v>0</v>
      </c>
    </row>
    <row r="513" spans="1:17">
      <c r="A513" s="19">
        <v>716</v>
      </c>
      <c r="B513" s="19" t="s">
        <v>2182</v>
      </c>
      <c r="C513" s="209" t="s">
        <v>369</v>
      </c>
      <c r="D513" s="212" t="s">
        <v>319</v>
      </c>
      <c r="E513" s="209" t="s">
        <v>370</v>
      </c>
      <c r="F513" s="210">
        <v>8403.43</v>
      </c>
      <c r="G513" s="210">
        <v>0</v>
      </c>
      <c r="H513" s="210">
        <v>0</v>
      </c>
      <c r="I513" s="210">
        <v>0</v>
      </c>
      <c r="J513" s="210">
        <v>0</v>
      </c>
      <c r="K513" s="210">
        <v>0</v>
      </c>
      <c r="L513" s="210">
        <v>0</v>
      </c>
      <c r="M513" s="210">
        <v>8403.43</v>
      </c>
      <c r="N513" s="211">
        <v>44378</v>
      </c>
      <c r="P513" s="217">
        <f t="shared" si="26"/>
        <v>0</v>
      </c>
      <c r="Q513" s="217">
        <f t="shared" si="27"/>
        <v>0</v>
      </c>
    </row>
    <row r="514" spans="1:17">
      <c r="A514" s="19">
        <v>717</v>
      </c>
      <c r="B514" s="19" t="s">
        <v>2182</v>
      </c>
      <c r="C514" s="209" t="s">
        <v>371</v>
      </c>
      <c r="D514" s="212" t="s">
        <v>319</v>
      </c>
      <c r="E514" s="209" t="s">
        <v>372</v>
      </c>
      <c r="F514" s="210">
        <v>9347.06</v>
      </c>
      <c r="G514" s="210">
        <v>0</v>
      </c>
      <c r="H514" s="210">
        <v>0</v>
      </c>
      <c r="I514" s="210">
        <v>0</v>
      </c>
      <c r="J514" s="210">
        <v>0</v>
      </c>
      <c r="K514" s="210">
        <v>0</v>
      </c>
      <c r="L514" s="210">
        <v>0</v>
      </c>
      <c r="M514" s="210">
        <v>9347.06</v>
      </c>
      <c r="N514" s="211">
        <v>44378</v>
      </c>
      <c r="P514" s="217">
        <f t="shared" si="26"/>
        <v>0</v>
      </c>
      <c r="Q514" s="217">
        <f t="shared" si="27"/>
        <v>0</v>
      </c>
    </row>
    <row r="515" spans="1:17">
      <c r="A515" s="19">
        <v>718</v>
      </c>
      <c r="B515" s="19" t="s">
        <v>2182</v>
      </c>
      <c r="C515" s="209" t="s">
        <v>373</v>
      </c>
      <c r="D515" s="212" t="s">
        <v>319</v>
      </c>
      <c r="E515" s="209" t="s">
        <v>374</v>
      </c>
      <c r="F515" s="210">
        <v>407224.19</v>
      </c>
      <c r="G515" s="210">
        <v>0</v>
      </c>
      <c r="H515" s="210">
        <v>0</v>
      </c>
      <c r="I515" s="210">
        <v>0</v>
      </c>
      <c r="J515" s="210">
        <v>0</v>
      </c>
      <c r="K515" s="210">
        <v>0</v>
      </c>
      <c r="L515" s="210">
        <v>0</v>
      </c>
      <c r="M515" s="210">
        <v>407224.19</v>
      </c>
      <c r="N515" s="211">
        <v>44378</v>
      </c>
      <c r="P515" s="200"/>
      <c r="Q515" s="200"/>
    </row>
    <row r="516" spans="1:17">
      <c r="A516" s="19">
        <v>719</v>
      </c>
      <c r="B516" s="19" t="s">
        <v>2182</v>
      </c>
      <c r="C516" s="209" t="s">
        <v>375</v>
      </c>
      <c r="D516" s="212" t="s">
        <v>319</v>
      </c>
      <c r="E516" s="209" t="s">
        <v>376</v>
      </c>
      <c r="F516" s="210">
        <v>18518.509999999998</v>
      </c>
      <c r="G516" s="210">
        <v>0</v>
      </c>
      <c r="H516" s="210">
        <v>0</v>
      </c>
      <c r="I516" s="210">
        <v>0</v>
      </c>
      <c r="J516" s="210">
        <v>0</v>
      </c>
      <c r="K516" s="210">
        <v>0</v>
      </c>
      <c r="L516" s="210">
        <v>0</v>
      </c>
      <c r="M516" s="210">
        <v>18518.509999999998</v>
      </c>
      <c r="N516" s="211">
        <v>44378</v>
      </c>
      <c r="P516" s="200"/>
      <c r="Q516" s="200"/>
    </row>
    <row r="517" spans="1:17">
      <c r="A517" s="19">
        <v>720</v>
      </c>
      <c r="B517" s="19" t="s">
        <v>2182</v>
      </c>
      <c r="C517" s="209" t="s">
        <v>377</v>
      </c>
      <c r="D517" s="212" t="s">
        <v>319</v>
      </c>
      <c r="E517" s="209" t="s">
        <v>378</v>
      </c>
      <c r="F517" s="210">
        <v>13591.5</v>
      </c>
      <c r="G517" s="210">
        <v>0</v>
      </c>
      <c r="H517" s="210">
        <v>0</v>
      </c>
      <c r="I517" s="210">
        <v>0</v>
      </c>
      <c r="J517" s="210">
        <v>0</v>
      </c>
      <c r="K517" s="210">
        <v>0</v>
      </c>
      <c r="L517" s="210">
        <v>0</v>
      </c>
      <c r="M517" s="210">
        <v>13591.5</v>
      </c>
      <c r="N517" s="211">
        <v>44378</v>
      </c>
      <c r="P517" s="200"/>
      <c r="Q517" s="200"/>
    </row>
    <row r="518" spans="1:17">
      <c r="A518" s="19">
        <v>721</v>
      </c>
      <c r="B518" s="19" t="s">
        <v>2182</v>
      </c>
      <c r="C518" s="209" t="s">
        <v>379</v>
      </c>
      <c r="D518" s="212" t="s">
        <v>319</v>
      </c>
      <c r="E518" s="209" t="s">
        <v>380</v>
      </c>
      <c r="F518" s="210">
        <v>200176.15</v>
      </c>
      <c r="G518" s="210">
        <v>0</v>
      </c>
      <c r="H518" s="210">
        <v>0</v>
      </c>
      <c r="I518" s="210">
        <v>0</v>
      </c>
      <c r="J518" s="210">
        <v>0</v>
      </c>
      <c r="K518" s="210">
        <v>0</v>
      </c>
      <c r="L518" s="210">
        <v>0</v>
      </c>
      <c r="M518" s="210">
        <v>200176.15</v>
      </c>
      <c r="N518" s="211">
        <v>44378</v>
      </c>
      <c r="P518" s="200"/>
      <c r="Q518" s="200"/>
    </row>
    <row r="519" spans="1:17">
      <c r="A519" s="19">
        <v>722</v>
      </c>
      <c r="B519" s="19" t="s">
        <v>2182</v>
      </c>
      <c r="C519" s="209" t="s">
        <v>381</v>
      </c>
      <c r="D519" s="212" t="s">
        <v>319</v>
      </c>
      <c r="E519" s="209" t="s">
        <v>382</v>
      </c>
      <c r="F519" s="210">
        <v>136175.75</v>
      </c>
      <c r="G519" s="210">
        <v>0</v>
      </c>
      <c r="H519" s="210">
        <v>0</v>
      </c>
      <c r="I519" s="210">
        <v>0</v>
      </c>
      <c r="J519" s="210">
        <v>0</v>
      </c>
      <c r="K519" s="210">
        <v>0</v>
      </c>
      <c r="L519" s="210">
        <v>0</v>
      </c>
      <c r="M519" s="210">
        <v>136175.75</v>
      </c>
      <c r="N519" s="211">
        <v>44378</v>
      </c>
      <c r="P519" s="200"/>
      <c r="Q519" s="200"/>
    </row>
    <row r="520" spans="1:17">
      <c r="A520" s="19">
        <v>732</v>
      </c>
      <c r="B520" s="19" t="s">
        <v>2182</v>
      </c>
      <c r="C520" s="209" t="s">
        <v>467</v>
      </c>
      <c r="D520" s="212" t="s">
        <v>468</v>
      </c>
      <c r="E520" s="209" t="s">
        <v>468</v>
      </c>
      <c r="F520" s="210">
        <v>1155220.6399999999</v>
      </c>
      <c r="G520" s="210">
        <v>0</v>
      </c>
      <c r="H520" s="210">
        <v>0</v>
      </c>
      <c r="I520" s="210">
        <v>0</v>
      </c>
      <c r="J520" s="210">
        <v>0</v>
      </c>
      <c r="K520" s="210">
        <v>0</v>
      </c>
      <c r="L520" s="210">
        <v>0</v>
      </c>
      <c r="M520" s="210">
        <v>1155220.6399999999</v>
      </c>
      <c r="N520" s="211">
        <v>44378</v>
      </c>
      <c r="P520" s="200"/>
      <c r="Q520" s="200"/>
    </row>
    <row r="521" spans="1:17">
      <c r="A521" s="19">
        <v>733</v>
      </c>
      <c r="B521" s="19" t="e">
        <v>#N/A</v>
      </c>
      <c r="C521" s="209" t="s">
        <v>2184</v>
      </c>
      <c r="D521" s="212" t="e">
        <v>#N/A</v>
      </c>
      <c r="E521" s="209" t="s">
        <v>2185</v>
      </c>
      <c r="F521" s="210">
        <v>1602</v>
      </c>
      <c r="G521" s="210">
        <v>0</v>
      </c>
      <c r="H521" s="210">
        <v>0</v>
      </c>
      <c r="I521" s="210">
        <v>0</v>
      </c>
      <c r="J521" s="210">
        <v>0</v>
      </c>
      <c r="K521" s="210">
        <v>0</v>
      </c>
      <c r="L521" s="210">
        <v>0</v>
      </c>
      <c r="M521" s="210">
        <v>1602</v>
      </c>
      <c r="N521" s="211">
        <v>44378</v>
      </c>
      <c r="P521" s="200"/>
      <c r="Q521" s="200"/>
    </row>
    <row r="522" spans="1:17">
      <c r="A522" s="19">
        <v>734</v>
      </c>
      <c r="B522" s="19" t="s">
        <v>2186</v>
      </c>
      <c r="C522" s="209" t="s">
        <v>502</v>
      </c>
      <c r="D522" s="212">
        <v>0</v>
      </c>
      <c r="E522" s="209" t="s">
        <v>503</v>
      </c>
      <c r="F522" s="210">
        <v>601976</v>
      </c>
      <c r="G522" s="210">
        <v>0</v>
      </c>
      <c r="H522" s="210">
        <v>0</v>
      </c>
      <c r="I522" s="210">
        <v>0</v>
      </c>
      <c r="J522" s="210">
        <v>0</v>
      </c>
      <c r="K522" s="210">
        <v>0</v>
      </c>
      <c r="L522" s="210">
        <v>0</v>
      </c>
      <c r="M522" s="210">
        <v>601976</v>
      </c>
      <c r="N522" s="211">
        <v>44378</v>
      </c>
      <c r="P522" s="200"/>
      <c r="Q522" s="200"/>
    </row>
    <row r="523" spans="1:17">
      <c r="A523" s="19">
        <v>735</v>
      </c>
      <c r="B523" s="19" t="s">
        <v>2186</v>
      </c>
      <c r="C523" s="209" t="s">
        <v>504</v>
      </c>
      <c r="D523" s="212">
        <v>0</v>
      </c>
      <c r="E523" s="209" t="s">
        <v>505</v>
      </c>
      <c r="F523" s="210">
        <v>213.57</v>
      </c>
      <c r="G523" s="210">
        <v>0</v>
      </c>
      <c r="H523" s="210">
        <v>0</v>
      </c>
      <c r="I523" s="210">
        <v>0</v>
      </c>
      <c r="J523" s="210">
        <v>0</v>
      </c>
      <c r="K523" s="210">
        <v>0</v>
      </c>
      <c r="L523" s="210">
        <v>0</v>
      </c>
      <c r="M523" s="210">
        <v>213.57</v>
      </c>
      <c r="N523" s="211">
        <v>44378</v>
      </c>
      <c r="P523" s="200"/>
      <c r="Q523" s="200"/>
    </row>
    <row r="524" spans="1:17">
      <c r="A524" s="19">
        <v>736</v>
      </c>
      <c r="B524" s="19" t="s">
        <v>2186</v>
      </c>
      <c r="C524" s="209" t="s">
        <v>506</v>
      </c>
      <c r="D524" s="212">
        <v>0</v>
      </c>
      <c r="E524" s="209" t="s">
        <v>507</v>
      </c>
      <c r="F524" s="210">
        <v>232304.02</v>
      </c>
      <c r="G524" s="210">
        <v>884.7</v>
      </c>
      <c r="H524" s="210">
        <v>0</v>
      </c>
      <c r="I524" s="210">
        <v>0</v>
      </c>
      <c r="J524" s="210">
        <v>0</v>
      </c>
      <c r="K524" s="210">
        <v>0</v>
      </c>
      <c r="L524" s="210">
        <v>0</v>
      </c>
      <c r="M524" s="210">
        <v>233188.72</v>
      </c>
      <c r="N524" s="211">
        <v>44378</v>
      </c>
      <c r="P524" s="200"/>
      <c r="Q524" s="200"/>
    </row>
    <row r="525" spans="1:17">
      <c r="A525" s="19">
        <v>737</v>
      </c>
      <c r="B525" s="19" t="s">
        <v>2186</v>
      </c>
      <c r="C525" s="209" t="s">
        <v>508</v>
      </c>
      <c r="D525" s="212">
        <v>0</v>
      </c>
      <c r="E525" s="209" t="s">
        <v>509</v>
      </c>
      <c r="F525" s="210">
        <v>8100</v>
      </c>
      <c r="G525" s="210">
        <v>0</v>
      </c>
      <c r="H525" s="210">
        <v>0</v>
      </c>
      <c r="I525" s="210">
        <v>0</v>
      </c>
      <c r="J525" s="210">
        <v>0</v>
      </c>
      <c r="K525" s="210">
        <v>0</v>
      </c>
      <c r="L525" s="210">
        <v>0</v>
      </c>
      <c r="M525" s="210">
        <v>8100</v>
      </c>
      <c r="N525" s="211">
        <v>44378</v>
      </c>
      <c r="P525" s="200"/>
      <c r="Q525" s="200"/>
    </row>
    <row r="526" spans="1:17">
      <c r="A526" s="19">
        <v>738</v>
      </c>
      <c r="B526" s="19" t="s">
        <v>2186</v>
      </c>
      <c r="C526" s="209" t="s">
        <v>512</v>
      </c>
      <c r="D526" s="212">
        <v>0</v>
      </c>
      <c r="E526" s="209" t="s">
        <v>513</v>
      </c>
      <c r="F526" s="210">
        <v>55</v>
      </c>
      <c r="G526" s="210">
        <v>0</v>
      </c>
      <c r="H526" s="210">
        <v>0</v>
      </c>
      <c r="I526" s="210">
        <v>0</v>
      </c>
      <c r="J526" s="210">
        <v>0</v>
      </c>
      <c r="K526" s="210">
        <v>0</v>
      </c>
      <c r="L526" s="210">
        <v>0</v>
      </c>
      <c r="M526" s="210">
        <v>55</v>
      </c>
      <c r="N526" s="211">
        <v>44378</v>
      </c>
      <c r="P526" s="200"/>
      <c r="Q526" s="200"/>
    </row>
    <row r="527" spans="1:17">
      <c r="A527" s="19">
        <v>739</v>
      </c>
      <c r="B527" s="19" t="s">
        <v>2186</v>
      </c>
      <c r="C527" s="209" t="s">
        <v>514</v>
      </c>
      <c r="D527" s="212">
        <v>0</v>
      </c>
      <c r="E527" s="209" t="s">
        <v>2187</v>
      </c>
      <c r="F527" s="210">
        <v>3200</v>
      </c>
      <c r="G527" s="210">
        <v>0</v>
      </c>
      <c r="H527" s="210">
        <v>0</v>
      </c>
      <c r="I527" s="210">
        <v>0</v>
      </c>
      <c r="J527" s="210">
        <v>0</v>
      </c>
      <c r="K527" s="210">
        <v>0</v>
      </c>
      <c r="L527" s="210">
        <v>0</v>
      </c>
      <c r="M527" s="210">
        <v>3200</v>
      </c>
      <c r="N527" s="211">
        <v>44378</v>
      </c>
      <c r="P527" s="200"/>
      <c r="Q527" s="200"/>
    </row>
    <row r="528" spans="1:17">
      <c r="A528" s="19">
        <v>740</v>
      </c>
      <c r="B528" s="19" t="s">
        <v>2186</v>
      </c>
      <c r="C528" s="209" t="s">
        <v>516</v>
      </c>
      <c r="D528" s="212">
        <v>0</v>
      </c>
      <c r="E528" s="209" t="s">
        <v>517</v>
      </c>
      <c r="F528" s="210">
        <v>5397.88</v>
      </c>
      <c r="G528" s="210">
        <v>0</v>
      </c>
      <c r="H528" s="210">
        <v>0</v>
      </c>
      <c r="I528" s="210">
        <v>0</v>
      </c>
      <c r="J528" s="210">
        <v>0</v>
      </c>
      <c r="K528" s="210">
        <v>0</v>
      </c>
      <c r="L528" s="210">
        <v>0</v>
      </c>
      <c r="M528" s="210">
        <v>5397.88</v>
      </c>
      <c r="N528" s="211">
        <v>44378</v>
      </c>
      <c r="P528" s="200"/>
      <c r="Q528" s="200"/>
    </row>
    <row r="529" spans="1:17">
      <c r="A529" s="19">
        <v>741</v>
      </c>
      <c r="B529" s="19" t="s">
        <v>2186</v>
      </c>
      <c r="C529" s="209" t="s">
        <v>518</v>
      </c>
      <c r="D529" s="212">
        <v>0</v>
      </c>
      <c r="E529" s="209" t="s">
        <v>519</v>
      </c>
      <c r="F529" s="210">
        <v>18339.060000000001</v>
      </c>
      <c r="G529" s="210">
        <v>0</v>
      </c>
      <c r="H529" s="210">
        <v>0</v>
      </c>
      <c r="I529" s="210">
        <v>0</v>
      </c>
      <c r="J529" s="210">
        <v>0</v>
      </c>
      <c r="K529" s="210">
        <v>0</v>
      </c>
      <c r="L529" s="210">
        <v>0</v>
      </c>
      <c r="M529" s="210">
        <v>18339.060000000001</v>
      </c>
      <c r="N529" s="211">
        <v>44378</v>
      </c>
      <c r="P529" s="200"/>
      <c r="Q529" s="200"/>
    </row>
    <row r="530" spans="1:17">
      <c r="A530" s="19">
        <v>742</v>
      </c>
      <c r="B530" s="19" t="s">
        <v>2186</v>
      </c>
      <c r="C530" s="209" t="s">
        <v>520</v>
      </c>
      <c r="D530" s="212">
        <v>0</v>
      </c>
      <c r="E530" s="209" t="s">
        <v>521</v>
      </c>
      <c r="F530" s="210">
        <v>34150</v>
      </c>
      <c r="G530" s="210">
        <v>0</v>
      </c>
      <c r="H530" s="210">
        <v>0</v>
      </c>
      <c r="I530" s="210">
        <v>0</v>
      </c>
      <c r="J530" s="210">
        <v>0</v>
      </c>
      <c r="K530" s="210">
        <v>0</v>
      </c>
      <c r="L530" s="210">
        <v>0</v>
      </c>
      <c r="M530" s="210">
        <v>34150</v>
      </c>
      <c r="N530" s="211">
        <v>44378</v>
      </c>
      <c r="P530" s="200"/>
      <c r="Q530" s="200"/>
    </row>
    <row r="531" spans="1:17">
      <c r="A531" s="19">
        <v>743</v>
      </c>
      <c r="B531" s="19" t="s">
        <v>2186</v>
      </c>
      <c r="C531" s="209" t="s">
        <v>522</v>
      </c>
      <c r="D531" s="212">
        <v>0</v>
      </c>
      <c r="E531" s="209" t="s">
        <v>523</v>
      </c>
      <c r="F531" s="210">
        <v>80124.05</v>
      </c>
      <c r="G531" s="210">
        <v>0</v>
      </c>
      <c r="H531" s="210">
        <v>0</v>
      </c>
      <c r="I531" s="210">
        <v>0</v>
      </c>
      <c r="J531" s="210">
        <v>0</v>
      </c>
      <c r="K531" s="210">
        <v>0</v>
      </c>
      <c r="L531" s="210">
        <v>0</v>
      </c>
      <c r="M531" s="210">
        <v>80124.05</v>
      </c>
      <c r="N531" s="211">
        <v>44378</v>
      </c>
      <c r="P531" s="200"/>
      <c r="Q531" s="200"/>
    </row>
    <row r="532" spans="1:17">
      <c r="A532" s="19">
        <v>744</v>
      </c>
      <c r="B532" s="19" t="s">
        <v>2186</v>
      </c>
      <c r="C532" s="209" t="s">
        <v>524</v>
      </c>
      <c r="D532" s="212">
        <v>0</v>
      </c>
      <c r="E532" s="209" t="s">
        <v>525</v>
      </c>
      <c r="F532" s="210">
        <v>90000</v>
      </c>
      <c r="G532" s="210">
        <v>0</v>
      </c>
      <c r="H532" s="210">
        <v>0</v>
      </c>
      <c r="I532" s="210">
        <v>0</v>
      </c>
      <c r="J532" s="210">
        <v>0</v>
      </c>
      <c r="K532" s="210">
        <v>0</v>
      </c>
      <c r="L532" s="210">
        <v>0</v>
      </c>
      <c r="M532" s="210">
        <v>90000</v>
      </c>
      <c r="N532" s="211">
        <v>44378</v>
      </c>
      <c r="P532" s="200"/>
      <c r="Q532" s="200"/>
    </row>
    <row r="533" spans="1:17">
      <c r="A533" s="19">
        <v>745</v>
      </c>
      <c r="B533" s="19" t="s">
        <v>2186</v>
      </c>
      <c r="C533" s="209" t="s">
        <v>526</v>
      </c>
      <c r="D533" s="212" t="e">
        <v>#N/A</v>
      </c>
      <c r="E533" s="209" t="s">
        <v>527</v>
      </c>
      <c r="F533" s="210">
        <v>770700</v>
      </c>
      <c r="G533" s="210">
        <v>0</v>
      </c>
      <c r="H533" s="210">
        <v>0</v>
      </c>
      <c r="I533" s="210">
        <v>0</v>
      </c>
      <c r="J533" s="210">
        <v>0</v>
      </c>
      <c r="K533" s="210">
        <v>0</v>
      </c>
      <c r="L533" s="210">
        <v>0</v>
      </c>
      <c r="M533" s="210">
        <v>770700</v>
      </c>
      <c r="N533" s="211">
        <v>44378</v>
      </c>
      <c r="P533" s="200"/>
      <c r="Q533" s="200"/>
    </row>
    <row r="534" spans="1:17">
      <c r="A534" s="19">
        <v>746</v>
      </c>
      <c r="B534" s="19" t="s">
        <v>2186</v>
      </c>
      <c r="C534" s="209" t="s">
        <v>528</v>
      </c>
      <c r="D534" s="212" t="e">
        <v>#N/A</v>
      </c>
      <c r="E534" s="209" t="s">
        <v>529</v>
      </c>
      <c r="F534" s="210">
        <v>69828.91</v>
      </c>
      <c r="G534" s="210">
        <v>0</v>
      </c>
      <c r="H534" s="210">
        <v>0</v>
      </c>
      <c r="I534" s="210">
        <v>0</v>
      </c>
      <c r="J534" s="210">
        <v>0</v>
      </c>
      <c r="K534" s="210">
        <v>0</v>
      </c>
      <c r="L534" s="212">
        <v>0</v>
      </c>
      <c r="M534" s="210">
        <v>69828.91</v>
      </c>
      <c r="N534" s="211">
        <v>44378</v>
      </c>
      <c r="P534" s="217">
        <f t="shared" ref="P534:P564" si="28">F534-M534</f>
        <v>0</v>
      </c>
      <c r="Q534" s="217">
        <f t="shared" ref="Q534:Q564" si="29">L534-I534+P534</f>
        <v>0</v>
      </c>
    </row>
    <row r="535" spans="1:17">
      <c r="A535" s="19">
        <v>747</v>
      </c>
      <c r="B535" s="19" t="s">
        <v>2186</v>
      </c>
      <c r="C535" s="209" t="s">
        <v>530</v>
      </c>
      <c r="D535" s="212" t="e">
        <v>#N/A</v>
      </c>
      <c r="E535" s="209" t="s">
        <v>2194</v>
      </c>
      <c r="F535" s="210">
        <v>312672.69</v>
      </c>
      <c r="G535" s="210">
        <v>0</v>
      </c>
      <c r="H535" s="210">
        <v>0</v>
      </c>
      <c r="I535" s="210">
        <v>0</v>
      </c>
      <c r="J535" s="210">
        <v>0</v>
      </c>
      <c r="K535" s="210">
        <v>0</v>
      </c>
      <c r="L535" s="212">
        <v>0</v>
      </c>
      <c r="M535" s="210">
        <v>312672.69</v>
      </c>
      <c r="N535" s="211">
        <v>44378</v>
      </c>
      <c r="P535" s="217">
        <f t="shared" si="28"/>
        <v>0</v>
      </c>
      <c r="Q535" s="217">
        <f t="shared" si="29"/>
        <v>0</v>
      </c>
    </row>
    <row r="536" spans="1:17">
      <c r="A536" s="19">
        <v>748</v>
      </c>
      <c r="B536" s="19" t="s">
        <v>2186</v>
      </c>
      <c r="C536" s="209" t="s">
        <v>534</v>
      </c>
      <c r="D536" s="212">
        <v>0</v>
      </c>
      <c r="E536" s="209" t="s">
        <v>535</v>
      </c>
      <c r="F536" s="210">
        <v>12600</v>
      </c>
      <c r="G536" s="210">
        <v>0</v>
      </c>
      <c r="H536" s="210">
        <v>0</v>
      </c>
      <c r="I536" s="210">
        <v>0</v>
      </c>
      <c r="J536" s="210">
        <v>0</v>
      </c>
      <c r="K536" s="210">
        <v>0</v>
      </c>
      <c r="L536" s="212">
        <v>0</v>
      </c>
      <c r="M536" s="210">
        <v>12600</v>
      </c>
      <c r="N536" s="211">
        <v>44378</v>
      </c>
      <c r="P536" s="217">
        <f t="shared" si="28"/>
        <v>0</v>
      </c>
      <c r="Q536" s="217">
        <f t="shared" si="29"/>
        <v>0</v>
      </c>
    </row>
    <row r="537" spans="1:17">
      <c r="A537" s="19">
        <v>749</v>
      </c>
      <c r="B537" s="19" t="s">
        <v>2186</v>
      </c>
      <c r="C537" s="209" t="s">
        <v>536</v>
      </c>
      <c r="D537" s="212">
        <v>0</v>
      </c>
      <c r="E537" s="209" t="s">
        <v>537</v>
      </c>
      <c r="F537" s="210">
        <v>127900</v>
      </c>
      <c r="G537" s="210">
        <v>11700</v>
      </c>
      <c r="H537" s="210">
        <v>0</v>
      </c>
      <c r="I537" s="210">
        <v>11700</v>
      </c>
      <c r="J537" s="210">
        <v>0</v>
      </c>
      <c r="K537" s="210">
        <v>0</v>
      </c>
      <c r="L537" s="212">
        <v>0</v>
      </c>
      <c r="M537" s="210">
        <v>127900</v>
      </c>
      <c r="N537" s="211">
        <v>44378</v>
      </c>
      <c r="P537" s="217">
        <f t="shared" si="28"/>
        <v>0</v>
      </c>
      <c r="Q537" s="217">
        <f t="shared" si="29"/>
        <v>-11700</v>
      </c>
    </row>
    <row r="538" spans="1:17">
      <c r="A538" s="19">
        <v>750</v>
      </c>
      <c r="B538" s="19" t="s">
        <v>2186</v>
      </c>
      <c r="C538" s="209" t="s">
        <v>540</v>
      </c>
      <c r="D538" s="212">
        <v>0</v>
      </c>
      <c r="E538" s="209" t="s">
        <v>541</v>
      </c>
      <c r="F538" s="210">
        <v>1868826.77</v>
      </c>
      <c r="G538" s="210">
        <v>0</v>
      </c>
      <c r="H538" s="210">
        <v>0</v>
      </c>
      <c r="I538" s="210">
        <v>0</v>
      </c>
      <c r="J538" s="210">
        <v>0</v>
      </c>
      <c r="K538" s="210">
        <v>0</v>
      </c>
      <c r="L538" s="212">
        <v>0</v>
      </c>
      <c r="M538" s="210">
        <v>1868826.77</v>
      </c>
      <c r="N538" s="211">
        <v>44378</v>
      </c>
      <c r="P538" s="217">
        <f t="shared" si="28"/>
        <v>0</v>
      </c>
      <c r="Q538" s="217">
        <f t="shared" si="29"/>
        <v>0</v>
      </c>
    </row>
    <row r="539" spans="1:17">
      <c r="A539" s="19">
        <v>751</v>
      </c>
      <c r="B539" s="19" t="s">
        <v>2186</v>
      </c>
      <c r="C539" s="209" t="s">
        <v>542</v>
      </c>
      <c r="D539" s="212" t="e">
        <v>#N/A</v>
      </c>
      <c r="E539" s="209" t="s">
        <v>2193</v>
      </c>
      <c r="F539" s="210">
        <v>42225.01</v>
      </c>
      <c r="G539" s="210">
        <v>0</v>
      </c>
      <c r="H539" s="210">
        <v>0</v>
      </c>
      <c r="I539" s="210">
        <v>0</v>
      </c>
      <c r="J539" s="210">
        <v>0</v>
      </c>
      <c r="K539" s="210">
        <v>0</v>
      </c>
      <c r="L539" s="212">
        <v>0</v>
      </c>
      <c r="M539" s="210">
        <v>42225.01</v>
      </c>
      <c r="N539" s="211">
        <v>44378</v>
      </c>
      <c r="P539" s="217">
        <f t="shared" si="28"/>
        <v>0</v>
      </c>
      <c r="Q539" s="217">
        <f t="shared" si="29"/>
        <v>0</v>
      </c>
    </row>
    <row r="540" spans="1:17">
      <c r="A540" s="19">
        <v>752</v>
      </c>
      <c r="B540" s="19" t="s">
        <v>2186</v>
      </c>
      <c r="C540" s="209" t="s">
        <v>1667</v>
      </c>
      <c r="D540" s="212">
        <v>0</v>
      </c>
      <c r="E540" s="209" t="s">
        <v>2188</v>
      </c>
      <c r="F540" s="210">
        <v>5428.53</v>
      </c>
      <c r="G540" s="210">
        <v>0</v>
      </c>
      <c r="H540" s="210">
        <v>0</v>
      </c>
      <c r="I540" s="210">
        <v>0</v>
      </c>
      <c r="J540" s="210">
        <v>0</v>
      </c>
      <c r="K540" s="210">
        <v>0</v>
      </c>
      <c r="L540" s="212">
        <v>0</v>
      </c>
      <c r="M540" s="210">
        <v>5428.53</v>
      </c>
      <c r="N540" s="211">
        <v>44378</v>
      </c>
      <c r="P540" s="217">
        <f t="shared" si="28"/>
        <v>0</v>
      </c>
      <c r="Q540" s="217">
        <f t="shared" si="29"/>
        <v>0</v>
      </c>
    </row>
    <row r="541" spans="1:17">
      <c r="A541" s="19">
        <v>755</v>
      </c>
      <c r="B541" s="19" t="s">
        <v>2167</v>
      </c>
      <c r="C541" s="209" t="s">
        <v>385</v>
      </c>
      <c r="D541" s="212" t="s">
        <v>319</v>
      </c>
      <c r="E541" s="209" t="s">
        <v>387</v>
      </c>
      <c r="F541" s="210">
        <v>5492606.5</v>
      </c>
      <c r="G541" s="210">
        <v>0</v>
      </c>
      <c r="H541" s="210">
        <v>0</v>
      </c>
      <c r="I541" s="210">
        <v>0</v>
      </c>
      <c r="J541" s="210">
        <v>0</v>
      </c>
      <c r="K541" s="210">
        <v>0</v>
      </c>
      <c r="L541" s="212">
        <v>13233.03</v>
      </c>
      <c r="M541" s="210">
        <v>5505839.5300000003</v>
      </c>
      <c r="N541" s="211">
        <v>44378</v>
      </c>
      <c r="P541" s="217">
        <f t="shared" si="28"/>
        <v>-13233.030000000261</v>
      </c>
      <c r="Q541" s="217">
        <f t="shared" si="29"/>
        <v>-2.6011548470705748E-10</v>
      </c>
    </row>
    <row r="542" spans="1:17">
      <c r="A542" s="19">
        <v>756</v>
      </c>
      <c r="B542" s="19" t="s">
        <v>2167</v>
      </c>
      <c r="C542" s="209" t="s">
        <v>388</v>
      </c>
      <c r="D542" s="212" t="s">
        <v>322</v>
      </c>
      <c r="E542" s="209" t="s">
        <v>389</v>
      </c>
      <c r="F542" s="210">
        <v>342715.26</v>
      </c>
      <c r="G542" s="210">
        <v>0</v>
      </c>
      <c r="H542" s="210">
        <v>0</v>
      </c>
      <c r="I542" s="210">
        <v>0</v>
      </c>
      <c r="J542" s="210">
        <v>0</v>
      </c>
      <c r="K542" s="210">
        <v>0</v>
      </c>
      <c r="L542" s="212">
        <v>5812.41</v>
      </c>
      <c r="M542" s="210">
        <v>348527.67</v>
      </c>
      <c r="N542" s="211">
        <v>44378</v>
      </c>
      <c r="P542" s="217">
        <f t="shared" si="28"/>
        <v>-5812.4099999999744</v>
      </c>
      <c r="Q542" s="217">
        <f t="shared" si="29"/>
        <v>2.5465851649641991E-11</v>
      </c>
    </row>
    <row r="543" spans="1:17">
      <c r="A543" s="19">
        <v>757</v>
      </c>
      <c r="B543" s="19" t="s">
        <v>2167</v>
      </c>
      <c r="C543" s="209" t="s">
        <v>390</v>
      </c>
      <c r="D543" s="212" t="s">
        <v>325</v>
      </c>
      <c r="E543" s="209" t="s">
        <v>391</v>
      </c>
      <c r="F543" s="210">
        <v>96264.16</v>
      </c>
      <c r="G543" s="210">
        <v>0</v>
      </c>
      <c r="H543" s="210">
        <v>0</v>
      </c>
      <c r="I543" s="210">
        <v>0</v>
      </c>
      <c r="J543" s="210">
        <v>0</v>
      </c>
      <c r="K543" s="210">
        <v>0</v>
      </c>
      <c r="L543" s="212">
        <v>2867.63</v>
      </c>
      <c r="M543" s="210">
        <v>99131.79</v>
      </c>
      <c r="N543" s="211">
        <v>44378</v>
      </c>
      <c r="P543" s="217">
        <f t="shared" si="28"/>
        <v>-2867.6299999999901</v>
      </c>
      <c r="Q543" s="217">
        <f t="shared" si="29"/>
        <v>1.0004441719502211E-11</v>
      </c>
    </row>
    <row r="544" spans="1:17">
      <c r="A544" s="19">
        <v>758</v>
      </c>
      <c r="B544" s="19" t="s">
        <v>2167</v>
      </c>
      <c r="C544" s="209" t="s">
        <v>392</v>
      </c>
      <c r="D544" s="212" t="s">
        <v>325</v>
      </c>
      <c r="E544" s="209" t="s">
        <v>2189</v>
      </c>
      <c r="F544" s="210">
        <v>32719.85</v>
      </c>
      <c r="G544" s="210">
        <v>0</v>
      </c>
      <c r="H544" s="210">
        <v>0</v>
      </c>
      <c r="I544" s="210">
        <v>0</v>
      </c>
      <c r="J544" s="210">
        <v>0</v>
      </c>
      <c r="K544" s="210">
        <v>0</v>
      </c>
      <c r="L544" s="212">
        <v>355.55</v>
      </c>
      <c r="M544" s="210">
        <v>33075.39</v>
      </c>
      <c r="N544" s="211">
        <v>44378</v>
      </c>
      <c r="P544" s="217">
        <f t="shared" si="28"/>
        <v>-355.54000000000087</v>
      </c>
      <c r="Q544" s="217">
        <f t="shared" si="29"/>
        <v>9.9999999991382538E-3</v>
      </c>
    </row>
    <row r="545" spans="1:17">
      <c r="A545" s="19">
        <v>759</v>
      </c>
      <c r="B545" s="19" t="s">
        <v>2167</v>
      </c>
      <c r="C545" s="209" t="s">
        <v>394</v>
      </c>
      <c r="D545" s="212" t="s">
        <v>330</v>
      </c>
      <c r="E545" s="209" t="s">
        <v>395</v>
      </c>
      <c r="F545" s="210">
        <v>601772.63</v>
      </c>
      <c r="G545" s="210">
        <v>0</v>
      </c>
      <c r="H545" s="210">
        <v>0</v>
      </c>
      <c r="I545" s="210">
        <v>0</v>
      </c>
      <c r="J545" s="210">
        <v>0</v>
      </c>
      <c r="K545" s="210">
        <v>0</v>
      </c>
      <c r="L545" s="212">
        <v>13295.23</v>
      </c>
      <c r="M545" s="210">
        <v>615067.86</v>
      </c>
      <c r="N545" s="211">
        <v>44378</v>
      </c>
      <c r="P545" s="217">
        <f t="shared" si="28"/>
        <v>-13295.229999999981</v>
      </c>
      <c r="Q545" s="217">
        <f t="shared" si="29"/>
        <v>1.8189894035458565E-11</v>
      </c>
    </row>
    <row r="546" spans="1:17">
      <c r="A546" s="19">
        <v>760</v>
      </c>
      <c r="B546" s="19" t="s">
        <v>2167</v>
      </c>
      <c r="C546" s="209" t="s">
        <v>396</v>
      </c>
      <c r="D546" s="212" t="s">
        <v>333</v>
      </c>
      <c r="E546" s="209" t="s">
        <v>397</v>
      </c>
      <c r="F546" s="210">
        <v>5701570.4199999999</v>
      </c>
      <c r="G546" s="210">
        <v>0</v>
      </c>
      <c r="H546" s="210">
        <v>0</v>
      </c>
      <c r="I546" s="210">
        <v>16958.759999999998</v>
      </c>
      <c r="J546" s="210">
        <v>0</v>
      </c>
      <c r="K546" s="210">
        <v>0</v>
      </c>
      <c r="L546" s="212">
        <v>119634.31</v>
      </c>
      <c r="M546" s="210">
        <v>5804245.9699999997</v>
      </c>
      <c r="N546" s="211">
        <v>44378</v>
      </c>
      <c r="P546" s="217">
        <f t="shared" si="28"/>
        <v>-102675.54999999981</v>
      </c>
      <c r="Q546" s="217">
        <f t="shared" si="29"/>
        <v>1.8917489796876907E-10</v>
      </c>
    </row>
    <row r="547" spans="1:17">
      <c r="A547" s="19">
        <v>761</v>
      </c>
      <c r="B547" s="19" t="s">
        <v>2167</v>
      </c>
      <c r="C547" s="209" t="s">
        <v>398</v>
      </c>
      <c r="D547" s="212" t="s">
        <v>319</v>
      </c>
      <c r="E547" s="209" t="s">
        <v>399</v>
      </c>
      <c r="F547" s="210">
        <v>141659.07999999999</v>
      </c>
      <c r="G547" s="210">
        <v>0</v>
      </c>
      <c r="H547" s="210">
        <v>0</v>
      </c>
      <c r="I547" s="210">
        <v>0</v>
      </c>
      <c r="J547" s="210">
        <v>0</v>
      </c>
      <c r="K547" s="210">
        <v>0</v>
      </c>
      <c r="L547" s="212">
        <v>3984.77</v>
      </c>
      <c r="M547" s="210">
        <v>145643.85</v>
      </c>
      <c r="N547" s="211">
        <v>44378</v>
      </c>
      <c r="P547" s="217">
        <f t="shared" si="28"/>
        <v>-3984.7700000000186</v>
      </c>
      <c r="Q547" s="217">
        <f t="shared" si="29"/>
        <v>-1.8644641386345029E-11</v>
      </c>
    </row>
    <row r="548" spans="1:17">
      <c r="A548" s="19">
        <v>762</v>
      </c>
      <c r="B548" s="19" t="s">
        <v>2167</v>
      </c>
      <c r="C548" s="209" t="s">
        <v>400</v>
      </c>
      <c r="D548" s="212" t="s">
        <v>319</v>
      </c>
      <c r="E548" s="209" t="s">
        <v>401</v>
      </c>
      <c r="F548" s="210">
        <v>1072.1199999999999</v>
      </c>
      <c r="G548" s="210">
        <v>0</v>
      </c>
      <c r="H548" s="210">
        <v>0</v>
      </c>
      <c r="I548" s="210">
        <v>0</v>
      </c>
      <c r="J548" s="210">
        <v>0</v>
      </c>
      <c r="K548" s="210">
        <v>0</v>
      </c>
      <c r="L548" s="212">
        <v>11.91</v>
      </c>
      <c r="M548" s="210">
        <v>1084.03</v>
      </c>
      <c r="N548" s="211">
        <v>44378</v>
      </c>
      <c r="P548" s="217">
        <f t="shared" si="28"/>
        <v>-11.910000000000082</v>
      </c>
      <c r="Q548" s="217">
        <f t="shared" si="29"/>
        <v>-8.1712414612411521E-14</v>
      </c>
    </row>
    <row r="549" spans="1:17">
      <c r="A549" s="19">
        <v>763</v>
      </c>
      <c r="B549" s="19" t="s">
        <v>2167</v>
      </c>
      <c r="C549" s="209" t="s">
        <v>402</v>
      </c>
      <c r="D549" s="212" t="s">
        <v>319</v>
      </c>
      <c r="E549" s="209" t="s">
        <v>403</v>
      </c>
      <c r="F549" s="210">
        <v>53877.24</v>
      </c>
      <c r="G549" s="210">
        <v>0</v>
      </c>
      <c r="H549" s="210">
        <v>0</v>
      </c>
      <c r="I549" s="210">
        <v>0</v>
      </c>
      <c r="J549" s="210">
        <v>0</v>
      </c>
      <c r="K549" s="210">
        <v>0</v>
      </c>
      <c r="L549" s="212">
        <v>598.64</v>
      </c>
      <c r="M549" s="210">
        <v>54475.88</v>
      </c>
      <c r="N549" s="211">
        <v>44378</v>
      </c>
      <c r="P549" s="217">
        <f t="shared" si="28"/>
        <v>-598.63999999999942</v>
      </c>
      <c r="Q549" s="217">
        <f t="shared" si="29"/>
        <v>0</v>
      </c>
    </row>
    <row r="550" spans="1:17">
      <c r="A550" s="19">
        <v>773</v>
      </c>
      <c r="B550" s="19" t="s">
        <v>2167</v>
      </c>
      <c r="C550" s="209" t="s">
        <v>404</v>
      </c>
      <c r="D550" s="212" t="s">
        <v>319</v>
      </c>
      <c r="E550" s="209" t="s">
        <v>405</v>
      </c>
      <c r="F550" s="210">
        <v>19632.45</v>
      </c>
      <c r="G550" s="210">
        <v>0</v>
      </c>
      <c r="H550" s="210">
        <v>0</v>
      </c>
      <c r="I550" s="210">
        <v>0</v>
      </c>
      <c r="J550" s="210">
        <v>0</v>
      </c>
      <c r="K550" s="210">
        <v>0</v>
      </c>
      <c r="L550" s="212">
        <v>218.14</v>
      </c>
      <c r="M550" s="210">
        <v>19850.59</v>
      </c>
      <c r="N550" s="211">
        <v>44378</v>
      </c>
      <c r="P550" s="217">
        <f t="shared" si="28"/>
        <v>-218.13999999999942</v>
      </c>
      <c r="Q550" s="217">
        <f t="shared" si="29"/>
        <v>5.6843418860808015E-13</v>
      </c>
    </row>
    <row r="551" spans="1:17">
      <c r="A551" s="19">
        <v>774</v>
      </c>
      <c r="B551" s="19" t="s">
        <v>2167</v>
      </c>
      <c r="C551" s="209" t="s">
        <v>406</v>
      </c>
      <c r="D551" s="212" t="s">
        <v>319</v>
      </c>
      <c r="E551" s="209" t="s">
        <v>407</v>
      </c>
      <c r="F551" s="210">
        <v>5979.4</v>
      </c>
      <c r="G551" s="210">
        <v>0</v>
      </c>
      <c r="H551" s="210">
        <v>0</v>
      </c>
      <c r="I551" s="210">
        <v>0</v>
      </c>
      <c r="J551" s="210">
        <v>0</v>
      </c>
      <c r="K551" s="210">
        <v>0</v>
      </c>
      <c r="L551" s="212">
        <v>66.44</v>
      </c>
      <c r="M551" s="210">
        <v>6045.84</v>
      </c>
      <c r="N551" s="211">
        <v>44378</v>
      </c>
      <c r="P551" s="217">
        <f t="shared" si="28"/>
        <v>-66.440000000000509</v>
      </c>
      <c r="Q551" s="217">
        <f t="shared" si="29"/>
        <v>-5.1159076974727213E-13</v>
      </c>
    </row>
    <row r="552" spans="1:17">
      <c r="A552" s="19">
        <v>775</v>
      </c>
      <c r="B552" s="19" t="s">
        <v>2167</v>
      </c>
      <c r="C552" s="209" t="s">
        <v>408</v>
      </c>
      <c r="D552" s="212" t="s">
        <v>319</v>
      </c>
      <c r="E552" s="209" t="s">
        <v>409</v>
      </c>
      <c r="F552" s="210">
        <v>281214.40999999997</v>
      </c>
      <c r="G552" s="210">
        <v>0</v>
      </c>
      <c r="H552" s="210">
        <v>0</v>
      </c>
      <c r="I552" s="210">
        <v>0</v>
      </c>
      <c r="J552" s="210">
        <v>0</v>
      </c>
      <c r="K552" s="210">
        <v>0</v>
      </c>
      <c r="L552" s="212">
        <v>4635.3999999999996</v>
      </c>
      <c r="M552" s="210">
        <v>285849.81</v>
      </c>
      <c r="N552" s="211">
        <v>44378</v>
      </c>
      <c r="P552" s="217">
        <f t="shared" si="28"/>
        <v>-4635.4000000000233</v>
      </c>
      <c r="Q552" s="217">
        <f t="shared" si="29"/>
        <v>-2.3646862246096134E-11</v>
      </c>
    </row>
    <row r="553" spans="1:17">
      <c r="A553" s="19">
        <v>776</v>
      </c>
      <c r="B553" s="19" t="s">
        <v>2167</v>
      </c>
      <c r="C553" s="209" t="s">
        <v>410</v>
      </c>
      <c r="D553" s="212" t="s">
        <v>319</v>
      </c>
      <c r="E553" s="209" t="s">
        <v>411</v>
      </c>
      <c r="F553" s="210">
        <v>2850.72</v>
      </c>
      <c r="G553" s="210">
        <v>0</v>
      </c>
      <c r="H553" s="210">
        <v>0</v>
      </c>
      <c r="I553" s="210">
        <v>0</v>
      </c>
      <c r="J553" s="210">
        <v>0</v>
      </c>
      <c r="K553" s="210">
        <v>0</v>
      </c>
      <c r="L553" s="212">
        <v>33.94</v>
      </c>
      <c r="M553" s="210">
        <v>2884.66</v>
      </c>
      <c r="N553" s="211">
        <v>44378</v>
      </c>
      <c r="P553" s="217">
        <f t="shared" si="28"/>
        <v>-33.940000000000055</v>
      </c>
      <c r="Q553" s="217">
        <f t="shared" si="29"/>
        <v>-5.6843418860808015E-14</v>
      </c>
    </row>
    <row r="554" spans="1:17">
      <c r="A554" s="19">
        <v>777</v>
      </c>
      <c r="B554" s="19" t="s">
        <v>2167</v>
      </c>
      <c r="C554" s="209" t="s">
        <v>412</v>
      </c>
      <c r="D554" s="212" t="s">
        <v>319</v>
      </c>
      <c r="E554" s="209" t="s">
        <v>413</v>
      </c>
      <c r="F554" s="210">
        <v>5903.28</v>
      </c>
      <c r="G554" s="210">
        <v>0</v>
      </c>
      <c r="H554" s="210">
        <v>0</v>
      </c>
      <c r="I554" s="210">
        <v>0</v>
      </c>
      <c r="J554" s="210">
        <v>0</v>
      </c>
      <c r="K554" s="210">
        <v>0</v>
      </c>
      <c r="L554" s="212">
        <v>75.680000000000007</v>
      </c>
      <c r="M554" s="210">
        <v>5978.97</v>
      </c>
      <c r="N554" s="211">
        <v>44378</v>
      </c>
      <c r="P554" s="217">
        <f t="shared" si="28"/>
        <v>-75.690000000000509</v>
      </c>
      <c r="Q554" s="217">
        <f t="shared" si="29"/>
        <v>-1.0000000000502496E-2</v>
      </c>
    </row>
    <row r="555" spans="1:17">
      <c r="A555" s="19">
        <v>778</v>
      </c>
      <c r="B555" s="19" t="s">
        <v>2167</v>
      </c>
      <c r="C555" s="209" t="s">
        <v>414</v>
      </c>
      <c r="D555" s="212" t="s">
        <v>319</v>
      </c>
      <c r="E555" s="209" t="s">
        <v>415</v>
      </c>
      <c r="F555" s="210">
        <v>351.14</v>
      </c>
      <c r="G555" s="210">
        <v>0</v>
      </c>
      <c r="H555" s="210">
        <v>0</v>
      </c>
      <c r="I555" s="210">
        <v>0</v>
      </c>
      <c r="J555" s="210">
        <v>0</v>
      </c>
      <c r="K555" s="210">
        <v>0</v>
      </c>
      <c r="L555" s="212">
        <v>4.5</v>
      </c>
      <c r="M555" s="210">
        <v>355.64</v>
      </c>
      <c r="N555" s="211">
        <v>44378</v>
      </c>
      <c r="P555" s="217">
        <f t="shared" si="28"/>
        <v>-4.5</v>
      </c>
      <c r="Q555" s="217">
        <f t="shared" si="29"/>
        <v>0</v>
      </c>
    </row>
    <row r="556" spans="1:17">
      <c r="A556" s="19">
        <v>779</v>
      </c>
      <c r="B556" s="19" t="s">
        <v>2167</v>
      </c>
      <c r="C556" s="209" t="s">
        <v>416</v>
      </c>
      <c r="D556" s="212" t="s">
        <v>319</v>
      </c>
      <c r="E556" s="209" t="s">
        <v>417</v>
      </c>
      <c r="F556" s="210">
        <v>1104.29</v>
      </c>
      <c r="G556" s="210">
        <v>0</v>
      </c>
      <c r="H556" s="210">
        <v>0</v>
      </c>
      <c r="I556" s="210">
        <v>0</v>
      </c>
      <c r="J556" s="210">
        <v>0</v>
      </c>
      <c r="K556" s="210">
        <v>0</v>
      </c>
      <c r="L556" s="212">
        <v>15.34</v>
      </c>
      <c r="M556" s="210">
        <v>1119.6300000000001</v>
      </c>
      <c r="N556" s="211">
        <v>44378</v>
      </c>
      <c r="P556" s="217">
        <f t="shared" si="28"/>
        <v>-15.340000000000146</v>
      </c>
      <c r="Q556" s="217">
        <f t="shared" si="29"/>
        <v>-1.4566126083082054E-13</v>
      </c>
    </row>
    <row r="557" spans="1:17">
      <c r="A557" s="19">
        <v>780</v>
      </c>
      <c r="B557" s="19" t="s">
        <v>2167</v>
      </c>
      <c r="C557" s="209" t="s">
        <v>418</v>
      </c>
      <c r="D557" s="212" t="s">
        <v>319</v>
      </c>
      <c r="E557" s="209" t="s">
        <v>419</v>
      </c>
      <c r="F557" s="210">
        <v>183588.66</v>
      </c>
      <c r="G557" s="210">
        <v>0</v>
      </c>
      <c r="H557" s="210">
        <v>0</v>
      </c>
      <c r="I557" s="210">
        <v>0</v>
      </c>
      <c r="J557" s="210">
        <v>0</v>
      </c>
      <c r="K557" s="210">
        <v>0</v>
      </c>
      <c r="L557" s="212">
        <v>3026.19</v>
      </c>
      <c r="M557" s="210">
        <v>186614.84</v>
      </c>
      <c r="N557" s="211">
        <v>44378</v>
      </c>
      <c r="P557" s="217">
        <f t="shared" si="28"/>
        <v>-3026.179999999993</v>
      </c>
      <c r="Q557" s="217">
        <f t="shared" si="29"/>
        <v>1.0000000007039489E-2</v>
      </c>
    </row>
    <row r="558" spans="1:17">
      <c r="A558" s="19">
        <v>781</v>
      </c>
      <c r="B558" s="19" t="s">
        <v>2167</v>
      </c>
      <c r="C558" s="209" t="s">
        <v>420</v>
      </c>
      <c r="D558" s="212" t="s">
        <v>319</v>
      </c>
      <c r="E558" s="209" t="s">
        <v>421</v>
      </c>
      <c r="F558" s="210">
        <v>95071.19</v>
      </c>
      <c r="G558" s="210">
        <v>0</v>
      </c>
      <c r="H558" s="210">
        <v>0</v>
      </c>
      <c r="I558" s="210">
        <v>0</v>
      </c>
      <c r="J558" s="210">
        <v>0</v>
      </c>
      <c r="K558" s="210">
        <v>0</v>
      </c>
      <c r="L558" s="212">
        <v>1785.85</v>
      </c>
      <c r="M558" s="210">
        <v>96857.04</v>
      </c>
      <c r="N558" s="211">
        <v>44378</v>
      </c>
      <c r="P558" s="217">
        <f t="shared" si="28"/>
        <v>-1785.8499999999913</v>
      </c>
      <c r="Q558" s="217">
        <f t="shared" si="29"/>
        <v>8.6401996668428183E-12</v>
      </c>
    </row>
    <row r="559" spans="1:17">
      <c r="A559" s="19">
        <v>782</v>
      </c>
      <c r="B559" s="19" t="s">
        <v>2167</v>
      </c>
      <c r="C559" s="209" t="s">
        <v>422</v>
      </c>
      <c r="D559" s="212" t="s">
        <v>319</v>
      </c>
      <c r="E559" s="209" t="s">
        <v>2190</v>
      </c>
      <c r="F559" s="210">
        <v>389285.01</v>
      </c>
      <c r="G559" s="210">
        <v>0</v>
      </c>
      <c r="H559" s="210">
        <v>0</v>
      </c>
      <c r="I559" s="210">
        <v>0</v>
      </c>
      <c r="J559" s="210">
        <v>0</v>
      </c>
      <c r="K559" s="210">
        <v>0</v>
      </c>
      <c r="L559" s="212">
        <v>7215.79</v>
      </c>
      <c r="M559" s="210">
        <v>396500.8</v>
      </c>
      <c r="N559" s="211">
        <v>44378</v>
      </c>
      <c r="P559" s="217">
        <f t="shared" si="28"/>
        <v>-7215.789999999979</v>
      </c>
      <c r="Q559" s="217">
        <f t="shared" si="29"/>
        <v>2.0918378140777349E-11</v>
      </c>
    </row>
    <row r="560" spans="1:17">
      <c r="A560" s="19">
        <v>783</v>
      </c>
      <c r="B560" s="19" t="s">
        <v>2167</v>
      </c>
      <c r="C560" s="209" t="s">
        <v>424</v>
      </c>
      <c r="D560" s="212" t="s">
        <v>319</v>
      </c>
      <c r="E560" s="209" t="s">
        <v>2191</v>
      </c>
      <c r="F560" s="210">
        <v>23491.37</v>
      </c>
      <c r="G560" s="210">
        <v>0</v>
      </c>
      <c r="H560" s="210">
        <v>0</v>
      </c>
      <c r="I560" s="210">
        <v>0</v>
      </c>
      <c r="J560" s="210">
        <v>0</v>
      </c>
      <c r="K560" s="210">
        <v>0</v>
      </c>
      <c r="L560" s="212">
        <v>435.29</v>
      </c>
      <c r="M560" s="210">
        <v>23926.66</v>
      </c>
      <c r="N560" s="211">
        <v>44378</v>
      </c>
      <c r="P560" s="217">
        <f t="shared" si="28"/>
        <v>-435.29000000000087</v>
      </c>
      <c r="Q560" s="217">
        <f t="shared" si="29"/>
        <v>-8.5265128291212022E-13</v>
      </c>
    </row>
    <row r="561" spans="1:17">
      <c r="A561" s="19">
        <v>784</v>
      </c>
      <c r="B561" s="19" t="s">
        <v>2167</v>
      </c>
      <c r="C561" s="209" t="s">
        <v>426</v>
      </c>
      <c r="D561" s="212" t="s">
        <v>319</v>
      </c>
      <c r="E561" s="209" t="s">
        <v>2192</v>
      </c>
      <c r="F561" s="210">
        <v>6646.26</v>
      </c>
      <c r="G561" s="210">
        <v>0</v>
      </c>
      <c r="H561" s="210">
        <v>0</v>
      </c>
      <c r="I561" s="210">
        <v>0</v>
      </c>
      <c r="J561" s="210">
        <v>0</v>
      </c>
      <c r="K561" s="210">
        <v>0</v>
      </c>
      <c r="L561" s="212">
        <v>144.41</v>
      </c>
      <c r="M561" s="210">
        <v>6790.67</v>
      </c>
      <c r="N561" s="211">
        <v>44378</v>
      </c>
      <c r="P561" s="217">
        <f t="shared" si="28"/>
        <v>-144.40999999999985</v>
      </c>
      <c r="Q561" s="217">
        <f t="shared" si="29"/>
        <v>0</v>
      </c>
    </row>
    <row r="562" spans="1:17">
      <c r="A562" s="19">
        <v>785</v>
      </c>
      <c r="B562" s="19" t="s">
        <v>2167</v>
      </c>
      <c r="C562" s="209" t="s">
        <v>428</v>
      </c>
      <c r="D562" s="212" t="s">
        <v>319</v>
      </c>
      <c r="E562" s="209" t="s">
        <v>429</v>
      </c>
      <c r="F562" s="210">
        <v>277572.69</v>
      </c>
      <c r="G562" s="210">
        <v>0</v>
      </c>
      <c r="H562" s="210">
        <v>0</v>
      </c>
      <c r="I562" s="210">
        <v>0</v>
      </c>
      <c r="J562" s="210">
        <v>0</v>
      </c>
      <c r="K562" s="210">
        <v>0</v>
      </c>
      <c r="L562" s="212">
        <v>6426.43</v>
      </c>
      <c r="M562" s="210">
        <v>283999.12</v>
      </c>
      <c r="N562" s="211">
        <v>44378</v>
      </c>
      <c r="P562" s="217">
        <f t="shared" si="28"/>
        <v>-6426.429999999993</v>
      </c>
      <c r="Q562" s="217">
        <f t="shared" si="29"/>
        <v>7.2759576141834259E-12</v>
      </c>
    </row>
    <row r="563" spans="1:17">
      <c r="A563" s="19">
        <v>786</v>
      </c>
      <c r="B563" s="19" t="s">
        <v>2167</v>
      </c>
      <c r="C563" s="209" t="s">
        <v>430</v>
      </c>
      <c r="D563" s="212" t="s">
        <v>319</v>
      </c>
      <c r="E563" s="209" t="s">
        <v>431</v>
      </c>
      <c r="F563" s="210">
        <v>1203.69</v>
      </c>
      <c r="G563" s="210">
        <v>0</v>
      </c>
      <c r="H563" s="210">
        <v>0</v>
      </c>
      <c r="I563" s="210">
        <v>0</v>
      </c>
      <c r="J563" s="210">
        <v>0</v>
      </c>
      <c r="K563" s="210">
        <v>0</v>
      </c>
      <c r="L563" s="212">
        <v>31.16</v>
      </c>
      <c r="M563" s="210">
        <v>1234.8499999999999</v>
      </c>
      <c r="N563" s="211">
        <v>44378</v>
      </c>
      <c r="P563" s="217">
        <f t="shared" si="28"/>
        <v>-31.159999999999854</v>
      </c>
      <c r="Q563" s="217">
        <f t="shared" si="29"/>
        <v>1.4566126083082054E-13</v>
      </c>
    </row>
    <row r="564" spans="1:17">
      <c r="A564" s="19">
        <v>787</v>
      </c>
      <c r="B564" s="19" t="s">
        <v>2167</v>
      </c>
      <c r="C564" s="209" t="s">
        <v>432</v>
      </c>
      <c r="D564" s="212" t="s">
        <v>319</v>
      </c>
      <c r="E564" s="209" t="s">
        <v>433</v>
      </c>
      <c r="F564" s="210">
        <v>1082.18</v>
      </c>
      <c r="G564" s="210">
        <v>0</v>
      </c>
      <c r="H564" s="210">
        <v>0</v>
      </c>
      <c r="I564" s="210">
        <v>0</v>
      </c>
      <c r="J564" s="210">
        <v>0</v>
      </c>
      <c r="K564" s="210">
        <v>0</v>
      </c>
      <c r="L564" s="212">
        <v>28.01</v>
      </c>
      <c r="M564" s="210">
        <v>1110.19</v>
      </c>
      <c r="N564" s="211">
        <v>44378</v>
      </c>
      <c r="P564" s="217">
        <f t="shared" si="28"/>
        <v>-28.009999999999991</v>
      </c>
      <c r="Q564" s="217">
        <f t="shared" si="29"/>
        <v>0</v>
      </c>
    </row>
    <row r="565" spans="1:17">
      <c r="A565" s="19">
        <v>788</v>
      </c>
      <c r="B565" s="19" t="s">
        <v>2167</v>
      </c>
      <c r="C565" s="209" t="s">
        <v>434</v>
      </c>
      <c r="D565" s="212" t="s">
        <v>319</v>
      </c>
      <c r="E565" s="209" t="s">
        <v>435</v>
      </c>
      <c r="F565" s="210">
        <v>36604.93</v>
      </c>
      <c r="G565" s="210">
        <v>0</v>
      </c>
      <c r="H565" s="210">
        <v>0</v>
      </c>
      <c r="I565" s="210">
        <v>0</v>
      </c>
      <c r="J565" s="210">
        <v>0</v>
      </c>
      <c r="K565" s="210">
        <v>0</v>
      </c>
      <c r="L565" s="210">
        <v>1357.41</v>
      </c>
      <c r="M565" s="210">
        <v>37962.339999999997</v>
      </c>
      <c r="N565" s="211">
        <v>44378</v>
      </c>
      <c r="P565" s="217">
        <f t="shared" ref="P565:P596" si="30">F565-M565</f>
        <v>-1357.4099999999962</v>
      </c>
      <c r="Q565" s="217">
        <f t="shared" ref="Q565:Q596" si="31">G565-I565+P565</f>
        <v>-1357.4099999999962</v>
      </c>
    </row>
    <row r="566" spans="1:17">
      <c r="A566" s="19">
        <v>789</v>
      </c>
      <c r="B566" s="19" t="s">
        <v>2167</v>
      </c>
      <c r="C566" s="209" t="s">
        <v>436</v>
      </c>
      <c r="D566" s="212" t="s">
        <v>319</v>
      </c>
      <c r="E566" s="209" t="s">
        <v>437</v>
      </c>
      <c r="F566" s="210">
        <v>1664.61</v>
      </c>
      <c r="G566" s="210">
        <v>0</v>
      </c>
      <c r="H566" s="210">
        <v>0</v>
      </c>
      <c r="I566" s="210">
        <v>0</v>
      </c>
      <c r="J566" s="210">
        <v>0</v>
      </c>
      <c r="K566" s="210">
        <v>0</v>
      </c>
      <c r="L566" s="210">
        <v>61.73</v>
      </c>
      <c r="M566" s="210">
        <v>1726.34</v>
      </c>
      <c r="N566" s="211">
        <v>44378</v>
      </c>
      <c r="P566" s="217">
        <f t="shared" si="30"/>
        <v>-61.730000000000018</v>
      </c>
      <c r="Q566" s="217">
        <f t="shared" si="31"/>
        <v>-61.730000000000018</v>
      </c>
    </row>
    <row r="567" spans="1:17">
      <c r="A567" s="19">
        <v>790</v>
      </c>
      <c r="B567" s="19" t="s">
        <v>2167</v>
      </c>
      <c r="C567" s="209" t="s">
        <v>438</v>
      </c>
      <c r="D567" s="212" t="s">
        <v>319</v>
      </c>
      <c r="E567" s="209" t="s">
        <v>439</v>
      </c>
      <c r="F567" s="210">
        <v>1096.8</v>
      </c>
      <c r="G567" s="210">
        <v>0</v>
      </c>
      <c r="H567" s="210">
        <v>0</v>
      </c>
      <c r="I567" s="210">
        <v>0</v>
      </c>
      <c r="J567" s="210">
        <v>0</v>
      </c>
      <c r="K567" s="210">
        <v>0</v>
      </c>
      <c r="L567" s="210">
        <v>15.23</v>
      </c>
      <c r="M567" s="210">
        <v>1112.03</v>
      </c>
      <c r="N567" s="211">
        <v>44378</v>
      </c>
      <c r="P567" s="217">
        <f t="shared" si="30"/>
        <v>-15.230000000000018</v>
      </c>
      <c r="Q567" s="217">
        <f t="shared" si="31"/>
        <v>-15.230000000000018</v>
      </c>
    </row>
    <row r="568" spans="1:17">
      <c r="A568" s="19">
        <v>791</v>
      </c>
      <c r="B568" s="19" t="s">
        <v>2167</v>
      </c>
      <c r="C568" s="209" t="s">
        <v>440</v>
      </c>
      <c r="D568" s="212" t="s">
        <v>319</v>
      </c>
      <c r="E568" s="209" t="s">
        <v>441</v>
      </c>
      <c r="F568" s="210">
        <v>1221.72</v>
      </c>
      <c r="G568" s="210">
        <v>0</v>
      </c>
      <c r="H568" s="210">
        <v>0</v>
      </c>
      <c r="I568" s="210">
        <v>0</v>
      </c>
      <c r="J568" s="210">
        <v>0</v>
      </c>
      <c r="K568" s="210">
        <v>0</v>
      </c>
      <c r="L568" s="210">
        <v>45.3</v>
      </c>
      <c r="M568" s="210">
        <v>1267.03</v>
      </c>
      <c r="N568" s="211">
        <v>44378</v>
      </c>
      <c r="P568" s="217">
        <f t="shared" si="30"/>
        <v>-45.309999999999945</v>
      </c>
      <c r="Q568" s="217">
        <f t="shared" si="31"/>
        <v>-45.309999999999945</v>
      </c>
    </row>
    <row r="569" spans="1:17">
      <c r="A569" s="19">
        <v>792</v>
      </c>
      <c r="B569" s="19" t="s">
        <v>2167</v>
      </c>
      <c r="C569" s="209" t="s">
        <v>442</v>
      </c>
      <c r="D569" s="212" t="s">
        <v>319</v>
      </c>
      <c r="E569" s="209" t="s">
        <v>443</v>
      </c>
      <c r="F569" s="210">
        <v>4649.25</v>
      </c>
      <c r="G569" s="210">
        <v>0</v>
      </c>
      <c r="H569" s="210">
        <v>0</v>
      </c>
      <c r="I569" s="210">
        <v>0</v>
      </c>
      <c r="J569" s="210">
        <v>0</v>
      </c>
      <c r="K569" s="210">
        <v>0</v>
      </c>
      <c r="L569" s="210">
        <v>667.25</v>
      </c>
      <c r="M569" s="210">
        <v>5316.51</v>
      </c>
      <c r="N569" s="211">
        <v>44378</v>
      </c>
      <c r="P569" s="217">
        <f t="shared" si="30"/>
        <v>-667.26000000000022</v>
      </c>
      <c r="Q569" s="217">
        <f t="shared" si="31"/>
        <v>-667.26000000000022</v>
      </c>
    </row>
    <row r="570" spans="1:17">
      <c r="A570" s="19">
        <v>793</v>
      </c>
      <c r="B570" s="19" t="s">
        <v>2167</v>
      </c>
      <c r="C570" s="209" t="s">
        <v>444</v>
      </c>
      <c r="D570" s="212" t="s">
        <v>319</v>
      </c>
      <c r="E570" s="209" t="s">
        <v>445</v>
      </c>
      <c r="F570" s="210">
        <v>3162.79</v>
      </c>
      <c r="G570" s="210">
        <v>0</v>
      </c>
      <c r="H570" s="210">
        <v>0</v>
      </c>
      <c r="I570" s="210">
        <v>0</v>
      </c>
      <c r="J570" s="210">
        <v>0</v>
      </c>
      <c r="K570" s="210">
        <v>0</v>
      </c>
      <c r="L570" s="210">
        <v>453.92</v>
      </c>
      <c r="M570" s="210">
        <v>3616.71</v>
      </c>
      <c r="N570" s="211">
        <v>44378</v>
      </c>
      <c r="P570" s="217">
        <f t="shared" si="30"/>
        <v>-453.92000000000007</v>
      </c>
      <c r="Q570" s="217">
        <f t="shared" si="31"/>
        <v>-453.92000000000007</v>
      </c>
    </row>
    <row r="571" spans="1:17">
      <c r="A571" s="19">
        <v>794</v>
      </c>
      <c r="B571" s="19" t="s">
        <v>2167</v>
      </c>
      <c r="C571" s="209" t="s">
        <v>472</v>
      </c>
      <c r="D571" s="212" t="s">
        <v>468</v>
      </c>
      <c r="E571" s="209" t="s">
        <v>474</v>
      </c>
      <c r="F571" s="210">
        <v>791260.77</v>
      </c>
      <c r="G571" s="210">
        <v>0</v>
      </c>
      <c r="H571" s="210">
        <v>0</v>
      </c>
      <c r="I571" s="210">
        <v>0</v>
      </c>
      <c r="J571" s="210">
        <v>0</v>
      </c>
      <c r="K571" s="210">
        <v>0</v>
      </c>
      <c r="L571" s="210">
        <v>9626.84</v>
      </c>
      <c r="M571" s="210">
        <v>800887.61</v>
      </c>
      <c r="N571" s="211">
        <v>44378</v>
      </c>
      <c r="P571" s="217">
        <f t="shared" si="30"/>
        <v>-9626.8399999999674</v>
      </c>
      <c r="Q571" s="217">
        <f t="shared" si="31"/>
        <v>-9626.8399999999674</v>
      </c>
    </row>
    <row r="572" spans="1:17">
      <c r="A572" s="19">
        <v>809</v>
      </c>
      <c r="B572" s="19" t="s">
        <v>2182</v>
      </c>
      <c r="C572" s="209" t="s">
        <v>314</v>
      </c>
      <c r="D572" s="212" t="s">
        <v>315</v>
      </c>
      <c r="E572" s="209" t="s">
        <v>317</v>
      </c>
      <c r="F572" s="210">
        <v>162806.15</v>
      </c>
      <c r="G572" s="210">
        <v>0</v>
      </c>
      <c r="H572" s="210">
        <v>0</v>
      </c>
      <c r="I572" s="210">
        <v>0</v>
      </c>
      <c r="J572" s="210">
        <v>0</v>
      </c>
      <c r="K572" s="210">
        <v>0</v>
      </c>
      <c r="L572" s="210">
        <v>0</v>
      </c>
      <c r="M572" s="210">
        <v>162806.15</v>
      </c>
      <c r="N572" s="211">
        <v>44409</v>
      </c>
      <c r="P572" s="217">
        <f t="shared" si="30"/>
        <v>0</v>
      </c>
      <c r="Q572" s="217">
        <f t="shared" si="31"/>
        <v>0</v>
      </c>
    </row>
    <row r="573" spans="1:17">
      <c r="A573" s="19">
        <v>810</v>
      </c>
      <c r="B573" s="19" t="s">
        <v>2182</v>
      </c>
      <c r="C573" s="209" t="s">
        <v>318</v>
      </c>
      <c r="D573" s="212" t="s">
        <v>319</v>
      </c>
      <c r="E573" s="209" t="s">
        <v>320</v>
      </c>
      <c r="F573" s="210">
        <v>7971743.9800000004</v>
      </c>
      <c r="G573" s="210">
        <v>0</v>
      </c>
      <c r="H573" s="210">
        <v>0</v>
      </c>
      <c r="I573" s="210">
        <v>0</v>
      </c>
      <c r="J573" s="210">
        <v>0</v>
      </c>
      <c r="K573" s="210">
        <v>0</v>
      </c>
      <c r="L573" s="210">
        <v>0</v>
      </c>
      <c r="M573" s="210">
        <v>7971743.9800000004</v>
      </c>
      <c r="N573" s="211">
        <v>44409</v>
      </c>
      <c r="P573" s="217">
        <f t="shared" si="30"/>
        <v>0</v>
      </c>
      <c r="Q573" s="217">
        <f t="shared" si="31"/>
        <v>0</v>
      </c>
    </row>
    <row r="574" spans="1:17">
      <c r="A574" s="19">
        <v>811</v>
      </c>
      <c r="B574" s="19" t="s">
        <v>2182</v>
      </c>
      <c r="C574" s="209" t="s">
        <v>321</v>
      </c>
      <c r="D574" s="212" t="s">
        <v>322</v>
      </c>
      <c r="E574" s="209" t="s">
        <v>323</v>
      </c>
      <c r="F574" s="210">
        <v>697936.7</v>
      </c>
      <c r="G574" s="210">
        <v>0</v>
      </c>
      <c r="H574" s="210">
        <v>0</v>
      </c>
      <c r="I574" s="210">
        <v>0</v>
      </c>
      <c r="J574" s="210">
        <v>0</v>
      </c>
      <c r="K574" s="210">
        <v>0</v>
      </c>
      <c r="L574" s="210">
        <v>0</v>
      </c>
      <c r="M574" s="210">
        <v>697936.7</v>
      </c>
      <c r="N574" s="211">
        <v>44409</v>
      </c>
      <c r="P574" s="217">
        <f t="shared" si="30"/>
        <v>0</v>
      </c>
      <c r="Q574" s="217">
        <f t="shared" si="31"/>
        <v>0</v>
      </c>
    </row>
    <row r="575" spans="1:17">
      <c r="A575" s="19">
        <v>812</v>
      </c>
      <c r="B575" s="19" t="s">
        <v>2182</v>
      </c>
      <c r="C575" s="209" t="s">
        <v>324</v>
      </c>
      <c r="D575" s="212" t="s">
        <v>325</v>
      </c>
      <c r="E575" s="209" t="s">
        <v>326</v>
      </c>
      <c r="F575" s="210">
        <v>344116.06</v>
      </c>
      <c r="G575" s="210">
        <v>3082.58</v>
      </c>
      <c r="H575" s="210">
        <v>0</v>
      </c>
      <c r="I575" s="210">
        <v>0</v>
      </c>
      <c r="J575" s="210">
        <v>0</v>
      </c>
      <c r="K575" s="210">
        <v>0</v>
      </c>
      <c r="L575" s="210">
        <v>0</v>
      </c>
      <c r="M575" s="210">
        <v>347198.64</v>
      </c>
      <c r="N575" s="211">
        <v>44409</v>
      </c>
      <c r="P575" s="217">
        <f t="shared" si="30"/>
        <v>-3082.5800000000163</v>
      </c>
      <c r="Q575" s="217">
        <f t="shared" si="31"/>
        <v>-1.6370904631912708E-11</v>
      </c>
    </row>
    <row r="576" spans="1:17">
      <c r="A576" s="19">
        <v>813</v>
      </c>
      <c r="B576" s="19" t="s">
        <v>2182</v>
      </c>
      <c r="C576" s="209" t="s">
        <v>327</v>
      </c>
      <c r="D576" s="212" t="s">
        <v>325</v>
      </c>
      <c r="E576" s="209" t="s">
        <v>328</v>
      </c>
      <c r="F576" s="210">
        <v>45206.64</v>
      </c>
      <c r="G576" s="210">
        <v>0</v>
      </c>
      <c r="H576" s="210">
        <v>0</v>
      </c>
      <c r="I576" s="210">
        <v>0</v>
      </c>
      <c r="J576" s="210">
        <v>0</v>
      </c>
      <c r="K576" s="210">
        <v>0</v>
      </c>
      <c r="L576" s="210">
        <v>0</v>
      </c>
      <c r="M576" s="210">
        <v>45206.64</v>
      </c>
      <c r="N576" s="211">
        <v>44409</v>
      </c>
      <c r="P576" s="217">
        <f t="shared" si="30"/>
        <v>0</v>
      </c>
      <c r="Q576" s="217">
        <f t="shared" si="31"/>
        <v>0</v>
      </c>
    </row>
    <row r="577" spans="1:17">
      <c r="A577" s="19">
        <v>814</v>
      </c>
      <c r="B577" s="19" t="s">
        <v>2182</v>
      </c>
      <c r="C577" s="209" t="s">
        <v>329</v>
      </c>
      <c r="D577" s="212" t="s">
        <v>330</v>
      </c>
      <c r="E577" s="209" t="s">
        <v>331</v>
      </c>
      <c r="F577" s="210">
        <v>1060424</v>
      </c>
      <c r="G577" s="210">
        <v>0</v>
      </c>
      <c r="H577" s="210">
        <v>0</v>
      </c>
      <c r="I577" s="210">
        <v>0</v>
      </c>
      <c r="J577" s="210">
        <v>0</v>
      </c>
      <c r="K577" s="210">
        <v>0</v>
      </c>
      <c r="L577" s="210">
        <v>0</v>
      </c>
      <c r="M577" s="210">
        <v>1060424</v>
      </c>
      <c r="N577" s="211">
        <v>44409</v>
      </c>
      <c r="P577" s="217">
        <f t="shared" si="30"/>
        <v>0</v>
      </c>
      <c r="Q577" s="217">
        <f t="shared" si="31"/>
        <v>0</v>
      </c>
    </row>
    <row r="578" spans="1:17">
      <c r="A578" s="19">
        <v>815</v>
      </c>
      <c r="B578" s="19" t="s">
        <v>2182</v>
      </c>
      <c r="C578" s="209" t="s">
        <v>332</v>
      </c>
      <c r="D578" s="212" t="s">
        <v>333</v>
      </c>
      <c r="E578" s="209" t="s">
        <v>334</v>
      </c>
      <c r="F578" s="210">
        <v>14455244.49</v>
      </c>
      <c r="G578" s="210">
        <v>0</v>
      </c>
      <c r="H578" s="210">
        <v>0</v>
      </c>
      <c r="I578" s="210">
        <v>0</v>
      </c>
      <c r="J578" s="210">
        <v>0</v>
      </c>
      <c r="K578" s="210">
        <v>0</v>
      </c>
      <c r="L578" s="210">
        <v>0</v>
      </c>
      <c r="M578" s="210">
        <v>14455244.49</v>
      </c>
      <c r="N578" s="211">
        <v>44409</v>
      </c>
      <c r="P578" s="217">
        <f t="shared" si="30"/>
        <v>0</v>
      </c>
      <c r="Q578" s="217">
        <f t="shared" si="31"/>
        <v>0</v>
      </c>
    </row>
    <row r="579" spans="1:17">
      <c r="A579" s="19">
        <v>816</v>
      </c>
      <c r="B579" s="19" t="s">
        <v>2182</v>
      </c>
      <c r="C579" s="209" t="s">
        <v>335</v>
      </c>
      <c r="D579" s="212" t="s">
        <v>319</v>
      </c>
      <c r="E579" s="209" t="s">
        <v>336</v>
      </c>
      <c r="F579" s="210">
        <v>1195429.73</v>
      </c>
      <c r="G579" s="210">
        <v>0</v>
      </c>
      <c r="H579" s="210">
        <v>0</v>
      </c>
      <c r="I579" s="210">
        <v>0</v>
      </c>
      <c r="J579" s="210">
        <v>0</v>
      </c>
      <c r="K579" s="210">
        <v>0</v>
      </c>
      <c r="L579" s="210">
        <v>0</v>
      </c>
      <c r="M579" s="210">
        <v>1195429.73</v>
      </c>
      <c r="N579" s="211">
        <v>44409</v>
      </c>
      <c r="P579" s="217">
        <f t="shared" si="30"/>
        <v>0</v>
      </c>
      <c r="Q579" s="217">
        <f t="shared" si="31"/>
        <v>0</v>
      </c>
    </row>
    <row r="580" spans="1:17">
      <c r="A580" s="19">
        <v>817</v>
      </c>
      <c r="B580" s="19" t="s">
        <v>2182</v>
      </c>
      <c r="C580" s="209" t="s">
        <v>337</v>
      </c>
      <c r="D580" s="212" t="s">
        <v>319</v>
      </c>
      <c r="E580" s="209" t="s">
        <v>338</v>
      </c>
      <c r="F580" s="210">
        <v>4570</v>
      </c>
      <c r="G580" s="210">
        <v>0</v>
      </c>
      <c r="H580" s="210">
        <v>0</v>
      </c>
      <c r="I580" s="210">
        <v>0</v>
      </c>
      <c r="J580" s="210">
        <v>0</v>
      </c>
      <c r="K580" s="210">
        <v>0</v>
      </c>
      <c r="L580" s="210">
        <v>0</v>
      </c>
      <c r="M580" s="210">
        <v>4570</v>
      </c>
      <c r="N580" s="211">
        <v>44409</v>
      </c>
      <c r="P580" s="217">
        <f t="shared" si="30"/>
        <v>0</v>
      </c>
      <c r="Q580" s="217">
        <f t="shared" si="31"/>
        <v>0</v>
      </c>
    </row>
    <row r="581" spans="1:17">
      <c r="A581" s="19">
        <v>818</v>
      </c>
      <c r="B581" s="19" t="s">
        <v>2182</v>
      </c>
      <c r="C581" s="209" t="s">
        <v>339</v>
      </c>
      <c r="D581" s="212" t="s">
        <v>319</v>
      </c>
      <c r="E581" s="209" t="s">
        <v>340</v>
      </c>
      <c r="F581" s="210">
        <v>3573.73</v>
      </c>
      <c r="G581" s="210">
        <v>0</v>
      </c>
      <c r="H581" s="210">
        <v>0</v>
      </c>
      <c r="I581" s="210">
        <v>0</v>
      </c>
      <c r="J581" s="210">
        <v>0</v>
      </c>
      <c r="K581" s="210">
        <v>0</v>
      </c>
      <c r="L581" s="210">
        <v>0</v>
      </c>
      <c r="M581" s="210">
        <v>3573.73</v>
      </c>
      <c r="N581" s="211">
        <v>44409</v>
      </c>
      <c r="P581" s="217">
        <f t="shared" si="30"/>
        <v>0</v>
      </c>
      <c r="Q581" s="217">
        <f t="shared" si="31"/>
        <v>0</v>
      </c>
    </row>
    <row r="582" spans="1:17">
      <c r="A582" s="19">
        <v>819</v>
      </c>
      <c r="B582" s="19" t="s">
        <v>2182</v>
      </c>
      <c r="C582" s="209" t="s">
        <v>341</v>
      </c>
      <c r="D582" s="212" t="s">
        <v>319</v>
      </c>
      <c r="E582" s="209" t="s">
        <v>342</v>
      </c>
      <c r="F582" s="210">
        <v>179590.81</v>
      </c>
      <c r="G582" s="210">
        <v>0</v>
      </c>
      <c r="H582" s="210">
        <v>0</v>
      </c>
      <c r="I582" s="210">
        <v>0</v>
      </c>
      <c r="J582" s="210">
        <v>0</v>
      </c>
      <c r="K582" s="210">
        <v>0</v>
      </c>
      <c r="L582" s="210">
        <v>0</v>
      </c>
      <c r="M582" s="210">
        <v>179590.81</v>
      </c>
      <c r="N582" s="211">
        <v>44409</v>
      </c>
      <c r="P582" s="217">
        <f t="shared" si="30"/>
        <v>0</v>
      </c>
      <c r="Q582" s="217">
        <f t="shared" si="31"/>
        <v>0</v>
      </c>
    </row>
    <row r="583" spans="1:17">
      <c r="A583" s="19">
        <v>820</v>
      </c>
      <c r="B583" s="19" t="s">
        <v>2182</v>
      </c>
      <c r="C583" s="209" t="s">
        <v>343</v>
      </c>
      <c r="D583" s="212" t="s">
        <v>319</v>
      </c>
      <c r="E583" s="209" t="s">
        <v>344</v>
      </c>
      <c r="F583" s="210">
        <v>65441.5</v>
      </c>
      <c r="G583" s="210">
        <v>0</v>
      </c>
      <c r="H583" s="210">
        <v>0</v>
      </c>
      <c r="I583" s="210">
        <v>0</v>
      </c>
      <c r="J583" s="210">
        <v>0</v>
      </c>
      <c r="K583" s="210">
        <v>0</v>
      </c>
      <c r="L583" s="210">
        <v>0</v>
      </c>
      <c r="M583" s="210">
        <v>65441.5</v>
      </c>
      <c r="N583" s="211">
        <v>44409</v>
      </c>
      <c r="P583" s="217">
        <f t="shared" si="30"/>
        <v>0</v>
      </c>
      <c r="Q583" s="217">
        <f t="shared" si="31"/>
        <v>0</v>
      </c>
    </row>
    <row r="584" spans="1:17">
      <c r="A584" s="19">
        <v>821</v>
      </c>
      <c r="B584" s="19" t="s">
        <v>2182</v>
      </c>
      <c r="C584" s="209" t="s">
        <v>345</v>
      </c>
      <c r="D584" s="212" t="s">
        <v>319</v>
      </c>
      <c r="E584" s="209" t="s">
        <v>346</v>
      </c>
      <c r="F584" s="210">
        <v>19931.330000000002</v>
      </c>
      <c r="G584" s="210">
        <v>0</v>
      </c>
      <c r="H584" s="210">
        <v>0</v>
      </c>
      <c r="I584" s="210">
        <v>0</v>
      </c>
      <c r="J584" s="210">
        <v>0</v>
      </c>
      <c r="K584" s="210">
        <v>0</v>
      </c>
      <c r="L584" s="210">
        <v>0</v>
      </c>
      <c r="M584" s="210">
        <v>19931.330000000002</v>
      </c>
      <c r="N584" s="211">
        <v>44409</v>
      </c>
      <c r="P584" s="217">
        <f t="shared" si="30"/>
        <v>0</v>
      </c>
      <c r="Q584" s="217">
        <f t="shared" si="31"/>
        <v>0</v>
      </c>
    </row>
    <row r="585" spans="1:17">
      <c r="A585" s="19">
        <v>822</v>
      </c>
      <c r="B585" s="19" t="s">
        <v>2182</v>
      </c>
      <c r="C585" s="209" t="s">
        <v>347</v>
      </c>
      <c r="D585" s="212" t="s">
        <v>319</v>
      </c>
      <c r="E585" s="209" t="s">
        <v>348</v>
      </c>
      <c r="F585" s="210">
        <v>10181.15</v>
      </c>
      <c r="G585" s="210">
        <v>0</v>
      </c>
      <c r="H585" s="210">
        <v>0</v>
      </c>
      <c r="I585" s="210">
        <v>0</v>
      </c>
      <c r="J585" s="210">
        <v>0</v>
      </c>
      <c r="K585" s="210">
        <v>0</v>
      </c>
      <c r="L585" s="210">
        <v>0</v>
      </c>
      <c r="M585" s="210">
        <v>10181.15</v>
      </c>
      <c r="N585" s="211">
        <v>44409</v>
      </c>
      <c r="P585" s="217">
        <f t="shared" si="30"/>
        <v>0</v>
      </c>
      <c r="Q585" s="217">
        <f t="shared" si="31"/>
        <v>0</v>
      </c>
    </row>
    <row r="586" spans="1:17">
      <c r="A586" s="19">
        <v>823</v>
      </c>
      <c r="B586" s="19" t="s">
        <v>2182</v>
      </c>
      <c r="C586" s="209" t="s">
        <v>349</v>
      </c>
      <c r="D586" s="212" t="s">
        <v>319</v>
      </c>
      <c r="E586" s="209" t="s">
        <v>350</v>
      </c>
      <c r="F586" s="210">
        <v>1390620.7</v>
      </c>
      <c r="G586" s="210">
        <v>0</v>
      </c>
      <c r="H586" s="210">
        <v>0</v>
      </c>
      <c r="I586" s="210">
        <v>0</v>
      </c>
      <c r="J586" s="210">
        <v>0</v>
      </c>
      <c r="K586" s="210">
        <v>0</v>
      </c>
      <c r="L586" s="210">
        <v>0</v>
      </c>
      <c r="M586" s="210">
        <v>1390620.7</v>
      </c>
      <c r="N586" s="211">
        <v>44409</v>
      </c>
      <c r="P586" s="217">
        <f t="shared" si="30"/>
        <v>0</v>
      </c>
      <c r="Q586" s="217">
        <f t="shared" si="31"/>
        <v>0</v>
      </c>
    </row>
    <row r="587" spans="1:17">
      <c r="A587" s="19">
        <v>824</v>
      </c>
      <c r="B587" s="19" t="s">
        <v>2182</v>
      </c>
      <c r="C587" s="209" t="s">
        <v>351</v>
      </c>
      <c r="D587" s="212" t="s">
        <v>319</v>
      </c>
      <c r="E587" s="209" t="s">
        <v>352</v>
      </c>
      <c r="F587" s="210">
        <v>22704.94</v>
      </c>
      <c r="G587" s="210">
        <v>0</v>
      </c>
      <c r="H587" s="210">
        <v>0</v>
      </c>
      <c r="I587" s="210">
        <v>0</v>
      </c>
      <c r="J587" s="210">
        <v>0</v>
      </c>
      <c r="K587" s="210">
        <v>0</v>
      </c>
      <c r="L587" s="210">
        <v>0</v>
      </c>
      <c r="M587" s="210">
        <v>22704.94</v>
      </c>
      <c r="N587" s="211">
        <v>44409</v>
      </c>
      <c r="P587" s="217">
        <f t="shared" si="30"/>
        <v>0</v>
      </c>
      <c r="Q587" s="217">
        <f t="shared" si="31"/>
        <v>0</v>
      </c>
    </row>
    <row r="588" spans="1:17">
      <c r="A588" s="19">
        <v>825</v>
      </c>
      <c r="B588" s="19" t="s">
        <v>2182</v>
      </c>
      <c r="C588" s="209" t="s">
        <v>353</v>
      </c>
      <c r="D588" s="212" t="s">
        <v>319</v>
      </c>
      <c r="E588" s="209" t="s">
        <v>354</v>
      </c>
      <c r="F588" s="210">
        <v>1350.53</v>
      </c>
      <c r="G588" s="210">
        <v>0</v>
      </c>
      <c r="H588" s="210">
        <v>0</v>
      </c>
      <c r="I588" s="210">
        <v>0</v>
      </c>
      <c r="J588" s="210">
        <v>0</v>
      </c>
      <c r="K588" s="210">
        <v>0</v>
      </c>
      <c r="L588" s="210">
        <v>0</v>
      </c>
      <c r="M588" s="210">
        <v>1350.53</v>
      </c>
      <c r="N588" s="211">
        <v>44409</v>
      </c>
      <c r="P588" s="217">
        <f t="shared" si="30"/>
        <v>0</v>
      </c>
      <c r="Q588" s="217">
        <f t="shared" si="31"/>
        <v>0</v>
      </c>
    </row>
    <row r="589" spans="1:17">
      <c r="A589" s="19">
        <v>826</v>
      </c>
      <c r="B589" s="19" t="s">
        <v>2182</v>
      </c>
      <c r="C589" s="209" t="s">
        <v>355</v>
      </c>
      <c r="D589" s="212" t="s">
        <v>319</v>
      </c>
      <c r="E589" s="209" t="s">
        <v>356</v>
      </c>
      <c r="F589" s="210">
        <v>4601.2</v>
      </c>
      <c r="G589" s="210">
        <v>0</v>
      </c>
      <c r="H589" s="210">
        <v>0</v>
      </c>
      <c r="I589" s="210">
        <v>0</v>
      </c>
      <c r="J589" s="210">
        <v>0</v>
      </c>
      <c r="K589" s="210">
        <v>0</v>
      </c>
      <c r="L589" s="210">
        <v>0</v>
      </c>
      <c r="M589" s="210">
        <v>4601.2</v>
      </c>
      <c r="N589" s="211">
        <v>44409</v>
      </c>
      <c r="P589" s="217">
        <f t="shared" si="30"/>
        <v>0</v>
      </c>
      <c r="Q589" s="217">
        <f t="shared" si="31"/>
        <v>0</v>
      </c>
    </row>
    <row r="590" spans="1:17">
      <c r="A590" s="19">
        <v>827</v>
      </c>
      <c r="B590" s="19" t="s">
        <v>2182</v>
      </c>
      <c r="C590" s="209" t="s">
        <v>357</v>
      </c>
      <c r="D590" s="212" t="s">
        <v>319</v>
      </c>
      <c r="E590" s="209" t="s">
        <v>358</v>
      </c>
      <c r="F590" s="210">
        <v>907856</v>
      </c>
      <c r="G590" s="210">
        <v>0</v>
      </c>
      <c r="H590" s="210">
        <v>0</v>
      </c>
      <c r="I590" s="210">
        <v>0</v>
      </c>
      <c r="J590" s="210">
        <v>0</v>
      </c>
      <c r="K590" s="210">
        <v>0</v>
      </c>
      <c r="L590" s="210">
        <v>0</v>
      </c>
      <c r="M590" s="210">
        <v>907856</v>
      </c>
      <c r="N590" s="211">
        <v>44409</v>
      </c>
      <c r="P590" s="217">
        <f t="shared" si="30"/>
        <v>0</v>
      </c>
      <c r="Q590" s="217">
        <f t="shared" si="31"/>
        <v>0</v>
      </c>
    </row>
    <row r="591" spans="1:17">
      <c r="A591" s="19">
        <v>828</v>
      </c>
      <c r="B591" s="19" t="s">
        <v>2182</v>
      </c>
      <c r="C591" s="209" t="s">
        <v>359</v>
      </c>
      <c r="D591" s="212" t="s">
        <v>319</v>
      </c>
      <c r="E591" s="209" t="s">
        <v>360</v>
      </c>
      <c r="F591" s="210">
        <v>535753.85</v>
      </c>
      <c r="G591" s="210">
        <v>0</v>
      </c>
      <c r="H591" s="210">
        <v>0</v>
      </c>
      <c r="I591" s="210">
        <v>0</v>
      </c>
      <c r="J591" s="210">
        <v>0</v>
      </c>
      <c r="K591" s="210">
        <v>0</v>
      </c>
      <c r="L591" s="210">
        <v>0</v>
      </c>
      <c r="M591" s="210">
        <v>535753.85</v>
      </c>
      <c r="N591" s="211">
        <v>44409</v>
      </c>
      <c r="P591" s="217">
        <f t="shared" si="30"/>
        <v>0</v>
      </c>
      <c r="Q591" s="217">
        <f t="shared" si="31"/>
        <v>0</v>
      </c>
    </row>
    <row r="592" spans="1:17">
      <c r="A592" s="19">
        <v>829</v>
      </c>
      <c r="B592" s="19" t="s">
        <v>2182</v>
      </c>
      <c r="C592" s="209" t="s">
        <v>361</v>
      </c>
      <c r="D592" s="212" t="s">
        <v>319</v>
      </c>
      <c r="E592" s="209" t="s">
        <v>2183</v>
      </c>
      <c r="F592" s="210">
        <v>2164736.81</v>
      </c>
      <c r="G592" s="210">
        <v>0</v>
      </c>
      <c r="H592" s="210">
        <v>0</v>
      </c>
      <c r="I592" s="210">
        <v>0</v>
      </c>
      <c r="J592" s="210">
        <v>0</v>
      </c>
      <c r="K592" s="210">
        <v>0</v>
      </c>
      <c r="L592" s="210">
        <v>0</v>
      </c>
      <c r="M592" s="210">
        <v>2164736.81</v>
      </c>
      <c r="N592" s="211">
        <v>44409</v>
      </c>
      <c r="P592" s="217">
        <f t="shared" si="30"/>
        <v>0</v>
      </c>
      <c r="Q592" s="217">
        <f t="shared" si="31"/>
        <v>0</v>
      </c>
    </row>
    <row r="593" spans="1:17">
      <c r="A593" s="19">
        <v>830</v>
      </c>
      <c r="B593" s="19" t="s">
        <v>2182</v>
      </c>
      <c r="C593" s="209" t="s">
        <v>363</v>
      </c>
      <c r="D593" s="212" t="s">
        <v>319</v>
      </c>
      <c r="E593" s="209" t="s">
        <v>364</v>
      </c>
      <c r="F593" s="210">
        <v>130585.64</v>
      </c>
      <c r="G593" s="210">
        <v>0</v>
      </c>
      <c r="H593" s="210">
        <v>0</v>
      </c>
      <c r="I593" s="210">
        <v>0</v>
      </c>
      <c r="J593" s="210">
        <v>0</v>
      </c>
      <c r="K593" s="210">
        <v>0</v>
      </c>
      <c r="L593" s="210">
        <v>0</v>
      </c>
      <c r="M593" s="210">
        <v>130585.64</v>
      </c>
      <c r="N593" s="211">
        <v>44409</v>
      </c>
      <c r="P593" s="217">
        <f t="shared" si="30"/>
        <v>0</v>
      </c>
      <c r="Q593" s="217">
        <f t="shared" si="31"/>
        <v>0</v>
      </c>
    </row>
    <row r="594" spans="1:17">
      <c r="A594" s="19">
        <v>831</v>
      </c>
      <c r="B594" s="19" t="s">
        <v>2182</v>
      </c>
      <c r="C594" s="209" t="s">
        <v>365</v>
      </c>
      <c r="D594" s="212" t="s">
        <v>319</v>
      </c>
      <c r="E594" s="209" t="s">
        <v>366</v>
      </c>
      <c r="F594" s="210">
        <v>43322.97</v>
      </c>
      <c r="G594" s="210">
        <v>0</v>
      </c>
      <c r="H594" s="210">
        <v>0</v>
      </c>
      <c r="I594" s="210">
        <v>0</v>
      </c>
      <c r="J594" s="210">
        <v>0</v>
      </c>
      <c r="K594" s="210">
        <v>0</v>
      </c>
      <c r="L594" s="210">
        <v>0</v>
      </c>
      <c r="M594" s="210">
        <v>43322.97</v>
      </c>
      <c r="N594" s="211">
        <v>44409</v>
      </c>
      <c r="P594" s="217">
        <f t="shared" si="30"/>
        <v>0</v>
      </c>
      <c r="Q594" s="217">
        <f t="shared" si="31"/>
        <v>0</v>
      </c>
    </row>
    <row r="595" spans="1:17">
      <c r="A595" s="19">
        <v>832</v>
      </c>
      <c r="B595" s="19" t="s">
        <v>2182</v>
      </c>
      <c r="C595" s="209" t="s">
        <v>367</v>
      </c>
      <c r="D595" s="212" t="s">
        <v>319</v>
      </c>
      <c r="E595" s="209" t="s">
        <v>368</v>
      </c>
      <c r="F595" s="210">
        <v>1927928.96</v>
      </c>
      <c r="G595" s="210">
        <v>0</v>
      </c>
      <c r="H595" s="210">
        <v>0</v>
      </c>
      <c r="I595" s="210">
        <v>0</v>
      </c>
      <c r="J595" s="210">
        <v>0</v>
      </c>
      <c r="K595" s="210">
        <v>0</v>
      </c>
      <c r="L595" s="210">
        <v>0</v>
      </c>
      <c r="M595" s="210">
        <v>1927928.96</v>
      </c>
      <c r="N595" s="211">
        <v>44409</v>
      </c>
      <c r="P595" s="217">
        <f t="shared" si="30"/>
        <v>0</v>
      </c>
      <c r="Q595" s="217">
        <f t="shared" si="31"/>
        <v>0</v>
      </c>
    </row>
    <row r="596" spans="1:17">
      <c r="A596" s="19">
        <v>833</v>
      </c>
      <c r="B596" s="19" t="s">
        <v>2182</v>
      </c>
      <c r="C596" s="209" t="s">
        <v>369</v>
      </c>
      <c r="D596" s="212" t="s">
        <v>319</v>
      </c>
      <c r="E596" s="209" t="s">
        <v>370</v>
      </c>
      <c r="F596" s="210">
        <v>8403.43</v>
      </c>
      <c r="G596" s="210">
        <v>0</v>
      </c>
      <c r="H596" s="210">
        <v>0</v>
      </c>
      <c r="I596" s="210">
        <v>0</v>
      </c>
      <c r="J596" s="210">
        <v>0</v>
      </c>
      <c r="K596" s="210">
        <v>0</v>
      </c>
      <c r="L596" s="210">
        <v>0</v>
      </c>
      <c r="M596" s="210">
        <v>8403.43</v>
      </c>
      <c r="N596" s="211">
        <v>44409</v>
      </c>
      <c r="P596" s="217">
        <f t="shared" si="30"/>
        <v>0</v>
      </c>
      <c r="Q596" s="217">
        <f t="shared" si="31"/>
        <v>0</v>
      </c>
    </row>
    <row r="597" spans="1:17">
      <c r="A597" s="19">
        <v>834</v>
      </c>
      <c r="B597" s="19" t="s">
        <v>2182</v>
      </c>
      <c r="C597" s="209" t="s">
        <v>371</v>
      </c>
      <c r="D597" s="212" t="s">
        <v>319</v>
      </c>
      <c r="E597" s="209" t="s">
        <v>372</v>
      </c>
      <c r="F597" s="210">
        <v>9347.06</v>
      </c>
      <c r="G597" s="210">
        <v>0</v>
      </c>
      <c r="H597" s="210">
        <v>0</v>
      </c>
      <c r="I597" s="210">
        <v>0</v>
      </c>
      <c r="J597" s="210">
        <v>0</v>
      </c>
      <c r="K597" s="210">
        <v>0</v>
      </c>
      <c r="L597" s="210">
        <v>0</v>
      </c>
      <c r="M597" s="210">
        <v>9347.06</v>
      </c>
      <c r="N597" s="211">
        <v>44409</v>
      </c>
      <c r="P597" s="200"/>
      <c r="Q597" s="200"/>
    </row>
    <row r="598" spans="1:17">
      <c r="A598" s="19">
        <v>835</v>
      </c>
      <c r="B598" s="19" t="s">
        <v>2182</v>
      </c>
      <c r="C598" s="209" t="s">
        <v>373</v>
      </c>
      <c r="D598" s="212" t="s">
        <v>319</v>
      </c>
      <c r="E598" s="209" t="s">
        <v>374</v>
      </c>
      <c r="F598" s="210">
        <v>407224.19</v>
      </c>
      <c r="G598" s="210">
        <v>0</v>
      </c>
      <c r="H598" s="210">
        <v>0</v>
      </c>
      <c r="I598" s="210">
        <v>0</v>
      </c>
      <c r="J598" s="210">
        <v>0</v>
      </c>
      <c r="K598" s="210">
        <v>0</v>
      </c>
      <c r="L598" s="210">
        <v>0</v>
      </c>
      <c r="M598" s="210">
        <v>407224.19</v>
      </c>
      <c r="N598" s="211">
        <v>44409</v>
      </c>
      <c r="P598" s="200"/>
      <c r="Q598" s="200"/>
    </row>
    <row r="599" spans="1:17">
      <c r="A599" s="19">
        <v>836</v>
      </c>
      <c r="B599" s="19" t="s">
        <v>2182</v>
      </c>
      <c r="C599" s="209" t="s">
        <v>375</v>
      </c>
      <c r="D599" s="212" t="s">
        <v>319</v>
      </c>
      <c r="E599" s="209" t="s">
        <v>376</v>
      </c>
      <c r="F599" s="210">
        <v>18518.509999999998</v>
      </c>
      <c r="G599" s="210">
        <v>0</v>
      </c>
      <c r="H599" s="210">
        <v>0</v>
      </c>
      <c r="I599" s="210">
        <v>0</v>
      </c>
      <c r="J599" s="210">
        <v>0</v>
      </c>
      <c r="K599" s="210">
        <v>0</v>
      </c>
      <c r="L599" s="210">
        <v>0</v>
      </c>
      <c r="M599" s="210">
        <v>18518.509999999998</v>
      </c>
      <c r="N599" s="211">
        <v>44409</v>
      </c>
      <c r="P599" s="200"/>
      <c r="Q599" s="200"/>
    </row>
    <row r="600" spans="1:17">
      <c r="A600" s="19">
        <v>837</v>
      </c>
      <c r="B600" s="19" t="s">
        <v>2182</v>
      </c>
      <c r="C600" s="209" t="s">
        <v>377</v>
      </c>
      <c r="D600" s="212" t="s">
        <v>319</v>
      </c>
      <c r="E600" s="209" t="s">
        <v>378</v>
      </c>
      <c r="F600" s="210">
        <v>13591.5</v>
      </c>
      <c r="G600" s="210">
        <v>0</v>
      </c>
      <c r="H600" s="210">
        <v>0</v>
      </c>
      <c r="I600" s="210">
        <v>0</v>
      </c>
      <c r="J600" s="210">
        <v>0</v>
      </c>
      <c r="K600" s="210">
        <v>0</v>
      </c>
      <c r="L600" s="210">
        <v>0</v>
      </c>
      <c r="M600" s="210">
        <v>13591.5</v>
      </c>
      <c r="N600" s="211">
        <v>44409</v>
      </c>
      <c r="P600" s="200"/>
      <c r="Q600" s="200"/>
    </row>
    <row r="601" spans="1:17">
      <c r="A601" s="19">
        <v>838</v>
      </c>
      <c r="B601" s="19" t="s">
        <v>2182</v>
      </c>
      <c r="C601" s="209" t="s">
        <v>379</v>
      </c>
      <c r="D601" s="212" t="s">
        <v>319</v>
      </c>
      <c r="E601" s="209" t="s">
        <v>380</v>
      </c>
      <c r="F601" s="210">
        <v>200176.15</v>
      </c>
      <c r="G601" s="210">
        <v>0</v>
      </c>
      <c r="H601" s="210">
        <v>0</v>
      </c>
      <c r="I601" s="210">
        <v>0</v>
      </c>
      <c r="J601" s="210">
        <v>0</v>
      </c>
      <c r="K601" s="210">
        <v>0</v>
      </c>
      <c r="L601" s="210">
        <v>0</v>
      </c>
      <c r="M601" s="210">
        <v>200176.15</v>
      </c>
      <c r="N601" s="211">
        <v>44409</v>
      </c>
      <c r="P601" s="200"/>
      <c r="Q601" s="200"/>
    </row>
    <row r="602" spans="1:17">
      <c r="A602" s="19">
        <v>839</v>
      </c>
      <c r="B602" s="19" t="s">
        <v>2182</v>
      </c>
      <c r="C602" s="209" t="s">
        <v>381</v>
      </c>
      <c r="D602" s="212" t="s">
        <v>319</v>
      </c>
      <c r="E602" s="209" t="s">
        <v>382</v>
      </c>
      <c r="F602" s="210">
        <v>136175.75</v>
      </c>
      <c r="G602" s="210">
        <v>0</v>
      </c>
      <c r="H602" s="210">
        <v>0</v>
      </c>
      <c r="I602" s="210">
        <v>0</v>
      </c>
      <c r="J602" s="210">
        <v>0</v>
      </c>
      <c r="K602" s="210">
        <v>0</v>
      </c>
      <c r="L602" s="210">
        <v>0</v>
      </c>
      <c r="M602" s="210">
        <v>136175.75</v>
      </c>
      <c r="N602" s="211">
        <v>44409</v>
      </c>
      <c r="P602" s="200"/>
      <c r="Q602" s="200"/>
    </row>
    <row r="603" spans="1:17">
      <c r="A603" s="19">
        <v>849</v>
      </c>
      <c r="B603" s="19" t="s">
        <v>2182</v>
      </c>
      <c r="C603" s="209" t="s">
        <v>467</v>
      </c>
      <c r="D603" s="212" t="s">
        <v>468</v>
      </c>
      <c r="E603" s="209" t="s">
        <v>468</v>
      </c>
      <c r="F603" s="210">
        <v>1155220.6399999999</v>
      </c>
      <c r="G603" s="210">
        <v>0</v>
      </c>
      <c r="H603" s="210">
        <v>0</v>
      </c>
      <c r="I603" s="210">
        <v>0</v>
      </c>
      <c r="J603" s="210">
        <v>0</v>
      </c>
      <c r="K603" s="210">
        <v>0</v>
      </c>
      <c r="L603" s="210">
        <v>0</v>
      </c>
      <c r="M603" s="210">
        <v>1155220.6399999999</v>
      </c>
      <c r="N603" s="211">
        <v>44409</v>
      </c>
      <c r="P603" s="200"/>
      <c r="Q603" s="200"/>
    </row>
    <row r="604" spans="1:17">
      <c r="A604" s="19">
        <v>850</v>
      </c>
      <c r="B604" s="19" t="e">
        <v>#N/A</v>
      </c>
      <c r="C604" s="209" t="s">
        <v>2184</v>
      </c>
      <c r="D604" s="212" t="e">
        <v>#N/A</v>
      </c>
      <c r="E604" s="209" t="s">
        <v>2185</v>
      </c>
      <c r="F604" s="210">
        <v>1602</v>
      </c>
      <c r="G604" s="210">
        <v>0</v>
      </c>
      <c r="H604" s="210">
        <v>0</v>
      </c>
      <c r="I604" s="210">
        <v>0</v>
      </c>
      <c r="J604" s="210">
        <v>0</v>
      </c>
      <c r="K604" s="210">
        <v>0</v>
      </c>
      <c r="L604" s="210">
        <v>0</v>
      </c>
      <c r="M604" s="210">
        <v>1602</v>
      </c>
      <c r="N604" s="211">
        <v>44409</v>
      </c>
      <c r="P604" s="200"/>
      <c r="Q604" s="200"/>
    </row>
    <row r="605" spans="1:17">
      <c r="A605" s="19">
        <v>851</v>
      </c>
      <c r="B605" s="19" t="s">
        <v>2186</v>
      </c>
      <c r="C605" s="209" t="s">
        <v>502</v>
      </c>
      <c r="D605" s="212">
        <v>0</v>
      </c>
      <c r="E605" s="209" t="s">
        <v>503</v>
      </c>
      <c r="F605" s="210">
        <v>601976</v>
      </c>
      <c r="G605" s="210">
        <v>0</v>
      </c>
      <c r="H605" s="210">
        <v>0</v>
      </c>
      <c r="I605" s="210">
        <v>0</v>
      </c>
      <c r="J605" s="210">
        <v>0</v>
      </c>
      <c r="K605" s="210">
        <v>0</v>
      </c>
      <c r="L605" s="210">
        <v>0</v>
      </c>
      <c r="M605" s="210">
        <v>601976</v>
      </c>
      <c r="N605" s="211">
        <v>44409</v>
      </c>
      <c r="P605" s="200"/>
      <c r="Q605" s="200"/>
    </row>
    <row r="606" spans="1:17">
      <c r="A606" s="19">
        <v>852</v>
      </c>
      <c r="B606" s="19" t="s">
        <v>2186</v>
      </c>
      <c r="C606" s="209" t="s">
        <v>504</v>
      </c>
      <c r="D606" s="212">
        <v>0</v>
      </c>
      <c r="E606" s="209" t="s">
        <v>505</v>
      </c>
      <c r="F606" s="210">
        <v>213.57</v>
      </c>
      <c r="G606" s="210">
        <v>0</v>
      </c>
      <c r="H606" s="210">
        <v>0</v>
      </c>
      <c r="I606" s="210">
        <v>0</v>
      </c>
      <c r="J606" s="210">
        <v>0</v>
      </c>
      <c r="K606" s="210">
        <v>0</v>
      </c>
      <c r="L606" s="210">
        <v>0</v>
      </c>
      <c r="M606" s="210">
        <v>213.57</v>
      </c>
      <c r="N606" s="211">
        <v>44409</v>
      </c>
      <c r="P606" s="200"/>
      <c r="Q606" s="200"/>
    </row>
    <row r="607" spans="1:17">
      <c r="A607" s="19">
        <v>853</v>
      </c>
      <c r="B607" s="19" t="s">
        <v>2186</v>
      </c>
      <c r="C607" s="209" t="s">
        <v>506</v>
      </c>
      <c r="D607" s="212">
        <v>0</v>
      </c>
      <c r="E607" s="209" t="s">
        <v>507</v>
      </c>
      <c r="F607" s="210">
        <v>233188.72</v>
      </c>
      <c r="G607" s="210">
        <v>0</v>
      </c>
      <c r="H607" s="210">
        <v>0</v>
      </c>
      <c r="I607" s="210">
        <v>0</v>
      </c>
      <c r="J607" s="210">
        <v>0</v>
      </c>
      <c r="K607" s="210">
        <v>0</v>
      </c>
      <c r="L607" s="210">
        <v>0</v>
      </c>
      <c r="M607" s="210">
        <v>233188.72</v>
      </c>
      <c r="N607" s="211">
        <v>44409</v>
      </c>
      <c r="P607" s="200"/>
      <c r="Q607" s="200"/>
    </row>
    <row r="608" spans="1:17">
      <c r="A608" s="19">
        <v>854</v>
      </c>
      <c r="B608" s="19" t="s">
        <v>2186</v>
      </c>
      <c r="C608" s="209" t="s">
        <v>508</v>
      </c>
      <c r="D608" s="212">
        <v>0</v>
      </c>
      <c r="E608" s="209" t="s">
        <v>509</v>
      </c>
      <c r="F608" s="210">
        <v>8100</v>
      </c>
      <c r="G608" s="210">
        <v>0</v>
      </c>
      <c r="H608" s="210">
        <v>0</v>
      </c>
      <c r="I608" s="210">
        <v>0</v>
      </c>
      <c r="J608" s="210">
        <v>0</v>
      </c>
      <c r="K608" s="210">
        <v>0</v>
      </c>
      <c r="L608" s="210">
        <v>0</v>
      </c>
      <c r="M608" s="210">
        <v>8100</v>
      </c>
      <c r="N608" s="211">
        <v>44409</v>
      </c>
      <c r="P608" s="200"/>
      <c r="Q608" s="200"/>
    </row>
    <row r="609" spans="1:17">
      <c r="A609" s="19">
        <v>855</v>
      </c>
      <c r="B609" s="19" t="s">
        <v>2186</v>
      </c>
      <c r="C609" s="209" t="s">
        <v>512</v>
      </c>
      <c r="D609" s="212">
        <v>0</v>
      </c>
      <c r="E609" s="209" t="s">
        <v>513</v>
      </c>
      <c r="F609" s="210">
        <v>55</v>
      </c>
      <c r="G609" s="210">
        <v>0</v>
      </c>
      <c r="H609" s="210">
        <v>0</v>
      </c>
      <c r="I609" s="210">
        <v>0</v>
      </c>
      <c r="J609" s="210">
        <v>0</v>
      </c>
      <c r="K609" s="210">
        <v>0</v>
      </c>
      <c r="L609" s="210">
        <v>0</v>
      </c>
      <c r="M609" s="210">
        <v>55</v>
      </c>
      <c r="N609" s="211">
        <v>44409</v>
      </c>
      <c r="P609" s="200"/>
      <c r="Q609" s="200"/>
    </row>
    <row r="610" spans="1:17">
      <c r="A610" s="19">
        <v>856</v>
      </c>
      <c r="B610" s="19" t="s">
        <v>2186</v>
      </c>
      <c r="C610" s="209" t="s">
        <v>514</v>
      </c>
      <c r="D610" s="212">
        <v>0</v>
      </c>
      <c r="E610" s="209" t="s">
        <v>2187</v>
      </c>
      <c r="F610" s="210">
        <v>3200</v>
      </c>
      <c r="G610" s="210">
        <v>0</v>
      </c>
      <c r="H610" s="210">
        <v>0</v>
      </c>
      <c r="I610" s="210">
        <v>0</v>
      </c>
      <c r="J610" s="210">
        <v>0</v>
      </c>
      <c r="K610" s="210">
        <v>0</v>
      </c>
      <c r="L610" s="210">
        <v>0</v>
      </c>
      <c r="M610" s="210">
        <v>3200</v>
      </c>
      <c r="N610" s="211">
        <v>44409</v>
      </c>
      <c r="P610" s="200"/>
      <c r="Q610" s="200"/>
    </row>
    <row r="611" spans="1:17">
      <c r="A611" s="19">
        <v>857</v>
      </c>
      <c r="B611" s="19" t="s">
        <v>2186</v>
      </c>
      <c r="C611" s="209" t="s">
        <v>516</v>
      </c>
      <c r="D611" s="212">
        <v>0</v>
      </c>
      <c r="E611" s="209" t="s">
        <v>517</v>
      </c>
      <c r="F611" s="210">
        <v>5397.88</v>
      </c>
      <c r="G611" s="210">
        <v>0</v>
      </c>
      <c r="H611" s="210">
        <v>0</v>
      </c>
      <c r="I611" s="210">
        <v>0</v>
      </c>
      <c r="J611" s="210">
        <v>0</v>
      </c>
      <c r="K611" s="210">
        <v>0</v>
      </c>
      <c r="L611" s="210">
        <v>0</v>
      </c>
      <c r="M611" s="210">
        <v>5397.88</v>
      </c>
      <c r="N611" s="211">
        <v>44409</v>
      </c>
      <c r="P611" s="200"/>
      <c r="Q611" s="200"/>
    </row>
    <row r="612" spans="1:17">
      <c r="A612" s="19">
        <v>858</v>
      </c>
      <c r="B612" s="19" t="s">
        <v>2186</v>
      </c>
      <c r="C612" s="209" t="s">
        <v>518</v>
      </c>
      <c r="D612" s="212">
        <v>0</v>
      </c>
      <c r="E612" s="209" t="s">
        <v>519</v>
      </c>
      <c r="F612" s="210">
        <v>18339.060000000001</v>
      </c>
      <c r="G612" s="210">
        <v>0</v>
      </c>
      <c r="H612" s="210">
        <v>0</v>
      </c>
      <c r="I612" s="210">
        <v>0</v>
      </c>
      <c r="J612" s="210">
        <v>0</v>
      </c>
      <c r="K612" s="210">
        <v>0</v>
      </c>
      <c r="L612" s="210">
        <v>0</v>
      </c>
      <c r="M612" s="210">
        <v>18339.060000000001</v>
      </c>
      <c r="N612" s="211">
        <v>44409</v>
      </c>
      <c r="P612" s="200"/>
      <c r="Q612" s="200"/>
    </row>
    <row r="613" spans="1:17">
      <c r="A613" s="19">
        <v>859</v>
      </c>
      <c r="B613" s="19" t="s">
        <v>2186</v>
      </c>
      <c r="C613" s="209" t="s">
        <v>520</v>
      </c>
      <c r="D613" s="212">
        <v>0</v>
      </c>
      <c r="E613" s="209" t="s">
        <v>521</v>
      </c>
      <c r="F613" s="210">
        <v>34150</v>
      </c>
      <c r="G613" s="210">
        <v>0</v>
      </c>
      <c r="H613" s="210">
        <v>0</v>
      </c>
      <c r="I613" s="210">
        <v>0</v>
      </c>
      <c r="J613" s="210">
        <v>0</v>
      </c>
      <c r="K613" s="210">
        <v>0</v>
      </c>
      <c r="L613" s="210">
        <v>0</v>
      </c>
      <c r="M613" s="210">
        <v>34150</v>
      </c>
      <c r="N613" s="211">
        <v>44409</v>
      </c>
      <c r="P613" s="200"/>
      <c r="Q613" s="200"/>
    </row>
    <row r="614" spans="1:17">
      <c r="A614" s="19">
        <v>860</v>
      </c>
      <c r="B614" s="19" t="s">
        <v>2186</v>
      </c>
      <c r="C614" s="209" t="s">
        <v>522</v>
      </c>
      <c r="D614" s="212">
        <v>0</v>
      </c>
      <c r="E614" s="209" t="s">
        <v>523</v>
      </c>
      <c r="F614" s="210">
        <v>80124.05</v>
      </c>
      <c r="G614" s="210">
        <v>0</v>
      </c>
      <c r="H614" s="210">
        <v>0</v>
      </c>
      <c r="I614" s="210">
        <v>0</v>
      </c>
      <c r="J614" s="210">
        <v>0</v>
      </c>
      <c r="K614" s="210">
        <v>0</v>
      </c>
      <c r="L614" s="210">
        <v>0</v>
      </c>
      <c r="M614" s="210">
        <v>80124.05</v>
      </c>
      <c r="N614" s="211">
        <v>44409</v>
      </c>
      <c r="P614" s="200"/>
      <c r="Q614" s="200"/>
    </row>
    <row r="615" spans="1:17">
      <c r="A615" s="19">
        <v>861</v>
      </c>
      <c r="B615" s="19" t="s">
        <v>2186</v>
      </c>
      <c r="C615" s="209" t="s">
        <v>524</v>
      </c>
      <c r="D615" s="212">
        <v>0</v>
      </c>
      <c r="E615" s="209" t="s">
        <v>525</v>
      </c>
      <c r="F615" s="210">
        <v>90000</v>
      </c>
      <c r="G615" s="210">
        <v>2400</v>
      </c>
      <c r="H615" s="210">
        <v>0</v>
      </c>
      <c r="I615" s="210">
        <v>0</v>
      </c>
      <c r="J615" s="210">
        <v>0</v>
      </c>
      <c r="K615" s="210">
        <v>0</v>
      </c>
      <c r="L615" s="210">
        <v>0</v>
      </c>
      <c r="M615" s="210">
        <v>92400</v>
      </c>
      <c r="N615" s="211">
        <v>44409</v>
      </c>
      <c r="P615" s="200"/>
      <c r="Q615" s="200"/>
    </row>
    <row r="616" spans="1:17">
      <c r="A616" s="19">
        <v>862</v>
      </c>
      <c r="B616" s="19" t="s">
        <v>2186</v>
      </c>
      <c r="C616" s="209" t="s">
        <v>526</v>
      </c>
      <c r="D616" s="212" t="e">
        <v>#N/A</v>
      </c>
      <c r="E616" s="209" t="s">
        <v>527</v>
      </c>
      <c r="F616" s="210">
        <v>770700</v>
      </c>
      <c r="G616" s="210">
        <v>0</v>
      </c>
      <c r="H616" s="210">
        <v>0</v>
      </c>
      <c r="I616" s="210">
        <v>0</v>
      </c>
      <c r="J616" s="210">
        <v>0</v>
      </c>
      <c r="K616" s="210">
        <v>0</v>
      </c>
      <c r="L616" s="212">
        <v>0</v>
      </c>
      <c r="M616" s="210">
        <v>770700</v>
      </c>
      <c r="N616" s="211">
        <v>44409</v>
      </c>
      <c r="P616" s="217">
        <f t="shared" ref="P616:P646" si="32">F616-M616</f>
        <v>0</v>
      </c>
      <c r="Q616" s="217">
        <f t="shared" ref="Q616:Q646" si="33">L616-I616+P616</f>
        <v>0</v>
      </c>
    </row>
    <row r="617" spans="1:17">
      <c r="A617" s="19">
        <v>863</v>
      </c>
      <c r="B617" s="19" t="s">
        <v>2186</v>
      </c>
      <c r="C617" s="209" t="s">
        <v>528</v>
      </c>
      <c r="D617" s="212" t="e">
        <v>#N/A</v>
      </c>
      <c r="E617" s="209" t="s">
        <v>529</v>
      </c>
      <c r="F617" s="210">
        <v>69828.91</v>
      </c>
      <c r="G617" s="210">
        <v>0</v>
      </c>
      <c r="H617" s="210">
        <v>0</v>
      </c>
      <c r="I617" s="210">
        <v>0</v>
      </c>
      <c r="J617" s="210">
        <v>0</v>
      </c>
      <c r="K617" s="210">
        <v>0</v>
      </c>
      <c r="L617" s="212">
        <v>0</v>
      </c>
      <c r="M617" s="210">
        <v>69828.91</v>
      </c>
      <c r="N617" s="211">
        <v>44409</v>
      </c>
      <c r="P617" s="217">
        <f t="shared" si="32"/>
        <v>0</v>
      </c>
      <c r="Q617" s="217">
        <f t="shared" si="33"/>
        <v>0</v>
      </c>
    </row>
    <row r="618" spans="1:17">
      <c r="A618" s="19">
        <v>864</v>
      </c>
      <c r="B618" s="19" t="s">
        <v>2186</v>
      </c>
      <c r="C618" s="209" t="s">
        <v>530</v>
      </c>
      <c r="D618" s="212" t="e">
        <v>#N/A</v>
      </c>
      <c r="E618" s="209" t="s">
        <v>2194</v>
      </c>
      <c r="F618" s="210">
        <v>312672.69</v>
      </c>
      <c r="G618" s="210">
        <v>0</v>
      </c>
      <c r="H618" s="210">
        <v>0</v>
      </c>
      <c r="I618" s="210">
        <v>0</v>
      </c>
      <c r="J618" s="210">
        <v>0</v>
      </c>
      <c r="K618" s="210">
        <v>0</v>
      </c>
      <c r="L618" s="212">
        <v>0</v>
      </c>
      <c r="M618" s="210">
        <v>312672.69</v>
      </c>
      <c r="N618" s="211">
        <v>44409</v>
      </c>
      <c r="P618" s="217">
        <f t="shared" si="32"/>
        <v>0</v>
      </c>
      <c r="Q618" s="217">
        <f t="shared" si="33"/>
        <v>0</v>
      </c>
    </row>
    <row r="619" spans="1:17">
      <c r="A619" s="19">
        <v>865</v>
      </c>
      <c r="B619" s="19" t="s">
        <v>2186</v>
      </c>
      <c r="C619" s="209" t="s">
        <v>534</v>
      </c>
      <c r="D619" s="212">
        <v>0</v>
      </c>
      <c r="E619" s="209" t="s">
        <v>535</v>
      </c>
      <c r="F619" s="210">
        <v>12600</v>
      </c>
      <c r="G619" s="210">
        <v>0</v>
      </c>
      <c r="H619" s="210">
        <v>0</v>
      </c>
      <c r="I619" s="210">
        <v>2000</v>
      </c>
      <c r="J619" s="210">
        <v>0</v>
      </c>
      <c r="K619" s="210">
        <v>0</v>
      </c>
      <c r="L619" s="212">
        <v>0</v>
      </c>
      <c r="M619" s="210">
        <v>10600</v>
      </c>
      <c r="N619" s="211">
        <v>44409</v>
      </c>
      <c r="P619" s="217">
        <f t="shared" si="32"/>
        <v>2000</v>
      </c>
      <c r="Q619" s="217">
        <f t="shared" si="33"/>
        <v>0</v>
      </c>
    </row>
    <row r="620" spans="1:17">
      <c r="A620" s="19">
        <v>866</v>
      </c>
      <c r="B620" s="19" t="s">
        <v>2186</v>
      </c>
      <c r="C620" s="209" t="s">
        <v>536</v>
      </c>
      <c r="D620" s="212">
        <v>0</v>
      </c>
      <c r="E620" s="209" t="s">
        <v>537</v>
      </c>
      <c r="F620" s="210">
        <v>127900</v>
      </c>
      <c r="G620" s="210">
        <v>10100</v>
      </c>
      <c r="H620" s="210">
        <v>0</v>
      </c>
      <c r="I620" s="210">
        <v>5400</v>
      </c>
      <c r="J620" s="210">
        <v>0</v>
      </c>
      <c r="K620" s="210">
        <v>0</v>
      </c>
      <c r="L620" s="212">
        <v>0</v>
      </c>
      <c r="M620" s="210">
        <v>132600</v>
      </c>
      <c r="N620" s="211">
        <v>44409</v>
      </c>
      <c r="P620" s="217">
        <f t="shared" si="32"/>
        <v>-4700</v>
      </c>
      <c r="Q620" s="217">
        <f t="shared" si="33"/>
        <v>-10100</v>
      </c>
    </row>
    <row r="621" spans="1:17">
      <c r="A621" s="19">
        <v>867</v>
      </c>
      <c r="B621" s="19" t="s">
        <v>2186</v>
      </c>
      <c r="C621" s="209" t="s">
        <v>540</v>
      </c>
      <c r="D621" s="212">
        <v>0</v>
      </c>
      <c r="E621" s="209" t="s">
        <v>541</v>
      </c>
      <c r="F621" s="210">
        <v>1868826.77</v>
      </c>
      <c r="G621" s="210">
        <v>0</v>
      </c>
      <c r="H621" s="210">
        <v>0</v>
      </c>
      <c r="I621" s="210">
        <v>0</v>
      </c>
      <c r="J621" s="210">
        <v>0</v>
      </c>
      <c r="K621" s="210">
        <v>0</v>
      </c>
      <c r="L621" s="212">
        <v>0</v>
      </c>
      <c r="M621" s="210">
        <v>1868826.77</v>
      </c>
      <c r="N621" s="211">
        <v>44409</v>
      </c>
      <c r="P621" s="217">
        <f t="shared" si="32"/>
        <v>0</v>
      </c>
      <c r="Q621" s="217">
        <f t="shared" si="33"/>
        <v>0</v>
      </c>
    </row>
    <row r="622" spans="1:17">
      <c r="A622" s="19">
        <v>868</v>
      </c>
      <c r="B622" s="19" t="s">
        <v>2186</v>
      </c>
      <c r="C622" s="209" t="s">
        <v>542</v>
      </c>
      <c r="D622" s="212" t="e">
        <v>#N/A</v>
      </c>
      <c r="E622" s="209" t="s">
        <v>2193</v>
      </c>
      <c r="F622" s="210">
        <v>42225.01</v>
      </c>
      <c r="G622" s="210">
        <v>0</v>
      </c>
      <c r="H622" s="210">
        <v>0</v>
      </c>
      <c r="I622" s="210">
        <v>0</v>
      </c>
      <c r="J622" s="210">
        <v>0</v>
      </c>
      <c r="K622" s="210">
        <v>0</v>
      </c>
      <c r="L622" s="212">
        <v>0</v>
      </c>
      <c r="M622" s="210">
        <v>42225.01</v>
      </c>
      <c r="N622" s="211">
        <v>44409</v>
      </c>
      <c r="P622" s="217">
        <f t="shared" si="32"/>
        <v>0</v>
      </c>
      <c r="Q622" s="217">
        <f t="shared" si="33"/>
        <v>0</v>
      </c>
    </row>
    <row r="623" spans="1:17">
      <c r="A623" s="19">
        <v>869</v>
      </c>
      <c r="B623" s="19" t="s">
        <v>2186</v>
      </c>
      <c r="C623" s="209" t="s">
        <v>1667</v>
      </c>
      <c r="D623" s="212">
        <v>0</v>
      </c>
      <c r="E623" s="209" t="s">
        <v>2188</v>
      </c>
      <c r="F623" s="210">
        <v>5428.53</v>
      </c>
      <c r="G623" s="210">
        <v>0</v>
      </c>
      <c r="H623" s="210">
        <v>0</v>
      </c>
      <c r="I623" s="210">
        <v>0</v>
      </c>
      <c r="J623" s="210">
        <v>0</v>
      </c>
      <c r="K623" s="210">
        <v>0</v>
      </c>
      <c r="L623" s="212">
        <v>0</v>
      </c>
      <c r="M623" s="210">
        <v>5428.53</v>
      </c>
      <c r="N623" s="211">
        <v>44409</v>
      </c>
      <c r="P623" s="217">
        <f t="shared" si="32"/>
        <v>0</v>
      </c>
      <c r="Q623" s="217">
        <f t="shared" si="33"/>
        <v>0</v>
      </c>
    </row>
    <row r="624" spans="1:17">
      <c r="A624" s="19">
        <v>872</v>
      </c>
      <c r="B624" s="19" t="s">
        <v>2167</v>
      </c>
      <c r="C624" s="209" t="s">
        <v>385</v>
      </c>
      <c r="D624" s="212" t="s">
        <v>319</v>
      </c>
      <c r="E624" s="209" t="s">
        <v>387</v>
      </c>
      <c r="F624" s="210">
        <v>5505839.5300000003</v>
      </c>
      <c r="G624" s="210">
        <v>0</v>
      </c>
      <c r="H624" s="210">
        <v>0</v>
      </c>
      <c r="I624" s="210">
        <v>0</v>
      </c>
      <c r="J624" s="210">
        <v>0</v>
      </c>
      <c r="K624" s="210">
        <v>0</v>
      </c>
      <c r="L624" s="212">
        <v>13233.03</v>
      </c>
      <c r="M624" s="210">
        <v>5519072.5599999996</v>
      </c>
      <c r="N624" s="211">
        <v>44409</v>
      </c>
      <c r="P624" s="217">
        <f t="shared" si="32"/>
        <v>-13233.029999999329</v>
      </c>
      <c r="Q624" s="217">
        <f t="shared" si="33"/>
        <v>6.7120708990842104E-10</v>
      </c>
    </row>
    <row r="625" spans="1:17">
      <c r="A625" s="19">
        <v>873</v>
      </c>
      <c r="B625" s="19" t="s">
        <v>2167</v>
      </c>
      <c r="C625" s="209" t="s">
        <v>388</v>
      </c>
      <c r="D625" s="212" t="s">
        <v>322</v>
      </c>
      <c r="E625" s="209" t="s">
        <v>389</v>
      </c>
      <c r="F625" s="210">
        <v>348527.67</v>
      </c>
      <c r="G625" s="210">
        <v>0</v>
      </c>
      <c r="H625" s="210">
        <v>0</v>
      </c>
      <c r="I625" s="210">
        <v>0</v>
      </c>
      <c r="J625" s="210">
        <v>0</v>
      </c>
      <c r="K625" s="210">
        <v>0</v>
      </c>
      <c r="L625" s="212">
        <v>5812.41</v>
      </c>
      <c r="M625" s="210">
        <v>354340.08</v>
      </c>
      <c r="N625" s="211">
        <v>44409</v>
      </c>
      <c r="P625" s="217">
        <f t="shared" si="32"/>
        <v>-5812.4100000000326</v>
      </c>
      <c r="Q625" s="217">
        <f t="shared" si="33"/>
        <v>-3.2741809263825417E-11</v>
      </c>
    </row>
    <row r="626" spans="1:17">
      <c r="A626" s="19">
        <v>874</v>
      </c>
      <c r="B626" s="19" t="s">
        <v>2167</v>
      </c>
      <c r="C626" s="209" t="s">
        <v>390</v>
      </c>
      <c r="D626" s="212" t="s">
        <v>325</v>
      </c>
      <c r="E626" s="209" t="s">
        <v>391</v>
      </c>
      <c r="F626" s="210">
        <v>99131.79</v>
      </c>
      <c r="G626" s="210">
        <v>0</v>
      </c>
      <c r="H626" s="210">
        <v>0</v>
      </c>
      <c r="I626" s="210">
        <v>0</v>
      </c>
      <c r="J626" s="210">
        <v>0</v>
      </c>
      <c r="K626" s="210">
        <v>0</v>
      </c>
      <c r="L626" s="212">
        <v>2879.23</v>
      </c>
      <c r="M626" s="210">
        <v>102011.02</v>
      </c>
      <c r="N626" s="211">
        <v>44409</v>
      </c>
      <c r="P626" s="217">
        <f t="shared" si="32"/>
        <v>-2879.2300000000105</v>
      </c>
      <c r="Q626" s="217">
        <f t="shared" si="33"/>
        <v>-1.0459189070388675E-11</v>
      </c>
    </row>
    <row r="627" spans="1:17">
      <c r="A627" s="19">
        <v>875</v>
      </c>
      <c r="B627" s="19" t="s">
        <v>2167</v>
      </c>
      <c r="C627" s="209" t="s">
        <v>392</v>
      </c>
      <c r="D627" s="212" t="s">
        <v>325</v>
      </c>
      <c r="E627" s="209" t="s">
        <v>2189</v>
      </c>
      <c r="F627" s="210">
        <v>33075.39</v>
      </c>
      <c r="G627" s="210">
        <v>0</v>
      </c>
      <c r="H627" s="210">
        <v>0</v>
      </c>
      <c r="I627" s="210">
        <v>0</v>
      </c>
      <c r="J627" s="210">
        <v>0</v>
      </c>
      <c r="K627" s="210">
        <v>0</v>
      </c>
      <c r="L627" s="212">
        <v>355.55</v>
      </c>
      <c r="M627" s="210">
        <v>33430.94</v>
      </c>
      <c r="N627" s="211">
        <v>44409</v>
      </c>
      <c r="P627" s="217">
        <f t="shared" si="32"/>
        <v>-355.55000000000291</v>
      </c>
      <c r="Q627" s="217">
        <f t="shared" si="33"/>
        <v>-2.8990143619012088E-12</v>
      </c>
    </row>
    <row r="628" spans="1:17">
      <c r="A628" s="19">
        <v>876</v>
      </c>
      <c r="B628" s="19" t="s">
        <v>2167</v>
      </c>
      <c r="C628" s="209" t="s">
        <v>394</v>
      </c>
      <c r="D628" s="212" t="s">
        <v>330</v>
      </c>
      <c r="E628" s="209" t="s">
        <v>395</v>
      </c>
      <c r="F628" s="210">
        <v>615067.86</v>
      </c>
      <c r="G628" s="210">
        <v>0</v>
      </c>
      <c r="H628" s="210">
        <v>0</v>
      </c>
      <c r="I628" s="210">
        <v>0</v>
      </c>
      <c r="J628" s="210">
        <v>0</v>
      </c>
      <c r="K628" s="210">
        <v>0</v>
      </c>
      <c r="L628" s="212">
        <v>12773.66</v>
      </c>
      <c r="M628" s="210">
        <v>627841.52</v>
      </c>
      <c r="N628" s="211">
        <v>44409</v>
      </c>
      <c r="P628" s="217">
        <f t="shared" si="32"/>
        <v>-12773.660000000033</v>
      </c>
      <c r="Q628" s="217">
        <f t="shared" si="33"/>
        <v>-3.2741809263825417E-11</v>
      </c>
    </row>
    <row r="629" spans="1:17">
      <c r="A629" s="19">
        <v>877</v>
      </c>
      <c r="B629" s="19" t="s">
        <v>2167</v>
      </c>
      <c r="C629" s="209" t="s">
        <v>396</v>
      </c>
      <c r="D629" s="212" t="s">
        <v>333</v>
      </c>
      <c r="E629" s="209" t="s">
        <v>397</v>
      </c>
      <c r="F629" s="210">
        <v>5804245.9699999997</v>
      </c>
      <c r="G629" s="210">
        <v>0</v>
      </c>
      <c r="H629" s="210">
        <v>0</v>
      </c>
      <c r="I629" s="210">
        <v>0</v>
      </c>
      <c r="J629" s="210">
        <v>0</v>
      </c>
      <c r="K629" s="210">
        <v>0</v>
      </c>
      <c r="L629" s="212">
        <v>119708.28</v>
      </c>
      <c r="M629" s="210">
        <v>5923954.25</v>
      </c>
      <c r="N629" s="211">
        <v>44409</v>
      </c>
      <c r="P629" s="217">
        <f t="shared" si="32"/>
        <v>-119708.28000000026</v>
      </c>
      <c r="Q629" s="217">
        <f t="shared" si="33"/>
        <v>-2.6193447411060333E-10</v>
      </c>
    </row>
    <row r="630" spans="1:17">
      <c r="A630" s="19">
        <v>878</v>
      </c>
      <c r="B630" s="19" t="s">
        <v>2167</v>
      </c>
      <c r="C630" s="209" t="s">
        <v>398</v>
      </c>
      <c r="D630" s="212" t="s">
        <v>319</v>
      </c>
      <c r="E630" s="209" t="s">
        <v>399</v>
      </c>
      <c r="F630" s="210">
        <v>145643.85</v>
      </c>
      <c r="G630" s="210">
        <v>0</v>
      </c>
      <c r="H630" s="210">
        <v>0</v>
      </c>
      <c r="I630" s="210">
        <v>0</v>
      </c>
      <c r="J630" s="210">
        <v>0</v>
      </c>
      <c r="K630" s="210">
        <v>0</v>
      </c>
      <c r="L630" s="212">
        <v>3984.77</v>
      </c>
      <c r="M630" s="210">
        <v>149628.60999999999</v>
      </c>
      <c r="N630" s="211">
        <v>44409</v>
      </c>
      <c r="P630" s="217">
        <f t="shared" si="32"/>
        <v>-3984.7599999999802</v>
      </c>
      <c r="Q630" s="217">
        <f t="shared" si="33"/>
        <v>1.0000000019772415E-2</v>
      </c>
    </row>
    <row r="631" spans="1:17">
      <c r="A631" s="19">
        <v>879</v>
      </c>
      <c r="B631" s="19" t="s">
        <v>2167</v>
      </c>
      <c r="C631" s="209" t="s">
        <v>400</v>
      </c>
      <c r="D631" s="212" t="s">
        <v>319</v>
      </c>
      <c r="E631" s="209" t="s">
        <v>401</v>
      </c>
      <c r="F631" s="210">
        <v>1084.03</v>
      </c>
      <c r="G631" s="210">
        <v>0</v>
      </c>
      <c r="H631" s="210">
        <v>0</v>
      </c>
      <c r="I631" s="210">
        <v>0</v>
      </c>
      <c r="J631" s="210">
        <v>0</v>
      </c>
      <c r="K631" s="210">
        <v>0</v>
      </c>
      <c r="L631" s="212">
        <v>11.91</v>
      </c>
      <c r="M631" s="210">
        <v>1095.94</v>
      </c>
      <c r="N631" s="211">
        <v>44409</v>
      </c>
      <c r="P631" s="217">
        <f t="shared" si="32"/>
        <v>-11.910000000000082</v>
      </c>
      <c r="Q631" s="217">
        <f t="shared" si="33"/>
        <v>-8.1712414612411521E-14</v>
      </c>
    </row>
    <row r="632" spans="1:17">
      <c r="A632" s="19">
        <v>880</v>
      </c>
      <c r="B632" s="19" t="s">
        <v>2167</v>
      </c>
      <c r="C632" s="209" t="s">
        <v>402</v>
      </c>
      <c r="D632" s="212" t="s">
        <v>319</v>
      </c>
      <c r="E632" s="209" t="s">
        <v>403</v>
      </c>
      <c r="F632" s="210">
        <v>54475.88</v>
      </c>
      <c r="G632" s="210">
        <v>0</v>
      </c>
      <c r="H632" s="210">
        <v>0</v>
      </c>
      <c r="I632" s="210">
        <v>0</v>
      </c>
      <c r="J632" s="210">
        <v>0</v>
      </c>
      <c r="K632" s="210">
        <v>0</v>
      </c>
      <c r="L632" s="212">
        <v>598.64</v>
      </c>
      <c r="M632" s="210">
        <v>55074.52</v>
      </c>
      <c r="N632" s="211">
        <v>44409</v>
      </c>
      <c r="P632" s="217">
        <f t="shared" si="32"/>
        <v>-598.63999999999942</v>
      </c>
      <c r="Q632" s="217">
        <f t="shared" si="33"/>
        <v>0</v>
      </c>
    </row>
    <row r="633" spans="1:17">
      <c r="A633" s="19">
        <v>890</v>
      </c>
      <c r="B633" s="19" t="s">
        <v>2167</v>
      </c>
      <c r="C633" s="209" t="s">
        <v>404</v>
      </c>
      <c r="D633" s="212" t="s">
        <v>319</v>
      </c>
      <c r="E633" s="209" t="s">
        <v>405</v>
      </c>
      <c r="F633" s="210">
        <v>19850.59</v>
      </c>
      <c r="G633" s="210">
        <v>0</v>
      </c>
      <c r="H633" s="210">
        <v>0</v>
      </c>
      <c r="I633" s="210">
        <v>0</v>
      </c>
      <c r="J633" s="210">
        <v>0</v>
      </c>
      <c r="K633" s="210">
        <v>0</v>
      </c>
      <c r="L633" s="212">
        <v>218.14</v>
      </c>
      <c r="M633" s="210">
        <v>20068.73</v>
      </c>
      <c r="N633" s="211">
        <v>44409</v>
      </c>
      <c r="P633" s="217">
        <f t="shared" si="32"/>
        <v>-218.13999999999942</v>
      </c>
      <c r="Q633" s="217">
        <f t="shared" si="33"/>
        <v>5.6843418860808015E-13</v>
      </c>
    </row>
    <row r="634" spans="1:17">
      <c r="A634" s="19">
        <v>891</v>
      </c>
      <c r="B634" s="19" t="s">
        <v>2167</v>
      </c>
      <c r="C634" s="209" t="s">
        <v>406</v>
      </c>
      <c r="D634" s="212" t="s">
        <v>319</v>
      </c>
      <c r="E634" s="209" t="s">
        <v>407</v>
      </c>
      <c r="F634" s="210">
        <v>6045.84</v>
      </c>
      <c r="G634" s="210">
        <v>0</v>
      </c>
      <c r="H634" s="210">
        <v>0</v>
      </c>
      <c r="I634" s="210">
        <v>0</v>
      </c>
      <c r="J634" s="210">
        <v>0</v>
      </c>
      <c r="K634" s="210">
        <v>0</v>
      </c>
      <c r="L634" s="212">
        <v>66.44</v>
      </c>
      <c r="M634" s="210">
        <v>6112.27</v>
      </c>
      <c r="N634" s="211">
        <v>44409</v>
      </c>
      <c r="P634" s="217">
        <f t="shared" si="32"/>
        <v>-66.430000000000291</v>
      </c>
      <c r="Q634" s="217">
        <f t="shared" si="33"/>
        <v>9.999999999706688E-3</v>
      </c>
    </row>
    <row r="635" spans="1:17">
      <c r="A635" s="19">
        <v>892</v>
      </c>
      <c r="B635" s="19" t="s">
        <v>2167</v>
      </c>
      <c r="C635" s="209" t="s">
        <v>408</v>
      </c>
      <c r="D635" s="212" t="s">
        <v>319</v>
      </c>
      <c r="E635" s="209" t="s">
        <v>409</v>
      </c>
      <c r="F635" s="210">
        <v>285849.81</v>
      </c>
      <c r="G635" s="210">
        <v>0</v>
      </c>
      <c r="H635" s="210">
        <v>0</v>
      </c>
      <c r="I635" s="210">
        <v>0</v>
      </c>
      <c r="J635" s="210">
        <v>0</v>
      </c>
      <c r="K635" s="210">
        <v>0</v>
      </c>
      <c r="L635" s="212">
        <v>4635.3999999999996</v>
      </c>
      <c r="M635" s="210">
        <v>290485.21000000002</v>
      </c>
      <c r="N635" s="211">
        <v>44409</v>
      </c>
      <c r="P635" s="217">
        <f t="shared" si="32"/>
        <v>-4635.4000000000233</v>
      </c>
      <c r="Q635" s="217">
        <f t="shared" si="33"/>
        <v>-2.3646862246096134E-11</v>
      </c>
    </row>
    <row r="636" spans="1:17">
      <c r="A636" s="19">
        <v>893</v>
      </c>
      <c r="B636" s="19" t="s">
        <v>2167</v>
      </c>
      <c r="C636" s="209" t="s">
        <v>410</v>
      </c>
      <c r="D636" s="212" t="s">
        <v>319</v>
      </c>
      <c r="E636" s="209" t="s">
        <v>411</v>
      </c>
      <c r="F636" s="210">
        <v>2884.66</v>
      </c>
      <c r="G636" s="210">
        <v>0</v>
      </c>
      <c r="H636" s="210">
        <v>0</v>
      </c>
      <c r="I636" s="210">
        <v>0</v>
      </c>
      <c r="J636" s="210">
        <v>0</v>
      </c>
      <c r="K636" s="210">
        <v>0</v>
      </c>
      <c r="L636" s="212">
        <v>33.94</v>
      </c>
      <c r="M636" s="210">
        <v>2918.6</v>
      </c>
      <c r="N636" s="211">
        <v>44409</v>
      </c>
      <c r="P636" s="217">
        <f t="shared" si="32"/>
        <v>-33.940000000000055</v>
      </c>
      <c r="Q636" s="217">
        <f t="shared" si="33"/>
        <v>-5.6843418860808015E-14</v>
      </c>
    </row>
    <row r="637" spans="1:17">
      <c r="A637" s="19">
        <v>894</v>
      </c>
      <c r="B637" s="19" t="s">
        <v>2167</v>
      </c>
      <c r="C637" s="209" t="s">
        <v>412</v>
      </c>
      <c r="D637" s="212" t="s">
        <v>319</v>
      </c>
      <c r="E637" s="209" t="s">
        <v>413</v>
      </c>
      <c r="F637" s="210">
        <v>5978.97</v>
      </c>
      <c r="G637" s="210">
        <v>0</v>
      </c>
      <c r="H637" s="210">
        <v>0</v>
      </c>
      <c r="I637" s="210">
        <v>0</v>
      </c>
      <c r="J637" s="210">
        <v>0</v>
      </c>
      <c r="K637" s="210">
        <v>0</v>
      </c>
      <c r="L637" s="212">
        <v>75.680000000000007</v>
      </c>
      <c r="M637" s="210">
        <v>6054.65</v>
      </c>
      <c r="N637" s="211">
        <v>44409</v>
      </c>
      <c r="P637" s="217">
        <f t="shared" si="32"/>
        <v>-75.679999999999382</v>
      </c>
      <c r="Q637" s="217">
        <f t="shared" si="33"/>
        <v>6.2527760746888816E-13</v>
      </c>
    </row>
    <row r="638" spans="1:17">
      <c r="A638" s="19">
        <v>895</v>
      </c>
      <c r="B638" s="19" t="s">
        <v>2167</v>
      </c>
      <c r="C638" s="209" t="s">
        <v>414</v>
      </c>
      <c r="D638" s="212" t="s">
        <v>319</v>
      </c>
      <c r="E638" s="209" t="s">
        <v>415</v>
      </c>
      <c r="F638" s="210">
        <v>355.64</v>
      </c>
      <c r="G638" s="210">
        <v>0</v>
      </c>
      <c r="H638" s="210">
        <v>0</v>
      </c>
      <c r="I638" s="210">
        <v>0</v>
      </c>
      <c r="J638" s="210">
        <v>0</v>
      </c>
      <c r="K638" s="210">
        <v>0</v>
      </c>
      <c r="L638" s="212">
        <v>4.5</v>
      </c>
      <c r="M638" s="210">
        <v>360.14</v>
      </c>
      <c r="N638" s="211">
        <v>44409</v>
      </c>
      <c r="P638" s="217">
        <f t="shared" si="32"/>
        <v>-4.5</v>
      </c>
      <c r="Q638" s="217">
        <f t="shared" si="33"/>
        <v>0</v>
      </c>
    </row>
    <row r="639" spans="1:17">
      <c r="A639" s="19">
        <v>896</v>
      </c>
      <c r="B639" s="19" t="s">
        <v>2167</v>
      </c>
      <c r="C639" s="209" t="s">
        <v>416</v>
      </c>
      <c r="D639" s="212" t="s">
        <v>319</v>
      </c>
      <c r="E639" s="209" t="s">
        <v>417</v>
      </c>
      <c r="F639" s="210">
        <v>1119.6300000000001</v>
      </c>
      <c r="G639" s="210">
        <v>0</v>
      </c>
      <c r="H639" s="210">
        <v>0</v>
      </c>
      <c r="I639" s="210">
        <v>0</v>
      </c>
      <c r="J639" s="210">
        <v>0</v>
      </c>
      <c r="K639" s="210">
        <v>0</v>
      </c>
      <c r="L639" s="212">
        <v>15.34</v>
      </c>
      <c r="M639" s="210">
        <v>1134.96</v>
      </c>
      <c r="N639" s="211">
        <v>44409</v>
      </c>
      <c r="P639" s="217">
        <f t="shared" si="32"/>
        <v>-15.329999999999927</v>
      </c>
      <c r="Q639" s="217">
        <f t="shared" si="33"/>
        <v>1.0000000000072617E-2</v>
      </c>
    </row>
    <row r="640" spans="1:17">
      <c r="A640" s="19">
        <v>897</v>
      </c>
      <c r="B640" s="19" t="s">
        <v>2167</v>
      </c>
      <c r="C640" s="209" t="s">
        <v>418</v>
      </c>
      <c r="D640" s="212" t="s">
        <v>319</v>
      </c>
      <c r="E640" s="209" t="s">
        <v>419</v>
      </c>
      <c r="F640" s="210">
        <v>186614.84</v>
      </c>
      <c r="G640" s="210">
        <v>0</v>
      </c>
      <c r="H640" s="210">
        <v>0</v>
      </c>
      <c r="I640" s="210">
        <v>0</v>
      </c>
      <c r="J640" s="210">
        <v>0</v>
      </c>
      <c r="K640" s="210">
        <v>0</v>
      </c>
      <c r="L640" s="212">
        <v>3026.19</v>
      </c>
      <c r="M640" s="210">
        <v>189641.03</v>
      </c>
      <c r="N640" s="211">
        <v>44409</v>
      </c>
      <c r="P640" s="217">
        <f t="shared" si="32"/>
        <v>-3026.1900000000023</v>
      </c>
      <c r="Q640" s="217">
        <f t="shared" si="33"/>
        <v>0</v>
      </c>
    </row>
    <row r="641" spans="1:17">
      <c r="A641" s="19">
        <v>898</v>
      </c>
      <c r="B641" s="19" t="s">
        <v>2167</v>
      </c>
      <c r="C641" s="209" t="s">
        <v>420</v>
      </c>
      <c r="D641" s="212" t="s">
        <v>319</v>
      </c>
      <c r="E641" s="209" t="s">
        <v>421</v>
      </c>
      <c r="F641" s="210">
        <v>96857.04</v>
      </c>
      <c r="G641" s="210">
        <v>0</v>
      </c>
      <c r="H641" s="210">
        <v>0</v>
      </c>
      <c r="I641" s="210">
        <v>0</v>
      </c>
      <c r="J641" s="210">
        <v>0</v>
      </c>
      <c r="K641" s="210">
        <v>0</v>
      </c>
      <c r="L641" s="212">
        <v>1785.85</v>
      </c>
      <c r="M641" s="210">
        <v>98642.880000000005</v>
      </c>
      <c r="N641" s="211">
        <v>44409</v>
      </c>
      <c r="P641" s="217">
        <f t="shared" si="32"/>
        <v>-1785.8400000000111</v>
      </c>
      <c r="Q641" s="217">
        <f t="shared" si="33"/>
        <v>9.999999988849595E-3</v>
      </c>
    </row>
    <row r="642" spans="1:17">
      <c r="A642" s="19">
        <v>899</v>
      </c>
      <c r="B642" s="19" t="s">
        <v>2167</v>
      </c>
      <c r="C642" s="209" t="s">
        <v>422</v>
      </c>
      <c r="D642" s="212" t="s">
        <v>319</v>
      </c>
      <c r="E642" s="209" t="s">
        <v>2190</v>
      </c>
      <c r="F642" s="210">
        <v>396500.8</v>
      </c>
      <c r="G642" s="210">
        <v>0</v>
      </c>
      <c r="H642" s="210">
        <v>0</v>
      </c>
      <c r="I642" s="210">
        <v>0</v>
      </c>
      <c r="J642" s="210">
        <v>0</v>
      </c>
      <c r="K642" s="210">
        <v>0</v>
      </c>
      <c r="L642" s="212">
        <v>7215.79</v>
      </c>
      <c r="M642" s="210">
        <v>403716.59</v>
      </c>
      <c r="N642" s="211">
        <v>44409</v>
      </c>
      <c r="P642" s="217">
        <f t="shared" si="32"/>
        <v>-7215.7900000000373</v>
      </c>
      <c r="Q642" s="217">
        <f t="shared" si="33"/>
        <v>-3.7289282772690058E-11</v>
      </c>
    </row>
    <row r="643" spans="1:17">
      <c r="A643" s="19">
        <v>900</v>
      </c>
      <c r="B643" s="19" t="s">
        <v>2167</v>
      </c>
      <c r="C643" s="209" t="s">
        <v>424</v>
      </c>
      <c r="D643" s="212" t="s">
        <v>319</v>
      </c>
      <c r="E643" s="209" t="s">
        <v>2191</v>
      </c>
      <c r="F643" s="210">
        <v>23926.66</v>
      </c>
      <c r="G643" s="210">
        <v>0</v>
      </c>
      <c r="H643" s="210">
        <v>0</v>
      </c>
      <c r="I643" s="210">
        <v>0</v>
      </c>
      <c r="J643" s="210">
        <v>0</v>
      </c>
      <c r="K643" s="210">
        <v>0</v>
      </c>
      <c r="L643" s="212">
        <v>435.29</v>
      </c>
      <c r="M643" s="210">
        <v>24361.94</v>
      </c>
      <c r="N643" s="211">
        <v>44409</v>
      </c>
      <c r="P643" s="217">
        <f t="shared" si="32"/>
        <v>-435.27999999999884</v>
      </c>
      <c r="Q643" s="217">
        <f t="shared" si="33"/>
        <v>1.0000000001184617E-2</v>
      </c>
    </row>
    <row r="644" spans="1:17">
      <c r="A644" s="19">
        <v>901</v>
      </c>
      <c r="B644" s="19" t="s">
        <v>2167</v>
      </c>
      <c r="C644" s="209" t="s">
        <v>426</v>
      </c>
      <c r="D644" s="212" t="s">
        <v>319</v>
      </c>
      <c r="E644" s="209" t="s">
        <v>2192</v>
      </c>
      <c r="F644" s="210">
        <v>6790.67</v>
      </c>
      <c r="G644" s="210">
        <v>0</v>
      </c>
      <c r="H644" s="210">
        <v>0</v>
      </c>
      <c r="I644" s="210">
        <v>0</v>
      </c>
      <c r="J644" s="210">
        <v>0</v>
      </c>
      <c r="K644" s="210">
        <v>0</v>
      </c>
      <c r="L644" s="212">
        <v>144.41</v>
      </c>
      <c r="M644" s="210">
        <v>6935.08</v>
      </c>
      <c r="N644" s="211">
        <v>44409</v>
      </c>
      <c r="P644" s="217">
        <f t="shared" si="32"/>
        <v>-144.40999999999985</v>
      </c>
      <c r="Q644" s="217">
        <f t="shared" si="33"/>
        <v>0</v>
      </c>
    </row>
    <row r="645" spans="1:17">
      <c r="A645" s="19">
        <v>902</v>
      </c>
      <c r="B645" s="19" t="s">
        <v>2167</v>
      </c>
      <c r="C645" s="209" t="s">
        <v>428</v>
      </c>
      <c r="D645" s="212" t="s">
        <v>319</v>
      </c>
      <c r="E645" s="209" t="s">
        <v>429</v>
      </c>
      <c r="F645" s="210">
        <v>283999.12</v>
      </c>
      <c r="G645" s="210">
        <v>0</v>
      </c>
      <c r="H645" s="210">
        <v>0</v>
      </c>
      <c r="I645" s="210">
        <v>0</v>
      </c>
      <c r="J645" s="210">
        <v>0</v>
      </c>
      <c r="K645" s="210">
        <v>0</v>
      </c>
      <c r="L645" s="212">
        <v>6426.43</v>
      </c>
      <c r="M645" s="210">
        <v>290425.55</v>
      </c>
      <c r="N645" s="211">
        <v>44409</v>
      </c>
      <c r="P645" s="217">
        <f t="shared" si="32"/>
        <v>-6426.429999999993</v>
      </c>
      <c r="Q645" s="217">
        <f t="shared" si="33"/>
        <v>7.2759576141834259E-12</v>
      </c>
    </row>
    <row r="646" spans="1:17">
      <c r="A646" s="19">
        <v>903</v>
      </c>
      <c r="B646" s="19" t="s">
        <v>2167</v>
      </c>
      <c r="C646" s="209" t="s">
        <v>430</v>
      </c>
      <c r="D646" s="212" t="s">
        <v>319</v>
      </c>
      <c r="E646" s="209" t="s">
        <v>431</v>
      </c>
      <c r="F646" s="210">
        <v>1234.8499999999999</v>
      </c>
      <c r="G646" s="210">
        <v>0</v>
      </c>
      <c r="H646" s="210">
        <v>0</v>
      </c>
      <c r="I646" s="210">
        <v>0</v>
      </c>
      <c r="J646" s="210">
        <v>0</v>
      </c>
      <c r="K646" s="210">
        <v>0</v>
      </c>
      <c r="L646" s="212">
        <v>31.16</v>
      </c>
      <c r="M646" s="210">
        <v>1266.01</v>
      </c>
      <c r="N646" s="211">
        <v>44409</v>
      </c>
      <c r="P646" s="217">
        <f t="shared" si="32"/>
        <v>-31.160000000000082</v>
      </c>
      <c r="Q646" s="217">
        <f t="shared" si="33"/>
        <v>-8.1712414612411521E-14</v>
      </c>
    </row>
    <row r="647" spans="1:17">
      <c r="A647" s="19">
        <v>904</v>
      </c>
      <c r="B647" s="19" t="s">
        <v>2167</v>
      </c>
      <c r="C647" s="209" t="s">
        <v>432</v>
      </c>
      <c r="D647" s="212" t="s">
        <v>319</v>
      </c>
      <c r="E647" s="209" t="s">
        <v>433</v>
      </c>
      <c r="F647" s="210">
        <v>1110.19</v>
      </c>
      <c r="G647" s="210">
        <v>0</v>
      </c>
      <c r="H647" s="210">
        <v>0</v>
      </c>
      <c r="I647" s="210">
        <v>0</v>
      </c>
      <c r="J647" s="210">
        <v>0</v>
      </c>
      <c r="K647" s="210">
        <v>0</v>
      </c>
      <c r="L647" s="210">
        <v>28.01</v>
      </c>
      <c r="M647" s="210">
        <v>1138.2</v>
      </c>
      <c r="N647" s="211">
        <v>44409</v>
      </c>
      <c r="P647" s="217">
        <f t="shared" ref="P647:P678" si="34">F647-M647</f>
        <v>-28.009999999999991</v>
      </c>
      <c r="Q647" s="217">
        <f t="shared" ref="Q647:Q678" si="35">G647-I647+P647</f>
        <v>-28.009999999999991</v>
      </c>
    </row>
    <row r="648" spans="1:17">
      <c r="A648" s="19">
        <v>905</v>
      </c>
      <c r="B648" s="19" t="s">
        <v>2167</v>
      </c>
      <c r="C648" s="209" t="s">
        <v>434</v>
      </c>
      <c r="D648" s="212" t="s">
        <v>319</v>
      </c>
      <c r="E648" s="209" t="s">
        <v>435</v>
      </c>
      <c r="F648" s="210">
        <v>37962.339999999997</v>
      </c>
      <c r="G648" s="210">
        <v>0</v>
      </c>
      <c r="H648" s="210">
        <v>0</v>
      </c>
      <c r="I648" s="210">
        <v>0</v>
      </c>
      <c r="J648" s="210">
        <v>0</v>
      </c>
      <c r="K648" s="210">
        <v>0</v>
      </c>
      <c r="L648" s="210">
        <v>1357.41</v>
      </c>
      <c r="M648" s="210">
        <v>39319.760000000002</v>
      </c>
      <c r="N648" s="211">
        <v>44409</v>
      </c>
      <c r="P648" s="217">
        <f t="shared" si="34"/>
        <v>-1357.4200000000055</v>
      </c>
      <c r="Q648" s="217">
        <f t="shared" si="35"/>
        <v>-1357.4200000000055</v>
      </c>
    </row>
    <row r="649" spans="1:17">
      <c r="A649" s="19">
        <v>906</v>
      </c>
      <c r="B649" s="19" t="s">
        <v>2167</v>
      </c>
      <c r="C649" s="209" t="s">
        <v>436</v>
      </c>
      <c r="D649" s="212" t="s">
        <v>319</v>
      </c>
      <c r="E649" s="209" t="s">
        <v>437</v>
      </c>
      <c r="F649" s="210">
        <v>1726.34</v>
      </c>
      <c r="G649" s="210">
        <v>0</v>
      </c>
      <c r="H649" s="210">
        <v>0</v>
      </c>
      <c r="I649" s="210">
        <v>0</v>
      </c>
      <c r="J649" s="210">
        <v>0</v>
      </c>
      <c r="K649" s="210">
        <v>0</v>
      </c>
      <c r="L649" s="210">
        <v>61.73</v>
      </c>
      <c r="M649" s="210">
        <v>1788.07</v>
      </c>
      <c r="N649" s="211">
        <v>44409</v>
      </c>
      <c r="P649" s="217">
        <f t="shared" si="34"/>
        <v>-61.730000000000018</v>
      </c>
      <c r="Q649" s="217">
        <f t="shared" si="35"/>
        <v>-61.730000000000018</v>
      </c>
    </row>
    <row r="650" spans="1:17">
      <c r="A650" s="19">
        <v>907</v>
      </c>
      <c r="B650" s="19" t="s">
        <v>2167</v>
      </c>
      <c r="C650" s="209" t="s">
        <v>438</v>
      </c>
      <c r="D650" s="212" t="s">
        <v>319</v>
      </c>
      <c r="E650" s="209" t="s">
        <v>439</v>
      </c>
      <c r="F650" s="210">
        <v>1112.03</v>
      </c>
      <c r="G650" s="210">
        <v>0</v>
      </c>
      <c r="H650" s="210">
        <v>0</v>
      </c>
      <c r="I650" s="210">
        <v>0</v>
      </c>
      <c r="J650" s="210">
        <v>0</v>
      </c>
      <c r="K650" s="210">
        <v>0</v>
      </c>
      <c r="L650" s="210">
        <v>15.23</v>
      </c>
      <c r="M650" s="210">
        <v>1127.27</v>
      </c>
      <c r="N650" s="211">
        <v>44409</v>
      </c>
      <c r="P650" s="217">
        <f t="shared" si="34"/>
        <v>-15.240000000000009</v>
      </c>
      <c r="Q650" s="217">
        <f t="shared" si="35"/>
        <v>-15.240000000000009</v>
      </c>
    </row>
    <row r="651" spans="1:17">
      <c r="A651" s="19">
        <v>908</v>
      </c>
      <c r="B651" s="19" t="s">
        <v>2167</v>
      </c>
      <c r="C651" s="209" t="s">
        <v>440</v>
      </c>
      <c r="D651" s="212" t="s">
        <v>319</v>
      </c>
      <c r="E651" s="209" t="s">
        <v>441</v>
      </c>
      <c r="F651" s="210">
        <v>1267.03</v>
      </c>
      <c r="G651" s="210">
        <v>0</v>
      </c>
      <c r="H651" s="210">
        <v>0</v>
      </c>
      <c r="I651" s="210">
        <v>0</v>
      </c>
      <c r="J651" s="210">
        <v>0</v>
      </c>
      <c r="K651" s="210">
        <v>0</v>
      </c>
      <c r="L651" s="210">
        <v>45.3</v>
      </c>
      <c r="M651" s="210">
        <v>1312.33</v>
      </c>
      <c r="N651" s="211">
        <v>44409</v>
      </c>
      <c r="P651" s="217">
        <f t="shared" si="34"/>
        <v>-45.299999999999955</v>
      </c>
      <c r="Q651" s="217">
        <f t="shared" si="35"/>
        <v>-45.299999999999955</v>
      </c>
    </row>
    <row r="652" spans="1:17">
      <c r="A652" s="19">
        <v>909</v>
      </c>
      <c r="B652" s="19" t="s">
        <v>2167</v>
      </c>
      <c r="C652" s="209" t="s">
        <v>442</v>
      </c>
      <c r="D652" s="212" t="s">
        <v>319</v>
      </c>
      <c r="E652" s="209" t="s">
        <v>443</v>
      </c>
      <c r="F652" s="210">
        <v>5316.51</v>
      </c>
      <c r="G652" s="210">
        <v>0</v>
      </c>
      <c r="H652" s="210">
        <v>0</v>
      </c>
      <c r="I652" s="210">
        <v>0</v>
      </c>
      <c r="J652" s="210">
        <v>0</v>
      </c>
      <c r="K652" s="210">
        <v>0</v>
      </c>
      <c r="L652" s="210">
        <v>667.25</v>
      </c>
      <c r="M652" s="210">
        <v>5983.76</v>
      </c>
      <c r="N652" s="211">
        <v>44409</v>
      </c>
      <c r="P652" s="217">
        <f t="shared" si="34"/>
        <v>-667.25</v>
      </c>
      <c r="Q652" s="217">
        <f t="shared" si="35"/>
        <v>-667.25</v>
      </c>
    </row>
    <row r="653" spans="1:17">
      <c r="A653" s="19">
        <v>910</v>
      </c>
      <c r="B653" s="19" t="s">
        <v>2167</v>
      </c>
      <c r="C653" s="209" t="s">
        <v>444</v>
      </c>
      <c r="D653" s="212" t="s">
        <v>319</v>
      </c>
      <c r="E653" s="209" t="s">
        <v>445</v>
      </c>
      <c r="F653" s="210">
        <v>3616.71</v>
      </c>
      <c r="G653" s="210">
        <v>0</v>
      </c>
      <c r="H653" s="210">
        <v>0</v>
      </c>
      <c r="I653" s="210">
        <v>0</v>
      </c>
      <c r="J653" s="210">
        <v>0</v>
      </c>
      <c r="K653" s="210">
        <v>0</v>
      </c>
      <c r="L653" s="210">
        <v>453.92</v>
      </c>
      <c r="M653" s="210">
        <v>4070.63</v>
      </c>
      <c r="N653" s="211">
        <v>44409</v>
      </c>
      <c r="P653" s="217">
        <f t="shared" si="34"/>
        <v>-453.92000000000007</v>
      </c>
      <c r="Q653" s="217">
        <f t="shared" si="35"/>
        <v>-453.92000000000007</v>
      </c>
    </row>
    <row r="654" spans="1:17">
      <c r="A654" s="19">
        <v>911</v>
      </c>
      <c r="B654" s="19" t="s">
        <v>2167</v>
      </c>
      <c r="C654" s="209" t="s">
        <v>472</v>
      </c>
      <c r="D654" s="212" t="s">
        <v>468</v>
      </c>
      <c r="E654" s="209" t="s">
        <v>474</v>
      </c>
      <c r="F654" s="210">
        <v>800887.61</v>
      </c>
      <c r="G654" s="210">
        <v>0</v>
      </c>
      <c r="H654" s="210">
        <v>0</v>
      </c>
      <c r="I654" s="210">
        <v>0</v>
      </c>
      <c r="J654" s="210">
        <v>0</v>
      </c>
      <c r="K654" s="210">
        <v>0</v>
      </c>
      <c r="L654" s="210">
        <v>9626.84</v>
      </c>
      <c r="M654" s="210">
        <v>810514.45</v>
      </c>
      <c r="N654" s="211">
        <v>44409</v>
      </c>
      <c r="P654" s="217">
        <f t="shared" si="34"/>
        <v>-9626.8399999999674</v>
      </c>
      <c r="Q654" s="217">
        <f t="shared" si="35"/>
        <v>-9626.8399999999674</v>
      </c>
    </row>
    <row r="655" spans="1:17">
      <c r="A655" s="19">
        <v>926</v>
      </c>
      <c r="B655" s="19" t="s">
        <v>2182</v>
      </c>
      <c r="C655" s="209" t="s">
        <v>314</v>
      </c>
      <c r="D655" s="212" t="s">
        <v>315</v>
      </c>
      <c r="E655" s="209" t="s">
        <v>317</v>
      </c>
      <c r="F655" s="210">
        <v>162806.15</v>
      </c>
      <c r="G655" s="210">
        <v>0</v>
      </c>
      <c r="H655" s="210">
        <v>0</v>
      </c>
      <c r="I655" s="210">
        <v>0</v>
      </c>
      <c r="J655" s="210">
        <v>0</v>
      </c>
      <c r="K655" s="210">
        <v>0</v>
      </c>
      <c r="L655" s="210">
        <v>0</v>
      </c>
      <c r="M655" s="210">
        <v>162806.15</v>
      </c>
      <c r="N655" s="211">
        <v>44440</v>
      </c>
      <c r="P655" s="217">
        <f t="shared" si="34"/>
        <v>0</v>
      </c>
      <c r="Q655" s="217">
        <f t="shared" si="35"/>
        <v>0</v>
      </c>
    </row>
    <row r="656" spans="1:17">
      <c r="A656" s="19">
        <v>927</v>
      </c>
      <c r="B656" s="19" t="s">
        <v>2182</v>
      </c>
      <c r="C656" s="209" t="s">
        <v>318</v>
      </c>
      <c r="D656" s="212" t="s">
        <v>319</v>
      </c>
      <c r="E656" s="209" t="s">
        <v>320</v>
      </c>
      <c r="F656" s="210">
        <v>7971743.9800000004</v>
      </c>
      <c r="G656" s="210">
        <v>0</v>
      </c>
      <c r="H656" s="210">
        <v>0</v>
      </c>
      <c r="I656" s="210">
        <v>0</v>
      </c>
      <c r="J656" s="210">
        <v>0</v>
      </c>
      <c r="K656" s="210">
        <v>0</v>
      </c>
      <c r="L656" s="210">
        <v>0</v>
      </c>
      <c r="M656" s="210">
        <v>7971743.9800000004</v>
      </c>
      <c r="N656" s="211">
        <v>44440</v>
      </c>
      <c r="P656" s="217">
        <f t="shared" si="34"/>
        <v>0</v>
      </c>
      <c r="Q656" s="217">
        <f t="shared" si="35"/>
        <v>0</v>
      </c>
    </row>
    <row r="657" spans="1:17">
      <c r="A657" s="19">
        <v>928</v>
      </c>
      <c r="B657" s="19" t="s">
        <v>2182</v>
      </c>
      <c r="C657" s="209" t="s">
        <v>321</v>
      </c>
      <c r="D657" s="212" t="s">
        <v>322</v>
      </c>
      <c r="E657" s="209" t="s">
        <v>323</v>
      </c>
      <c r="F657" s="210">
        <v>697936.7</v>
      </c>
      <c r="G657" s="210">
        <v>0</v>
      </c>
      <c r="H657" s="210">
        <v>0</v>
      </c>
      <c r="I657" s="210">
        <v>0</v>
      </c>
      <c r="J657" s="210">
        <v>0</v>
      </c>
      <c r="K657" s="210">
        <v>0</v>
      </c>
      <c r="L657" s="210">
        <v>0</v>
      </c>
      <c r="M657" s="210">
        <v>697936.7</v>
      </c>
      <c r="N657" s="211">
        <v>44440</v>
      </c>
      <c r="P657" s="217">
        <f t="shared" si="34"/>
        <v>0</v>
      </c>
      <c r="Q657" s="217">
        <f t="shared" si="35"/>
        <v>0</v>
      </c>
    </row>
    <row r="658" spans="1:17">
      <c r="A658" s="19">
        <v>929</v>
      </c>
      <c r="B658" s="19" t="s">
        <v>2182</v>
      </c>
      <c r="C658" s="209" t="s">
        <v>324</v>
      </c>
      <c r="D658" s="212" t="s">
        <v>325</v>
      </c>
      <c r="E658" s="209" t="s">
        <v>326</v>
      </c>
      <c r="F658" s="210">
        <v>347198.64</v>
      </c>
      <c r="G658" s="210">
        <v>0</v>
      </c>
      <c r="H658" s="210">
        <v>0</v>
      </c>
      <c r="I658" s="210">
        <v>0</v>
      </c>
      <c r="J658" s="210">
        <v>0</v>
      </c>
      <c r="K658" s="210">
        <v>0</v>
      </c>
      <c r="L658" s="210">
        <v>0</v>
      </c>
      <c r="M658" s="210">
        <v>347198.64</v>
      </c>
      <c r="N658" s="211">
        <v>44440</v>
      </c>
      <c r="P658" s="217">
        <f t="shared" si="34"/>
        <v>0</v>
      </c>
      <c r="Q658" s="217">
        <f t="shared" si="35"/>
        <v>0</v>
      </c>
    </row>
    <row r="659" spans="1:17">
      <c r="A659" s="19">
        <v>930</v>
      </c>
      <c r="B659" s="19" t="s">
        <v>2182</v>
      </c>
      <c r="C659" s="209" t="s">
        <v>327</v>
      </c>
      <c r="D659" s="212" t="s">
        <v>325</v>
      </c>
      <c r="E659" s="209" t="s">
        <v>328</v>
      </c>
      <c r="F659" s="210">
        <v>45206.64</v>
      </c>
      <c r="G659" s="210">
        <v>0</v>
      </c>
      <c r="H659" s="210">
        <v>0</v>
      </c>
      <c r="I659" s="210">
        <v>0</v>
      </c>
      <c r="J659" s="210">
        <v>0</v>
      </c>
      <c r="K659" s="210">
        <v>0</v>
      </c>
      <c r="L659" s="210">
        <v>0</v>
      </c>
      <c r="M659" s="210">
        <v>45206.64</v>
      </c>
      <c r="N659" s="211">
        <v>44440</v>
      </c>
      <c r="P659" s="217">
        <f t="shared" si="34"/>
        <v>0</v>
      </c>
      <c r="Q659" s="217">
        <f t="shared" si="35"/>
        <v>0</v>
      </c>
    </row>
    <row r="660" spans="1:17">
      <c r="A660" s="19">
        <v>931</v>
      </c>
      <c r="B660" s="19" t="s">
        <v>2182</v>
      </c>
      <c r="C660" s="209" t="s">
        <v>329</v>
      </c>
      <c r="D660" s="212" t="s">
        <v>330</v>
      </c>
      <c r="E660" s="209" t="s">
        <v>331</v>
      </c>
      <c r="F660" s="210">
        <v>1060424</v>
      </c>
      <c r="G660" s="210">
        <v>9645.7099999999991</v>
      </c>
      <c r="H660" s="210">
        <v>0</v>
      </c>
      <c r="I660" s="210">
        <v>0</v>
      </c>
      <c r="J660" s="210">
        <v>0</v>
      </c>
      <c r="K660" s="210">
        <v>0</v>
      </c>
      <c r="L660" s="210">
        <v>0</v>
      </c>
      <c r="M660" s="210">
        <v>1070069.71</v>
      </c>
      <c r="N660" s="211">
        <v>44440</v>
      </c>
      <c r="P660" s="217">
        <f t="shared" si="34"/>
        <v>-9645.7099999999627</v>
      </c>
      <c r="Q660" s="217">
        <f t="shared" si="35"/>
        <v>3.637978807091713E-11</v>
      </c>
    </row>
    <row r="661" spans="1:17">
      <c r="A661" s="19">
        <v>932</v>
      </c>
      <c r="B661" s="19" t="s">
        <v>2182</v>
      </c>
      <c r="C661" s="209" t="s">
        <v>332</v>
      </c>
      <c r="D661" s="212" t="s">
        <v>333</v>
      </c>
      <c r="E661" s="209" t="s">
        <v>334</v>
      </c>
      <c r="F661" s="210">
        <v>14455244.49</v>
      </c>
      <c r="G661" s="210">
        <v>34718.5</v>
      </c>
      <c r="H661" s="210">
        <v>0</v>
      </c>
      <c r="I661" s="210">
        <v>0</v>
      </c>
      <c r="J661" s="210">
        <v>0</v>
      </c>
      <c r="K661" s="210">
        <v>0</v>
      </c>
      <c r="L661" s="210">
        <v>0</v>
      </c>
      <c r="M661" s="210">
        <v>14489962.99</v>
      </c>
      <c r="N661" s="211">
        <v>44440</v>
      </c>
      <c r="P661" s="217">
        <f t="shared" si="34"/>
        <v>-34718.5</v>
      </c>
      <c r="Q661" s="217">
        <f t="shared" si="35"/>
        <v>0</v>
      </c>
    </row>
    <row r="662" spans="1:17">
      <c r="A662" s="19">
        <v>933</v>
      </c>
      <c r="B662" s="19" t="s">
        <v>2182</v>
      </c>
      <c r="C662" s="209" t="s">
        <v>335</v>
      </c>
      <c r="D662" s="212" t="s">
        <v>319</v>
      </c>
      <c r="E662" s="209" t="s">
        <v>336</v>
      </c>
      <c r="F662" s="210">
        <v>1195429.73</v>
      </c>
      <c r="G662" s="210">
        <v>0</v>
      </c>
      <c r="H662" s="210">
        <v>0</v>
      </c>
      <c r="I662" s="210">
        <v>0</v>
      </c>
      <c r="J662" s="210">
        <v>0</v>
      </c>
      <c r="K662" s="210">
        <v>0</v>
      </c>
      <c r="L662" s="210">
        <v>0</v>
      </c>
      <c r="M662" s="210">
        <v>1195429.73</v>
      </c>
      <c r="N662" s="211">
        <v>44440</v>
      </c>
      <c r="P662" s="217">
        <f t="shared" si="34"/>
        <v>0</v>
      </c>
      <c r="Q662" s="217">
        <f t="shared" si="35"/>
        <v>0</v>
      </c>
    </row>
    <row r="663" spans="1:17">
      <c r="A663" s="19">
        <v>934</v>
      </c>
      <c r="B663" s="19" t="s">
        <v>2182</v>
      </c>
      <c r="C663" s="209" t="s">
        <v>337</v>
      </c>
      <c r="D663" s="212" t="s">
        <v>319</v>
      </c>
      <c r="E663" s="209" t="s">
        <v>338</v>
      </c>
      <c r="F663" s="210">
        <v>4570</v>
      </c>
      <c r="G663" s="210">
        <v>0</v>
      </c>
      <c r="H663" s="210">
        <v>0</v>
      </c>
      <c r="I663" s="210">
        <v>0</v>
      </c>
      <c r="J663" s="210">
        <v>0</v>
      </c>
      <c r="K663" s="210">
        <v>0</v>
      </c>
      <c r="L663" s="210">
        <v>0</v>
      </c>
      <c r="M663" s="210">
        <v>4570</v>
      </c>
      <c r="N663" s="211">
        <v>44440</v>
      </c>
      <c r="P663" s="217">
        <f t="shared" si="34"/>
        <v>0</v>
      </c>
      <c r="Q663" s="217">
        <f t="shared" si="35"/>
        <v>0</v>
      </c>
    </row>
    <row r="664" spans="1:17">
      <c r="A664" s="19">
        <v>935</v>
      </c>
      <c r="B664" s="19" t="s">
        <v>2182</v>
      </c>
      <c r="C664" s="209" t="s">
        <v>339</v>
      </c>
      <c r="D664" s="212" t="s">
        <v>319</v>
      </c>
      <c r="E664" s="209" t="s">
        <v>340</v>
      </c>
      <c r="F664" s="210">
        <v>3573.73</v>
      </c>
      <c r="G664" s="210">
        <v>0</v>
      </c>
      <c r="H664" s="210">
        <v>0</v>
      </c>
      <c r="I664" s="210">
        <v>0</v>
      </c>
      <c r="J664" s="210">
        <v>0</v>
      </c>
      <c r="K664" s="210">
        <v>0</v>
      </c>
      <c r="L664" s="210">
        <v>0</v>
      </c>
      <c r="M664" s="210">
        <v>3573.73</v>
      </c>
      <c r="N664" s="211">
        <v>44440</v>
      </c>
      <c r="P664" s="217">
        <f t="shared" si="34"/>
        <v>0</v>
      </c>
      <c r="Q664" s="217">
        <f t="shared" si="35"/>
        <v>0</v>
      </c>
    </row>
    <row r="665" spans="1:17">
      <c r="A665" s="19">
        <v>936</v>
      </c>
      <c r="B665" s="19" t="s">
        <v>2182</v>
      </c>
      <c r="C665" s="209" t="s">
        <v>341</v>
      </c>
      <c r="D665" s="212" t="s">
        <v>319</v>
      </c>
      <c r="E665" s="209" t="s">
        <v>342</v>
      </c>
      <c r="F665" s="210">
        <v>179590.81</v>
      </c>
      <c r="G665" s="210">
        <v>0</v>
      </c>
      <c r="H665" s="210">
        <v>0</v>
      </c>
      <c r="I665" s="210">
        <v>0</v>
      </c>
      <c r="J665" s="210">
        <v>0</v>
      </c>
      <c r="K665" s="210">
        <v>0</v>
      </c>
      <c r="L665" s="210">
        <v>0</v>
      </c>
      <c r="M665" s="210">
        <v>179590.81</v>
      </c>
      <c r="N665" s="211">
        <v>44440</v>
      </c>
      <c r="P665" s="217">
        <f t="shared" si="34"/>
        <v>0</v>
      </c>
      <c r="Q665" s="217">
        <f t="shared" si="35"/>
        <v>0</v>
      </c>
    </row>
    <row r="666" spans="1:17">
      <c r="A666" s="19">
        <v>937</v>
      </c>
      <c r="B666" s="19" t="s">
        <v>2182</v>
      </c>
      <c r="C666" s="209" t="s">
        <v>343</v>
      </c>
      <c r="D666" s="212" t="s">
        <v>319</v>
      </c>
      <c r="E666" s="209" t="s">
        <v>344</v>
      </c>
      <c r="F666" s="210">
        <v>65441.5</v>
      </c>
      <c r="G666" s="210">
        <v>0</v>
      </c>
      <c r="H666" s="210">
        <v>0</v>
      </c>
      <c r="I666" s="210">
        <v>0</v>
      </c>
      <c r="J666" s="210">
        <v>0</v>
      </c>
      <c r="K666" s="210">
        <v>0</v>
      </c>
      <c r="L666" s="210">
        <v>0</v>
      </c>
      <c r="M666" s="210">
        <v>65441.5</v>
      </c>
      <c r="N666" s="211">
        <v>44440</v>
      </c>
      <c r="P666" s="217">
        <f t="shared" si="34"/>
        <v>0</v>
      </c>
      <c r="Q666" s="217">
        <f t="shared" si="35"/>
        <v>0</v>
      </c>
    </row>
    <row r="667" spans="1:17">
      <c r="A667" s="19">
        <v>938</v>
      </c>
      <c r="B667" s="19" t="s">
        <v>2182</v>
      </c>
      <c r="C667" s="209" t="s">
        <v>345</v>
      </c>
      <c r="D667" s="212" t="s">
        <v>319</v>
      </c>
      <c r="E667" s="209" t="s">
        <v>346</v>
      </c>
      <c r="F667" s="210">
        <v>19931.330000000002</v>
      </c>
      <c r="G667" s="210">
        <v>0</v>
      </c>
      <c r="H667" s="210">
        <v>0</v>
      </c>
      <c r="I667" s="210">
        <v>0</v>
      </c>
      <c r="J667" s="210">
        <v>0</v>
      </c>
      <c r="K667" s="210">
        <v>0</v>
      </c>
      <c r="L667" s="210">
        <v>0</v>
      </c>
      <c r="M667" s="210">
        <v>19931.330000000002</v>
      </c>
      <c r="N667" s="211">
        <v>44440</v>
      </c>
      <c r="P667" s="217">
        <f t="shared" si="34"/>
        <v>0</v>
      </c>
      <c r="Q667" s="217">
        <f t="shared" si="35"/>
        <v>0</v>
      </c>
    </row>
    <row r="668" spans="1:17">
      <c r="A668" s="19">
        <v>939</v>
      </c>
      <c r="B668" s="19" t="s">
        <v>2182</v>
      </c>
      <c r="C668" s="209" t="s">
        <v>347</v>
      </c>
      <c r="D668" s="212" t="s">
        <v>319</v>
      </c>
      <c r="E668" s="209" t="s">
        <v>348</v>
      </c>
      <c r="F668" s="210">
        <v>10181.15</v>
      </c>
      <c r="G668" s="210">
        <v>0</v>
      </c>
      <c r="H668" s="210">
        <v>0</v>
      </c>
      <c r="I668" s="210">
        <v>0</v>
      </c>
      <c r="J668" s="210">
        <v>0</v>
      </c>
      <c r="K668" s="210">
        <v>0</v>
      </c>
      <c r="L668" s="210">
        <v>0</v>
      </c>
      <c r="M668" s="210">
        <v>10181.15</v>
      </c>
      <c r="N668" s="211">
        <v>44440</v>
      </c>
      <c r="P668" s="217">
        <f t="shared" si="34"/>
        <v>0</v>
      </c>
      <c r="Q668" s="217">
        <f t="shared" si="35"/>
        <v>0</v>
      </c>
    </row>
    <row r="669" spans="1:17">
      <c r="A669" s="19">
        <v>940</v>
      </c>
      <c r="B669" s="19" t="s">
        <v>2182</v>
      </c>
      <c r="C669" s="209" t="s">
        <v>349</v>
      </c>
      <c r="D669" s="212" t="s">
        <v>319</v>
      </c>
      <c r="E669" s="209" t="s">
        <v>350</v>
      </c>
      <c r="F669" s="210">
        <v>1390620.7</v>
      </c>
      <c r="G669" s="210">
        <v>0</v>
      </c>
      <c r="H669" s="210">
        <v>0</v>
      </c>
      <c r="I669" s="210">
        <v>0</v>
      </c>
      <c r="J669" s="210">
        <v>0</v>
      </c>
      <c r="K669" s="210">
        <v>0</v>
      </c>
      <c r="L669" s="210">
        <v>0</v>
      </c>
      <c r="M669" s="210">
        <v>1390620.7</v>
      </c>
      <c r="N669" s="211">
        <v>44440</v>
      </c>
      <c r="P669" s="217">
        <f t="shared" si="34"/>
        <v>0</v>
      </c>
      <c r="Q669" s="217">
        <f t="shared" si="35"/>
        <v>0</v>
      </c>
    </row>
    <row r="670" spans="1:17">
      <c r="A670" s="19">
        <v>941</v>
      </c>
      <c r="B670" s="19" t="s">
        <v>2182</v>
      </c>
      <c r="C670" s="209" t="s">
        <v>351</v>
      </c>
      <c r="D670" s="212" t="s">
        <v>319</v>
      </c>
      <c r="E670" s="209" t="s">
        <v>352</v>
      </c>
      <c r="F670" s="210">
        <v>22704.94</v>
      </c>
      <c r="G670" s="210">
        <v>0</v>
      </c>
      <c r="H670" s="210">
        <v>0</v>
      </c>
      <c r="I670" s="210">
        <v>0</v>
      </c>
      <c r="J670" s="210">
        <v>0</v>
      </c>
      <c r="K670" s="210">
        <v>0</v>
      </c>
      <c r="L670" s="210">
        <v>0</v>
      </c>
      <c r="M670" s="210">
        <v>22704.94</v>
      </c>
      <c r="N670" s="211">
        <v>44440</v>
      </c>
      <c r="P670" s="217">
        <f t="shared" si="34"/>
        <v>0</v>
      </c>
      <c r="Q670" s="217">
        <f t="shared" si="35"/>
        <v>0</v>
      </c>
    </row>
    <row r="671" spans="1:17">
      <c r="A671" s="19">
        <v>942</v>
      </c>
      <c r="B671" s="19" t="s">
        <v>2182</v>
      </c>
      <c r="C671" s="209" t="s">
        <v>353</v>
      </c>
      <c r="D671" s="212" t="s">
        <v>319</v>
      </c>
      <c r="E671" s="209" t="s">
        <v>354</v>
      </c>
      <c r="F671" s="210">
        <v>1350.53</v>
      </c>
      <c r="G671" s="210">
        <v>0</v>
      </c>
      <c r="H671" s="210">
        <v>0</v>
      </c>
      <c r="I671" s="210">
        <v>0</v>
      </c>
      <c r="J671" s="210">
        <v>0</v>
      </c>
      <c r="K671" s="210">
        <v>0</v>
      </c>
      <c r="L671" s="210">
        <v>0</v>
      </c>
      <c r="M671" s="210">
        <v>1350.53</v>
      </c>
      <c r="N671" s="211">
        <v>44440</v>
      </c>
      <c r="P671" s="217">
        <f t="shared" si="34"/>
        <v>0</v>
      </c>
      <c r="Q671" s="217">
        <f t="shared" si="35"/>
        <v>0</v>
      </c>
    </row>
    <row r="672" spans="1:17">
      <c r="A672" s="19">
        <v>943</v>
      </c>
      <c r="B672" s="19" t="s">
        <v>2182</v>
      </c>
      <c r="C672" s="209" t="s">
        <v>355</v>
      </c>
      <c r="D672" s="212" t="s">
        <v>319</v>
      </c>
      <c r="E672" s="209" t="s">
        <v>356</v>
      </c>
      <c r="F672" s="210">
        <v>4601.2</v>
      </c>
      <c r="G672" s="210">
        <v>0</v>
      </c>
      <c r="H672" s="210">
        <v>0</v>
      </c>
      <c r="I672" s="210">
        <v>0</v>
      </c>
      <c r="J672" s="210">
        <v>0</v>
      </c>
      <c r="K672" s="210">
        <v>0</v>
      </c>
      <c r="L672" s="210">
        <v>0</v>
      </c>
      <c r="M672" s="210">
        <v>4601.2</v>
      </c>
      <c r="N672" s="211">
        <v>44440</v>
      </c>
      <c r="P672" s="217">
        <f t="shared" si="34"/>
        <v>0</v>
      </c>
      <c r="Q672" s="217">
        <f t="shared" si="35"/>
        <v>0</v>
      </c>
    </row>
    <row r="673" spans="1:17">
      <c r="A673" s="19">
        <v>944</v>
      </c>
      <c r="B673" s="19" t="s">
        <v>2182</v>
      </c>
      <c r="C673" s="209" t="s">
        <v>357</v>
      </c>
      <c r="D673" s="212" t="s">
        <v>319</v>
      </c>
      <c r="E673" s="209" t="s">
        <v>358</v>
      </c>
      <c r="F673" s="210">
        <v>907856</v>
      </c>
      <c r="G673" s="210">
        <v>0</v>
      </c>
      <c r="H673" s="210">
        <v>0</v>
      </c>
      <c r="I673" s="210">
        <v>0</v>
      </c>
      <c r="J673" s="210">
        <v>0</v>
      </c>
      <c r="K673" s="210">
        <v>0</v>
      </c>
      <c r="L673" s="210">
        <v>0</v>
      </c>
      <c r="M673" s="210">
        <v>907856</v>
      </c>
      <c r="N673" s="211">
        <v>44440</v>
      </c>
      <c r="P673" s="217">
        <f t="shared" si="34"/>
        <v>0</v>
      </c>
      <c r="Q673" s="217">
        <f t="shared" si="35"/>
        <v>0</v>
      </c>
    </row>
    <row r="674" spans="1:17">
      <c r="A674" s="19">
        <v>945</v>
      </c>
      <c r="B674" s="19" t="s">
        <v>2182</v>
      </c>
      <c r="C674" s="209" t="s">
        <v>359</v>
      </c>
      <c r="D674" s="212" t="s">
        <v>319</v>
      </c>
      <c r="E674" s="209" t="s">
        <v>360</v>
      </c>
      <c r="F674" s="210">
        <v>535753.85</v>
      </c>
      <c r="G674" s="210">
        <v>0</v>
      </c>
      <c r="H674" s="210">
        <v>0</v>
      </c>
      <c r="I674" s="210">
        <v>0</v>
      </c>
      <c r="J674" s="210">
        <v>0</v>
      </c>
      <c r="K674" s="210">
        <v>0</v>
      </c>
      <c r="L674" s="210">
        <v>0</v>
      </c>
      <c r="M674" s="210">
        <v>535753.85</v>
      </c>
      <c r="N674" s="211">
        <v>44440</v>
      </c>
      <c r="P674" s="217">
        <f t="shared" si="34"/>
        <v>0</v>
      </c>
      <c r="Q674" s="217">
        <f t="shared" si="35"/>
        <v>0</v>
      </c>
    </row>
    <row r="675" spans="1:17">
      <c r="A675" s="19">
        <v>946</v>
      </c>
      <c r="B675" s="19" t="s">
        <v>2182</v>
      </c>
      <c r="C675" s="209" t="s">
        <v>361</v>
      </c>
      <c r="D675" s="212" t="s">
        <v>319</v>
      </c>
      <c r="E675" s="209" t="s">
        <v>2183</v>
      </c>
      <c r="F675" s="210">
        <v>2164736.81</v>
      </c>
      <c r="G675" s="210">
        <v>0</v>
      </c>
      <c r="H675" s="210">
        <v>0</v>
      </c>
      <c r="I675" s="210">
        <v>0</v>
      </c>
      <c r="J675" s="210">
        <v>0</v>
      </c>
      <c r="K675" s="210">
        <v>0</v>
      </c>
      <c r="L675" s="210">
        <v>0</v>
      </c>
      <c r="M675" s="210">
        <v>2164736.81</v>
      </c>
      <c r="N675" s="211">
        <v>44440</v>
      </c>
      <c r="P675" s="217">
        <f t="shared" si="34"/>
        <v>0</v>
      </c>
      <c r="Q675" s="217">
        <f t="shared" si="35"/>
        <v>0</v>
      </c>
    </row>
    <row r="676" spans="1:17">
      <c r="A676" s="19">
        <v>947</v>
      </c>
      <c r="B676" s="19" t="s">
        <v>2182</v>
      </c>
      <c r="C676" s="209" t="s">
        <v>363</v>
      </c>
      <c r="D676" s="212" t="s">
        <v>319</v>
      </c>
      <c r="E676" s="209" t="s">
        <v>364</v>
      </c>
      <c r="F676" s="210">
        <v>130585.64</v>
      </c>
      <c r="G676" s="210">
        <v>0</v>
      </c>
      <c r="H676" s="210">
        <v>0</v>
      </c>
      <c r="I676" s="210">
        <v>0</v>
      </c>
      <c r="J676" s="210">
        <v>0</v>
      </c>
      <c r="K676" s="210">
        <v>0</v>
      </c>
      <c r="L676" s="210">
        <v>0</v>
      </c>
      <c r="M676" s="210">
        <v>130585.64</v>
      </c>
      <c r="N676" s="211">
        <v>44440</v>
      </c>
      <c r="P676" s="217">
        <f t="shared" si="34"/>
        <v>0</v>
      </c>
      <c r="Q676" s="217">
        <f t="shared" si="35"/>
        <v>0</v>
      </c>
    </row>
    <row r="677" spans="1:17">
      <c r="A677" s="19">
        <v>948</v>
      </c>
      <c r="B677" s="19" t="s">
        <v>2182</v>
      </c>
      <c r="C677" s="209" t="s">
        <v>365</v>
      </c>
      <c r="D677" s="212" t="s">
        <v>319</v>
      </c>
      <c r="E677" s="209" t="s">
        <v>366</v>
      </c>
      <c r="F677" s="210">
        <v>43322.97</v>
      </c>
      <c r="G677" s="210">
        <v>0</v>
      </c>
      <c r="H677" s="210">
        <v>0</v>
      </c>
      <c r="I677" s="210">
        <v>0</v>
      </c>
      <c r="J677" s="210">
        <v>0</v>
      </c>
      <c r="K677" s="210">
        <v>0</v>
      </c>
      <c r="L677" s="210">
        <v>0</v>
      </c>
      <c r="M677" s="210">
        <v>43322.97</v>
      </c>
      <c r="N677" s="211">
        <v>44440</v>
      </c>
      <c r="P677" s="217">
        <f t="shared" si="34"/>
        <v>0</v>
      </c>
      <c r="Q677" s="217">
        <f t="shared" si="35"/>
        <v>0</v>
      </c>
    </row>
    <row r="678" spans="1:17">
      <c r="A678" s="19">
        <v>949</v>
      </c>
      <c r="B678" s="19" t="s">
        <v>2182</v>
      </c>
      <c r="C678" s="209" t="s">
        <v>367</v>
      </c>
      <c r="D678" s="212" t="s">
        <v>319</v>
      </c>
      <c r="E678" s="209" t="s">
        <v>368</v>
      </c>
      <c r="F678" s="210">
        <v>1927928.96</v>
      </c>
      <c r="G678" s="210">
        <v>0</v>
      </c>
      <c r="H678" s="210">
        <v>0</v>
      </c>
      <c r="I678" s="210">
        <v>0</v>
      </c>
      <c r="J678" s="210">
        <v>0</v>
      </c>
      <c r="K678" s="210">
        <v>0</v>
      </c>
      <c r="L678" s="210">
        <v>0</v>
      </c>
      <c r="M678" s="210">
        <v>1927928.96</v>
      </c>
      <c r="N678" s="211">
        <v>44440</v>
      </c>
      <c r="P678" s="217">
        <f t="shared" si="34"/>
        <v>0</v>
      </c>
      <c r="Q678" s="217">
        <f t="shared" si="35"/>
        <v>0</v>
      </c>
    </row>
    <row r="679" spans="1:17">
      <c r="A679" s="19">
        <v>950</v>
      </c>
      <c r="B679" s="19" t="s">
        <v>2182</v>
      </c>
      <c r="C679" s="209" t="s">
        <v>369</v>
      </c>
      <c r="D679" s="212" t="s">
        <v>319</v>
      </c>
      <c r="E679" s="209" t="s">
        <v>370</v>
      </c>
      <c r="F679" s="210">
        <v>8403.43</v>
      </c>
      <c r="G679" s="210">
        <v>0</v>
      </c>
      <c r="H679" s="210">
        <v>0</v>
      </c>
      <c r="I679" s="210">
        <v>0</v>
      </c>
      <c r="J679" s="210">
        <v>0</v>
      </c>
      <c r="K679" s="210">
        <v>0</v>
      </c>
      <c r="L679" s="210">
        <v>0</v>
      </c>
      <c r="M679" s="210">
        <v>8403.43</v>
      </c>
      <c r="N679" s="211">
        <v>44440</v>
      </c>
      <c r="P679" s="200"/>
      <c r="Q679" s="200"/>
    </row>
    <row r="680" spans="1:17">
      <c r="A680" s="19">
        <v>951</v>
      </c>
      <c r="B680" s="19" t="s">
        <v>2182</v>
      </c>
      <c r="C680" s="209" t="s">
        <v>371</v>
      </c>
      <c r="D680" s="212" t="s">
        <v>319</v>
      </c>
      <c r="E680" s="209" t="s">
        <v>372</v>
      </c>
      <c r="F680" s="210">
        <v>9347.06</v>
      </c>
      <c r="G680" s="210">
        <v>0</v>
      </c>
      <c r="H680" s="210">
        <v>0</v>
      </c>
      <c r="I680" s="210">
        <v>0</v>
      </c>
      <c r="J680" s="210">
        <v>0</v>
      </c>
      <c r="K680" s="210">
        <v>0</v>
      </c>
      <c r="L680" s="210">
        <v>0</v>
      </c>
      <c r="M680" s="210">
        <v>9347.06</v>
      </c>
      <c r="N680" s="211">
        <v>44440</v>
      </c>
      <c r="P680" s="200"/>
      <c r="Q680" s="200"/>
    </row>
    <row r="681" spans="1:17">
      <c r="A681" s="19">
        <v>952</v>
      </c>
      <c r="B681" s="19" t="s">
        <v>2182</v>
      </c>
      <c r="C681" s="209" t="s">
        <v>373</v>
      </c>
      <c r="D681" s="212" t="s">
        <v>319</v>
      </c>
      <c r="E681" s="209" t="s">
        <v>374</v>
      </c>
      <c r="F681" s="210">
        <v>407224.19</v>
      </c>
      <c r="G681" s="210">
        <v>0</v>
      </c>
      <c r="H681" s="210">
        <v>0</v>
      </c>
      <c r="I681" s="210">
        <v>0</v>
      </c>
      <c r="J681" s="210">
        <v>0</v>
      </c>
      <c r="K681" s="210">
        <v>0</v>
      </c>
      <c r="L681" s="210">
        <v>0</v>
      </c>
      <c r="M681" s="210">
        <v>407224.19</v>
      </c>
      <c r="N681" s="211">
        <v>44440</v>
      </c>
      <c r="P681" s="200"/>
      <c r="Q681" s="200"/>
    </row>
    <row r="682" spans="1:17">
      <c r="A682" s="19">
        <v>953</v>
      </c>
      <c r="B682" s="19" t="s">
        <v>2182</v>
      </c>
      <c r="C682" s="209" t="s">
        <v>375</v>
      </c>
      <c r="D682" s="212" t="s">
        <v>319</v>
      </c>
      <c r="E682" s="209" t="s">
        <v>376</v>
      </c>
      <c r="F682" s="210">
        <v>18518.509999999998</v>
      </c>
      <c r="G682" s="210">
        <v>0</v>
      </c>
      <c r="H682" s="210">
        <v>0</v>
      </c>
      <c r="I682" s="210">
        <v>0</v>
      </c>
      <c r="J682" s="210">
        <v>0</v>
      </c>
      <c r="K682" s="210">
        <v>0</v>
      </c>
      <c r="L682" s="210">
        <v>0</v>
      </c>
      <c r="M682" s="210">
        <v>18518.509999999998</v>
      </c>
      <c r="N682" s="211">
        <v>44440</v>
      </c>
      <c r="P682" s="200"/>
      <c r="Q682" s="200"/>
    </row>
    <row r="683" spans="1:17">
      <c r="A683" s="19">
        <v>954</v>
      </c>
      <c r="B683" s="19" t="s">
        <v>2182</v>
      </c>
      <c r="C683" s="209" t="s">
        <v>377</v>
      </c>
      <c r="D683" s="212" t="s">
        <v>319</v>
      </c>
      <c r="E683" s="209" t="s">
        <v>378</v>
      </c>
      <c r="F683" s="210">
        <v>13591.5</v>
      </c>
      <c r="G683" s="210">
        <v>0</v>
      </c>
      <c r="H683" s="210">
        <v>0</v>
      </c>
      <c r="I683" s="210">
        <v>0</v>
      </c>
      <c r="J683" s="210">
        <v>0</v>
      </c>
      <c r="K683" s="210">
        <v>0</v>
      </c>
      <c r="L683" s="210">
        <v>0</v>
      </c>
      <c r="M683" s="210">
        <v>13591.5</v>
      </c>
      <c r="N683" s="211">
        <v>44440</v>
      </c>
      <c r="P683" s="200"/>
      <c r="Q683" s="200"/>
    </row>
    <row r="684" spans="1:17">
      <c r="A684" s="19">
        <v>955</v>
      </c>
      <c r="B684" s="19" t="s">
        <v>2182</v>
      </c>
      <c r="C684" s="209" t="s">
        <v>379</v>
      </c>
      <c r="D684" s="212" t="s">
        <v>319</v>
      </c>
      <c r="E684" s="209" t="s">
        <v>380</v>
      </c>
      <c r="F684" s="210">
        <v>200176.15</v>
      </c>
      <c r="G684" s="210">
        <v>0</v>
      </c>
      <c r="H684" s="210">
        <v>0</v>
      </c>
      <c r="I684" s="210">
        <v>0</v>
      </c>
      <c r="J684" s="210">
        <v>0</v>
      </c>
      <c r="K684" s="210">
        <v>0</v>
      </c>
      <c r="L684" s="210">
        <v>0</v>
      </c>
      <c r="M684" s="210">
        <v>200176.15</v>
      </c>
      <c r="N684" s="211">
        <v>44440</v>
      </c>
      <c r="P684" s="200"/>
      <c r="Q684" s="200"/>
    </row>
    <row r="685" spans="1:17">
      <c r="A685" s="19">
        <v>956</v>
      </c>
      <c r="B685" s="19" t="s">
        <v>2182</v>
      </c>
      <c r="C685" s="209" t="s">
        <v>381</v>
      </c>
      <c r="D685" s="212" t="s">
        <v>319</v>
      </c>
      <c r="E685" s="209" t="s">
        <v>382</v>
      </c>
      <c r="F685" s="210">
        <v>136175.75</v>
      </c>
      <c r="G685" s="210">
        <v>0</v>
      </c>
      <c r="H685" s="210">
        <v>0</v>
      </c>
      <c r="I685" s="210">
        <v>0</v>
      </c>
      <c r="J685" s="210">
        <v>0</v>
      </c>
      <c r="K685" s="210">
        <v>0</v>
      </c>
      <c r="L685" s="210">
        <v>0</v>
      </c>
      <c r="M685" s="210">
        <v>136175.75</v>
      </c>
      <c r="N685" s="211">
        <v>44440</v>
      </c>
      <c r="P685" s="200"/>
      <c r="Q685" s="200"/>
    </row>
    <row r="686" spans="1:17">
      <c r="A686" s="19">
        <v>966</v>
      </c>
      <c r="B686" s="19" t="s">
        <v>2182</v>
      </c>
      <c r="C686" s="209" t="s">
        <v>467</v>
      </c>
      <c r="D686" s="212" t="s">
        <v>468</v>
      </c>
      <c r="E686" s="209" t="s">
        <v>468</v>
      </c>
      <c r="F686" s="210">
        <v>1155220.6399999999</v>
      </c>
      <c r="G686" s="210">
        <v>0</v>
      </c>
      <c r="H686" s="210">
        <v>0</v>
      </c>
      <c r="I686" s="210">
        <v>0</v>
      </c>
      <c r="J686" s="210">
        <v>0</v>
      </c>
      <c r="K686" s="210">
        <v>0</v>
      </c>
      <c r="L686" s="210">
        <v>0</v>
      </c>
      <c r="M686" s="210">
        <v>1155220.6399999999</v>
      </c>
      <c r="N686" s="211">
        <v>44440</v>
      </c>
      <c r="P686" s="200"/>
      <c r="Q686" s="200"/>
    </row>
    <row r="687" spans="1:17">
      <c r="A687" s="19">
        <v>967</v>
      </c>
      <c r="B687" s="19" t="e">
        <v>#N/A</v>
      </c>
      <c r="C687" s="209" t="s">
        <v>2184</v>
      </c>
      <c r="D687" s="212" t="e">
        <v>#N/A</v>
      </c>
      <c r="E687" s="209" t="s">
        <v>2185</v>
      </c>
      <c r="F687" s="210">
        <v>1602</v>
      </c>
      <c r="G687" s="210">
        <v>0</v>
      </c>
      <c r="H687" s="210">
        <v>0</v>
      </c>
      <c r="I687" s="210">
        <v>0</v>
      </c>
      <c r="J687" s="210">
        <v>0</v>
      </c>
      <c r="K687" s="210">
        <v>0</v>
      </c>
      <c r="L687" s="210">
        <v>0</v>
      </c>
      <c r="M687" s="210">
        <v>1602</v>
      </c>
      <c r="N687" s="211">
        <v>44440</v>
      </c>
      <c r="P687" s="200"/>
      <c r="Q687" s="200"/>
    </row>
    <row r="688" spans="1:17">
      <c r="A688" s="19">
        <v>968</v>
      </c>
      <c r="B688" s="19" t="s">
        <v>2186</v>
      </c>
      <c r="C688" s="209" t="s">
        <v>502</v>
      </c>
      <c r="D688" s="212">
        <v>0</v>
      </c>
      <c r="E688" s="209" t="s">
        <v>503</v>
      </c>
      <c r="F688" s="210">
        <v>601976</v>
      </c>
      <c r="G688" s="210">
        <v>0</v>
      </c>
      <c r="H688" s="210">
        <v>0</v>
      </c>
      <c r="I688" s="210">
        <v>0</v>
      </c>
      <c r="J688" s="210">
        <v>0</v>
      </c>
      <c r="K688" s="210">
        <v>0</v>
      </c>
      <c r="L688" s="210">
        <v>0</v>
      </c>
      <c r="M688" s="210">
        <v>601976</v>
      </c>
      <c r="N688" s="211">
        <v>44440</v>
      </c>
      <c r="P688" s="200"/>
      <c r="Q688" s="200"/>
    </row>
    <row r="689" spans="1:17">
      <c r="A689" s="19">
        <v>969</v>
      </c>
      <c r="B689" s="19" t="s">
        <v>2186</v>
      </c>
      <c r="C689" s="209" t="s">
        <v>504</v>
      </c>
      <c r="D689" s="212">
        <v>0</v>
      </c>
      <c r="E689" s="209" t="s">
        <v>505</v>
      </c>
      <c r="F689" s="210">
        <v>213.57</v>
      </c>
      <c r="G689" s="210">
        <v>0</v>
      </c>
      <c r="H689" s="210">
        <v>0</v>
      </c>
      <c r="I689" s="210">
        <v>0</v>
      </c>
      <c r="J689" s="210">
        <v>0</v>
      </c>
      <c r="K689" s="210">
        <v>0</v>
      </c>
      <c r="L689" s="210">
        <v>0</v>
      </c>
      <c r="M689" s="210">
        <v>213.57</v>
      </c>
      <c r="N689" s="211">
        <v>44440</v>
      </c>
      <c r="P689" s="200"/>
      <c r="Q689" s="200"/>
    </row>
    <row r="690" spans="1:17">
      <c r="A690" s="19">
        <v>970</v>
      </c>
      <c r="B690" s="19" t="s">
        <v>2186</v>
      </c>
      <c r="C690" s="209" t="s">
        <v>506</v>
      </c>
      <c r="D690" s="212">
        <v>0</v>
      </c>
      <c r="E690" s="209" t="s">
        <v>507</v>
      </c>
      <c r="F690" s="210">
        <v>233188.72</v>
      </c>
      <c r="G690" s="210">
        <v>8678.9</v>
      </c>
      <c r="H690" s="210">
        <v>0</v>
      </c>
      <c r="I690" s="210">
        <v>0</v>
      </c>
      <c r="J690" s="210">
        <v>0</v>
      </c>
      <c r="K690" s="210">
        <v>0</v>
      </c>
      <c r="L690" s="210">
        <v>0</v>
      </c>
      <c r="M690" s="210">
        <v>241867.62</v>
      </c>
      <c r="N690" s="211">
        <v>44440</v>
      </c>
      <c r="P690" s="200"/>
      <c r="Q690" s="200"/>
    </row>
    <row r="691" spans="1:17">
      <c r="A691" s="19">
        <v>971</v>
      </c>
      <c r="B691" s="19" t="s">
        <v>2186</v>
      </c>
      <c r="C691" s="209" t="s">
        <v>508</v>
      </c>
      <c r="D691" s="212">
        <v>0</v>
      </c>
      <c r="E691" s="209" t="s">
        <v>509</v>
      </c>
      <c r="F691" s="210">
        <v>8100</v>
      </c>
      <c r="G691" s="210">
        <v>0</v>
      </c>
      <c r="H691" s="210">
        <v>0</v>
      </c>
      <c r="I691" s="210">
        <v>0</v>
      </c>
      <c r="J691" s="210">
        <v>0</v>
      </c>
      <c r="K691" s="210">
        <v>0</v>
      </c>
      <c r="L691" s="210">
        <v>0</v>
      </c>
      <c r="M691" s="210">
        <v>8100</v>
      </c>
      <c r="N691" s="211">
        <v>44440</v>
      </c>
      <c r="P691" s="200"/>
      <c r="Q691" s="200"/>
    </row>
    <row r="692" spans="1:17">
      <c r="A692" s="19">
        <v>972</v>
      </c>
      <c r="B692" s="19" t="s">
        <v>2186</v>
      </c>
      <c r="C692" s="209" t="s">
        <v>512</v>
      </c>
      <c r="D692" s="212">
        <v>0</v>
      </c>
      <c r="E692" s="209" t="s">
        <v>513</v>
      </c>
      <c r="F692" s="210">
        <v>55</v>
      </c>
      <c r="G692" s="210">
        <v>0</v>
      </c>
      <c r="H692" s="210">
        <v>0</v>
      </c>
      <c r="I692" s="210">
        <v>0</v>
      </c>
      <c r="J692" s="210">
        <v>0</v>
      </c>
      <c r="K692" s="210">
        <v>0</v>
      </c>
      <c r="L692" s="210">
        <v>0</v>
      </c>
      <c r="M692" s="210">
        <v>55</v>
      </c>
      <c r="N692" s="211">
        <v>44440</v>
      </c>
      <c r="P692" s="200"/>
      <c r="Q692" s="200"/>
    </row>
    <row r="693" spans="1:17">
      <c r="A693" s="19">
        <v>973</v>
      </c>
      <c r="B693" s="19" t="s">
        <v>2186</v>
      </c>
      <c r="C693" s="209" t="s">
        <v>514</v>
      </c>
      <c r="D693" s="212">
        <v>0</v>
      </c>
      <c r="E693" s="209" t="s">
        <v>2187</v>
      </c>
      <c r="F693" s="210">
        <v>3200</v>
      </c>
      <c r="G693" s="210">
        <v>0</v>
      </c>
      <c r="H693" s="210">
        <v>0</v>
      </c>
      <c r="I693" s="210">
        <v>0</v>
      </c>
      <c r="J693" s="210">
        <v>0</v>
      </c>
      <c r="K693" s="210">
        <v>0</v>
      </c>
      <c r="L693" s="210">
        <v>0</v>
      </c>
      <c r="M693" s="210">
        <v>3200</v>
      </c>
      <c r="N693" s="211">
        <v>44440</v>
      </c>
      <c r="P693" s="200"/>
      <c r="Q693" s="200"/>
    </row>
    <row r="694" spans="1:17">
      <c r="A694" s="19">
        <v>974</v>
      </c>
      <c r="B694" s="19" t="s">
        <v>2186</v>
      </c>
      <c r="C694" s="209" t="s">
        <v>516</v>
      </c>
      <c r="D694" s="212">
        <v>0</v>
      </c>
      <c r="E694" s="209" t="s">
        <v>517</v>
      </c>
      <c r="F694" s="210">
        <v>5397.88</v>
      </c>
      <c r="G694" s="210">
        <v>0</v>
      </c>
      <c r="H694" s="210">
        <v>0</v>
      </c>
      <c r="I694" s="210">
        <v>0</v>
      </c>
      <c r="J694" s="210">
        <v>0</v>
      </c>
      <c r="K694" s="210">
        <v>0</v>
      </c>
      <c r="L694" s="210">
        <v>0</v>
      </c>
      <c r="M694" s="210">
        <v>5397.88</v>
      </c>
      <c r="N694" s="211">
        <v>44440</v>
      </c>
      <c r="P694" s="200"/>
      <c r="Q694" s="200"/>
    </row>
    <row r="695" spans="1:17">
      <c r="A695" s="19">
        <v>975</v>
      </c>
      <c r="B695" s="19" t="s">
        <v>2186</v>
      </c>
      <c r="C695" s="209" t="s">
        <v>518</v>
      </c>
      <c r="D695" s="212">
        <v>0</v>
      </c>
      <c r="E695" s="209" t="s">
        <v>519</v>
      </c>
      <c r="F695" s="210">
        <v>18339.060000000001</v>
      </c>
      <c r="G695" s="210">
        <v>0</v>
      </c>
      <c r="H695" s="210">
        <v>0</v>
      </c>
      <c r="I695" s="210">
        <v>0</v>
      </c>
      <c r="J695" s="210">
        <v>0</v>
      </c>
      <c r="K695" s="210">
        <v>0</v>
      </c>
      <c r="L695" s="210">
        <v>0</v>
      </c>
      <c r="M695" s="210">
        <v>18339.060000000001</v>
      </c>
      <c r="N695" s="211">
        <v>44440</v>
      </c>
      <c r="P695" s="200"/>
      <c r="Q695" s="200"/>
    </row>
    <row r="696" spans="1:17">
      <c r="A696" s="19">
        <v>976</v>
      </c>
      <c r="B696" s="19" t="s">
        <v>2186</v>
      </c>
      <c r="C696" s="209" t="s">
        <v>520</v>
      </c>
      <c r="D696" s="212">
        <v>0</v>
      </c>
      <c r="E696" s="209" t="s">
        <v>521</v>
      </c>
      <c r="F696" s="210">
        <v>34150</v>
      </c>
      <c r="G696" s="210">
        <v>0</v>
      </c>
      <c r="H696" s="210">
        <v>0</v>
      </c>
      <c r="I696" s="210">
        <v>0</v>
      </c>
      <c r="J696" s="210">
        <v>0</v>
      </c>
      <c r="K696" s="210">
        <v>0</v>
      </c>
      <c r="L696" s="210">
        <v>0</v>
      </c>
      <c r="M696" s="210">
        <v>34150</v>
      </c>
      <c r="N696" s="211">
        <v>44440</v>
      </c>
      <c r="P696" s="200"/>
      <c r="Q696" s="200"/>
    </row>
    <row r="697" spans="1:17">
      <c r="A697" s="19">
        <v>977</v>
      </c>
      <c r="B697" s="19" t="s">
        <v>2186</v>
      </c>
      <c r="C697" s="209" t="s">
        <v>522</v>
      </c>
      <c r="D697" s="212">
        <v>0</v>
      </c>
      <c r="E697" s="209" t="s">
        <v>523</v>
      </c>
      <c r="F697" s="210">
        <v>80124.05</v>
      </c>
      <c r="G697" s="210">
        <v>0</v>
      </c>
      <c r="H697" s="210">
        <v>0</v>
      </c>
      <c r="I697" s="210">
        <v>0</v>
      </c>
      <c r="J697" s="210">
        <v>0</v>
      </c>
      <c r="K697" s="210">
        <v>0</v>
      </c>
      <c r="L697" s="210">
        <v>0</v>
      </c>
      <c r="M697" s="210">
        <v>80124.05</v>
      </c>
      <c r="N697" s="211">
        <v>44440</v>
      </c>
      <c r="P697" s="200"/>
      <c r="Q697" s="200"/>
    </row>
    <row r="698" spans="1:17">
      <c r="A698" s="19">
        <v>978</v>
      </c>
      <c r="B698" s="19" t="s">
        <v>2186</v>
      </c>
      <c r="C698" s="209" t="s">
        <v>524</v>
      </c>
      <c r="D698" s="212">
        <v>0</v>
      </c>
      <c r="E698" s="209" t="s">
        <v>525</v>
      </c>
      <c r="F698" s="210">
        <v>92400</v>
      </c>
      <c r="G698" s="210">
        <v>0</v>
      </c>
      <c r="H698" s="210">
        <v>0</v>
      </c>
      <c r="I698" s="210">
        <v>0</v>
      </c>
      <c r="J698" s="210">
        <v>0</v>
      </c>
      <c r="K698" s="210">
        <v>0</v>
      </c>
      <c r="L698" s="212">
        <v>0</v>
      </c>
      <c r="M698" s="210">
        <v>92400</v>
      </c>
      <c r="N698" s="211">
        <v>44440</v>
      </c>
      <c r="P698" s="217">
        <f t="shared" ref="P698:P728" si="36">F698-M698</f>
        <v>0</v>
      </c>
      <c r="Q698" s="217">
        <f t="shared" ref="Q698:Q728" si="37">L698-I698+P698</f>
        <v>0</v>
      </c>
    </row>
    <row r="699" spans="1:17">
      <c r="A699" s="19">
        <v>979</v>
      </c>
      <c r="B699" s="19" t="s">
        <v>2186</v>
      </c>
      <c r="C699" s="209" t="s">
        <v>526</v>
      </c>
      <c r="D699" s="212" t="e">
        <v>#N/A</v>
      </c>
      <c r="E699" s="209" t="s">
        <v>527</v>
      </c>
      <c r="F699" s="210">
        <v>770700</v>
      </c>
      <c r="G699" s="210">
        <v>0</v>
      </c>
      <c r="H699" s="210">
        <v>0</v>
      </c>
      <c r="I699" s="210">
        <v>0</v>
      </c>
      <c r="J699" s="210">
        <v>0</v>
      </c>
      <c r="K699" s="210">
        <v>0</v>
      </c>
      <c r="L699" s="212">
        <v>0</v>
      </c>
      <c r="M699" s="210">
        <v>770700</v>
      </c>
      <c r="N699" s="211">
        <v>44440</v>
      </c>
      <c r="P699" s="217">
        <f t="shared" si="36"/>
        <v>0</v>
      </c>
      <c r="Q699" s="217">
        <f t="shared" si="37"/>
        <v>0</v>
      </c>
    </row>
    <row r="700" spans="1:17">
      <c r="A700" s="19">
        <v>980</v>
      </c>
      <c r="B700" s="19" t="s">
        <v>2186</v>
      </c>
      <c r="C700" s="209" t="s">
        <v>528</v>
      </c>
      <c r="D700" s="212" t="e">
        <v>#N/A</v>
      </c>
      <c r="E700" s="209" t="s">
        <v>529</v>
      </c>
      <c r="F700" s="210">
        <v>69828.91</v>
      </c>
      <c r="G700" s="210">
        <v>0</v>
      </c>
      <c r="H700" s="210">
        <v>0</v>
      </c>
      <c r="I700" s="210">
        <v>0</v>
      </c>
      <c r="J700" s="210">
        <v>0</v>
      </c>
      <c r="K700" s="210">
        <v>0</v>
      </c>
      <c r="L700" s="212">
        <v>0</v>
      </c>
      <c r="M700" s="210">
        <v>69828.91</v>
      </c>
      <c r="N700" s="211">
        <v>44440</v>
      </c>
      <c r="P700" s="217">
        <f t="shared" si="36"/>
        <v>0</v>
      </c>
      <c r="Q700" s="217">
        <f t="shared" si="37"/>
        <v>0</v>
      </c>
    </row>
    <row r="701" spans="1:17">
      <c r="A701" s="19">
        <v>981</v>
      </c>
      <c r="B701" s="19" t="s">
        <v>2186</v>
      </c>
      <c r="C701" s="209" t="s">
        <v>530</v>
      </c>
      <c r="D701" s="212" t="e">
        <v>#N/A</v>
      </c>
      <c r="E701" s="209" t="s">
        <v>2194</v>
      </c>
      <c r="F701" s="210">
        <v>312672.69</v>
      </c>
      <c r="G701" s="210">
        <v>0</v>
      </c>
      <c r="H701" s="210">
        <v>0</v>
      </c>
      <c r="I701" s="210">
        <v>0</v>
      </c>
      <c r="J701" s="210">
        <v>0</v>
      </c>
      <c r="K701" s="210">
        <v>0</v>
      </c>
      <c r="L701" s="212">
        <v>0</v>
      </c>
      <c r="M701" s="210">
        <v>312672.69</v>
      </c>
      <c r="N701" s="211">
        <v>44440</v>
      </c>
      <c r="P701" s="217">
        <f t="shared" si="36"/>
        <v>0</v>
      </c>
      <c r="Q701" s="217">
        <f t="shared" si="37"/>
        <v>0</v>
      </c>
    </row>
    <row r="702" spans="1:17">
      <c r="A702" s="19">
        <v>982</v>
      </c>
      <c r="B702" s="19" t="s">
        <v>2186</v>
      </c>
      <c r="C702" s="209" t="s">
        <v>534</v>
      </c>
      <c r="D702" s="212">
        <v>0</v>
      </c>
      <c r="E702" s="209" t="s">
        <v>535</v>
      </c>
      <c r="F702" s="210">
        <v>10600</v>
      </c>
      <c r="G702" s="210">
        <v>0</v>
      </c>
      <c r="H702" s="210">
        <v>0</v>
      </c>
      <c r="I702" s="210">
        <v>0</v>
      </c>
      <c r="J702" s="210">
        <v>0</v>
      </c>
      <c r="K702" s="210">
        <v>0</v>
      </c>
      <c r="L702" s="212">
        <v>0</v>
      </c>
      <c r="M702" s="210">
        <v>10600</v>
      </c>
      <c r="N702" s="211">
        <v>44440</v>
      </c>
      <c r="P702" s="217">
        <f t="shared" si="36"/>
        <v>0</v>
      </c>
      <c r="Q702" s="217">
        <f t="shared" si="37"/>
        <v>0</v>
      </c>
    </row>
    <row r="703" spans="1:17">
      <c r="A703" s="19">
        <v>983</v>
      </c>
      <c r="B703" s="19" t="s">
        <v>2186</v>
      </c>
      <c r="C703" s="209" t="s">
        <v>536</v>
      </c>
      <c r="D703" s="212">
        <v>0</v>
      </c>
      <c r="E703" s="209" t="s">
        <v>537</v>
      </c>
      <c r="F703" s="210">
        <v>132600</v>
      </c>
      <c r="G703" s="210">
        <v>8800</v>
      </c>
      <c r="H703" s="210">
        <v>0</v>
      </c>
      <c r="I703" s="210">
        <v>8800</v>
      </c>
      <c r="J703" s="210">
        <v>0</v>
      </c>
      <c r="K703" s="210">
        <v>0</v>
      </c>
      <c r="L703" s="212">
        <v>0</v>
      </c>
      <c r="M703" s="210">
        <v>132600</v>
      </c>
      <c r="N703" s="211">
        <v>44440</v>
      </c>
      <c r="P703" s="217">
        <f t="shared" si="36"/>
        <v>0</v>
      </c>
      <c r="Q703" s="217">
        <f t="shared" si="37"/>
        <v>-8800</v>
      </c>
    </row>
    <row r="704" spans="1:17">
      <c r="A704" s="19">
        <v>984</v>
      </c>
      <c r="B704" s="19" t="s">
        <v>2186</v>
      </c>
      <c r="C704" s="209" t="s">
        <v>540</v>
      </c>
      <c r="D704" s="212">
        <v>0</v>
      </c>
      <c r="E704" s="209" t="s">
        <v>541</v>
      </c>
      <c r="F704" s="210">
        <v>1868826.77</v>
      </c>
      <c r="G704" s="210">
        <v>0</v>
      </c>
      <c r="H704" s="210">
        <v>0</v>
      </c>
      <c r="I704" s="210">
        <v>0</v>
      </c>
      <c r="J704" s="210">
        <v>0</v>
      </c>
      <c r="K704" s="210">
        <v>0</v>
      </c>
      <c r="L704" s="212">
        <v>0</v>
      </c>
      <c r="M704" s="210">
        <v>1868826.77</v>
      </c>
      <c r="N704" s="211">
        <v>44440</v>
      </c>
      <c r="P704" s="217">
        <f t="shared" si="36"/>
        <v>0</v>
      </c>
      <c r="Q704" s="217">
        <f t="shared" si="37"/>
        <v>0</v>
      </c>
    </row>
    <row r="705" spans="1:17">
      <c r="A705" s="19">
        <v>985</v>
      </c>
      <c r="B705" s="19" t="s">
        <v>2186</v>
      </c>
      <c r="C705" s="209" t="s">
        <v>542</v>
      </c>
      <c r="D705" s="212" t="e">
        <v>#N/A</v>
      </c>
      <c r="E705" s="209" t="s">
        <v>2193</v>
      </c>
      <c r="F705" s="210">
        <v>42225.01</v>
      </c>
      <c r="G705" s="210">
        <v>0</v>
      </c>
      <c r="H705" s="210">
        <v>0</v>
      </c>
      <c r="I705" s="210">
        <v>0</v>
      </c>
      <c r="J705" s="210">
        <v>0</v>
      </c>
      <c r="K705" s="210">
        <v>0</v>
      </c>
      <c r="L705" s="212">
        <v>0</v>
      </c>
      <c r="M705" s="210">
        <v>42225.01</v>
      </c>
      <c r="N705" s="211">
        <v>44440</v>
      </c>
      <c r="P705" s="217">
        <f t="shared" si="36"/>
        <v>0</v>
      </c>
      <c r="Q705" s="217">
        <f t="shared" si="37"/>
        <v>0</v>
      </c>
    </row>
    <row r="706" spans="1:17">
      <c r="A706" s="19">
        <v>986</v>
      </c>
      <c r="B706" s="19" t="s">
        <v>2186</v>
      </c>
      <c r="C706" s="209" t="s">
        <v>1667</v>
      </c>
      <c r="D706" s="212">
        <v>0</v>
      </c>
      <c r="E706" s="209" t="s">
        <v>2188</v>
      </c>
      <c r="F706" s="210">
        <v>5428.53</v>
      </c>
      <c r="G706" s="210">
        <v>0</v>
      </c>
      <c r="H706" s="210">
        <v>0</v>
      </c>
      <c r="I706" s="210">
        <v>0</v>
      </c>
      <c r="J706" s="210">
        <v>0</v>
      </c>
      <c r="K706" s="210">
        <v>0</v>
      </c>
      <c r="L706" s="212">
        <v>0</v>
      </c>
      <c r="M706" s="210">
        <v>5428.53</v>
      </c>
      <c r="N706" s="211">
        <v>44440</v>
      </c>
      <c r="P706" s="217">
        <f t="shared" si="36"/>
        <v>0</v>
      </c>
      <c r="Q706" s="217">
        <f t="shared" si="37"/>
        <v>0</v>
      </c>
    </row>
    <row r="707" spans="1:17">
      <c r="A707" s="19">
        <v>989</v>
      </c>
      <c r="B707" s="19" t="s">
        <v>2167</v>
      </c>
      <c r="C707" s="209" t="s">
        <v>385</v>
      </c>
      <c r="D707" s="212" t="s">
        <v>319</v>
      </c>
      <c r="E707" s="209" t="s">
        <v>387</v>
      </c>
      <c r="F707" s="210">
        <v>5519072.5599999996</v>
      </c>
      <c r="G707" s="210">
        <v>0</v>
      </c>
      <c r="H707" s="210">
        <v>0</v>
      </c>
      <c r="I707" s="210">
        <v>0</v>
      </c>
      <c r="J707" s="210">
        <v>0</v>
      </c>
      <c r="K707" s="210">
        <v>0</v>
      </c>
      <c r="L707" s="212">
        <v>13233.03</v>
      </c>
      <c r="M707" s="210">
        <v>5532305.5899999999</v>
      </c>
      <c r="N707" s="211">
        <v>44440</v>
      </c>
      <c r="P707" s="217">
        <f t="shared" si="36"/>
        <v>-13233.030000000261</v>
      </c>
      <c r="Q707" s="217">
        <f t="shared" si="37"/>
        <v>-2.6011548470705748E-10</v>
      </c>
    </row>
    <row r="708" spans="1:17">
      <c r="A708" s="19">
        <v>990</v>
      </c>
      <c r="B708" s="19" t="s">
        <v>2167</v>
      </c>
      <c r="C708" s="209" t="s">
        <v>388</v>
      </c>
      <c r="D708" s="212" t="s">
        <v>322</v>
      </c>
      <c r="E708" s="209" t="s">
        <v>389</v>
      </c>
      <c r="F708" s="210">
        <v>354340.08</v>
      </c>
      <c r="G708" s="210">
        <v>0</v>
      </c>
      <c r="H708" s="210">
        <v>0</v>
      </c>
      <c r="I708" s="210">
        <v>0</v>
      </c>
      <c r="J708" s="210">
        <v>0</v>
      </c>
      <c r="K708" s="210">
        <v>0</v>
      </c>
      <c r="L708" s="212">
        <v>5812.41</v>
      </c>
      <c r="M708" s="210">
        <v>360152.5</v>
      </c>
      <c r="N708" s="211">
        <v>44440</v>
      </c>
      <c r="P708" s="217">
        <f t="shared" si="36"/>
        <v>-5812.4199999999837</v>
      </c>
      <c r="Q708" s="217">
        <f t="shared" si="37"/>
        <v>-9.9999999838473741E-3</v>
      </c>
    </row>
    <row r="709" spans="1:17">
      <c r="A709" s="19">
        <v>991</v>
      </c>
      <c r="B709" s="19" t="s">
        <v>2167</v>
      </c>
      <c r="C709" s="209" t="s">
        <v>390</v>
      </c>
      <c r="D709" s="212" t="s">
        <v>325</v>
      </c>
      <c r="E709" s="209" t="s">
        <v>391</v>
      </c>
      <c r="F709" s="210">
        <v>102011.02</v>
      </c>
      <c r="G709" s="210">
        <v>0</v>
      </c>
      <c r="H709" s="210">
        <v>0</v>
      </c>
      <c r="I709" s="210">
        <v>0</v>
      </c>
      <c r="J709" s="210">
        <v>0</v>
      </c>
      <c r="K709" s="210">
        <v>0</v>
      </c>
      <c r="L709" s="212">
        <v>2893.32</v>
      </c>
      <c r="M709" s="210">
        <v>104904.35</v>
      </c>
      <c r="N709" s="211">
        <v>44440</v>
      </c>
      <c r="P709" s="217">
        <f t="shared" si="36"/>
        <v>-2893.3300000000017</v>
      </c>
      <c r="Q709" s="217">
        <f t="shared" si="37"/>
        <v>-1.0000000001582521E-2</v>
      </c>
    </row>
    <row r="710" spans="1:17">
      <c r="A710" s="19">
        <v>992</v>
      </c>
      <c r="B710" s="19" t="s">
        <v>2167</v>
      </c>
      <c r="C710" s="209" t="s">
        <v>392</v>
      </c>
      <c r="D710" s="212" t="s">
        <v>325</v>
      </c>
      <c r="E710" s="209" t="s">
        <v>2189</v>
      </c>
      <c r="F710" s="210">
        <v>33430.94</v>
      </c>
      <c r="G710" s="210">
        <v>0</v>
      </c>
      <c r="H710" s="210">
        <v>0</v>
      </c>
      <c r="I710" s="210">
        <v>0</v>
      </c>
      <c r="J710" s="210">
        <v>0</v>
      </c>
      <c r="K710" s="210">
        <v>0</v>
      </c>
      <c r="L710" s="212">
        <v>355.55</v>
      </c>
      <c r="M710" s="210">
        <v>33786.49</v>
      </c>
      <c r="N710" s="211">
        <v>44440</v>
      </c>
      <c r="P710" s="217">
        <f t="shared" si="36"/>
        <v>-355.54999999999563</v>
      </c>
      <c r="Q710" s="217">
        <f t="shared" si="37"/>
        <v>4.3769432522822171E-12</v>
      </c>
    </row>
    <row r="711" spans="1:17">
      <c r="A711" s="19">
        <v>993</v>
      </c>
      <c r="B711" s="19" t="s">
        <v>2167</v>
      </c>
      <c r="C711" s="209" t="s">
        <v>394</v>
      </c>
      <c r="D711" s="212" t="s">
        <v>330</v>
      </c>
      <c r="E711" s="209" t="s">
        <v>395</v>
      </c>
      <c r="F711" s="210">
        <v>627841.52</v>
      </c>
      <c r="G711" s="210">
        <v>0</v>
      </c>
      <c r="H711" s="210">
        <v>0</v>
      </c>
      <c r="I711" s="210">
        <v>0</v>
      </c>
      <c r="J711" s="210">
        <v>0</v>
      </c>
      <c r="K711" s="210">
        <v>0</v>
      </c>
      <c r="L711" s="212">
        <v>12661.35</v>
      </c>
      <c r="M711" s="210">
        <v>640502.88</v>
      </c>
      <c r="N711" s="211">
        <v>44440</v>
      </c>
      <c r="P711" s="217">
        <f t="shared" si="36"/>
        <v>-12661.359999999986</v>
      </c>
      <c r="Q711" s="217">
        <f t="shared" si="37"/>
        <v>-9.9999999856663635E-3</v>
      </c>
    </row>
    <row r="712" spans="1:17">
      <c r="A712" s="19">
        <v>994</v>
      </c>
      <c r="B712" s="19" t="s">
        <v>2167</v>
      </c>
      <c r="C712" s="209" t="s">
        <v>396</v>
      </c>
      <c r="D712" s="212" t="s">
        <v>333</v>
      </c>
      <c r="E712" s="209" t="s">
        <v>397</v>
      </c>
      <c r="F712" s="210">
        <v>5923954.25</v>
      </c>
      <c r="G712" s="210">
        <v>0</v>
      </c>
      <c r="H712" s="210">
        <v>0</v>
      </c>
      <c r="I712" s="210">
        <v>0</v>
      </c>
      <c r="J712" s="210">
        <v>0</v>
      </c>
      <c r="K712" s="210">
        <v>0</v>
      </c>
      <c r="L712" s="212">
        <v>119754.87</v>
      </c>
      <c r="M712" s="210">
        <v>6043709.1200000001</v>
      </c>
      <c r="N712" s="211">
        <v>44440</v>
      </c>
      <c r="P712" s="217">
        <f t="shared" si="36"/>
        <v>-119754.87000000011</v>
      </c>
      <c r="Q712" s="217">
        <f t="shared" si="37"/>
        <v>-1.1641532182693481E-10</v>
      </c>
    </row>
    <row r="713" spans="1:17">
      <c r="A713" s="19">
        <v>995</v>
      </c>
      <c r="B713" s="19" t="s">
        <v>2167</v>
      </c>
      <c r="C713" s="209" t="s">
        <v>398</v>
      </c>
      <c r="D713" s="212" t="s">
        <v>319</v>
      </c>
      <c r="E713" s="209" t="s">
        <v>399</v>
      </c>
      <c r="F713" s="210">
        <v>149628.60999999999</v>
      </c>
      <c r="G713" s="210">
        <v>0</v>
      </c>
      <c r="H713" s="210">
        <v>0</v>
      </c>
      <c r="I713" s="210">
        <v>0</v>
      </c>
      <c r="J713" s="210">
        <v>0</v>
      </c>
      <c r="K713" s="210">
        <v>0</v>
      </c>
      <c r="L713" s="212">
        <v>3984.77</v>
      </c>
      <c r="M713" s="210">
        <v>153613.38</v>
      </c>
      <c r="N713" s="211">
        <v>44440</v>
      </c>
      <c r="P713" s="217">
        <f t="shared" si="36"/>
        <v>-3984.7700000000186</v>
      </c>
      <c r="Q713" s="217">
        <f t="shared" si="37"/>
        <v>-1.8644641386345029E-11</v>
      </c>
    </row>
    <row r="714" spans="1:17">
      <c r="A714" s="19">
        <v>996</v>
      </c>
      <c r="B714" s="19" t="s">
        <v>2167</v>
      </c>
      <c r="C714" s="209" t="s">
        <v>400</v>
      </c>
      <c r="D714" s="212" t="s">
        <v>319</v>
      </c>
      <c r="E714" s="209" t="s">
        <v>401</v>
      </c>
      <c r="F714" s="210">
        <v>1095.94</v>
      </c>
      <c r="G714" s="210">
        <v>0</v>
      </c>
      <c r="H714" s="210">
        <v>0</v>
      </c>
      <c r="I714" s="210">
        <v>0</v>
      </c>
      <c r="J714" s="210">
        <v>0</v>
      </c>
      <c r="K714" s="210">
        <v>0</v>
      </c>
      <c r="L714" s="212">
        <v>11.91</v>
      </c>
      <c r="M714" s="210">
        <v>1107.8599999999999</v>
      </c>
      <c r="N714" s="211">
        <v>44440</v>
      </c>
      <c r="P714" s="217">
        <f t="shared" si="36"/>
        <v>-11.919999999999845</v>
      </c>
      <c r="Q714" s="217">
        <f t="shared" si="37"/>
        <v>-9.9999999998452438E-3</v>
      </c>
    </row>
    <row r="715" spans="1:17">
      <c r="A715" s="19">
        <v>997</v>
      </c>
      <c r="B715" s="19" t="s">
        <v>2167</v>
      </c>
      <c r="C715" s="209" t="s">
        <v>402</v>
      </c>
      <c r="D715" s="212" t="s">
        <v>319</v>
      </c>
      <c r="E715" s="209" t="s">
        <v>403</v>
      </c>
      <c r="F715" s="210">
        <v>55074.52</v>
      </c>
      <c r="G715" s="210">
        <v>0</v>
      </c>
      <c r="H715" s="210">
        <v>0</v>
      </c>
      <c r="I715" s="210">
        <v>0</v>
      </c>
      <c r="J715" s="210">
        <v>0</v>
      </c>
      <c r="K715" s="210">
        <v>0</v>
      </c>
      <c r="L715" s="212">
        <v>598.64</v>
      </c>
      <c r="M715" s="210">
        <v>55673.15</v>
      </c>
      <c r="N715" s="211">
        <v>44440</v>
      </c>
      <c r="P715" s="217">
        <f t="shared" si="36"/>
        <v>-598.63000000000466</v>
      </c>
      <c r="Q715" s="217">
        <f t="shared" si="37"/>
        <v>9.9999999953297447E-3</v>
      </c>
    </row>
    <row r="716" spans="1:17">
      <c r="A716" s="19">
        <v>1007</v>
      </c>
      <c r="B716" s="19" t="s">
        <v>2167</v>
      </c>
      <c r="C716" s="209" t="s">
        <v>404</v>
      </c>
      <c r="D716" s="212" t="s">
        <v>319</v>
      </c>
      <c r="E716" s="209" t="s">
        <v>405</v>
      </c>
      <c r="F716" s="210">
        <v>20068.73</v>
      </c>
      <c r="G716" s="210">
        <v>0</v>
      </c>
      <c r="H716" s="210">
        <v>0</v>
      </c>
      <c r="I716" s="210">
        <v>0</v>
      </c>
      <c r="J716" s="210">
        <v>0</v>
      </c>
      <c r="K716" s="210">
        <v>0</v>
      </c>
      <c r="L716" s="212">
        <v>218.14</v>
      </c>
      <c r="M716" s="210">
        <v>20286.86</v>
      </c>
      <c r="N716" s="211">
        <v>44440</v>
      </c>
      <c r="P716" s="217">
        <f t="shared" si="36"/>
        <v>-218.13000000000102</v>
      </c>
      <c r="Q716" s="217">
        <f t="shared" si="37"/>
        <v>9.9999999989677235E-3</v>
      </c>
    </row>
    <row r="717" spans="1:17">
      <c r="A717" s="19">
        <v>1008</v>
      </c>
      <c r="B717" s="19" t="s">
        <v>2167</v>
      </c>
      <c r="C717" s="209" t="s">
        <v>406</v>
      </c>
      <c r="D717" s="212" t="s">
        <v>319</v>
      </c>
      <c r="E717" s="209" t="s">
        <v>407</v>
      </c>
      <c r="F717" s="210">
        <v>6112.27</v>
      </c>
      <c r="G717" s="210">
        <v>0</v>
      </c>
      <c r="H717" s="210">
        <v>0</v>
      </c>
      <c r="I717" s="210">
        <v>0</v>
      </c>
      <c r="J717" s="210">
        <v>0</v>
      </c>
      <c r="K717" s="210">
        <v>0</v>
      </c>
      <c r="L717" s="212">
        <v>66.44</v>
      </c>
      <c r="M717" s="210">
        <v>6178.71</v>
      </c>
      <c r="N717" s="211">
        <v>44440</v>
      </c>
      <c r="P717" s="217">
        <f t="shared" si="36"/>
        <v>-66.4399999999996</v>
      </c>
      <c r="Q717" s="217">
        <f t="shared" si="37"/>
        <v>3.979039320256561E-13</v>
      </c>
    </row>
    <row r="718" spans="1:17">
      <c r="A718" s="19">
        <v>1009</v>
      </c>
      <c r="B718" s="19" t="s">
        <v>2167</v>
      </c>
      <c r="C718" s="209" t="s">
        <v>408</v>
      </c>
      <c r="D718" s="212" t="s">
        <v>319</v>
      </c>
      <c r="E718" s="209" t="s">
        <v>409</v>
      </c>
      <c r="F718" s="210">
        <v>290485.21000000002</v>
      </c>
      <c r="G718" s="210">
        <v>0</v>
      </c>
      <c r="H718" s="210">
        <v>0</v>
      </c>
      <c r="I718" s="210">
        <v>0</v>
      </c>
      <c r="J718" s="210">
        <v>0</v>
      </c>
      <c r="K718" s="210">
        <v>0</v>
      </c>
      <c r="L718" s="212">
        <v>4635.3999999999996</v>
      </c>
      <c r="M718" s="210">
        <v>295120.62</v>
      </c>
      <c r="N718" s="211">
        <v>44440</v>
      </c>
      <c r="P718" s="217">
        <f t="shared" si="36"/>
        <v>-4635.4099999999744</v>
      </c>
      <c r="Q718" s="217">
        <f t="shared" si="37"/>
        <v>-9.9999999747524271E-3</v>
      </c>
    </row>
    <row r="719" spans="1:17">
      <c r="A719" s="19">
        <v>1010</v>
      </c>
      <c r="B719" s="19" t="s">
        <v>2167</v>
      </c>
      <c r="C719" s="209" t="s">
        <v>410</v>
      </c>
      <c r="D719" s="212" t="s">
        <v>319</v>
      </c>
      <c r="E719" s="209" t="s">
        <v>411</v>
      </c>
      <c r="F719" s="210">
        <v>2918.6</v>
      </c>
      <c r="G719" s="210">
        <v>0</v>
      </c>
      <c r="H719" s="210">
        <v>0</v>
      </c>
      <c r="I719" s="210">
        <v>0</v>
      </c>
      <c r="J719" s="210">
        <v>0</v>
      </c>
      <c r="K719" s="210">
        <v>0</v>
      </c>
      <c r="L719" s="212">
        <v>33.94</v>
      </c>
      <c r="M719" s="210">
        <v>2952.53</v>
      </c>
      <c r="N719" s="211">
        <v>44440</v>
      </c>
      <c r="P719" s="217">
        <f t="shared" si="36"/>
        <v>-33.930000000000291</v>
      </c>
      <c r="Q719" s="217">
        <f t="shared" si="37"/>
        <v>9.999999999706688E-3</v>
      </c>
    </row>
    <row r="720" spans="1:17">
      <c r="A720" s="19">
        <v>1011</v>
      </c>
      <c r="B720" s="19" t="s">
        <v>2167</v>
      </c>
      <c r="C720" s="209" t="s">
        <v>412</v>
      </c>
      <c r="D720" s="212" t="s">
        <v>319</v>
      </c>
      <c r="E720" s="209" t="s">
        <v>413</v>
      </c>
      <c r="F720" s="210">
        <v>6054.65</v>
      </c>
      <c r="G720" s="210">
        <v>0</v>
      </c>
      <c r="H720" s="210">
        <v>0</v>
      </c>
      <c r="I720" s="210">
        <v>0</v>
      </c>
      <c r="J720" s="210">
        <v>0</v>
      </c>
      <c r="K720" s="210">
        <v>0</v>
      </c>
      <c r="L720" s="212">
        <v>75.680000000000007</v>
      </c>
      <c r="M720" s="210">
        <v>6130.33</v>
      </c>
      <c r="N720" s="211">
        <v>44440</v>
      </c>
      <c r="P720" s="217">
        <f t="shared" si="36"/>
        <v>-75.680000000000291</v>
      </c>
      <c r="Q720" s="217">
        <f t="shared" si="37"/>
        <v>-2.8421709430404007E-13</v>
      </c>
    </row>
    <row r="721" spans="1:17">
      <c r="A721" s="19">
        <v>1012</v>
      </c>
      <c r="B721" s="19" t="s">
        <v>2167</v>
      </c>
      <c r="C721" s="209" t="s">
        <v>414</v>
      </c>
      <c r="D721" s="212" t="s">
        <v>319</v>
      </c>
      <c r="E721" s="209" t="s">
        <v>415</v>
      </c>
      <c r="F721" s="210">
        <v>360.14</v>
      </c>
      <c r="G721" s="210">
        <v>0</v>
      </c>
      <c r="H721" s="210">
        <v>0</v>
      </c>
      <c r="I721" s="210">
        <v>0</v>
      </c>
      <c r="J721" s="210">
        <v>0</v>
      </c>
      <c r="K721" s="210">
        <v>0</v>
      </c>
      <c r="L721" s="212">
        <v>4.5</v>
      </c>
      <c r="M721" s="210">
        <v>364.64</v>
      </c>
      <c r="N721" s="211">
        <v>44440</v>
      </c>
      <c r="P721" s="217">
        <f t="shared" si="36"/>
        <v>-4.5</v>
      </c>
      <c r="Q721" s="217">
        <f t="shared" si="37"/>
        <v>0</v>
      </c>
    </row>
    <row r="722" spans="1:17">
      <c r="A722" s="19">
        <v>1013</v>
      </c>
      <c r="B722" s="19" t="s">
        <v>2167</v>
      </c>
      <c r="C722" s="209" t="s">
        <v>416</v>
      </c>
      <c r="D722" s="212" t="s">
        <v>319</v>
      </c>
      <c r="E722" s="209" t="s">
        <v>417</v>
      </c>
      <c r="F722" s="210">
        <v>1134.96</v>
      </c>
      <c r="G722" s="210">
        <v>0</v>
      </c>
      <c r="H722" s="210">
        <v>0</v>
      </c>
      <c r="I722" s="210">
        <v>0</v>
      </c>
      <c r="J722" s="210">
        <v>0</v>
      </c>
      <c r="K722" s="210">
        <v>0</v>
      </c>
      <c r="L722" s="212">
        <v>15.34</v>
      </c>
      <c r="M722" s="210">
        <v>1150.3</v>
      </c>
      <c r="N722" s="211">
        <v>44440</v>
      </c>
      <c r="P722" s="217">
        <f t="shared" si="36"/>
        <v>-15.339999999999918</v>
      </c>
      <c r="Q722" s="217">
        <f t="shared" si="37"/>
        <v>8.1712414612411521E-14</v>
      </c>
    </row>
    <row r="723" spans="1:17">
      <c r="A723" s="19">
        <v>1014</v>
      </c>
      <c r="B723" s="19" t="s">
        <v>2167</v>
      </c>
      <c r="C723" s="209" t="s">
        <v>418</v>
      </c>
      <c r="D723" s="212" t="s">
        <v>319</v>
      </c>
      <c r="E723" s="209" t="s">
        <v>419</v>
      </c>
      <c r="F723" s="210">
        <v>189641.03</v>
      </c>
      <c r="G723" s="210">
        <v>0</v>
      </c>
      <c r="H723" s="210">
        <v>0</v>
      </c>
      <c r="I723" s="210">
        <v>0</v>
      </c>
      <c r="J723" s="210">
        <v>0</v>
      </c>
      <c r="K723" s="210">
        <v>0</v>
      </c>
      <c r="L723" s="212">
        <v>3026.19</v>
      </c>
      <c r="M723" s="210">
        <v>192667.22</v>
      </c>
      <c r="N723" s="211">
        <v>44440</v>
      </c>
      <c r="P723" s="217">
        <f t="shared" si="36"/>
        <v>-3026.1900000000023</v>
      </c>
      <c r="Q723" s="217">
        <f t="shared" si="37"/>
        <v>0</v>
      </c>
    </row>
    <row r="724" spans="1:17">
      <c r="A724" s="19">
        <v>1015</v>
      </c>
      <c r="B724" s="19" t="s">
        <v>2167</v>
      </c>
      <c r="C724" s="209" t="s">
        <v>420</v>
      </c>
      <c r="D724" s="212" t="s">
        <v>319</v>
      </c>
      <c r="E724" s="209" t="s">
        <v>421</v>
      </c>
      <c r="F724" s="210">
        <v>98642.880000000005</v>
      </c>
      <c r="G724" s="210">
        <v>0</v>
      </c>
      <c r="H724" s="210">
        <v>0</v>
      </c>
      <c r="I724" s="210">
        <v>0</v>
      </c>
      <c r="J724" s="210">
        <v>0</v>
      </c>
      <c r="K724" s="210">
        <v>0</v>
      </c>
      <c r="L724" s="212">
        <v>1785.85</v>
      </c>
      <c r="M724" s="210">
        <v>100428.73</v>
      </c>
      <c r="N724" s="211">
        <v>44440</v>
      </c>
      <c r="P724" s="217">
        <f t="shared" si="36"/>
        <v>-1785.8499999999913</v>
      </c>
      <c r="Q724" s="217">
        <f t="shared" si="37"/>
        <v>8.6401996668428183E-12</v>
      </c>
    </row>
    <row r="725" spans="1:17">
      <c r="A725" s="19">
        <v>1016</v>
      </c>
      <c r="B725" s="19" t="s">
        <v>2167</v>
      </c>
      <c r="C725" s="209" t="s">
        <v>422</v>
      </c>
      <c r="D725" s="212" t="s">
        <v>319</v>
      </c>
      <c r="E725" s="209" t="s">
        <v>2190</v>
      </c>
      <c r="F725" s="210">
        <v>403716.59</v>
      </c>
      <c r="G725" s="210">
        <v>0</v>
      </c>
      <c r="H725" s="210">
        <v>0</v>
      </c>
      <c r="I725" s="210">
        <v>0</v>
      </c>
      <c r="J725" s="210">
        <v>0</v>
      </c>
      <c r="K725" s="210">
        <v>0</v>
      </c>
      <c r="L725" s="212">
        <v>7215.79</v>
      </c>
      <c r="M725" s="210">
        <v>410932.38</v>
      </c>
      <c r="N725" s="211">
        <v>44440</v>
      </c>
      <c r="P725" s="217">
        <f t="shared" si="36"/>
        <v>-7215.789999999979</v>
      </c>
      <c r="Q725" s="217">
        <f t="shared" si="37"/>
        <v>2.0918378140777349E-11</v>
      </c>
    </row>
    <row r="726" spans="1:17">
      <c r="A726" s="19">
        <v>1017</v>
      </c>
      <c r="B726" s="19" t="s">
        <v>2167</v>
      </c>
      <c r="C726" s="209" t="s">
        <v>424</v>
      </c>
      <c r="D726" s="212" t="s">
        <v>319</v>
      </c>
      <c r="E726" s="209" t="s">
        <v>2191</v>
      </c>
      <c r="F726" s="210">
        <v>24361.94</v>
      </c>
      <c r="G726" s="210">
        <v>0</v>
      </c>
      <c r="H726" s="210">
        <v>0</v>
      </c>
      <c r="I726" s="210">
        <v>0</v>
      </c>
      <c r="J726" s="210">
        <v>0</v>
      </c>
      <c r="K726" s="210">
        <v>0</v>
      </c>
      <c r="L726" s="212">
        <v>435.29</v>
      </c>
      <c r="M726" s="210">
        <v>24797.23</v>
      </c>
      <c r="N726" s="211">
        <v>44440</v>
      </c>
      <c r="P726" s="217">
        <f t="shared" si="36"/>
        <v>-435.29000000000087</v>
      </c>
      <c r="Q726" s="217">
        <f t="shared" si="37"/>
        <v>-8.5265128291212022E-13</v>
      </c>
    </row>
    <row r="727" spans="1:17">
      <c r="A727" s="19">
        <v>1018</v>
      </c>
      <c r="B727" s="19" t="s">
        <v>2167</v>
      </c>
      <c r="C727" s="209" t="s">
        <v>426</v>
      </c>
      <c r="D727" s="212" t="s">
        <v>319</v>
      </c>
      <c r="E727" s="209" t="s">
        <v>2192</v>
      </c>
      <c r="F727" s="210">
        <v>6935.08</v>
      </c>
      <c r="G727" s="210">
        <v>0</v>
      </c>
      <c r="H727" s="210">
        <v>0</v>
      </c>
      <c r="I727" s="210">
        <v>0</v>
      </c>
      <c r="J727" s="210">
        <v>0</v>
      </c>
      <c r="K727" s="210">
        <v>0</v>
      </c>
      <c r="L727" s="212">
        <v>144.41</v>
      </c>
      <c r="M727" s="210">
        <v>7079.49</v>
      </c>
      <c r="N727" s="211">
        <v>44440</v>
      </c>
      <c r="P727" s="217">
        <f t="shared" si="36"/>
        <v>-144.40999999999985</v>
      </c>
      <c r="Q727" s="217">
        <f t="shared" si="37"/>
        <v>0</v>
      </c>
    </row>
    <row r="728" spans="1:17">
      <c r="A728" s="19">
        <v>1019</v>
      </c>
      <c r="B728" s="19" t="s">
        <v>2167</v>
      </c>
      <c r="C728" s="209" t="s">
        <v>428</v>
      </c>
      <c r="D728" s="212" t="s">
        <v>319</v>
      </c>
      <c r="E728" s="209" t="s">
        <v>429</v>
      </c>
      <c r="F728" s="210">
        <v>290425.55</v>
      </c>
      <c r="G728" s="210">
        <v>0</v>
      </c>
      <c r="H728" s="210">
        <v>0</v>
      </c>
      <c r="I728" s="210">
        <v>0</v>
      </c>
      <c r="J728" s="210">
        <v>0</v>
      </c>
      <c r="K728" s="210">
        <v>0</v>
      </c>
      <c r="L728" s="212">
        <v>6426.43</v>
      </c>
      <c r="M728" s="210">
        <v>296851.98</v>
      </c>
      <c r="N728" s="211">
        <v>44440</v>
      </c>
      <c r="P728" s="217">
        <f t="shared" si="36"/>
        <v>-6426.429999999993</v>
      </c>
      <c r="Q728" s="217">
        <f t="shared" si="37"/>
        <v>7.2759576141834259E-12</v>
      </c>
    </row>
    <row r="729" spans="1:17">
      <c r="A729" s="19">
        <v>1020</v>
      </c>
      <c r="B729" s="19" t="s">
        <v>2167</v>
      </c>
      <c r="C729" s="209" t="s">
        <v>430</v>
      </c>
      <c r="D729" s="212" t="s">
        <v>319</v>
      </c>
      <c r="E729" s="209" t="s">
        <v>431</v>
      </c>
      <c r="F729" s="210">
        <v>1266.01</v>
      </c>
      <c r="G729" s="210">
        <v>0</v>
      </c>
      <c r="H729" s="210">
        <v>0</v>
      </c>
      <c r="I729" s="210">
        <v>0</v>
      </c>
      <c r="J729" s="210">
        <v>0</v>
      </c>
      <c r="K729" s="210">
        <v>0</v>
      </c>
      <c r="L729" s="210">
        <v>31.16</v>
      </c>
      <c r="M729" s="210">
        <v>1297.1600000000001</v>
      </c>
      <c r="N729" s="211">
        <v>44440</v>
      </c>
      <c r="P729" s="217">
        <f t="shared" ref="P729:P760" si="38">F729-M729</f>
        <v>-31.150000000000091</v>
      </c>
      <c r="Q729" s="217">
        <f t="shared" ref="Q729:Q760" si="39">G729-I729+P729</f>
        <v>-31.150000000000091</v>
      </c>
    </row>
    <row r="730" spans="1:17">
      <c r="A730" s="19">
        <v>1021</v>
      </c>
      <c r="B730" s="19" t="s">
        <v>2167</v>
      </c>
      <c r="C730" s="209" t="s">
        <v>432</v>
      </c>
      <c r="D730" s="212" t="s">
        <v>319</v>
      </c>
      <c r="E730" s="209" t="s">
        <v>433</v>
      </c>
      <c r="F730" s="210">
        <v>1138.2</v>
      </c>
      <c r="G730" s="210">
        <v>0</v>
      </c>
      <c r="H730" s="210">
        <v>0</v>
      </c>
      <c r="I730" s="210">
        <v>0</v>
      </c>
      <c r="J730" s="210">
        <v>0</v>
      </c>
      <c r="K730" s="210">
        <v>0</v>
      </c>
      <c r="L730" s="210">
        <v>28.01</v>
      </c>
      <c r="M730" s="210">
        <v>1166.21</v>
      </c>
      <c r="N730" s="211">
        <v>44440</v>
      </c>
      <c r="P730" s="217">
        <f t="shared" si="38"/>
        <v>-28.009999999999991</v>
      </c>
      <c r="Q730" s="217">
        <f t="shared" si="39"/>
        <v>-28.009999999999991</v>
      </c>
    </row>
    <row r="731" spans="1:17">
      <c r="A731" s="19">
        <v>1022</v>
      </c>
      <c r="B731" s="19" t="s">
        <v>2167</v>
      </c>
      <c r="C731" s="209" t="s">
        <v>434</v>
      </c>
      <c r="D731" s="212" t="s">
        <v>319</v>
      </c>
      <c r="E731" s="209" t="s">
        <v>435</v>
      </c>
      <c r="F731" s="210">
        <v>39319.760000000002</v>
      </c>
      <c r="G731" s="210">
        <v>0</v>
      </c>
      <c r="H731" s="210">
        <v>0</v>
      </c>
      <c r="I731" s="210">
        <v>0</v>
      </c>
      <c r="J731" s="210">
        <v>0</v>
      </c>
      <c r="K731" s="210">
        <v>0</v>
      </c>
      <c r="L731" s="210">
        <v>1357.41</v>
      </c>
      <c r="M731" s="210">
        <v>40677.17</v>
      </c>
      <c r="N731" s="211">
        <v>44440</v>
      </c>
      <c r="P731" s="217">
        <f t="shared" si="38"/>
        <v>-1357.4099999999962</v>
      </c>
      <c r="Q731" s="217">
        <f t="shared" si="39"/>
        <v>-1357.4099999999962</v>
      </c>
    </row>
    <row r="732" spans="1:17">
      <c r="A732" s="19">
        <v>1023</v>
      </c>
      <c r="B732" s="19" t="s">
        <v>2167</v>
      </c>
      <c r="C732" s="209" t="s">
        <v>436</v>
      </c>
      <c r="D732" s="212" t="s">
        <v>319</v>
      </c>
      <c r="E732" s="209" t="s">
        <v>437</v>
      </c>
      <c r="F732" s="210">
        <v>1788.07</v>
      </c>
      <c r="G732" s="210">
        <v>0</v>
      </c>
      <c r="H732" s="210">
        <v>0</v>
      </c>
      <c r="I732" s="210">
        <v>0</v>
      </c>
      <c r="J732" s="210">
        <v>0</v>
      </c>
      <c r="K732" s="210">
        <v>0</v>
      </c>
      <c r="L732" s="210">
        <v>61.73</v>
      </c>
      <c r="M732" s="210">
        <v>1849.79</v>
      </c>
      <c r="N732" s="211">
        <v>44440</v>
      </c>
      <c r="P732" s="217">
        <f t="shared" si="38"/>
        <v>-61.720000000000027</v>
      </c>
      <c r="Q732" s="217">
        <f t="shared" si="39"/>
        <v>-61.720000000000027</v>
      </c>
    </row>
    <row r="733" spans="1:17">
      <c r="A733" s="19">
        <v>1024</v>
      </c>
      <c r="B733" s="19" t="s">
        <v>2167</v>
      </c>
      <c r="C733" s="209" t="s">
        <v>438</v>
      </c>
      <c r="D733" s="212" t="s">
        <v>319</v>
      </c>
      <c r="E733" s="209" t="s">
        <v>439</v>
      </c>
      <c r="F733" s="210">
        <v>1127.27</v>
      </c>
      <c r="G733" s="210">
        <v>0</v>
      </c>
      <c r="H733" s="210">
        <v>0</v>
      </c>
      <c r="I733" s="210">
        <v>0</v>
      </c>
      <c r="J733" s="210">
        <v>0</v>
      </c>
      <c r="K733" s="210">
        <v>0</v>
      </c>
      <c r="L733" s="210">
        <v>15.23</v>
      </c>
      <c r="M733" s="210">
        <v>1142.5</v>
      </c>
      <c r="N733" s="211">
        <v>44440</v>
      </c>
      <c r="P733" s="217">
        <f t="shared" si="38"/>
        <v>-15.230000000000018</v>
      </c>
      <c r="Q733" s="217">
        <f t="shared" si="39"/>
        <v>-15.230000000000018</v>
      </c>
    </row>
    <row r="734" spans="1:17">
      <c r="A734" s="19">
        <v>1025</v>
      </c>
      <c r="B734" s="19" t="s">
        <v>2167</v>
      </c>
      <c r="C734" s="209" t="s">
        <v>440</v>
      </c>
      <c r="D734" s="212" t="s">
        <v>319</v>
      </c>
      <c r="E734" s="209" t="s">
        <v>441</v>
      </c>
      <c r="F734" s="210">
        <v>1312.33</v>
      </c>
      <c r="G734" s="210">
        <v>0</v>
      </c>
      <c r="H734" s="210">
        <v>0</v>
      </c>
      <c r="I734" s="210">
        <v>0</v>
      </c>
      <c r="J734" s="210">
        <v>0</v>
      </c>
      <c r="K734" s="210">
        <v>0</v>
      </c>
      <c r="L734" s="210">
        <v>45.3</v>
      </c>
      <c r="M734" s="210">
        <v>1357.64</v>
      </c>
      <c r="N734" s="211">
        <v>44440</v>
      </c>
      <c r="P734" s="217">
        <f t="shared" si="38"/>
        <v>-45.310000000000173</v>
      </c>
      <c r="Q734" s="217">
        <f t="shared" si="39"/>
        <v>-45.310000000000173</v>
      </c>
    </row>
    <row r="735" spans="1:17">
      <c r="A735" s="19">
        <v>1026</v>
      </c>
      <c r="B735" s="19" t="s">
        <v>2167</v>
      </c>
      <c r="C735" s="209" t="s">
        <v>442</v>
      </c>
      <c r="D735" s="212" t="s">
        <v>319</v>
      </c>
      <c r="E735" s="209" t="s">
        <v>443</v>
      </c>
      <c r="F735" s="210">
        <v>5983.76</v>
      </c>
      <c r="G735" s="210">
        <v>0</v>
      </c>
      <c r="H735" s="210">
        <v>0</v>
      </c>
      <c r="I735" s="210">
        <v>0</v>
      </c>
      <c r="J735" s="210">
        <v>0</v>
      </c>
      <c r="K735" s="210">
        <v>0</v>
      </c>
      <c r="L735" s="210">
        <v>667.25</v>
      </c>
      <c r="M735" s="210">
        <v>6651.01</v>
      </c>
      <c r="N735" s="211">
        <v>44440</v>
      </c>
      <c r="P735" s="217">
        <f t="shared" si="38"/>
        <v>-667.25</v>
      </c>
      <c r="Q735" s="217">
        <f t="shared" si="39"/>
        <v>-667.25</v>
      </c>
    </row>
    <row r="736" spans="1:17">
      <c r="A736" s="19">
        <v>1027</v>
      </c>
      <c r="B736" s="19" t="s">
        <v>2167</v>
      </c>
      <c r="C736" s="209" t="s">
        <v>444</v>
      </c>
      <c r="D736" s="212" t="s">
        <v>319</v>
      </c>
      <c r="E736" s="209" t="s">
        <v>445</v>
      </c>
      <c r="F736" s="210">
        <v>4070.63</v>
      </c>
      <c r="G736" s="210">
        <v>0</v>
      </c>
      <c r="H736" s="210">
        <v>0</v>
      </c>
      <c r="I736" s="210">
        <v>0</v>
      </c>
      <c r="J736" s="210">
        <v>0</v>
      </c>
      <c r="K736" s="210">
        <v>0</v>
      </c>
      <c r="L736" s="210">
        <v>453.92</v>
      </c>
      <c r="M736" s="210">
        <v>4524.55</v>
      </c>
      <c r="N736" s="211">
        <v>44440</v>
      </c>
      <c r="P736" s="217">
        <f t="shared" si="38"/>
        <v>-453.92000000000007</v>
      </c>
      <c r="Q736" s="217">
        <f t="shared" si="39"/>
        <v>-453.92000000000007</v>
      </c>
    </row>
    <row r="737" spans="1:17">
      <c r="A737" s="19">
        <v>1028</v>
      </c>
      <c r="B737" s="19" t="s">
        <v>2167</v>
      </c>
      <c r="C737" s="209" t="s">
        <v>472</v>
      </c>
      <c r="D737" s="212" t="s">
        <v>468</v>
      </c>
      <c r="E737" s="209" t="s">
        <v>474</v>
      </c>
      <c r="F737" s="210">
        <v>810514.45</v>
      </c>
      <c r="G737" s="210">
        <v>0</v>
      </c>
      <c r="H737" s="210">
        <v>0</v>
      </c>
      <c r="I737" s="210">
        <v>0</v>
      </c>
      <c r="J737" s="210">
        <v>0</v>
      </c>
      <c r="K737" s="210">
        <v>0</v>
      </c>
      <c r="L737" s="210">
        <v>9626.84</v>
      </c>
      <c r="M737" s="210">
        <v>820141.29</v>
      </c>
      <c r="N737" s="211">
        <v>44440</v>
      </c>
      <c r="P737" s="217">
        <f t="shared" si="38"/>
        <v>-9626.8400000000838</v>
      </c>
      <c r="Q737" s="217">
        <f t="shared" si="39"/>
        <v>-9626.8400000000838</v>
      </c>
    </row>
    <row r="738" spans="1:17">
      <c r="A738" s="19">
        <v>1043</v>
      </c>
      <c r="B738" s="19" t="s">
        <v>2182</v>
      </c>
      <c r="C738" s="209" t="s">
        <v>314</v>
      </c>
      <c r="D738" s="212" t="s">
        <v>315</v>
      </c>
      <c r="E738" s="209" t="s">
        <v>317</v>
      </c>
      <c r="F738" s="210">
        <v>162806.15</v>
      </c>
      <c r="G738" s="210">
        <v>0</v>
      </c>
      <c r="H738" s="210">
        <v>0</v>
      </c>
      <c r="I738" s="210">
        <v>0</v>
      </c>
      <c r="J738" s="210">
        <v>0</v>
      </c>
      <c r="K738" s="210">
        <v>0</v>
      </c>
      <c r="L738" s="210">
        <v>0</v>
      </c>
      <c r="M738" s="210">
        <v>162806.15</v>
      </c>
      <c r="N738" s="211">
        <v>44470</v>
      </c>
      <c r="P738" s="217">
        <f t="shared" si="38"/>
        <v>0</v>
      </c>
      <c r="Q738" s="217">
        <f t="shared" si="39"/>
        <v>0</v>
      </c>
    </row>
    <row r="739" spans="1:17">
      <c r="A739" s="19">
        <v>1044</v>
      </c>
      <c r="B739" s="19" t="s">
        <v>2182</v>
      </c>
      <c r="C739" s="209" t="s">
        <v>318</v>
      </c>
      <c r="D739" s="212" t="s">
        <v>319</v>
      </c>
      <c r="E739" s="209" t="s">
        <v>320</v>
      </c>
      <c r="F739" s="210">
        <v>7971743.9800000004</v>
      </c>
      <c r="G739" s="210">
        <v>0</v>
      </c>
      <c r="H739" s="210">
        <v>0</v>
      </c>
      <c r="I739" s="210">
        <v>0</v>
      </c>
      <c r="J739" s="210">
        <v>0</v>
      </c>
      <c r="K739" s="210">
        <v>0</v>
      </c>
      <c r="L739" s="210">
        <v>0</v>
      </c>
      <c r="M739" s="210">
        <v>7971743.9800000004</v>
      </c>
      <c r="N739" s="211">
        <v>44470</v>
      </c>
      <c r="P739" s="217">
        <f t="shared" si="38"/>
        <v>0</v>
      </c>
      <c r="Q739" s="217">
        <f t="shared" si="39"/>
        <v>0</v>
      </c>
    </row>
    <row r="740" spans="1:17">
      <c r="A740" s="19">
        <v>1045</v>
      </c>
      <c r="B740" s="19" t="s">
        <v>2182</v>
      </c>
      <c r="C740" s="209" t="s">
        <v>321</v>
      </c>
      <c r="D740" s="212" t="s">
        <v>322</v>
      </c>
      <c r="E740" s="209" t="s">
        <v>323</v>
      </c>
      <c r="F740" s="210">
        <v>697936.7</v>
      </c>
      <c r="G740" s="210">
        <v>0</v>
      </c>
      <c r="H740" s="210">
        <v>0</v>
      </c>
      <c r="I740" s="210">
        <v>0</v>
      </c>
      <c r="J740" s="210">
        <v>0</v>
      </c>
      <c r="K740" s="210">
        <v>0</v>
      </c>
      <c r="L740" s="210">
        <v>0</v>
      </c>
      <c r="M740" s="210">
        <v>697936.7</v>
      </c>
      <c r="N740" s="211">
        <v>44470</v>
      </c>
      <c r="P740" s="217">
        <f t="shared" si="38"/>
        <v>0</v>
      </c>
      <c r="Q740" s="217">
        <f t="shared" si="39"/>
        <v>0</v>
      </c>
    </row>
    <row r="741" spans="1:17">
      <c r="A741" s="19">
        <v>1046</v>
      </c>
      <c r="B741" s="19" t="s">
        <v>2182</v>
      </c>
      <c r="C741" s="209" t="s">
        <v>324</v>
      </c>
      <c r="D741" s="212" t="s">
        <v>325</v>
      </c>
      <c r="E741" s="209" t="s">
        <v>326</v>
      </c>
      <c r="F741" s="210">
        <v>347198.64</v>
      </c>
      <c r="G741" s="210">
        <v>0</v>
      </c>
      <c r="H741" s="210">
        <v>0</v>
      </c>
      <c r="I741" s="210">
        <v>0</v>
      </c>
      <c r="J741" s="210">
        <v>0</v>
      </c>
      <c r="K741" s="210">
        <v>0</v>
      </c>
      <c r="L741" s="210">
        <v>0</v>
      </c>
      <c r="M741" s="210">
        <v>347198.64</v>
      </c>
      <c r="N741" s="211">
        <v>44470</v>
      </c>
      <c r="P741" s="217">
        <f t="shared" si="38"/>
        <v>0</v>
      </c>
      <c r="Q741" s="217">
        <f t="shared" si="39"/>
        <v>0</v>
      </c>
    </row>
    <row r="742" spans="1:17">
      <c r="A742" s="19">
        <v>1047</v>
      </c>
      <c r="B742" s="19" t="s">
        <v>2182</v>
      </c>
      <c r="C742" s="209" t="s">
        <v>327</v>
      </c>
      <c r="D742" s="212" t="s">
        <v>325</v>
      </c>
      <c r="E742" s="209" t="s">
        <v>328</v>
      </c>
      <c r="F742" s="210">
        <v>45206.64</v>
      </c>
      <c r="G742" s="210">
        <v>0</v>
      </c>
      <c r="H742" s="210">
        <v>0</v>
      </c>
      <c r="I742" s="210">
        <v>0</v>
      </c>
      <c r="J742" s="210">
        <v>0</v>
      </c>
      <c r="K742" s="210">
        <v>0</v>
      </c>
      <c r="L742" s="210">
        <v>0</v>
      </c>
      <c r="M742" s="210">
        <v>45206.64</v>
      </c>
      <c r="N742" s="211">
        <v>44470</v>
      </c>
      <c r="P742" s="217">
        <f t="shared" si="38"/>
        <v>0</v>
      </c>
      <c r="Q742" s="217">
        <f t="shared" si="39"/>
        <v>0</v>
      </c>
    </row>
    <row r="743" spans="1:17">
      <c r="A743" s="19">
        <v>1048</v>
      </c>
      <c r="B743" s="19" t="s">
        <v>2182</v>
      </c>
      <c r="C743" s="209" t="s">
        <v>329</v>
      </c>
      <c r="D743" s="212" t="s">
        <v>330</v>
      </c>
      <c r="E743" s="209" t="s">
        <v>331</v>
      </c>
      <c r="F743" s="210">
        <v>1070069.71</v>
      </c>
      <c r="G743" s="210">
        <v>0</v>
      </c>
      <c r="H743" s="210">
        <v>0</v>
      </c>
      <c r="I743" s="210">
        <v>0</v>
      </c>
      <c r="J743" s="210">
        <v>0</v>
      </c>
      <c r="K743" s="210">
        <v>0</v>
      </c>
      <c r="L743" s="210">
        <v>0</v>
      </c>
      <c r="M743" s="210">
        <v>1070069.71</v>
      </c>
      <c r="N743" s="211">
        <v>44470</v>
      </c>
      <c r="P743" s="217">
        <f t="shared" si="38"/>
        <v>0</v>
      </c>
      <c r="Q743" s="217">
        <f t="shared" si="39"/>
        <v>0</v>
      </c>
    </row>
    <row r="744" spans="1:17">
      <c r="A744" s="19">
        <v>1049</v>
      </c>
      <c r="B744" s="19" t="s">
        <v>2182</v>
      </c>
      <c r="C744" s="209" t="s">
        <v>332</v>
      </c>
      <c r="D744" s="212" t="s">
        <v>333</v>
      </c>
      <c r="E744" s="209" t="s">
        <v>334</v>
      </c>
      <c r="F744" s="210">
        <v>14489962.99</v>
      </c>
      <c r="G744" s="210">
        <v>7799</v>
      </c>
      <c r="H744" s="210">
        <v>0</v>
      </c>
      <c r="I744" s="210">
        <v>0</v>
      </c>
      <c r="J744" s="210">
        <v>0</v>
      </c>
      <c r="K744" s="210">
        <v>0</v>
      </c>
      <c r="L744" s="210">
        <v>0</v>
      </c>
      <c r="M744" s="210">
        <v>14497761.99</v>
      </c>
      <c r="N744" s="211">
        <v>44470</v>
      </c>
      <c r="P744" s="217">
        <f t="shared" si="38"/>
        <v>-7799</v>
      </c>
      <c r="Q744" s="217">
        <f t="shared" si="39"/>
        <v>0</v>
      </c>
    </row>
    <row r="745" spans="1:17">
      <c r="A745" s="19">
        <v>1050</v>
      </c>
      <c r="B745" s="19" t="s">
        <v>2182</v>
      </c>
      <c r="C745" s="209" t="s">
        <v>335</v>
      </c>
      <c r="D745" s="212" t="s">
        <v>319</v>
      </c>
      <c r="E745" s="209" t="s">
        <v>336</v>
      </c>
      <c r="F745" s="210">
        <v>1195429.73</v>
      </c>
      <c r="G745" s="210">
        <v>0</v>
      </c>
      <c r="H745" s="210">
        <v>0</v>
      </c>
      <c r="I745" s="210">
        <v>0</v>
      </c>
      <c r="J745" s="210">
        <v>0</v>
      </c>
      <c r="K745" s="210">
        <v>0</v>
      </c>
      <c r="L745" s="210">
        <v>0</v>
      </c>
      <c r="M745" s="210">
        <v>1195429.73</v>
      </c>
      <c r="N745" s="211">
        <v>44470</v>
      </c>
      <c r="P745" s="217">
        <f t="shared" si="38"/>
        <v>0</v>
      </c>
      <c r="Q745" s="217">
        <f t="shared" si="39"/>
        <v>0</v>
      </c>
    </row>
    <row r="746" spans="1:17">
      <c r="A746" s="19">
        <v>1051</v>
      </c>
      <c r="B746" s="19" t="s">
        <v>2182</v>
      </c>
      <c r="C746" s="209" t="s">
        <v>337</v>
      </c>
      <c r="D746" s="212" t="s">
        <v>319</v>
      </c>
      <c r="E746" s="209" t="s">
        <v>338</v>
      </c>
      <c r="F746" s="210">
        <v>4570</v>
      </c>
      <c r="G746" s="210">
        <v>0</v>
      </c>
      <c r="H746" s="210">
        <v>0</v>
      </c>
      <c r="I746" s="210">
        <v>0</v>
      </c>
      <c r="J746" s="210">
        <v>0</v>
      </c>
      <c r="K746" s="210">
        <v>0</v>
      </c>
      <c r="L746" s="210">
        <v>0</v>
      </c>
      <c r="M746" s="210">
        <v>4570</v>
      </c>
      <c r="N746" s="211">
        <v>44470</v>
      </c>
      <c r="P746" s="217">
        <f t="shared" si="38"/>
        <v>0</v>
      </c>
      <c r="Q746" s="217">
        <f t="shared" si="39"/>
        <v>0</v>
      </c>
    </row>
    <row r="747" spans="1:17">
      <c r="A747" s="19">
        <v>1052</v>
      </c>
      <c r="B747" s="19" t="s">
        <v>2182</v>
      </c>
      <c r="C747" s="209" t="s">
        <v>339</v>
      </c>
      <c r="D747" s="212" t="s">
        <v>319</v>
      </c>
      <c r="E747" s="209" t="s">
        <v>340</v>
      </c>
      <c r="F747" s="210">
        <v>3573.73</v>
      </c>
      <c r="G747" s="210">
        <v>0</v>
      </c>
      <c r="H747" s="210">
        <v>0</v>
      </c>
      <c r="I747" s="210">
        <v>0</v>
      </c>
      <c r="J747" s="210">
        <v>0</v>
      </c>
      <c r="K747" s="210">
        <v>0</v>
      </c>
      <c r="L747" s="210">
        <v>0</v>
      </c>
      <c r="M747" s="210">
        <v>3573.73</v>
      </c>
      <c r="N747" s="211">
        <v>44470</v>
      </c>
      <c r="P747" s="217">
        <f t="shared" si="38"/>
        <v>0</v>
      </c>
      <c r="Q747" s="217">
        <f t="shared" si="39"/>
        <v>0</v>
      </c>
    </row>
    <row r="748" spans="1:17">
      <c r="A748" s="19">
        <v>1053</v>
      </c>
      <c r="B748" s="19" t="s">
        <v>2182</v>
      </c>
      <c r="C748" s="209" t="s">
        <v>341</v>
      </c>
      <c r="D748" s="212" t="s">
        <v>319</v>
      </c>
      <c r="E748" s="209" t="s">
        <v>342</v>
      </c>
      <c r="F748" s="210">
        <v>179590.81</v>
      </c>
      <c r="G748" s="210">
        <v>0</v>
      </c>
      <c r="H748" s="210">
        <v>0</v>
      </c>
      <c r="I748" s="210">
        <v>0</v>
      </c>
      <c r="J748" s="210">
        <v>0</v>
      </c>
      <c r="K748" s="210">
        <v>0</v>
      </c>
      <c r="L748" s="210">
        <v>0</v>
      </c>
      <c r="M748" s="210">
        <v>179590.81</v>
      </c>
      <c r="N748" s="211">
        <v>44470</v>
      </c>
      <c r="P748" s="217">
        <f t="shared" si="38"/>
        <v>0</v>
      </c>
      <c r="Q748" s="217">
        <f t="shared" si="39"/>
        <v>0</v>
      </c>
    </row>
    <row r="749" spans="1:17">
      <c r="A749" s="19">
        <v>1054</v>
      </c>
      <c r="B749" s="19" t="s">
        <v>2182</v>
      </c>
      <c r="C749" s="209" t="s">
        <v>343</v>
      </c>
      <c r="D749" s="212" t="s">
        <v>319</v>
      </c>
      <c r="E749" s="209" t="s">
        <v>344</v>
      </c>
      <c r="F749" s="210">
        <v>65441.5</v>
      </c>
      <c r="G749" s="210">
        <v>0</v>
      </c>
      <c r="H749" s="210">
        <v>0</v>
      </c>
      <c r="I749" s="210">
        <v>0</v>
      </c>
      <c r="J749" s="210">
        <v>0</v>
      </c>
      <c r="K749" s="210">
        <v>0</v>
      </c>
      <c r="L749" s="210">
        <v>0</v>
      </c>
      <c r="M749" s="210">
        <v>65441.5</v>
      </c>
      <c r="N749" s="211">
        <v>44470</v>
      </c>
      <c r="P749" s="217">
        <f t="shared" si="38"/>
        <v>0</v>
      </c>
      <c r="Q749" s="217">
        <f t="shared" si="39"/>
        <v>0</v>
      </c>
    </row>
    <row r="750" spans="1:17">
      <c r="A750" s="19">
        <v>1055</v>
      </c>
      <c r="B750" s="19" t="s">
        <v>2182</v>
      </c>
      <c r="C750" s="209" t="s">
        <v>345</v>
      </c>
      <c r="D750" s="212" t="s">
        <v>319</v>
      </c>
      <c r="E750" s="209" t="s">
        <v>346</v>
      </c>
      <c r="F750" s="210">
        <v>19931.330000000002</v>
      </c>
      <c r="G750" s="210">
        <v>0</v>
      </c>
      <c r="H750" s="210">
        <v>0</v>
      </c>
      <c r="I750" s="210">
        <v>0</v>
      </c>
      <c r="J750" s="210">
        <v>0</v>
      </c>
      <c r="K750" s="210">
        <v>0</v>
      </c>
      <c r="L750" s="210">
        <v>0</v>
      </c>
      <c r="M750" s="210">
        <v>19931.330000000002</v>
      </c>
      <c r="N750" s="211">
        <v>44470</v>
      </c>
      <c r="P750" s="217">
        <f t="shared" si="38"/>
        <v>0</v>
      </c>
      <c r="Q750" s="217">
        <f t="shared" si="39"/>
        <v>0</v>
      </c>
    </row>
    <row r="751" spans="1:17">
      <c r="A751" s="19">
        <v>1056</v>
      </c>
      <c r="B751" s="19" t="s">
        <v>2182</v>
      </c>
      <c r="C751" s="209" t="s">
        <v>347</v>
      </c>
      <c r="D751" s="212" t="s">
        <v>319</v>
      </c>
      <c r="E751" s="209" t="s">
        <v>348</v>
      </c>
      <c r="F751" s="210">
        <v>10181.15</v>
      </c>
      <c r="G751" s="210">
        <v>0</v>
      </c>
      <c r="H751" s="210">
        <v>0</v>
      </c>
      <c r="I751" s="210">
        <v>0</v>
      </c>
      <c r="J751" s="210">
        <v>0</v>
      </c>
      <c r="K751" s="210">
        <v>0</v>
      </c>
      <c r="L751" s="210">
        <v>0</v>
      </c>
      <c r="M751" s="210">
        <v>10181.15</v>
      </c>
      <c r="N751" s="211">
        <v>44470</v>
      </c>
      <c r="P751" s="217">
        <f t="shared" si="38"/>
        <v>0</v>
      </c>
      <c r="Q751" s="217">
        <f t="shared" si="39"/>
        <v>0</v>
      </c>
    </row>
    <row r="752" spans="1:17">
      <c r="A752" s="19">
        <v>1057</v>
      </c>
      <c r="B752" s="19" t="s">
        <v>2182</v>
      </c>
      <c r="C752" s="209" t="s">
        <v>349</v>
      </c>
      <c r="D752" s="212" t="s">
        <v>319</v>
      </c>
      <c r="E752" s="209" t="s">
        <v>350</v>
      </c>
      <c r="F752" s="210">
        <v>1390620.7</v>
      </c>
      <c r="G752" s="210">
        <v>0</v>
      </c>
      <c r="H752" s="210">
        <v>0</v>
      </c>
      <c r="I752" s="210">
        <v>0</v>
      </c>
      <c r="J752" s="210">
        <v>0</v>
      </c>
      <c r="K752" s="210">
        <v>0</v>
      </c>
      <c r="L752" s="210">
        <v>0</v>
      </c>
      <c r="M752" s="210">
        <v>1390620.7</v>
      </c>
      <c r="N752" s="211">
        <v>44470</v>
      </c>
      <c r="P752" s="217">
        <f t="shared" si="38"/>
        <v>0</v>
      </c>
      <c r="Q752" s="217">
        <f t="shared" si="39"/>
        <v>0</v>
      </c>
    </row>
    <row r="753" spans="1:17">
      <c r="A753" s="19">
        <v>1058</v>
      </c>
      <c r="B753" s="19" t="s">
        <v>2182</v>
      </c>
      <c r="C753" s="209" t="s">
        <v>351</v>
      </c>
      <c r="D753" s="212" t="s">
        <v>319</v>
      </c>
      <c r="E753" s="209" t="s">
        <v>352</v>
      </c>
      <c r="F753" s="210">
        <v>22704.94</v>
      </c>
      <c r="G753" s="210">
        <v>0</v>
      </c>
      <c r="H753" s="210">
        <v>0</v>
      </c>
      <c r="I753" s="210">
        <v>0</v>
      </c>
      <c r="J753" s="210">
        <v>0</v>
      </c>
      <c r="K753" s="210">
        <v>0</v>
      </c>
      <c r="L753" s="210">
        <v>0</v>
      </c>
      <c r="M753" s="210">
        <v>22704.94</v>
      </c>
      <c r="N753" s="211">
        <v>44470</v>
      </c>
      <c r="P753" s="217">
        <f t="shared" si="38"/>
        <v>0</v>
      </c>
      <c r="Q753" s="217">
        <f t="shared" si="39"/>
        <v>0</v>
      </c>
    </row>
    <row r="754" spans="1:17">
      <c r="A754" s="19">
        <v>1059</v>
      </c>
      <c r="B754" s="19" t="s">
        <v>2182</v>
      </c>
      <c r="C754" s="209" t="s">
        <v>353</v>
      </c>
      <c r="D754" s="212" t="s">
        <v>319</v>
      </c>
      <c r="E754" s="209" t="s">
        <v>354</v>
      </c>
      <c r="F754" s="210">
        <v>1350.53</v>
      </c>
      <c r="G754" s="210">
        <v>0</v>
      </c>
      <c r="H754" s="210">
        <v>0</v>
      </c>
      <c r="I754" s="210">
        <v>0</v>
      </c>
      <c r="J754" s="210">
        <v>0</v>
      </c>
      <c r="K754" s="210">
        <v>0</v>
      </c>
      <c r="L754" s="210">
        <v>0</v>
      </c>
      <c r="M754" s="210">
        <v>1350.53</v>
      </c>
      <c r="N754" s="211">
        <v>44470</v>
      </c>
      <c r="P754" s="217">
        <f t="shared" si="38"/>
        <v>0</v>
      </c>
      <c r="Q754" s="217">
        <f t="shared" si="39"/>
        <v>0</v>
      </c>
    </row>
    <row r="755" spans="1:17">
      <c r="A755" s="19">
        <v>1060</v>
      </c>
      <c r="B755" s="19" t="s">
        <v>2182</v>
      </c>
      <c r="C755" s="209" t="s">
        <v>355</v>
      </c>
      <c r="D755" s="212" t="s">
        <v>319</v>
      </c>
      <c r="E755" s="209" t="s">
        <v>356</v>
      </c>
      <c r="F755" s="210">
        <v>4601.2</v>
      </c>
      <c r="G755" s="210">
        <v>0</v>
      </c>
      <c r="H755" s="210">
        <v>0</v>
      </c>
      <c r="I755" s="210">
        <v>0</v>
      </c>
      <c r="J755" s="210">
        <v>0</v>
      </c>
      <c r="K755" s="210">
        <v>0</v>
      </c>
      <c r="L755" s="210">
        <v>0</v>
      </c>
      <c r="M755" s="210">
        <v>4601.2</v>
      </c>
      <c r="N755" s="211">
        <v>44470</v>
      </c>
      <c r="P755" s="217">
        <f t="shared" si="38"/>
        <v>0</v>
      </c>
      <c r="Q755" s="217">
        <f t="shared" si="39"/>
        <v>0</v>
      </c>
    </row>
    <row r="756" spans="1:17">
      <c r="A756" s="19">
        <v>1061</v>
      </c>
      <c r="B756" s="19" t="s">
        <v>2182</v>
      </c>
      <c r="C756" s="209" t="s">
        <v>357</v>
      </c>
      <c r="D756" s="212" t="s">
        <v>319</v>
      </c>
      <c r="E756" s="209" t="s">
        <v>358</v>
      </c>
      <c r="F756" s="210">
        <v>907856</v>
      </c>
      <c r="G756" s="210">
        <v>0</v>
      </c>
      <c r="H756" s="210">
        <v>0</v>
      </c>
      <c r="I756" s="210">
        <v>0</v>
      </c>
      <c r="J756" s="210">
        <v>0</v>
      </c>
      <c r="K756" s="210">
        <v>0</v>
      </c>
      <c r="L756" s="210">
        <v>0</v>
      </c>
      <c r="M756" s="210">
        <v>907856</v>
      </c>
      <c r="N756" s="211">
        <v>44470</v>
      </c>
      <c r="P756" s="217">
        <f t="shared" si="38"/>
        <v>0</v>
      </c>
      <c r="Q756" s="217">
        <f t="shared" si="39"/>
        <v>0</v>
      </c>
    </row>
    <row r="757" spans="1:17">
      <c r="A757" s="19">
        <v>1062</v>
      </c>
      <c r="B757" s="19" t="s">
        <v>2182</v>
      </c>
      <c r="C757" s="209" t="s">
        <v>359</v>
      </c>
      <c r="D757" s="212" t="s">
        <v>319</v>
      </c>
      <c r="E757" s="209" t="s">
        <v>360</v>
      </c>
      <c r="F757" s="210">
        <v>535753.85</v>
      </c>
      <c r="G757" s="210">
        <v>0</v>
      </c>
      <c r="H757" s="210">
        <v>0</v>
      </c>
      <c r="I757" s="210">
        <v>0</v>
      </c>
      <c r="J757" s="210">
        <v>0</v>
      </c>
      <c r="K757" s="210">
        <v>0</v>
      </c>
      <c r="L757" s="210">
        <v>0</v>
      </c>
      <c r="M757" s="210">
        <v>535753.85</v>
      </c>
      <c r="N757" s="211">
        <v>44470</v>
      </c>
      <c r="P757" s="217">
        <f t="shared" si="38"/>
        <v>0</v>
      </c>
      <c r="Q757" s="217">
        <f t="shared" si="39"/>
        <v>0</v>
      </c>
    </row>
    <row r="758" spans="1:17">
      <c r="A758" s="19">
        <v>1063</v>
      </c>
      <c r="B758" s="19" t="s">
        <v>2182</v>
      </c>
      <c r="C758" s="209" t="s">
        <v>361</v>
      </c>
      <c r="D758" s="212" t="s">
        <v>319</v>
      </c>
      <c r="E758" s="209" t="s">
        <v>2183</v>
      </c>
      <c r="F758" s="210">
        <v>2164736.81</v>
      </c>
      <c r="G758" s="210">
        <v>0</v>
      </c>
      <c r="H758" s="210">
        <v>0</v>
      </c>
      <c r="I758" s="210">
        <v>0</v>
      </c>
      <c r="J758" s="210">
        <v>0</v>
      </c>
      <c r="K758" s="210">
        <v>0</v>
      </c>
      <c r="L758" s="210">
        <v>0</v>
      </c>
      <c r="M758" s="210">
        <v>2164736.81</v>
      </c>
      <c r="N758" s="211">
        <v>44470</v>
      </c>
      <c r="P758" s="217">
        <f t="shared" si="38"/>
        <v>0</v>
      </c>
      <c r="Q758" s="217">
        <f t="shared" si="39"/>
        <v>0</v>
      </c>
    </row>
    <row r="759" spans="1:17">
      <c r="A759" s="19">
        <v>1064</v>
      </c>
      <c r="B759" s="19" t="s">
        <v>2182</v>
      </c>
      <c r="C759" s="209" t="s">
        <v>363</v>
      </c>
      <c r="D759" s="212" t="s">
        <v>319</v>
      </c>
      <c r="E759" s="209" t="s">
        <v>364</v>
      </c>
      <c r="F759" s="210">
        <v>130585.64</v>
      </c>
      <c r="G759" s="210">
        <v>0</v>
      </c>
      <c r="H759" s="210">
        <v>0</v>
      </c>
      <c r="I759" s="210">
        <v>0</v>
      </c>
      <c r="J759" s="210">
        <v>0</v>
      </c>
      <c r="K759" s="210">
        <v>0</v>
      </c>
      <c r="L759" s="210">
        <v>0</v>
      </c>
      <c r="M759" s="210">
        <v>130585.64</v>
      </c>
      <c r="N759" s="211">
        <v>44470</v>
      </c>
      <c r="P759" s="217">
        <f t="shared" si="38"/>
        <v>0</v>
      </c>
      <c r="Q759" s="217">
        <f t="shared" si="39"/>
        <v>0</v>
      </c>
    </row>
    <row r="760" spans="1:17">
      <c r="A760" s="19">
        <v>1065</v>
      </c>
      <c r="B760" s="19" t="s">
        <v>2182</v>
      </c>
      <c r="C760" s="209" t="s">
        <v>365</v>
      </c>
      <c r="D760" s="212" t="s">
        <v>319</v>
      </c>
      <c r="E760" s="209" t="s">
        <v>366</v>
      </c>
      <c r="F760" s="210">
        <v>43322.97</v>
      </c>
      <c r="G760" s="210">
        <v>0</v>
      </c>
      <c r="H760" s="210">
        <v>0</v>
      </c>
      <c r="I760" s="210">
        <v>0</v>
      </c>
      <c r="J760" s="210">
        <v>0</v>
      </c>
      <c r="K760" s="210">
        <v>0</v>
      </c>
      <c r="L760" s="210">
        <v>0</v>
      </c>
      <c r="M760" s="210">
        <v>43322.97</v>
      </c>
      <c r="N760" s="211">
        <v>44470</v>
      </c>
      <c r="P760" s="217">
        <f t="shared" si="38"/>
        <v>0</v>
      </c>
      <c r="Q760" s="217">
        <f t="shared" si="39"/>
        <v>0</v>
      </c>
    </row>
    <row r="761" spans="1:17">
      <c r="A761" s="19">
        <v>1066</v>
      </c>
      <c r="B761" s="19" t="s">
        <v>2182</v>
      </c>
      <c r="C761" s="209" t="s">
        <v>367</v>
      </c>
      <c r="D761" s="212" t="s">
        <v>319</v>
      </c>
      <c r="E761" s="209" t="s">
        <v>368</v>
      </c>
      <c r="F761" s="210">
        <v>1927928.96</v>
      </c>
      <c r="G761" s="210">
        <v>0</v>
      </c>
      <c r="H761" s="210">
        <v>0</v>
      </c>
      <c r="I761" s="210">
        <v>0</v>
      </c>
      <c r="J761" s="210">
        <v>0</v>
      </c>
      <c r="K761" s="210">
        <v>0</v>
      </c>
      <c r="L761" s="210">
        <v>0</v>
      </c>
      <c r="M761" s="210">
        <v>1927928.96</v>
      </c>
      <c r="N761" s="211">
        <v>44470</v>
      </c>
      <c r="P761" s="200"/>
      <c r="Q761" s="200"/>
    </row>
    <row r="762" spans="1:17">
      <c r="A762" s="19">
        <v>1067</v>
      </c>
      <c r="B762" s="19" t="s">
        <v>2182</v>
      </c>
      <c r="C762" s="209" t="s">
        <v>369</v>
      </c>
      <c r="D762" s="212" t="s">
        <v>319</v>
      </c>
      <c r="E762" s="209" t="s">
        <v>370</v>
      </c>
      <c r="F762" s="210">
        <v>8403.43</v>
      </c>
      <c r="G762" s="210">
        <v>0</v>
      </c>
      <c r="H762" s="210">
        <v>0</v>
      </c>
      <c r="I762" s="210">
        <v>0</v>
      </c>
      <c r="J762" s="210">
        <v>0</v>
      </c>
      <c r="K762" s="210">
        <v>0</v>
      </c>
      <c r="L762" s="210">
        <v>0</v>
      </c>
      <c r="M762" s="210">
        <v>8403.43</v>
      </c>
      <c r="N762" s="211">
        <v>44470</v>
      </c>
      <c r="P762" s="200"/>
      <c r="Q762" s="200"/>
    </row>
    <row r="763" spans="1:17">
      <c r="A763" s="19">
        <v>1068</v>
      </c>
      <c r="B763" s="19" t="s">
        <v>2182</v>
      </c>
      <c r="C763" s="209" t="s">
        <v>371</v>
      </c>
      <c r="D763" s="212" t="s">
        <v>319</v>
      </c>
      <c r="E763" s="209" t="s">
        <v>372</v>
      </c>
      <c r="F763" s="210">
        <v>9347.06</v>
      </c>
      <c r="G763" s="210">
        <v>0</v>
      </c>
      <c r="H763" s="210">
        <v>0</v>
      </c>
      <c r="I763" s="210">
        <v>0</v>
      </c>
      <c r="J763" s="210">
        <v>0</v>
      </c>
      <c r="K763" s="210">
        <v>0</v>
      </c>
      <c r="L763" s="210">
        <v>0</v>
      </c>
      <c r="M763" s="210">
        <v>9347.06</v>
      </c>
      <c r="N763" s="211">
        <v>44470</v>
      </c>
      <c r="P763" s="200"/>
      <c r="Q763" s="200"/>
    </row>
    <row r="764" spans="1:17">
      <c r="A764" s="19">
        <v>1069</v>
      </c>
      <c r="B764" s="19" t="s">
        <v>2182</v>
      </c>
      <c r="C764" s="209" t="s">
        <v>373</v>
      </c>
      <c r="D764" s="212" t="s">
        <v>319</v>
      </c>
      <c r="E764" s="209" t="s">
        <v>374</v>
      </c>
      <c r="F764" s="210">
        <v>407224.19</v>
      </c>
      <c r="G764" s="210">
        <v>0</v>
      </c>
      <c r="H764" s="210">
        <v>0</v>
      </c>
      <c r="I764" s="210">
        <v>0</v>
      </c>
      <c r="J764" s="210">
        <v>0</v>
      </c>
      <c r="K764" s="210">
        <v>0</v>
      </c>
      <c r="L764" s="210">
        <v>0</v>
      </c>
      <c r="M764" s="210">
        <v>407224.19</v>
      </c>
      <c r="N764" s="211">
        <v>44470</v>
      </c>
      <c r="P764" s="200"/>
      <c r="Q764" s="200"/>
    </row>
    <row r="765" spans="1:17">
      <c r="A765" s="19">
        <v>1070</v>
      </c>
      <c r="B765" s="19" t="s">
        <v>2182</v>
      </c>
      <c r="C765" s="209" t="s">
        <v>375</v>
      </c>
      <c r="D765" s="212" t="s">
        <v>319</v>
      </c>
      <c r="E765" s="209" t="s">
        <v>376</v>
      </c>
      <c r="F765" s="210">
        <v>18518.509999999998</v>
      </c>
      <c r="G765" s="210">
        <v>0</v>
      </c>
      <c r="H765" s="210">
        <v>0</v>
      </c>
      <c r="I765" s="210">
        <v>0</v>
      </c>
      <c r="J765" s="210">
        <v>0</v>
      </c>
      <c r="K765" s="210">
        <v>0</v>
      </c>
      <c r="L765" s="210">
        <v>0</v>
      </c>
      <c r="M765" s="210">
        <v>18518.509999999998</v>
      </c>
      <c r="N765" s="211">
        <v>44470</v>
      </c>
      <c r="P765" s="200"/>
      <c r="Q765" s="200"/>
    </row>
    <row r="766" spans="1:17">
      <c r="A766" s="19">
        <v>1071</v>
      </c>
      <c r="B766" s="19" t="s">
        <v>2182</v>
      </c>
      <c r="C766" s="209" t="s">
        <v>377</v>
      </c>
      <c r="D766" s="212" t="s">
        <v>319</v>
      </c>
      <c r="E766" s="209" t="s">
        <v>378</v>
      </c>
      <c r="F766" s="210">
        <v>13591.5</v>
      </c>
      <c r="G766" s="210">
        <v>0</v>
      </c>
      <c r="H766" s="210">
        <v>0</v>
      </c>
      <c r="I766" s="210">
        <v>0</v>
      </c>
      <c r="J766" s="210">
        <v>0</v>
      </c>
      <c r="K766" s="210">
        <v>0</v>
      </c>
      <c r="L766" s="210">
        <v>0</v>
      </c>
      <c r="M766" s="210">
        <v>13591.5</v>
      </c>
      <c r="N766" s="211">
        <v>44470</v>
      </c>
      <c r="P766" s="200"/>
      <c r="Q766" s="200"/>
    </row>
    <row r="767" spans="1:17">
      <c r="A767" s="19">
        <v>1072</v>
      </c>
      <c r="B767" s="19" t="s">
        <v>2182</v>
      </c>
      <c r="C767" s="209" t="s">
        <v>379</v>
      </c>
      <c r="D767" s="212" t="s">
        <v>319</v>
      </c>
      <c r="E767" s="209" t="s">
        <v>380</v>
      </c>
      <c r="F767" s="210">
        <v>200176.15</v>
      </c>
      <c r="G767" s="210">
        <v>0</v>
      </c>
      <c r="H767" s="210">
        <v>0</v>
      </c>
      <c r="I767" s="210">
        <v>0</v>
      </c>
      <c r="J767" s="210">
        <v>0</v>
      </c>
      <c r="K767" s="210">
        <v>0</v>
      </c>
      <c r="L767" s="210">
        <v>0</v>
      </c>
      <c r="M767" s="210">
        <v>200176.15</v>
      </c>
      <c r="N767" s="211">
        <v>44470</v>
      </c>
      <c r="P767" s="200"/>
      <c r="Q767" s="200"/>
    </row>
    <row r="768" spans="1:17">
      <c r="A768" s="19">
        <v>1073</v>
      </c>
      <c r="B768" s="19" t="s">
        <v>2182</v>
      </c>
      <c r="C768" s="209" t="s">
        <v>381</v>
      </c>
      <c r="D768" s="212" t="s">
        <v>319</v>
      </c>
      <c r="E768" s="209" t="s">
        <v>382</v>
      </c>
      <c r="F768" s="210">
        <v>136175.75</v>
      </c>
      <c r="G768" s="210">
        <v>0</v>
      </c>
      <c r="H768" s="210">
        <v>0</v>
      </c>
      <c r="I768" s="210">
        <v>0</v>
      </c>
      <c r="J768" s="210">
        <v>0</v>
      </c>
      <c r="K768" s="210">
        <v>0</v>
      </c>
      <c r="L768" s="210">
        <v>0</v>
      </c>
      <c r="M768" s="210">
        <v>136175.75</v>
      </c>
      <c r="N768" s="211">
        <v>44470</v>
      </c>
      <c r="P768" s="200"/>
      <c r="Q768" s="200"/>
    </row>
    <row r="769" spans="1:17">
      <c r="A769" s="19">
        <v>1083</v>
      </c>
      <c r="B769" s="19" t="s">
        <v>2182</v>
      </c>
      <c r="C769" s="209" t="s">
        <v>467</v>
      </c>
      <c r="D769" s="212" t="s">
        <v>468</v>
      </c>
      <c r="E769" s="209" t="s">
        <v>468</v>
      </c>
      <c r="F769" s="210">
        <v>1155220.6399999999</v>
      </c>
      <c r="G769" s="210">
        <v>0</v>
      </c>
      <c r="H769" s="210">
        <v>0</v>
      </c>
      <c r="I769" s="210">
        <v>0</v>
      </c>
      <c r="J769" s="210">
        <v>0</v>
      </c>
      <c r="K769" s="210">
        <v>0</v>
      </c>
      <c r="L769" s="210">
        <v>0</v>
      </c>
      <c r="M769" s="210">
        <v>1155220.6399999999</v>
      </c>
      <c r="N769" s="211">
        <v>44470</v>
      </c>
      <c r="P769" s="200"/>
      <c r="Q769" s="200"/>
    </row>
    <row r="770" spans="1:17">
      <c r="A770" s="19">
        <v>1084</v>
      </c>
      <c r="B770" s="19" t="e">
        <v>#N/A</v>
      </c>
      <c r="C770" s="209" t="s">
        <v>2184</v>
      </c>
      <c r="D770" s="212" t="e">
        <v>#N/A</v>
      </c>
      <c r="E770" s="209" t="s">
        <v>2185</v>
      </c>
      <c r="F770" s="210">
        <v>1602</v>
      </c>
      <c r="G770" s="210">
        <v>0</v>
      </c>
      <c r="H770" s="210">
        <v>0</v>
      </c>
      <c r="I770" s="210">
        <v>0</v>
      </c>
      <c r="J770" s="210">
        <v>0</v>
      </c>
      <c r="K770" s="210">
        <v>0</v>
      </c>
      <c r="L770" s="210">
        <v>0</v>
      </c>
      <c r="M770" s="210">
        <v>1602</v>
      </c>
      <c r="N770" s="211">
        <v>44470</v>
      </c>
      <c r="P770" s="200"/>
      <c r="Q770" s="200"/>
    </row>
    <row r="771" spans="1:17">
      <c r="A771" s="19">
        <v>1085</v>
      </c>
      <c r="B771" s="19" t="s">
        <v>2186</v>
      </c>
      <c r="C771" s="209" t="s">
        <v>502</v>
      </c>
      <c r="D771" s="212">
        <v>0</v>
      </c>
      <c r="E771" s="209" t="s">
        <v>503</v>
      </c>
      <c r="F771" s="210">
        <v>601976</v>
      </c>
      <c r="G771" s="210">
        <v>0</v>
      </c>
      <c r="H771" s="210">
        <v>0</v>
      </c>
      <c r="I771" s="210">
        <v>0</v>
      </c>
      <c r="J771" s="210">
        <v>0</v>
      </c>
      <c r="K771" s="210">
        <v>0</v>
      </c>
      <c r="L771" s="210">
        <v>0</v>
      </c>
      <c r="M771" s="210">
        <v>601976</v>
      </c>
      <c r="N771" s="211">
        <v>44470</v>
      </c>
      <c r="P771" s="200"/>
      <c r="Q771" s="200"/>
    </row>
    <row r="772" spans="1:17">
      <c r="A772" s="19">
        <v>1086</v>
      </c>
      <c r="B772" s="19" t="s">
        <v>2186</v>
      </c>
      <c r="C772" s="209" t="s">
        <v>504</v>
      </c>
      <c r="D772" s="212">
        <v>0</v>
      </c>
      <c r="E772" s="209" t="s">
        <v>505</v>
      </c>
      <c r="F772" s="210">
        <v>213.57</v>
      </c>
      <c r="G772" s="210">
        <v>0</v>
      </c>
      <c r="H772" s="210">
        <v>0</v>
      </c>
      <c r="I772" s="210">
        <v>0</v>
      </c>
      <c r="J772" s="210">
        <v>0</v>
      </c>
      <c r="K772" s="210">
        <v>0</v>
      </c>
      <c r="L772" s="210">
        <v>0</v>
      </c>
      <c r="M772" s="210">
        <v>213.57</v>
      </c>
      <c r="N772" s="211">
        <v>44470</v>
      </c>
      <c r="P772" s="200"/>
      <c r="Q772" s="200"/>
    </row>
    <row r="773" spans="1:17">
      <c r="A773" s="19">
        <v>1087</v>
      </c>
      <c r="B773" s="19" t="s">
        <v>2186</v>
      </c>
      <c r="C773" s="209" t="s">
        <v>506</v>
      </c>
      <c r="D773" s="212">
        <v>0</v>
      </c>
      <c r="E773" s="209" t="s">
        <v>507</v>
      </c>
      <c r="F773" s="210">
        <v>241867.62</v>
      </c>
      <c r="G773" s="210">
        <v>205</v>
      </c>
      <c r="H773" s="210">
        <v>0</v>
      </c>
      <c r="I773" s="210">
        <v>0</v>
      </c>
      <c r="J773" s="210">
        <v>0</v>
      </c>
      <c r="K773" s="210">
        <v>0</v>
      </c>
      <c r="L773" s="210">
        <v>0</v>
      </c>
      <c r="M773" s="210">
        <v>242072.62</v>
      </c>
      <c r="N773" s="211">
        <v>44470</v>
      </c>
      <c r="P773" s="200"/>
      <c r="Q773" s="200"/>
    </row>
    <row r="774" spans="1:17">
      <c r="A774" s="19">
        <v>1088</v>
      </c>
      <c r="B774" s="19" t="s">
        <v>2186</v>
      </c>
      <c r="C774" s="209" t="s">
        <v>508</v>
      </c>
      <c r="D774" s="212">
        <v>0</v>
      </c>
      <c r="E774" s="209" t="s">
        <v>509</v>
      </c>
      <c r="F774" s="210">
        <v>8100</v>
      </c>
      <c r="G774" s="210">
        <v>0</v>
      </c>
      <c r="H774" s="210">
        <v>0</v>
      </c>
      <c r="I774" s="210">
        <v>0</v>
      </c>
      <c r="J774" s="210">
        <v>0</v>
      </c>
      <c r="K774" s="210">
        <v>0</v>
      </c>
      <c r="L774" s="210">
        <v>0</v>
      </c>
      <c r="M774" s="210">
        <v>8100</v>
      </c>
      <c r="N774" s="211">
        <v>44470</v>
      </c>
      <c r="P774" s="200"/>
      <c r="Q774" s="200"/>
    </row>
    <row r="775" spans="1:17">
      <c r="A775" s="19">
        <v>1089</v>
      </c>
      <c r="B775" s="19" t="s">
        <v>2186</v>
      </c>
      <c r="C775" s="209" t="s">
        <v>512</v>
      </c>
      <c r="D775" s="212">
        <v>0</v>
      </c>
      <c r="E775" s="209" t="s">
        <v>513</v>
      </c>
      <c r="F775" s="210">
        <v>55</v>
      </c>
      <c r="G775" s="210">
        <v>0</v>
      </c>
      <c r="H775" s="210">
        <v>0</v>
      </c>
      <c r="I775" s="210">
        <v>0</v>
      </c>
      <c r="J775" s="210">
        <v>0</v>
      </c>
      <c r="K775" s="210">
        <v>0</v>
      </c>
      <c r="L775" s="210">
        <v>0</v>
      </c>
      <c r="M775" s="210">
        <v>55</v>
      </c>
      <c r="N775" s="211">
        <v>44470</v>
      </c>
      <c r="P775" s="200"/>
      <c r="Q775" s="200"/>
    </row>
    <row r="776" spans="1:17">
      <c r="A776" s="19">
        <v>1090</v>
      </c>
      <c r="B776" s="19" t="s">
        <v>2186</v>
      </c>
      <c r="C776" s="209" t="s">
        <v>514</v>
      </c>
      <c r="D776" s="212">
        <v>0</v>
      </c>
      <c r="E776" s="209" t="s">
        <v>2187</v>
      </c>
      <c r="F776" s="210">
        <v>3200</v>
      </c>
      <c r="G776" s="210">
        <v>0</v>
      </c>
      <c r="H776" s="210">
        <v>0</v>
      </c>
      <c r="I776" s="210">
        <v>0</v>
      </c>
      <c r="J776" s="210">
        <v>0</v>
      </c>
      <c r="K776" s="210">
        <v>0</v>
      </c>
      <c r="L776" s="210">
        <v>0</v>
      </c>
      <c r="M776" s="210">
        <v>3200</v>
      </c>
      <c r="N776" s="211">
        <v>44470</v>
      </c>
      <c r="P776" s="200"/>
      <c r="Q776" s="200"/>
    </row>
    <row r="777" spans="1:17">
      <c r="A777" s="19">
        <v>1091</v>
      </c>
      <c r="B777" s="19" t="s">
        <v>2186</v>
      </c>
      <c r="C777" s="209" t="s">
        <v>516</v>
      </c>
      <c r="D777" s="212">
        <v>0</v>
      </c>
      <c r="E777" s="209" t="s">
        <v>517</v>
      </c>
      <c r="F777" s="210">
        <v>5397.88</v>
      </c>
      <c r="G777" s="210">
        <v>0</v>
      </c>
      <c r="H777" s="210">
        <v>0</v>
      </c>
      <c r="I777" s="210">
        <v>0</v>
      </c>
      <c r="J777" s="210">
        <v>0</v>
      </c>
      <c r="K777" s="210">
        <v>0</v>
      </c>
      <c r="L777" s="210">
        <v>0</v>
      </c>
      <c r="M777" s="210">
        <v>5397.88</v>
      </c>
      <c r="N777" s="211">
        <v>44470</v>
      </c>
      <c r="P777" s="200"/>
      <c r="Q777" s="200"/>
    </row>
    <row r="778" spans="1:17">
      <c r="A778" s="19">
        <v>1092</v>
      </c>
      <c r="B778" s="19" t="s">
        <v>2186</v>
      </c>
      <c r="C778" s="209" t="s">
        <v>518</v>
      </c>
      <c r="D778" s="212">
        <v>0</v>
      </c>
      <c r="E778" s="209" t="s">
        <v>519</v>
      </c>
      <c r="F778" s="210">
        <v>18339.060000000001</v>
      </c>
      <c r="G778" s="210">
        <v>0</v>
      </c>
      <c r="H778" s="210">
        <v>0</v>
      </c>
      <c r="I778" s="210">
        <v>0</v>
      </c>
      <c r="J778" s="210">
        <v>0</v>
      </c>
      <c r="K778" s="210">
        <v>0</v>
      </c>
      <c r="L778" s="210">
        <v>0</v>
      </c>
      <c r="M778" s="210">
        <v>18339.060000000001</v>
      </c>
      <c r="N778" s="211">
        <v>44470</v>
      </c>
      <c r="P778" s="200"/>
      <c r="Q778" s="200"/>
    </row>
    <row r="779" spans="1:17">
      <c r="A779" s="19">
        <v>1093</v>
      </c>
      <c r="B779" s="19" t="s">
        <v>2186</v>
      </c>
      <c r="C779" s="209" t="s">
        <v>520</v>
      </c>
      <c r="D779" s="212">
        <v>0</v>
      </c>
      <c r="E779" s="209" t="s">
        <v>521</v>
      </c>
      <c r="F779" s="210">
        <v>34150</v>
      </c>
      <c r="G779" s="210">
        <v>0</v>
      </c>
      <c r="H779" s="210">
        <v>0</v>
      </c>
      <c r="I779" s="210">
        <v>0</v>
      </c>
      <c r="J779" s="210">
        <v>0</v>
      </c>
      <c r="K779" s="210">
        <v>0</v>
      </c>
      <c r="L779" s="210">
        <v>0</v>
      </c>
      <c r="M779" s="210">
        <v>34150</v>
      </c>
      <c r="N779" s="211">
        <v>44470</v>
      </c>
      <c r="P779" s="200"/>
      <c r="Q779" s="200"/>
    </row>
    <row r="780" spans="1:17">
      <c r="A780" s="19">
        <v>1094</v>
      </c>
      <c r="B780" s="19" t="s">
        <v>2186</v>
      </c>
      <c r="C780" s="209" t="s">
        <v>522</v>
      </c>
      <c r="D780" s="212">
        <v>0</v>
      </c>
      <c r="E780" s="209" t="s">
        <v>523</v>
      </c>
      <c r="F780" s="210">
        <v>80124.05</v>
      </c>
      <c r="G780" s="210">
        <v>0</v>
      </c>
      <c r="H780" s="210">
        <v>0</v>
      </c>
      <c r="I780" s="210">
        <v>0</v>
      </c>
      <c r="J780" s="210">
        <v>0</v>
      </c>
      <c r="K780" s="210">
        <v>0</v>
      </c>
      <c r="L780" s="212">
        <v>0</v>
      </c>
      <c r="M780" s="210">
        <v>80124.05</v>
      </c>
      <c r="N780" s="211">
        <v>44470</v>
      </c>
      <c r="P780" s="217">
        <f t="shared" ref="P780:P784" si="40">F780-M780</f>
        <v>0</v>
      </c>
      <c r="Q780" s="217">
        <f t="shared" ref="Q780:Q784" si="41">L780-I780+P780</f>
        <v>0</v>
      </c>
    </row>
    <row r="781" spans="1:17">
      <c r="A781" s="19">
        <v>1095</v>
      </c>
      <c r="B781" s="19" t="s">
        <v>2186</v>
      </c>
      <c r="C781" s="209" t="s">
        <v>524</v>
      </c>
      <c r="D781" s="212">
        <v>0</v>
      </c>
      <c r="E781" s="209" t="s">
        <v>525</v>
      </c>
      <c r="F781" s="210">
        <v>92400</v>
      </c>
      <c r="G781" s="210">
        <v>0</v>
      </c>
      <c r="H781" s="210">
        <v>0</v>
      </c>
      <c r="I781" s="210">
        <v>0</v>
      </c>
      <c r="J781" s="210">
        <v>0</v>
      </c>
      <c r="K781" s="210">
        <v>0</v>
      </c>
      <c r="L781" s="212">
        <v>0</v>
      </c>
      <c r="M781" s="210">
        <v>92400</v>
      </c>
      <c r="N781" s="211">
        <v>44470</v>
      </c>
      <c r="P781" s="217">
        <f t="shared" si="40"/>
        <v>0</v>
      </c>
      <c r="Q781" s="217">
        <f t="shared" si="41"/>
        <v>0</v>
      </c>
    </row>
    <row r="782" spans="1:17">
      <c r="A782" s="19">
        <v>1096</v>
      </c>
      <c r="B782" s="19" t="s">
        <v>2186</v>
      </c>
      <c r="C782" s="209" t="s">
        <v>526</v>
      </c>
      <c r="D782" s="212" t="e">
        <v>#N/A</v>
      </c>
      <c r="E782" s="209" t="s">
        <v>527</v>
      </c>
      <c r="F782" s="210">
        <v>770700</v>
      </c>
      <c r="G782" s="210">
        <v>0</v>
      </c>
      <c r="H782" s="210">
        <v>0</v>
      </c>
      <c r="I782" s="210">
        <v>0</v>
      </c>
      <c r="J782" s="210">
        <v>0</v>
      </c>
      <c r="K782" s="210">
        <v>0</v>
      </c>
      <c r="L782" s="212">
        <v>0</v>
      </c>
      <c r="M782" s="210">
        <v>770700</v>
      </c>
      <c r="N782" s="211">
        <v>44470</v>
      </c>
      <c r="P782" s="217">
        <f t="shared" si="40"/>
        <v>0</v>
      </c>
      <c r="Q782" s="217">
        <f t="shared" si="41"/>
        <v>0</v>
      </c>
    </row>
    <row r="783" spans="1:17">
      <c r="A783" s="19">
        <v>1097</v>
      </c>
      <c r="B783" s="19" t="s">
        <v>2186</v>
      </c>
      <c r="C783" s="209" t="s">
        <v>528</v>
      </c>
      <c r="D783" s="212" t="e">
        <v>#N/A</v>
      </c>
      <c r="E783" s="209" t="s">
        <v>529</v>
      </c>
      <c r="F783" s="210">
        <v>69828.91</v>
      </c>
      <c r="G783" s="210">
        <v>0</v>
      </c>
      <c r="H783" s="210">
        <v>0</v>
      </c>
      <c r="I783" s="210">
        <v>0</v>
      </c>
      <c r="J783" s="210">
        <v>0</v>
      </c>
      <c r="K783" s="210">
        <v>0</v>
      </c>
      <c r="L783" s="212">
        <v>0</v>
      </c>
      <c r="M783" s="210">
        <v>69828.91</v>
      </c>
      <c r="N783" s="211">
        <v>44470</v>
      </c>
      <c r="P783" s="217">
        <f t="shared" si="40"/>
        <v>0</v>
      </c>
      <c r="Q783" s="217">
        <f t="shared" si="41"/>
        <v>0</v>
      </c>
    </row>
    <row r="784" spans="1:17">
      <c r="A784" s="19">
        <v>1098</v>
      </c>
      <c r="B784" s="19" t="s">
        <v>2186</v>
      </c>
      <c r="C784" s="209" t="s">
        <v>530</v>
      </c>
      <c r="D784" s="212" t="e">
        <v>#N/A</v>
      </c>
      <c r="E784" s="209" t="s">
        <v>2194</v>
      </c>
      <c r="F784" s="210">
        <v>312672.69</v>
      </c>
      <c r="G784" s="210">
        <v>0</v>
      </c>
      <c r="H784" s="210">
        <v>0</v>
      </c>
      <c r="I784" s="210">
        <v>0</v>
      </c>
      <c r="J784" s="210">
        <v>0</v>
      </c>
      <c r="K784" s="210">
        <v>0</v>
      </c>
      <c r="L784" s="212">
        <v>0</v>
      </c>
      <c r="M784" s="210">
        <v>312672.69</v>
      </c>
      <c r="N784" s="211">
        <v>44470</v>
      </c>
      <c r="P784" s="217">
        <f t="shared" si="40"/>
        <v>0</v>
      </c>
      <c r="Q784" s="217">
        <f t="shared" si="41"/>
        <v>0</v>
      </c>
    </row>
    <row r="785" spans="1:17">
      <c r="A785" s="19">
        <v>1099</v>
      </c>
      <c r="B785" s="19" t="s">
        <v>2186</v>
      </c>
      <c r="C785" s="209" t="s">
        <v>534</v>
      </c>
      <c r="D785" s="212">
        <v>0</v>
      </c>
      <c r="E785" s="209" t="s">
        <v>535</v>
      </c>
      <c r="F785" s="210">
        <v>10600</v>
      </c>
      <c r="G785" s="210">
        <v>0</v>
      </c>
      <c r="H785" s="210">
        <v>0</v>
      </c>
      <c r="I785" s="210">
        <v>0</v>
      </c>
      <c r="J785" s="210">
        <v>0</v>
      </c>
      <c r="K785" s="210">
        <v>0</v>
      </c>
      <c r="L785" s="212">
        <v>0</v>
      </c>
      <c r="M785" s="210">
        <v>10600</v>
      </c>
      <c r="N785" s="211">
        <v>44470</v>
      </c>
      <c r="P785" s="217">
        <f>F785-M785</f>
        <v>0</v>
      </c>
      <c r="Q785" s="217">
        <f>L785-I785+P785</f>
        <v>0</v>
      </c>
    </row>
    <row r="786" spans="1:17">
      <c r="A786" s="19">
        <v>1100</v>
      </c>
      <c r="B786" s="19" t="s">
        <v>2186</v>
      </c>
      <c r="C786" s="209" t="s">
        <v>536</v>
      </c>
      <c r="D786" s="212">
        <v>0</v>
      </c>
      <c r="E786" s="209" t="s">
        <v>537</v>
      </c>
      <c r="F786" s="210">
        <v>132600</v>
      </c>
      <c r="G786" s="210">
        <v>13900</v>
      </c>
      <c r="H786" s="210">
        <v>0</v>
      </c>
      <c r="I786" s="210">
        <v>13900</v>
      </c>
      <c r="J786" s="210">
        <v>0</v>
      </c>
      <c r="K786" s="210">
        <v>0</v>
      </c>
      <c r="L786" s="212">
        <v>0</v>
      </c>
      <c r="M786" s="210">
        <v>132600</v>
      </c>
      <c r="N786" s="211">
        <v>44470</v>
      </c>
      <c r="P786" s="217">
        <f t="shared" ref="P786:P810" si="42">F786-M786</f>
        <v>0</v>
      </c>
      <c r="Q786" s="217">
        <f t="shared" ref="Q786:Q810" si="43">L786-I786+P786</f>
        <v>-13900</v>
      </c>
    </row>
    <row r="787" spans="1:17">
      <c r="A787" s="19">
        <v>1101</v>
      </c>
      <c r="B787" s="19" t="s">
        <v>2186</v>
      </c>
      <c r="C787" s="209" t="s">
        <v>540</v>
      </c>
      <c r="D787" s="212">
        <v>0</v>
      </c>
      <c r="E787" s="209" t="s">
        <v>541</v>
      </c>
      <c r="F787" s="210">
        <v>1868826.77</v>
      </c>
      <c r="G787" s="210">
        <v>0</v>
      </c>
      <c r="H787" s="210">
        <v>0</v>
      </c>
      <c r="I787" s="210">
        <v>0</v>
      </c>
      <c r="J787" s="210">
        <v>0</v>
      </c>
      <c r="K787" s="210">
        <v>0</v>
      </c>
      <c r="L787" s="212">
        <v>0</v>
      </c>
      <c r="M787" s="210">
        <v>1868826.77</v>
      </c>
      <c r="N787" s="211">
        <v>44470</v>
      </c>
      <c r="P787" s="217">
        <f t="shared" si="42"/>
        <v>0</v>
      </c>
      <c r="Q787" s="217">
        <f t="shared" si="43"/>
        <v>0</v>
      </c>
    </row>
    <row r="788" spans="1:17">
      <c r="A788" s="19">
        <v>1102</v>
      </c>
      <c r="B788" s="19" t="s">
        <v>2186</v>
      </c>
      <c r="C788" s="209" t="s">
        <v>542</v>
      </c>
      <c r="D788" s="212" t="e">
        <v>#N/A</v>
      </c>
      <c r="E788" s="209" t="s">
        <v>2193</v>
      </c>
      <c r="F788" s="210">
        <v>42225.01</v>
      </c>
      <c r="G788" s="210">
        <v>0</v>
      </c>
      <c r="H788" s="210">
        <v>0</v>
      </c>
      <c r="I788" s="210">
        <v>0</v>
      </c>
      <c r="J788" s="210">
        <v>0</v>
      </c>
      <c r="K788" s="210">
        <v>0</v>
      </c>
      <c r="L788" s="212">
        <v>0</v>
      </c>
      <c r="M788" s="210">
        <v>42225.01</v>
      </c>
      <c r="N788" s="211">
        <v>44470</v>
      </c>
      <c r="P788" s="217">
        <f t="shared" si="42"/>
        <v>0</v>
      </c>
      <c r="Q788" s="217">
        <f t="shared" si="43"/>
        <v>0</v>
      </c>
    </row>
    <row r="789" spans="1:17">
      <c r="A789" s="19">
        <v>1103</v>
      </c>
      <c r="B789" s="19" t="s">
        <v>2186</v>
      </c>
      <c r="C789" s="209" t="s">
        <v>1667</v>
      </c>
      <c r="D789" s="212">
        <v>0</v>
      </c>
      <c r="E789" s="209" t="s">
        <v>2188</v>
      </c>
      <c r="F789" s="210">
        <v>5428.53</v>
      </c>
      <c r="G789" s="210">
        <v>0</v>
      </c>
      <c r="H789" s="210">
        <v>0</v>
      </c>
      <c r="I789" s="210">
        <v>0</v>
      </c>
      <c r="J789" s="210">
        <v>0</v>
      </c>
      <c r="K789" s="210">
        <v>0</v>
      </c>
      <c r="L789" s="212">
        <v>0</v>
      </c>
      <c r="M789" s="210">
        <v>5428.53</v>
      </c>
      <c r="N789" s="211">
        <v>44470</v>
      </c>
      <c r="P789" s="217">
        <f t="shared" si="42"/>
        <v>0</v>
      </c>
      <c r="Q789" s="217">
        <f t="shared" si="43"/>
        <v>0</v>
      </c>
    </row>
    <row r="790" spans="1:17">
      <c r="A790" s="19">
        <v>1106</v>
      </c>
      <c r="B790" s="19" t="s">
        <v>2167</v>
      </c>
      <c r="C790" s="209" t="s">
        <v>385</v>
      </c>
      <c r="D790" s="212" t="s">
        <v>319</v>
      </c>
      <c r="E790" s="209" t="s">
        <v>387</v>
      </c>
      <c r="F790" s="210">
        <v>5532305.5899999999</v>
      </c>
      <c r="G790" s="210">
        <v>0</v>
      </c>
      <c r="H790" s="210">
        <v>0</v>
      </c>
      <c r="I790" s="210">
        <v>0</v>
      </c>
      <c r="J790" s="210">
        <v>0</v>
      </c>
      <c r="K790" s="210">
        <v>0</v>
      </c>
      <c r="L790" s="212">
        <v>13233.03</v>
      </c>
      <c r="M790" s="210">
        <v>5545538.6200000001</v>
      </c>
      <c r="N790" s="211">
        <v>44470</v>
      </c>
      <c r="P790" s="217">
        <f t="shared" si="42"/>
        <v>-13233.030000000261</v>
      </c>
      <c r="Q790" s="217">
        <f t="shared" si="43"/>
        <v>-2.6011548470705748E-10</v>
      </c>
    </row>
    <row r="791" spans="1:17">
      <c r="A791" s="19">
        <v>1107</v>
      </c>
      <c r="B791" s="19" t="s">
        <v>2167</v>
      </c>
      <c r="C791" s="209" t="s">
        <v>388</v>
      </c>
      <c r="D791" s="212" t="s">
        <v>322</v>
      </c>
      <c r="E791" s="209" t="s">
        <v>389</v>
      </c>
      <c r="F791" s="210">
        <v>360152.5</v>
      </c>
      <c r="G791" s="210">
        <v>0</v>
      </c>
      <c r="H791" s="210">
        <v>0</v>
      </c>
      <c r="I791" s="210">
        <v>0</v>
      </c>
      <c r="J791" s="210">
        <v>0</v>
      </c>
      <c r="K791" s="210">
        <v>0</v>
      </c>
      <c r="L791" s="212">
        <v>5812.41</v>
      </c>
      <c r="M791" s="210">
        <v>365964.91</v>
      </c>
      <c r="N791" s="211">
        <v>44470</v>
      </c>
      <c r="P791" s="217">
        <f t="shared" si="42"/>
        <v>-5812.4099999999744</v>
      </c>
      <c r="Q791" s="217">
        <f t="shared" si="43"/>
        <v>2.5465851649641991E-11</v>
      </c>
    </row>
    <row r="792" spans="1:17">
      <c r="A792" s="19">
        <v>1108</v>
      </c>
      <c r="B792" s="19" t="s">
        <v>2167</v>
      </c>
      <c r="C792" s="209" t="s">
        <v>390</v>
      </c>
      <c r="D792" s="212" t="s">
        <v>325</v>
      </c>
      <c r="E792" s="209" t="s">
        <v>391</v>
      </c>
      <c r="F792" s="210">
        <v>104904.35</v>
      </c>
      <c r="G792" s="210">
        <v>0</v>
      </c>
      <c r="H792" s="210">
        <v>0</v>
      </c>
      <c r="I792" s="210">
        <v>0</v>
      </c>
      <c r="J792" s="210">
        <v>0</v>
      </c>
      <c r="K792" s="210">
        <v>0</v>
      </c>
      <c r="L792" s="212">
        <v>2893.32</v>
      </c>
      <c r="M792" s="210">
        <v>107797.67</v>
      </c>
      <c r="N792" s="211">
        <v>44470</v>
      </c>
      <c r="P792" s="217">
        <f t="shared" si="42"/>
        <v>-2893.3199999999924</v>
      </c>
      <c r="Q792" s="217">
        <f t="shared" si="43"/>
        <v>7.73070496506989E-12</v>
      </c>
    </row>
    <row r="793" spans="1:17">
      <c r="A793" s="19">
        <v>1109</v>
      </c>
      <c r="B793" s="19" t="s">
        <v>2167</v>
      </c>
      <c r="C793" s="209" t="s">
        <v>392</v>
      </c>
      <c r="D793" s="212" t="s">
        <v>325</v>
      </c>
      <c r="E793" s="209" t="s">
        <v>2189</v>
      </c>
      <c r="F793" s="210">
        <v>33786.49</v>
      </c>
      <c r="G793" s="210">
        <v>0</v>
      </c>
      <c r="H793" s="210">
        <v>0</v>
      </c>
      <c r="I793" s="210">
        <v>0</v>
      </c>
      <c r="J793" s="210">
        <v>0</v>
      </c>
      <c r="K793" s="210">
        <v>0</v>
      </c>
      <c r="L793" s="212">
        <v>355.55</v>
      </c>
      <c r="M793" s="210">
        <v>34142.03</v>
      </c>
      <c r="N793" s="211">
        <v>44470</v>
      </c>
      <c r="P793" s="217">
        <f t="shared" si="42"/>
        <v>-355.54000000000087</v>
      </c>
      <c r="Q793" s="217">
        <f t="shared" si="43"/>
        <v>9.9999999991382538E-3</v>
      </c>
    </row>
    <row r="794" spans="1:17">
      <c r="A794" s="19">
        <v>1110</v>
      </c>
      <c r="B794" s="19" t="s">
        <v>2167</v>
      </c>
      <c r="C794" s="209" t="s">
        <v>394</v>
      </c>
      <c r="D794" s="212" t="s">
        <v>330</v>
      </c>
      <c r="E794" s="209" t="s">
        <v>395</v>
      </c>
      <c r="F794" s="210">
        <v>640502.88</v>
      </c>
      <c r="G794" s="210">
        <v>0</v>
      </c>
      <c r="H794" s="210">
        <v>0</v>
      </c>
      <c r="I794" s="210">
        <v>0</v>
      </c>
      <c r="J794" s="210">
        <v>0</v>
      </c>
      <c r="K794" s="210">
        <v>0</v>
      </c>
      <c r="L794" s="212">
        <v>12658.86</v>
      </c>
      <c r="M794" s="210">
        <v>653161.74</v>
      </c>
      <c r="N794" s="211">
        <v>44470</v>
      </c>
      <c r="P794" s="217">
        <f t="shared" si="42"/>
        <v>-12658.859999999986</v>
      </c>
      <c r="Q794" s="217">
        <f t="shared" si="43"/>
        <v>1.4551915228366852E-11</v>
      </c>
    </row>
    <row r="795" spans="1:17">
      <c r="A795" s="19">
        <v>1111</v>
      </c>
      <c r="B795" s="19" t="s">
        <v>2167</v>
      </c>
      <c r="C795" s="209" t="s">
        <v>396</v>
      </c>
      <c r="D795" s="212" t="s">
        <v>333</v>
      </c>
      <c r="E795" s="209" t="s">
        <v>397</v>
      </c>
      <c r="F795" s="210">
        <v>6043709.1200000001</v>
      </c>
      <c r="G795" s="210">
        <v>0</v>
      </c>
      <c r="H795" s="210">
        <v>0</v>
      </c>
      <c r="I795" s="210">
        <v>0</v>
      </c>
      <c r="J795" s="210">
        <v>0</v>
      </c>
      <c r="K795" s="210">
        <v>0</v>
      </c>
      <c r="L795" s="212">
        <v>120009.77</v>
      </c>
      <c r="M795" s="210">
        <v>6163718.9000000004</v>
      </c>
      <c r="N795" s="211">
        <v>44470</v>
      </c>
      <c r="P795" s="217">
        <f t="shared" si="42"/>
        <v>-120009.78000000026</v>
      </c>
      <c r="Q795" s="217">
        <f t="shared" si="43"/>
        <v>-1.0000000256695785E-2</v>
      </c>
    </row>
    <row r="796" spans="1:17">
      <c r="A796" s="19">
        <v>1112</v>
      </c>
      <c r="B796" s="19" t="s">
        <v>2167</v>
      </c>
      <c r="C796" s="209" t="s">
        <v>398</v>
      </c>
      <c r="D796" s="212" t="s">
        <v>319</v>
      </c>
      <c r="E796" s="209" t="s">
        <v>399</v>
      </c>
      <c r="F796" s="210">
        <v>153613.38</v>
      </c>
      <c r="G796" s="210">
        <v>0</v>
      </c>
      <c r="H796" s="210">
        <v>0</v>
      </c>
      <c r="I796" s="210">
        <v>0</v>
      </c>
      <c r="J796" s="210">
        <v>0</v>
      </c>
      <c r="K796" s="210">
        <v>0</v>
      </c>
      <c r="L796" s="212">
        <v>3984.77</v>
      </c>
      <c r="M796" s="210">
        <v>157598.15</v>
      </c>
      <c r="N796" s="211">
        <v>44470</v>
      </c>
      <c r="P796" s="217">
        <f t="shared" si="42"/>
        <v>-3984.7699999999895</v>
      </c>
      <c r="Q796" s="217">
        <f t="shared" si="43"/>
        <v>1.0459189070388675E-11</v>
      </c>
    </row>
    <row r="797" spans="1:17">
      <c r="A797" s="19">
        <v>1113</v>
      </c>
      <c r="B797" s="19" t="s">
        <v>2167</v>
      </c>
      <c r="C797" s="209" t="s">
        <v>400</v>
      </c>
      <c r="D797" s="212" t="s">
        <v>319</v>
      </c>
      <c r="E797" s="209" t="s">
        <v>401</v>
      </c>
      <c r="F797" s="210">
        <v>1107.8599999999999</v>
      </c>
      <c r="G797" s="210">
        <v>0</v>
      </c>
      <c r="H797" s="210">
        <v>0</v>
      </c>
      <c r="I797" s="210">
        <v>0</v>
      </c>
      <c r="J797" s="210">
        <v>0</v>
      </c>
      <c r="K797" s="210">
        <v>0</v>
      </c>
      <c r="L797" s="212">
        <v>11.91</v>
      </c>
      <c r="M797" s="210">
        <v>1119.77</v>
      </c>
      <c r="N797" s="211">
        <v>44470</v>
      </c>
      <c r="P797" s="217">
        <f t="shared" si="42"/>
        <v>-11.910000000000082</v>
      </c>
      <c r="Q797" s="217">
        <f t="shared" si="43"/>
        <v>-8.1712414612411521E-14</v>
      </c>
    </row>
    <row r="798" spans="1:17">
      <c r="A798" s="19">
        <v>1114</v>
      </c>
      <c r="B798" s="19" t="s">
        <v>2167</v>
      </c>
      <c r="C798" s="209" t="s">
        <v>402</v>
      </c>
      <c r="D798" s="212" t="s">
        <v>319</v>
      </c>
      <c r="E798" s="209" t="s">
        <v>403</v>
      </c>
      <c r="F798" s="210">
        <v>55673.15</v>
      </c>
      <c r="G798" s="210">
        <v>0</v>
      </c>
      <c r="H798" s="210">
        <v>0</v>
      </c>
      <c r="I798" s="210">
        <v>0</v>
      </c>
      <c r="J798" s="210">
        <v>0</v>
      </c>
      <c r="K798" s="210">
        <v>0</v>
      </c>
      <c r="L798" s="212">
        <v>598.64</v>
      </c>
      <c r="M798" s="210">
        <v>56271.79</v>
      </c>
      <c r="N798" s="211">
        <v>44470</v>
      </c>
      <c r="P798" s="217">
        <f t="shared" si="42"/>
        <v>-598.63999999999942</v>
      </c>
      <c r="Q798" s="217">
        <f t="shared" si="43"/>
        <v>0</v>
      </c>
    </row>
    <row r="799" spans="1:17">
      <c r="A799" s="19">
        <v>1124</v>
      </c>
      <c r="B799" s="19" t="s">
        <v>2167</v>
      </c>
      <c r="C799" s="209" t="s">
        <v>404</v>
      </c>
      <c r="D799" s="212" t="s">
        <v>319</v>
      </c>
      <c r="E799" s="209" t="s">
        <v>405</v>
      </c>
      <c r="F799" s="210">
        <v>20286.86</v>
      </c>
      <c r="G799" s="210">
        <v>0</v>
      </c>
      <c r="H799" s="210">
        <v>0</v>
      </c>
      <c r="I799" s="210">
        <v>0</v>
      </c>
      <c r="J799" s="210">
        <v>0</v>
      </c>
      <c r="K799" s="210">
        <v>0</v>
      </c>
      <c r="L799" s="212">
        <v>218.14</v>
      </c>
      <c r="M799" s="210">
        <v>20505</v>
      </c>
      <c r="N799" s="211">
        <v>44470</v>
      </c>
      <c r="P799" s="217">
        <f t="shared" si="42"/>
        <v>-218.13999999999942</v>
      </c>
      <c r="Q799" s="217">
        <f t="shared" si="43"/>
        <v>5.6843418860808015E-13</v>
      </c>
    </row>
    <row r="800" spans="1:17">
      <c r="A800" s="19">
        <v>1125</v>
      </c>
      <c r="B800" s="19" t="s">
        <v>2167</v>
      </c>
      <c r="C800" s="209" t="s">
        <v>406</v>
      </c>
      <c r="D800" s="212" t="s">
        <v>319</v>
      </c>
      <c r="E800" s="209" t="s">
        <v>407</v>
      </c>
      <c r="F800" s="210">
        <v>6178.71</v>
      </c>
      <c r="G800" s="210">
        <v>0</v>
      </c>
      <c r="H800" s="210">
        <v>0</v>
      </c>
      <c r="I800" s="210">
        <v>0</v>
      </c>
      <c r="J800" s="210">
        <v>0</v>
      </c>
      <c r="K800" s="210">
        <v>0</v>
      </c>
      <c r="L800" s="212">
        <v>66.44</v>
      </c>
      <c r="M800" s="210">
        <v>6245.15</v>
      </c>
      <c r="N800" s="211">
        <v>44470</v>
      </c>
      <c r="P800" s="217">
        <f t="shared" si="42"/>
        <v>-66.4399999999996</v>
      </c>
      <c r="Q800" s="217">
        <f t="shared" si="43"/>
        <v>3.979039320256561E-13</v>
      </c>
    </row>
    <row r="801" spans="1:17">
      <c r="A801" s="19">
        <v>1126</v>
      </c>
      <c r="B801" s="19" t="s">
        <v>2167</v>
      </c>
      <c r="C801" s="209" t="s">
        <v>408</v>
      </c>
      <c r="D801" s="212" t="s">
        <v>319</v>
      </c>
      <c r="E801" s="209" t="s">
        <v>409</v>
      </c>
      <c r="F801" s="210">
        <v>295120.62</v>
      </c>
      <c r="G801" s="210">
        <v>0</v>
      </c>
      <c r="H801" s="210">
        <v>0</v>
      </c>
      <c r="I801" s="210">
        <v>0</v>
      </c>
      <c r="J801" s="210">
        <v>0</v>
      </c>
      <c r="K801" s="210">
        <v>0</v>
      </c>
      <c r="L801" s="212">
        <v>4635.3999999999996</v>
      </c>
      <c r="M801" s="210">
        <v>299756.02</v>
      </c>
      <c r="N801" s="211">
        <v>44470</v>
      </c>
      <c r="P801" s="217">
        <f t="shared" si="42"/>
        <v>-4635.4000000000233</v>
      </c>
      <c r="Q801" s="217">
        <f t="shared" si="43"/>
        <v>-2.3646862246096134E-11</v>
      </c>
    </row>
    <row r="802" spans="1:17">
      <c r="A802" s="19">
        <v>1127</v>
      </c>
      <c r="B802" s="19" t="s">
        <v>2167</v>
      </c>
      <c r="C802" s="209" t="s">
        <v>410</v>
      </c>
      <c r="D802" s="212" t="s">
        <v>319</v>
      </c>
      <c r="E802" s="209" t="s">
        <v>411</v>
      </c>
      <c r="F802" s="210">
        <v>2952.53</v>
      </c>
      <c r="G802" s="210">
        <v>0</v>
      </c>
      <c r="H802" s="210">
        <v>0</v>
      </c>
      <c r="I802" s="210">
        <v>0</v>
      </c>
      <c r="J802" s="210">
        <v>0</v>
      </c>
      <c r="K802" s="210">
        <v>0</v>
      </c>
      <c r="L802" s="212">
        <v>33.94</v>
      </c>
      <c r="M802" s="210">
        <v>2986.47</v>
      </c>
      <c r="N802" s="211">
        <v>44470</v>
      </c>
      <c r="P802" s="217">
        <f t="shared" si="42"/>
        <v>-33.9399999999996</v>
      </c>
      <c r="Q802" s="217">
        <f t="shared" si="43"/>
        <v>3.979039320256561E-13</v>
      </c>
    </row>
    <row r="803" spans="1:17">
      <c r="A803" s="19">
        <v>1128</v>
      </c>
      <c r="B803" s="19" t="s">
        <v>2167</v>
      </c>
      <c r="C803" s="209" t="s">
        <v>412</v>
      </c>
      <c r="D803" s="212" t="s">
        <v>319</v>
      </c>
      <c r="E803" s="209" t="s">
        <v>413</v>
      </c>
      <c r="F803" s="210">
        <v>6130.33</v>
      </c>
      <c r="G803" s="210">
        <v>0</v>
      </c>
      <c r="H803" s="210">
        <v>0</v>
      </c>
      <c r="I803" s="210">
        <v>0</v>
      </c>
      <c r="J803" s="210">
        <v>0</v>
      </c>
      <c r="K803" s="210">
        <v>0</v>
      </c>
      <c r="L803" s="212">
        <v>75.680000000000007</v>
      </c>
      <c r="M803" s="210">
        <v>6206.02</v>
      </c>
      <c r="N803" s="211">
        <v>44470</v>
      </c>
      <c r="P803" s="217">
        <f t="shared" si="42"/>
        <v>-75.690000000000509</v>
      </c>
      <c r="Q803" s="217">
        <f t="shared" si="43"/>
        <v>-1.0000000000502496E-2</v>
      </c>
    </row>
    <row r="804" spans="1:17">
      <c r="A804" s="19">
        <v>1129</v>
      </c>
      <c r="B804" s="19" t="s">
        <v>2167</v>
      </c>
      <c r="C804" s="209" t="s">
        <v>414</v>
      </c>
      <c r="D804" s="212" t="s">
        <v>319</v>
      </c>
      <c r="E804" s="209" t="s">
        <v>415</v>
      </c>
      <c r="F804" s="210">
        <v>364.64</v>
      </c>
      <c r="G804" s="210">
        <v>0</v>
      </c>
      <c r="H804" s="210">
        <v>0</v>
      </c>
      <c r="I804" s="210">
        <v>0</v>
      </c>
      <c r="J804" s="210">
        <v>0</v>
      </c>
      <c r="K804" s="210">
        <v>0</v>
      </c>
      <c r="L804" s="212">
        <v>4.5</v>
      </c>
      <c r="M804" s="210">
        <v>369.14</v>
      </c>
      <c r="N804" s="211">
        <v>44470</v>
      </c>
      <c r="P804" s="217">
        <f t="shared" si="42"/>
        <v>-4.5</v>
      </c>
      <c r="Q804" s="217">
        <f t="shared" si="43"/>
        <v>0</v>
      </c>
    </row>
    <row r="805" spans="1:17">
      <c r="A805" s="19">
        <v>1130</v>
      </c>
      <c r="B805" s="19" t="s">
        <v>2167</v>
      </c>
      <c r="C805" s="209" t="s">
        <v>416</v>
      </c>
      <c r="D805" s="212" t="s">
        <v>319</v>
      </c>
      <c r="E805" s="209" t="s">
        <v>417</v>
      </c>
      <c r="F805" s="210">
        <v>1150.3</v>
      </c>
      <c r="G805" s="210">
        <v>0</v>
      </c>
      <c r="H805" s="210">
        <v>0</v>
      </c>
      <c r="I805" s="210">
        <v>0</v>
      </c>
      <c r="J805" s="210">
        <v>0</v>
      </c>
      <c r="K805" s="210">
        <v>0</v>
      </c>
      <c r="L805" s="212">
        <v>15.34</v>
      </c>
      <c r="M805" s="210">
        <v>1165.6400000000001</v>
      </c>
      <c r="N805" s="211">
        <v>44470</v>
      </c>
      <c r="P805" s="217">
        <f t="shared" si="42"/>
        <v>-15.340000000000146</v>
      </c>
      <c r="Q805" s="217">
        <f t="shared" si="43"/>
        <v>-1.4566126083082054E-13</v>
      </c>
    </row>
    <row r="806" spans="1:17">
      <c r="A806" s="19">
        <v>1131</v>
      </c>
      <c r="B806" s="19" t="s">
        <v>2167</v>
      </c>
      <c r="C806" s="209" t="s">
        <v>418</v>
      </c>
      <c r="D806" s="212" t="s">
        <v>319</v>
      </c>
      <c r="E806" s="209" t="s">
        <v>419</v>
      </c>
      <c r="F806" s="210">
        <v>192667.22</v>
      </c>
      <c r="G806" s="210">
        <v>0</v>
      </c>
      <c r="H806" s="210">
        <v>0</v>
      </c>
      <c r="I806" s="210">
        <v>0</v>
      </c>
      <c r="J806" s="210">
        <v>0</v>
      </c>
      <c r="K806" s="210">
        <v>0</v>
      </c>
      <c r="L806" s="212">
        <v>3026.19</v>
      </c>
      <c r="M806" s="210">
        <v>195693.4</v>
      </c>
      <c r="N806" s="211">
        <v>44470</v>
      </c>
      <c r="P806" s="217">
        <f t="shared" si="42"/>
        <v>-3026.179999999993</v>
      </c>
      <c r="Q806" s="217">
        <f t="shared" si="43"/>
        <v>1.0000000007039489E-2</v>
      </c>
    </row>
    <row r="807" spans="1:17">
      <c r="A807" s="19">
        <v>1132</v>
      </c>
      <c r="B807" s="19" t="s">
        <v>2167</v>
      </c>
      <c r="C807" s="209" t="s">
        <v>420</v>
      </c>
      <c r="D807" s="212" t="s">
        <v>319</v>
      </c>
      <c r="E807" s="209" t="s">
        <v>421</v>
      </c>
      <c r="F807" s="210">
        <v>100428.73</v>
      </c>
      <c r="G807" s="210">
        <v>0</v>
      </c>
      <c r="H807" s="210">
        <v>0</v>
      </c>
      <c r="I807" s="210">
        <v>0</v>
      </c>
      <c r="J807" s="210">
        <v>0</v>
      </c>
      <c r="K807" s="210">
        <v>0</v>
      </c>
      <c r="L807" s="212">
        <v>1785.85</v>
      </c>
      <c r="M807" s="210">
        <v>102214.58</v>
      </c>
      <c r="N807" s="211">
        <v>44470</v>
      </c>
      <c r="P807" s="217">
        <f t="shared" si="42"/>
        <v>-1785.8500000000058</v>
      </c>
      <c r="Q807" s="217">
        <f t="shared" si="43"/>
        <v>-5.9117155615240335E-12</v>
      </c>
    </row>
    <row r="808" spans="1:17">
      <c r="A808" s="19">
        <v>1133</v>
      </c>
      <c r="B808" s="19" t="s">
        <v>2167</v>
      </c>
      <c r="C808" s="209" t="s">
        <v>422</v>
      </c>
      <c r="D808" s="212" t="s">
        <v>319</v>
      </c>
      <c r="E808" s="209" t="s">
        <v>2190</v>
      </c>
      <c r="F808" s="210">
        <v>410932.38</v>
      </c>
      <c r="G808" s="210">
        <v>0</v>
      </c>
      <c r="H808" s="210">
        <v>0</v>
      </c>
      <c r="I808" s="210">
        <v>0</v>
      </c>
      <c r="J808" s="210">
        <v>0</v>
      </c>
      <c r="K808" s="210">
        <v>0</v>
      </c>
      <c r="L808" s="212">
        <v>7215.79</v>
      </c>
      <c r="M808" s="210">
        <v>418148.17</v>
      </c>
      <c r="N808" s="211">
        <v>44470</v>
      </c>
      <c r="P808" s="217">
        <f t="shared" si="42"/>
        <v>-7215.789999999979</v>
      </c>
      <c r="Q808" s="217">
        <f t="shared" si="43"/>
        <v>2.0918378140777349E-11</v>
      </c>
    </row>
    <row r="809" spans="1:17">
      <c r="A809" s="19">
        <v>1134</v>
      </c>
      <c r="B809" s="19" t="s">
        <v>2167</v>
      </c>
      <c r="C809" s="209" t="s">
        <v>424</v>
      </c>
      <c r="D809" s="212" t="s">
        <v>319</v>
      </c>
      <c r="E809" s="209" t="s">
        <v>2191</v>
      </c>
      <c r="F809" s="210">
        <v>24797.23</v>
      </c>
      <c r="G809" s="210">
        <v>0</v>
      </c>
      <c r="H809" s="210">
        <v>0</v>
      </c>
      <c r="I809" s="210">
        <v>0</v>
      </c>
      <c r="J809" s="210">
        <v>0</v>
      </c>
      <c r="K809" s="210">
        <v>0</v>
      </c>
      <c r="L809" s="212">
        <v>435.29</v>
      </c>
      <c r="M809" s="210">
        <v>25232.52</v>
      </c>
      <c r="N809" s="211">
        <v>44470</v>
      </c>
      <c r="P809" s="217">
        <f t="shared" si="42"/>
        <v>-435.29000000000087</v>
      </c>
      <c r="Q809" s="217">
        <f t="shared" si="43"/>
        <v>-8.5265128291212022E-13</v>
      </c>
    </row>
    <row r="810" spans="1:17">
      <c r="A810" s="19">
        <v>1135</v>
      </c>
      <c r="B810" s="19" t="s">
        <v>2167</v>
      </c>
      <c r="C810" s="209" t="s">
        <v>426</v>
      </c>
      <c r="D810" s="212" t="s">
        <v>319</v>
      </c>
      <c r="E810" s="209" t="s">
        <v>2192</v>
      </c>
      <c r="F810" s="210">
        <v>7079.49</v>
      </c>
      <c r="G810" s="210">
        <v>0</v>
      </c>
      <c r="H810" s="210">
        <v>0</v>
      </c>
      <c r="I810" s="210">
        <v>0</v>
      </c>
      <c r="J810" s="210">
        <v>0</v>
      </c>
      <c r="K810" s="210">
        <v>0</v>
      </c>
      <c r="L810" s="212">
        <v>144.41</v>
      </c>
      <c r="M810" s="210">
        <v>7223.9</v>
      </c>
      <c r="N810" s="211">
        <v>44470</v>
      </c>
      <c r="P810" s="217">
        <f t="shared" si="42"/>
        <v>-144.40999999999985</v>
      </c>
      <c r="Q810" s="217">
        <f t="shared" si="43"/>
        <v>0</v>
      </c>
    </row>
    <row r="811" spans="1:17">
      <c r="A811" s="19">
        <v>1136</v>
      </c>
      <c r="B811" s="19" t="s">
        <v>2167</v>
      </c>
      <c r="C811" s="209" t="s">
        <v>428</v>
      </c>
      <c r="D811" s="212" t="s">
        <v>319</v>
      </c>
      <c r="E811" s="209" t="s">
        <v>429</v>
      </c>
      <c r="F811" s="210">
        <v>296851.98</v>
      </c>
      <c r="G811" s="210">
        <v>0</v>
      </c>
      <c r="H811" s="210">
        <v>0</v>
      </c>
      <c r="I811" s="210">
        <v>0</v>
      </c>
      <c r="J811" s="210">
        <v>0</v>
      </c>
      <c r="K811" s="210">
        <v>0</v>
      </c>
      <c r="L811" s="210">
        <v>6426.43</v>
      </c>
      <c r="M811" s="210">
        <v>303278.40999999997</v>
      </c>
      <c r="N811" s="211">
        <v>44470</v>
      </c>
      <c r="P811" s="217">
        <f t="shared" ref="P811:P843" si="44">F811-M811</f>
        <v>-6426.429999999993</v>
      </c>
      <c r="Q811" s="217">
        <f t="shared" ref="Q811:Q843" si="45">G811-I811+P811</f>
        <v>-6426.429999999993</v>
      </c>
    </row>
    <row r="812" spans="1:17">
      <c r="A812" s="19">
        <v>1137</v>
      </c>
      <c r="B812" s="19" t="s">
        <v>2167</v>
      </c>
      <c r="C812" s="209" t="s">
        <v>430</v>
      </c>
      <c r="D812" s="212" t="s">
        <v>319</v>
      </c>
      <c r="E812" s="209" t="s">
        <v>431</v>
      </c>
      <c r="F812" s="210">
        <v>1297.1600000000001</v>
      </c>
      <c r="G812" s="210">
        <v>0</v>
      </c>
      <c r="H812" s="210">
        <v>0</v>
      </c>
      <c r="I812" s="210">
        <v>0</v>
      </c>
      <c r="J812" s="210">
        <v>0</v>
      </c>
      <c r="K812" s="210">
        <v>0</v>
      </c>
      <c r="L812" s="210">
        <v>31.16</v>
      </c>
      <c r="M812" s="210">
        <v>1328.32</v>
      </c>
      <c r="N812" s="211">
        <v>44470</v>
      </c>
      <c r="P812" s="217">
        <f t="shared" si="44"/>
        <v>-31.159999999999854</v>
      </c>
      <c r="Q812" s="217">
        <f t="shared" si="45"/>
        <v>-31.159999999999854</v>
      </c>
    </row>
    <row r="813" spans="1:17">
      <c r="A813" s="19">
        <v>1138</v>
      </c>
      <c r="B813" s="19" t="s">
        <v>2167</v>
      </c>
      <c r="C813" s="209" t="s">
        <v>432</v>
      </c>
      <c r="D813" s="212" t="s">
        <v>319</v>
      </c>
      <c r="E813" s="209" t="s">
        <v>433</v>
      </c>
      <c r="F813" s="210">
        <v>1166.21</v>
      </c>
      <c r="G813" s="210">
        <v>0</v>
      </c>
      <c r="H813" s="210">
        <v>0</v>
      </c>
      <c r="I813" s="210">
        <v>0</v>
      </c>
      <c r="J813" s="210">
        <v>0</v>
      </c>
      <c r="K813" s="210">
        <v>0</v>
      </c>
      <c r="L813" s="210">
        <v>28.01</v>
      </c>
      <c r="M813" s="210">
        <v>1194.22</v>
      </c>
      <c r="N813" s="211">
        <v>44470</v>
      </c>
      <c r="P813" s="217">
        <f t="shared" si="44"/>
        <v>-28.009999999999991</v>
      </c>
      <c r="Q813" s="217">
        <f t="shared" si="45"/>
        <v>-28.009999999999991</v>
      </c>
    </row>
    <row r="814" spans="1:17">
      <c r="A814" s="19">
        <v>1139</v>
      </c>
      <c r="B814" s="19" t="s">
        <v>2167</v>
      </c>
      <c r="C814" s="209" t="s">
        <v>434</v>
      </c>
      <c r="D814" s="212" t="s">
        <v>319</v>
      </c>
      <c r="E814" s="209" t="s">
        <v>435</v>
      </c>
      <c r="F814" s="210">
        <v>40677.17</v>
      </c>
      <c r="G814" s="210">
        <v>0</v>
      </c>
      <c r="H814" s="210">
        <v>0</v>
      </c>
      <c r="I814" s="210">
        <v>0</v>
      </c>
      <c r="J814" s="210">
        <v>0</v>
      </c>
      <c r="K814" s="210">
        <v>0</v>
      </c>
      <c r="L814" s="210">
        <v>1357.41</v>
      </c>
      <c r="M814" s="210">
        <v>42034.59</v>
      </c>
      <c r="N814" s="211">
        <v>44470</v>
      </c>
      <c r="P814" s="217">
        <f t="shared" si="44"/>
        <v>-1357.4199999999983</v>
      </c>
      <c r="Q814" s="217">
        <f t="shared" si="45"/>
        <v>-1357.4199999999983</v>
      </c>
    </row>
    <row r="815" spans="1:17">
      <c r="A815" s="19">
        <v>1140</v>
      </c>
      <c r="B815" s="19" t="s">
        <v>2167</v>
      </c>
      <c r="C815" s="209" t="s">
        <v>436</v>
      </c>
      <c r="D815" s="212" t="s">
        <v>319</v>
      </c>
      <c r="E815" s="209" t="s">
        <v>437</v>
      </c>
      <c r="F815" s="210">
        <v>1849.79</v>
      </c>
      <c r="G815" s="210">
        <v>0</v>
      </c>
      <c r="H815" s="210">
        <v>0</v>
      </c>
      <c r="I815" s="210">
        <v>0</v>
      </c>
      <c r="J815" s="210">
        <v>0</v>
      </c>
      <c r="K815" s="210">
        <v>0</v>
      </c>
      <c r="L815" s="210">
        <v>61.73</v>
      </c>
      <c r="M815" s="210">
        <v>1911.52</v>
      </c>
      <c r="N815" s="211">
        <v>44470</v>
      </c>
      <c r="P815" s="217">
        <f t="shared" si="44"/>
        <v>-61.730000000000018</v>
      </c>
      <c r="Q815" s="217">
        <f t="shared" si="45"/>
        <v>-61.730000000000018</v>
      </c>
    </row>
    <row r="816" spans="1:17">
      <c r="A816" s="19">
        <v>1141</v>
      </c>
      <c r="B816" s="19" t="s">
        <v>2167</v>
      </c>
      <c r="C816" s="209" t="s">
        <v>438</v>
      </c>
      <c r="D816" s="212" t="s">
        <v>319</v>
      </c>
      <c r="E816" s="209" t="s">
        <v>439</v>
      </c>
      <c r="F816" s="210">
        <v>1142.5</v>
      </c>
      <c r="G816" s="210">
        <v>0</v>
      </c>
      <c r="H816" s="210">
        <v>0</v>
      </c>
      <c r="I816" s="210">
        <v>0</v>
      </c>
      <c r="J816" s="210">
        <v>0</v>
      </c>
      <c r="K816" s="210">
        <v>0</v>
      </c>
      <c r="L816" s="210">
        <v>15.23</v>
      </c>
      <c r="M816" s="210">
        <v>1157.73</v>
      </c>
      <c r="N816" s="211">
        <v>44470</v>
      </c>
      <c r="P816" s="217">
        <f t="shared" si="44"/>
        <v>-15.230000000000018</v>
      </c>
      <c r="Q816" s="217">
        <f t="shared" si="45"/>
        <v>-15.230000000000018</v>
      </c>
    </row>
    <row r="817" spans="1:17">
      <c r="A817" s="19">
        <v>1142</v>
      </c>
      <c r="B817" s="19" t="s">
        <v>2167</v>
      </c>
      <c r="C817" s="209" t="s">
        <v>440</v>
      </c>
      <c r="D817" s="212" t="s">
        <v>319</v>
      </c>
      <c r="E817" s="209" t="s">
        <v>441</v>
      </c>
      <c r="F817" s="210">
        <v>1357.64</v>
      </c>
      <c r="G817" s="210">
        <v>0</v>
      </c>
      <c r="H817" s="210">
        <v>0</v>
      </c>
      <c r="I817" s="210">
        <v>0</v>
      </c>
      <c r="J817" s="210">
        <v>0</v>
      </c>
      <c r="K817" s="210">
        <v>0</v>
      </c>
      <c r="L817" s="210">
        <v>45.3</v>
      </c>
      <c r="M817" s="210">
        <v>1402.94</v>
      </c>
      <c r="N817" s="211">
        <v>44470</v>
      </c>
      <c r="P817" s="217">
        <f t="shared" si="44"/>
        <v>-45.299999999999955</v>
      </c>
      <c r="Q817" s="217">
        <f t="shared" si="45"/>
        <v>-45.299999999999955</v>
      </c>
    </row>
    <row r="818" spans="1:17">
      <c r="A818" s="19">
        <v>1143</v>
      </c>
      <c r="B818" s="19" t="s">
        <v>2167</v>
      </c>
      <c r="C818" s="209" t="s">
        <v>442</v>
      </c>
      <c r="D818" s="212" t="s">
        <v>319</v>
      </c>
      <c r="E818" s="209" t="s">
        <v>443</v>
      </c>
      <c r="F818" s="210">
        <v>6651.01</v>
      </c>
      <c r="G818" s="210">
        <v>0</v>
      </c>
      <c r="H818" s="210">
        <v>0</v>
      </c>
      <c r="I818" s="210">
        <v>0</v>
      </c>
      <c r="J818" s="210">
        <v>0</v>
      </c>
      <c r="K818" s="210">
        <v>0</v>
      </c>
      <c r="L818" s="210">
        <v>667.25</v>
      </c>
      <c r="M818" s="210">
        <v>7318.27</v>
      </c>
      <c r="N818" s="211">
        <v>44470</v>
      </c>
      <c r="P818" s="217">
        <f t="shared" si="44"/>
        <v>-667.26000000000022</v>
      </c>
      <c r="Q818" s="217">
        <f t="shared" si="45"/>
        <v>-667.26000000000022</v>
      </c>
    </row>
    <row r="819" spans="1:17">
      <c r="A819" s="19">
        <v>1144</v>
      </c>
      <c r="B819" s="19" t="s">
        <v>2167</v>
      </c>
      <c r="C819" s="209" t="s">
        <v>444</v>
      </c>
      <c r="D819" s="212" t="s">
        <v>319</v>
      </c>
      <c r="E819" s="209" t="s">
        <v>445</v>
      </c>
      <c r="F819" s="210">
        <v>4524.55</v>
      </c>
      <c r="G819" s="210">
        <v>0</v>
      </c>
      <c r="H819" s="210">
        <v>0</v>
      </c>
      <c r="I819" s="210">
        <v>0</v>
      </c>
      <c r="J819" s="210">
        <v>0</v>
      </c>
      <c r="K819" s="210">
        <v>0</v>
      </c>
      <c r="L819" s="210">
        <v>453.92</v>
      </c>
      <c r="M819" s="210">
        <v>4978.47</v>
      </c>
      <c r="N819" s="211">
        <v>44470</v>
      </c>
      <c r="P819" s="217">
        <f t="shared" si="44"/>
        <v>-453.92000000000007</v>
      </c>
      <c r="Q819" s="217">
        <f t="shared" si="45"/>
        <v>-453.92000000000007</v>
      </c>
    </row>
    <row r="820" spans="1:17">
      <c r="A820" s="19">
        <v>1145</v>
      </c>
      <c r="B820" s="19" t="s">
        <v>2167</v>
      </c>
      <c r="C820" s="209" t="s">
        <v>472</v>
      </c>
      <c r="D820" s="212" t="s">
        <v>468</v>
      </c>
      <c r="E820" s="209" t="s">
        <v>474</v>
      </c>
      <c r="F820" s="210">
        <v>820141.29</v>
      </c>
      <c r="G820" s="210">
        <v>0</v>
      </c>
      <c r="H820" s="210">
        <v>0</v>
      </c>
      <c r="I820" s="210">
        <v>0</v>
      </c>
      <c r="J820" s="210">
        <v>0</v>
      </c>
      <c r="K820" s="210">
        <v>0</v>
      </c>
      <c r="L820" s="210">
        <v>9626.84</v>
      </c>
      <c r="M820" s="210">
        <v>829768.12</v>
      </c>
      <c r="N820" s="211">
        <v>44470</v>
      </c>
      <c r="P820" s="217">
        <f t="shared" si="44"/>
        <v>-9626.8299999999581</v>
      </c>
      <c r="Q820" s="217">
        <f t="shared" si="45"/>
        <v>-9626.8299999999581</v>
      </c>
    </row>
    <row r="821" spans="1:17">
      <c r="A821" s="19">
        <v>1160</v>
      </c>
      <c r="B821" s="19" t="s">
        <v>2182</v>
      </c>
      <c r="C821" s="209" t="s">
        <v>314</v>
      </c>
      <c r="D821" s="212" t="s">
        <v>315</v>
      </c>
      <c r="E821" s="209" t="s">
        <v>317</v>
      </c>
      <c r="F821" s="210">
        <v>162806.15</v>
      </c>
      <c r="G821" s="210">
        <v>0</v>
      </c>
      <c r="H821" s="210">
        <v>0</v>
      </c>
      <c r="I821" s="210">
        <v>0</v>
      </c>
      <c r="J821" s="210">
        <v>0</v>
      </c>
      <c r="K821" s="210">
        <v>0</v>
      </c>
      <c r="L821" s="210">
        <v>0</v>
      </c>
      <c r="M821" s="210">
        <v>162806.15</v>
      </c>
      <c r="N821" s="211">
        <v>44501</v>
      </c>
      <c r="P821" s="217">
        <f t="shared" si="44"/>
        <v>0</v>
      </c>
      <c r="Q821" s="217">
        <f t="shared" si="45"/>
        <v>0</v>
      </c>
    </row>
    <row r="822" spans="1:17">
      <c r="A822" s="19">
        <v>1161</v>
      </c>
      <c r="B822" s="19" t="s">
        <v>2182</v>
      </c>
      <c r="C822" s="209" t="s">
        <v>318</v>
      </c>
      <c r="D822" s="212" t="s">
        <v>319</v>
      </c>
      <c r="E822" s="209" t="s">
        <v>320</v>
      </c>
      <c r="F822" s="210">
        <v>7971743.9800000004</v>
      </c>
      <c r="G822" s="210">
        <v>0</v>
      </c>
      <c r="H822" s="210">
        <v>0</v>
      </c>
      <c r="I822" s="210">
        <v>0</v>
      </c>
      <c r="J822" s="210">
        <v>0</v>
      </c>
      <c r="K822" s="210">
        <v>0</v>
      </c>
      <c r="L822" s="210">
        <v>0</v>
      </c>
      <c r="M822" s="210">
        <v>7971743.9800000004</v>
      </c>
      <c r="N822" s="211">
        <v>44501</v>
      </c>
      <c r="P822" s="217">
        <f t="shared" si="44"/>
        <v>0</v>
      </c>
      <c r="Q822" s="217">
        <f t="shared" si="45"/>
        <v>0</v>
      </c>
    </row>
    <row r="823" spans="1:17">
      <c r="A823" s="19">
        <v>1162</v>
      </c>
      <c r="B823" s="19" t="s">
        <v>2182</v>
      </c>
      <c r="C823" s="209" t="s">
        <v>321</v>
      </c>
      <c r="D823" s="212" t="s">
        <v>322</v>
      </c>
      <c r="E823" s="209" t="s">
        <v>323</v>
      </c>
      <c r="F823" s="210">
        <v>697936.7</v>
      </c>
      <c r="G823" s="210">
        <v>0</v>
      </c>
      <c r="H823" s="210">
        <v>0</v>
      </c>
      <c r="I823" s="210">
        <v>0</v>
      </c>
      <c r="J823" s="210">
        <v>0</v>
      </c>
      <c r="K823" s="210">
        <v>0</v>
      </c>
      <c r="L823" s="210">
        <v>0</v>
      </c>
      <c r="M823" s="210">
        <v>697936.7</v>
      </c>
      <c r="N823" s="211">
        <v>44501</v>
      </c>
      <c r="P823" s="217">
        <f t="shared" si="44"/>
        <v>0</v>
      </c>
      <c r="Q823" s="217">
        <f t="shared" si="45"/>
        <v>0</v>
      </c>
    </row>
    <row r="824" spans="1:17">
      <c r="A824" s="19">
        <v>1163</v>
      </c>
      <c r="B824" s="19" t="s">
        <v>2182</v>
      </c>
      <c r="C824" s="209" t="s">
        <v>324</v>
      </c>
      <c r="D824" s="212" t="s">
        <v>325</v>
      </c>
      <c r="E824" s="209" t="s">
        <v>326</v>
      </c>
      <c r="F824" s="210">
        <v>347198.64</v>
      </c>
      <c r="G824" s="210">
        <v>0</v>
      </c>
      <c r="H824" s="210">
        <v>0</v>
      </c>
      <c r="I824" s="210">
        <v>0</v>
      </c>
      <c r="J824" s="210">
        <v>0</v>
      </c>
      <c r="K824" s="210">
        <v>0</v>
      </c>
      <c r="L824" s="210">
        <v>0</v>
      </c>
      <c r="M824" s="210">
        <v>347198.64</v>
      </c>
      <c r="N824" s="211">
        <v>44501</v>
      </c>
      <c r="P824" s="217">
        <f t="shared" si="44"/>
        <v>0</v>
      </c>
      <c r="Q824" s="217">
        <f t="shared" si="45"/>
        <v>0</v>
      </c>
    </row>
    <row r="825" spans="1:17">
      <c r="A825" s="19">
        <v>1164</v>
      </c>
      <c r="B825" s="19" t="s">
        <v>2182</v>
      </c>
      <c r="C825" s="209" t="s">
        <v>327</v>
      </c>
      <c r="D825" s="212" t="s">
        <v>325</v>
      </c>
      <c r="E825" s="209" t="s">
        <v>328</v>
      </c>
      <c r="F825" s="210">
        <v>45206.64</v>
      </c>
      <c r="G825" s="210">
        <v>0</v>
      </c>
      <c r="H825" s="210">
        <v>0</v>
      </c>
      <c r="I825" s="210">
        <v>0</v>
      </c>
      <c r="J825" s="210">
        <v>0</v>
      </c>
      <c r="K825" s="210">
        <v>0</v>
      </c>
      <c r="L825" s="210">
        <v>0</v>
      </c>
      <c r="M825" s="210">
        <v>45206.64</v>
      </c>
      <c r="N825" s="211">
        <v>44501</v>
      </c>
      <c r="P825" s="217">
        <f t="shared" si="44"/>
        <v>0</v>
      </c>
      <c r="Q825" s="217">
        <f t="shared" si="45"/>
        <v>0</v>
      </c>
    </row>
    <row r="826" spans="1:17">
      <c r="A826" s="19">
        <v>1165</v>
      </c>
      <c r="B826" s="19" t="s">
        <v>2182</v>
      </c>
      <c r="C826" s="209" t="s">
        <v>329</v>
      </c>
      <c r="D826" s="212" t="s">
        <v>330</v>
      </c>
      <c r="E826" s="209" t="s">
        <v>331</v>
      </c>
      <c r="F826" s="210">
        <v>1070069.71</v>
      </c>
      <c r="G826" s="210">
        <v>17025.22</v>
      </c>
      <c r="H826" s="210">
        <v>0</v>
      </c>
      <c r="I826" s="210">
        <v>2674.93</v>
      </c>
      <c r="J826" s="210">
        <v>0</v>
      </c>
      <c r="K826" s="210">
        <v>0</v>
      </c>
      <c r="L826" s="210">
        <v>0</v>
      </c>
      <c r="M826" s="210">
        <v>1084420</v>
      </c>
      <c r="N826" s="211">
        <v>44501</v>
      </c>
      <c r="P826" s="217">
        <f t="shared" si="44"/>
        <v>-14350.290000000037</v>
      </c>
      <c r="Q826" s="217">
        <f t="shared" si="45"/>
        <v>-3.637978807091713E-11</v>
      </c>
    </row>
    <row r="827" spans="1:17">
      <c r="A827" s="19">
        <v>1166</v>
      </c>
      <c r="B827" s="19" t="s">
        <v>2182</v>
      </c>
      <c r="C827" s="209" t="s">
        <v>332</v>
      </c>
      <c r="D827" s="212" t="s">
        <v>333</v>
      </c>
      <c r="E827" s="209" t="s">
        <v>334</v>
      </c>
      <c r="F827" s="210">
        <v>14497761.99</v>
      </c>
      <c r="G827" s="210">
        <v>622270.59</v>
      </c>
      <c r="H827" s="210">
        <v>0</v>
      </c>
      <c r="I827" s="210">
        <v>0</v>
      </c>
      <c r="J827" s="210">
        <v>0</v>
      </c>
      <c r="K827" s="210">
        <v>0</v>
      </c>
      <c r="L827" s="210">
        <v>0</v>
      </c>
      <c r="M827" s="210">
        <v>15120032.58</v>
      </c>
      <c r="N827" s="211">
        <v>44501</v>
      </c>
      <c r="P827" s="217">
        <f t="shared" si="44"/>
        <v>-622270.58999999985</v>
      </c>
      <c r="Q827" s="217">
        <f t="shared" si="45"/>
        <v>0</v>
      </c>
    </row>
    <row r="828" spans="1:17">
      <c r="A828" s="19">
        <v>1167</v>
      </c>
      <c r="B828" s="19" t="s">
        <v>2182</v>
      </c>
      <c r="C828" s="209" t="s">
        <v>335</v>
      </c>
      <c r="D828" s="212" t="s">
        <v>319</v>
      </c>
      <c r="E828" s="209" t="s">
        <v>336</v>
      </c>
      <c r="F828" s="210">
        <v>1195429.73</v>
      </c>
      <c r="G828" s="210">
        <v>0</v>
      </c>
      <c r="H828" s="210">
        <v>0</v>
      </c>
      <c r="I828" s="210">
        <v>0</v>
      </c>
      <c r="J828" s="210">
        <v>0</v>
      </c>
      <c r="K828" s="210">
        <v>0</v>
      </c>
      <c r="L828" s="210">
        <v>0</v>
      </c>
      <c r="M828" s="210">
        <v>1195429.73</v>
      </c>
      <c r="N828" s="211">
        <v>44501</v>
      </c>
      <c r="P828" s="217">
        <f t="shared" si="44"/>
        <v>0</v>
      </c>
      <c r="Q828" s="217">
        <f t="shared" si="45"/>
        <v>0</v>
      </c>
    </row>
    <row r="829" spans="1:17">
      <c r="A829" s="19">
        <v>1168</v>
      </c>
      <c r="B829" s="19" t="s">
        <v>2182</v>
      </c>
      <c r="C829" s="209" t="s">
        <v>337</v>
      </c>
      <c r="D829" s="212" t="s">
        <v>319</v>
      </c>
      <c r="E829" s="209" t="s">
        <v>338</v>
      </c>
      <c r="F829" s="210">
        <v>4570</v>
      </c>
      <c r="G829" s="210">
        <v>0</v>
      </c>
      <c r="H829" s="210">
        <v>0</v>
      </c>
      <c r="I829" s="210">
        <v>0</v>
      </c>
      <c r="J829" s="210">
        <v>0</v>
      </c>
      <c r="K829" s="210">
        <v>0</v>
      </c>
      <c r="L829" s="210">
        <v>0</v>
      </c>
      <c r="M829" s="210">
        <v>4570</v>
      </c>
      <c r="N829" s="211">
        <v>44501</v>
      </c>
      <c r="P829" s="217">
        <f t="shared" si="44"/>
        <v>0</v>
      </c>
      <c r="Q829" s="217">
        <f t="shared" si="45"/>
        <v>0</v>
      </c>
    </row>
    <row r="830" spans="1:17">
      <c r="A830" s="19">
        <v>1169</v>
      </c>
      <c r="B830" s="19" t="s">
        <v>2182</v>
      </c>
      <c r="C830" s="209" t="s">
        <v>339</v>
      </c>
      <c r="D830" s="212" t="s">
        <v>319</v>
      </c>
      <c r="E830" s="209" t="s">
        <v>340</v>
      </c>
      <c r="F830" s="210">
        <v>3573.73</v>
      </c>
      <c r="G830" s="210">
        <v>0</v>
      </c>
      <c r="H830" s="210">
        <v>0</v>
      </c>
      <c r="I830" s="210">
        <v>0</v>
      </c>
      <c r="J830" s="210">
        <v>0</v>
      </c>
      <c r="K830" s="210">
        <v>0</v>
      </c>
      <c r="L830" s="210">
        <v>0</v>
      </c>
      <c r="M830" s="210">
        <v>3573.73</v>
      </c>
      <c r="N830" s="211">
        <v>44501</v>
      </c>
      <c r="P830" s="217">
        <f t="shared" si="44"/>
        <v>0</v>
      </c>
      <c r="Q830" s="217">
        <f t="shared" si="45"/>
        <v>0</v>
      </c>
    </row>
    <row r="831" spans="1:17">
      <c r="A831" s="19">
        <v>1170</v>
      </c>
      <c r="B831" s="19" t="s">
        <v>2182</v>
      </c>
      <c r="C831" s="209" t="s">
        <v>341</v>
      </c>
      <c r="D831" s="212" t="s">
        <v>319</v>
      </c>
      <c r="E831" s="209" t="s">
        <v>342</v>
      </c>
      <c r="F831" s="210">
        <v>179590.81</v>
      </c>
      <c r="G831" s="210">
        <v>0</v>
      </c>
      <c r="H831" s="210">
        <v>0</v>
      </c>
      <c r="I831" s="210">
        <v>0</v>
      </c>
      <c r="J831" s="210">
        <v>0</v>
      </c>
      <c r="K831" s="210">
        <v>0</v>
      </c>
      <c r="L831" s="210">
        <v>0</v>
      </c>
      <c r="M831" s="210">
        <v>179590.81</v>
      </c>
      <c r="N831" s="211">
        <v>44501</v>
      </c>
      <c r="P831" s="217">
        <f t="shared" si="44"/>
        <v>0</v>
      </c>
      <c r="Q831" s="217">
        <f t="shared" si="45"/>
        <v>0</v>
      </c>
    </row>
    <row r="832" spans="1:17">
      <c r="A832" s="19">
        <v>1171</v>
      </c>
      <c r="B832" s="19" t="s">
        <v>2182</v>
      </c>
      <c r="C832" s="209" t="s">
        <v>343</v>
      </c>
      <c r="D832" s="212" t="s">
        <v>319</v>
      </c>
      <c r="E832" s="209" t="s">
        <v>344</v>
      </c>
      <c r="F832" s="210">
        <v>65441.5</v>
      </c>
      <c r="G832" s="210">
        <v>0</v>
      </c>
      <c r="H832" s="210">
        <v>0</v>
      </c>
      <c r="I832" s="210">
        <v>0</v>
      </c>
      <c r="J832" s="210">
        <v>0</v>
      </c>
      <c r="K832" s="210">
        <v>0</v>
      </c>
      <c r="L832" s="210">
        <v>0</v>
      </c>
      <c r="M832" s="210">
        <v>65441.5</v>
      </c>
      <c r="N832" s="211">
        <v>44501</v>
      </c>
      <c r="P832" s="217">
        <f t="shared" si="44"/>
        <v>0</v>
      </c>
      <c r="Q832" s="217">
        <f t="shared" si="45"/>
        <v>0</v>
      </c>
    </row>
    <row r="833" spans="1:17">
      <c r="A833" s="19">
        <v>1172</v>
      </c>
      <c r="B833" s="19" t="s">
        <v>2182</v>
      </c>
      <c r="C833" s="209" t="s">
        <v>345</v>
      </c>
      <c r="D833" s="212" t="s">
        <v>319</v>
      </c>
      <c r="E833" s="209" t="s">
        <v>346</v>
      </c>
      <c r="F833" s="210">
        <v>19931.330000000002</v>
      </c>
      <c r="G833" s="210">
        <v>0</v>
      </c>
      <c r="H833" s="210">
        <v>0</v>
      </c>
      <c r="I833" s="210">
        <v>0</v>
      </c>
      <c r="J833" s="210">
        <v>0</v>
      </c>
      <c r="K833" s="210">
        <v>0</v>
      </c>
      <c r="L833" s="210">
        <v>0</v>
      </c>
      <c r="M833" s="210">
        <v>19931.330000000002</v>
      </c>
      <c r="N833" s="211">
        <v>44501</v>
      </c>
      <c r="P833" s="217">
        <f t="shared" si="44"/>
        <v>0</v>
      </c>
      <c r="Q833" s="217">
        <f t="shared" si="45"/>
        <v>0</v>
      </c>
    </row>
    <row r="834" spans="1:17">
      <c r="A834" s="19">
        <v>1173</v>
      </c>
      <c r="B834" s="19" t="s">
        <v>2182</v>
      </c>
      <c r="C834" s="209" t="s">
        <v>347</v>
      </c>
      <c r="D834" s="212" t="s">
        <v>319</v>
      </c>
      <c r="E834" s="209" t="s">
        <v>348</v>
      </c>
      <c r="F834" s="210">
        <v>10181.15</v>
      </c>
      <c r="G834" s="210">
        <v>0</v>
      </c>
      <c r="H834" s="210">
        <v>0</v>
      </c>
      <c r="I834" s="210">
        <v>0</v>
      </c>
      <c r="J834" s="210">
        <v>0</v>
      </c>
      <c r="K834" s="210">
        <v>0</v>
      </c>
      <c r="L834" s="210">
        <v>0</v>
      </c>
      <c r="M834" s="210">
        <v>10181.15</v>
      </c>
      <c r="N834" s="211">
        <v>44501</v>
      </c>
      <c r="P834" s="217">
        <f t="shared" si="44"/>
        <v>0</v>
      </c>
      <c r="Q834" s="217">
        <f t="shared" si="45"/>
        <v>0</v>
      </c>
    </row>
    <row r="835" spans="1:17">
      <c r="A835" s="19">
        <v>1174</v>
      </c>
      <c r="B835" s="19" t="s">
        <v>2182</v>
      </c>
      <c r="C835" s="209" t="s">
        <v>349</v>
      </c>
      <c r="D835" s="212" t="s">
        <v>319</v>
      </c>
      <c r="E835" s="209" t="s">
        <v>350</v>
      </c>
      <c r="F835" s="210">
        <v>1390620.7</v>
      </c>
      <c r="G835" s="210">
        <v>0</v>
      </c>
      <c r="H835" s="210">
        <v>0</v>
      </c>
      <c r="I835" s="210">
        <v>0</v>
      </c>
      <c r="J835" s="210">
        <v>0</v>
      </c>
      <c r="K835" s="210">
        <v>0</v>
      </c>
      <c r="L835" s="210">
        <v>0</v>
      </c>
      <c r="M835" s="210">
        <v>1390620.7</v>
      </c>
      <c r="N835" s="211">
        <v>44501</v>
      </c>
      <c r="P835" s="217">
        <f t="shared" si="44"/>
        <v>0</v>
      </c>
      <c r="Q835" s="217">
        <f t="shared" si="45"/>
        <v>0</v>
      </c>
    </row>
    <row r="836" spans="1:17">
      <c r="A836" s="19">
        <v>1175</v>
      </c>
      <c r="B836" s="19" t="s">
        <v>2182</v>
      </c>
      <c r="C836" s="209" t="s">
        <v>351</v>
      </c>
      <c r="D836" s="212" t="s">
        <v>319</v>
      </c>
      <c r="E836" s="209" t="s">
        <v>352</v>
      </c>
      <c r="F836" s="210">
        <v>22704.94</v>
      </c>
      <c r="G836" s="210">
        <v>0</v>
      </c>
      <c r="H836" s="210">
        <v>0</v>
      </c>
      <c r="I836" s="210">
        <v>0</v>
      </c>
      <c r="J836" s="210">
        <v>0</v>
      </c>
      <c r="K836" s="210">
        <v>0</v>
      </c>
      <c r="L836" s="210">
        <v>0</v>
      </c>
      <c r="M836" s="210">
        <v>22704.94</v>
      </c>
      <c r="N836" s="211">
        <v>44501</v>
      </c>
      <c r="P836" s="217">
        <f t="shared" si="44"/>
        <v>0</v>
      </c>
      <c r="Q836" s="217">
        <f t="shared" si="45"/>
        <v>0</v>
      </c>
    </row>
    <row r="837" spans="1:17">
      <c r="A837" s="19">
        <v>1176</v>
      </c>
      <c r="B837" s="19" t="s">
        <v>2182</v>
      </c>
      <c r="C837" s="209" t="s">
        <v>353</v>
      </c>
      <c r="D837" s="212" t="s">
        <v>319</v>
      </c>
      <c r="E837" s="209" t="s">
        <v>354</v>
      </c>
      <c r="F837" s="210">
        <v>1350.53</v>
      </c>
      <c r="G837" s="210">
        <v>0</v>
      </c>
      <c r="H837" s="210">
        <v>0</v>
      </c>
      <c r="I837" s="210">
        <v>0</v>
      </c>
      <c r="J837" s="210">
        <v>0</v>
      </c>
      <c r="K837" s="210">
        <v>0</v>
      </c>
      <c r="L837" s="210">
        <v>0</v>
      </c>
      <c r="M837" s="210">
        <v>1350.53</v>
      </c>
      <c r="N837" s="211">
        <v>44501</v>
      </c>
      <c r="P837" s="217">
        <f t="shared" si="44"/>
        <v>0</v>
      </c>
      <c r="Q837" s="217">
        <f t="shared" si="45"/>
        <v>0</v>
      </c>
    </row>
    <row r="838" spans="1:17">
      <c r="A838" s="19">
        <v>1177</v>
      </c>
      <c r="B838" s="19" t="s">
        <v>2182</v>
      </c>
      <c r="C838" s="209" t="s">
        <v>355</v>
      </c>
      <c r="D838" s="212" t="s">
        <v>319</v>
      </c>
      <c r="E838" s="209" t="s">
        <v>356</v>
      </c>
      <c r="F838" s="210">
        <v>4601.2</v>
      </c>
      <c r="G838" s="210">
        <v>0</v>
      </c>
      <c r="H838" s="210">
        <v>0</v>
      </c>
      <c r="I838" s="210">
        <v>0</v>
      </c>
      <c r="J838" s="210">
        <v>0</v>
      </c>
      <c r="K838" s="210">
        <v>0</v>
      </c>
      <c r="L838" s="210">
        <v>0</v>
      </c>
      <c r="M838" s="210">
        <v>4601.2</v>
      </c>
      <c r="N838" s="211">
        <v>44501</v>
      </c>
      <c r="P838" s="217">
        <f t="shared" si="44"/>
        <v>0</v>
      </c>
      <c r="Q838" s="217">
        <f t="shared" si="45"/>
        <v>0</v>
      </c>
    </row>
    <row r="839" spans="1:17">
      <c r="A839" s="19">
        <v>1178</v>
      </c>
      <c r="B839" s="19" t="s">
        <v>2182</v>
      </c>
      <c r="C839" s="209" t="s">
        <v>357</v>
      </c>
      <c r="D839" s="212" t="s">
        <v>319</v>
      </c>
      <c r="E839" s="209" t="s">
        <v>358</v>
      </c>
      <c r="F839" s="210">
        <v>907856</v>
      </c>
      <c r="G839" s="210">
        <v>0</v>
      </c>
      <c r="H839" s="210">
        <v>0</v>
      </c>
      <c r="I839" s="210">
        <v>0</v>
      </c>
      <c r="J839" s="210">
        <v>0</v>
      </c>
      <c r="K839" s="210">
        <v>0</v>
      </c>
      <c r="L839" s="210">
        <v>0</v>
      </c>
      <c r="M839" s="210">
        <v>907856</v>
      </c>
      <c r="N839" s="211">
        <v>44501</v>
      </c>
      <c r="P839" s="217">
        <f t="shared" si="44"/>
        <v>0</v>
      </c>
      <c r="Q839" s="217">
        <f t="shared" si="45"/>
        <v>0</v>
      </c>
    </row>
    <row r="840" spans="1:17">
      <c r="A840" s="19">
        <v>1179</v>
      </c>
      <c r="B840" s="19" t="s">
        <v>2182</v>
      </c>
      <c r="C840" s="209" t="s">
        <v>359</v>
      </c>
      <c r="D840" s="212" t="s">
        <v>319</v>
      </c>
      <c r="E840" s="209" t="s">
        <v>360</v>
      </c>
      <c r="F840" s="210">
        <v>535753.85</v>
      </c>
      <c r="G840" s="210">
        <v>0</v>
      </c>
      <c r="H840" s="210">
        <v>0</v>
      </c>
      <c r="I840" s="210">
        <v>0</v>
      </c>
      <c r="J840" s="210">
        <v>0</v>
      </c>
      <c r="K840" s="210">
        <v>0</v>
      </c>
      <c r="L840" s="210">
        <v>0</v>
      </c>
      <c r="M840" s="210">
        <v>535753.85</v>
      </c>
      <c r="N840" s="211">
        <v>44501</v>
      </c>
      <c r="P840" s="217">
        <f t="shared" si="44"/>
        <v>0</v>
      </c>
      <c r="Q840" s="217">
        <f t="shared" si="45"/>
        <v>0</v>
      </c>
    </row>
    <row r="841" spans="1:17">
      <c r="A841" s="19">
        <v>1180</v>
      </c>
      <c r="B841" s="19" t="s">
        <v>2182</v>
      </c>
      <c r="C841" s="209" t="s">
        <v>361</v>
      </c>
      <c r="D841" s="212" t="s">
        <v>319</v>
      </c>
      <c r="E841" s="209" t="s">
        <v>2183</v>
      </c>
      <c r="F841" s="210">
        <v>2164736.81</v>
      </c>
      <c r="G841" s="210">
        <v>0</v>
      </c>
      <c r="H841" s="210">
        <v>0</v>
      </c>
      <c r="I841" s="210">
        <v>0</v>
      </c>
      <c r="J841" s="210">
        <v>0</v>
      </c>
      <c r="K841" s="210">
        <v>0</v>
      </c>
      <c r="L841" s="210">
        <v>0</v>
      </c>
      <c r="M841" s="210">
        <v>2164736.81</v>
      </c>
      <c r="N841" s="211">
        <v>44501</v>
      </c>
      <c r="P841" s="217">
        <f t="shared" si="44"/>
        <v>0</v>
      </c>
      <c r="Q841" s="217">
        <f t="shared" si="45"/>
        <v>0</v>
      </c>
    </row>
    <row r="842" spans="1:17">
      <c r="A842" s="19">
        <v>1181</v>
      </c>
      <c r="B842" s="19" t="s">
        <v>2182</v>
      </c>
      <c r="C842" s="209" t="s">
        <v>363</v>
      </c>
      <c r="D842" s="212" t="s">
        <v>319</v>
      </c>
      <c r="E842" s="209" t="s">
        <v>364</v>
      </c>
      <c r="F842" s="210">
        <v>130585.64</v>
      </c>
      <c r="G842" s="210">
        <v>0</v>
      </c>
      <c r="H842" s="210">
        <v>0</v>
      </c>
      <c r="I842" s="210">
        <v>0</v>
      </c>
      <c r="J842" s="210">
        <v>0</v>
      </c>
      <c r="K842" s="210">
        <v>0</v>
      </c>
      <c r="L842" s="210">
        <v>0</v>
      </c>
      <c r="M842" s="210">
        <v>130585.64</v>
      </c>
      <c r="N842" s="211">
        <v>44501</v>
      </c>
      <c r="P842" s="217">
        <f t="shared" si="44"/>
        <v>0</v>
      </c>
      <c r="Q842" s="217">
        <f t="shared" si="45"/>
        <v>0</v>
      </c>
    </row>
    <row r="843" spans="1:17">
      <c r="A843" s="19">
        <v>1182</v>
      </c>
      <c r="B843" s="19" t="s">
        <v>2182</v>
      </c>
      <c r="C843" s="209" t="s">
        <v>365</v>
      </c>
      <c r="D843" s="212" t="s">
        <v>319</v>
      </c>
      <c r="E843" s="209" t="s">
        <v>366</v>
      </c>
      <c r="F843" s="210">
        <v>43322.97</v>
      </c>
      <c r="G843" s="210">
        <v>0</v>
      </c>
      <c r="H843" s="210">
        <v>0</v>
      </c>
      <c r="I843" s="210">
        <v>0</v>
      </c>
      <c r="J843" s="210">
        <v>0</v>
      </c>
      <c r="K843" s="210">
        <v>0</v>
      </c>
      <c r="L843" s="210">
        <v>0</v>
      </c>
      <c r="M843" s="210">
        <v>43322.97</v>
      </c>
      <c r="N843" s="211">
        <v>44501</v>
      </c>
      <c r="P843" s="217">
        <f t="shared" si="44"/>
        <v>0</v>
      </c>
      <c r="Q843" s="217">
        <f t="shared" si="45"/>
        <v>0</v>
      </c>
    </row>
    <row r="844" spans="1:17">
      <c r="A844" s="19">
        <v>1183</v>
      </c>
      <c r="B844" s="19" t="s">
        <v>2182</v>
      </c>
      <c r="C844" s="209" t="s">
        <v>367</v>
      </c>
      <c r="D844" s="212" t="s">
        <v>319</v>
      </c>
      <c r="E844" s="209" t="s">
        <v>368</v>
      </c>
      <c r="F844" s="210">
        <v>1927928.96</v>
      </c>
      <c r="G844" s="210">
        <v>0</v>
      </c>
      <c r="H844" s="210">
        <v>0</v>
      </c>
      <c r="I844" s="210">
        <v>0</v>
      </c>
      <c r="J844" s="210">
        <v>0</v>
      </c>
      <c r="K844" s="210">
        <v>0</v>
      </c>
      <c r="L844" s="210">
        <v>0</v>
      </c>
      <c r="M844" s="210">
        <v>1927928.96</v>
      </c>
      <c r="N844" s="211">
        <v>44501</v>
      </c>
      <c r="P844" s="200"/>
      <c r="Q844" s="200"/>
    </row>
    <row r="845" spans="1:17">
      <c r="A845" s="19">
        <v>1184</v>
      </c>
      <c r="B845" s="19" t="s">
        <v>2182</v>
      </c>
      <c r="C845" s="209" t="s">
        <v>369</v>
      </c>
      <c r="D845" s="212" t="s">
        <v>319</v>
      </c>
      <c r="E845" s="209" t="s">
        <v>370</v>
      </c>
      <c r="F845" s="210">
        <v>8403.43</v>
      </c>
      <c r="G845" s="210">
        <v>0</v>
      </c>
      <c r="H845" s="210">
        <v>0</v>
      </c>
      <c r="I845" s="210">
        <v>0</v>
      </c>
      <c r="J845" s="210">
        <v>0</v>
      </c>
      <c r="K845" s="210">
        <v>0</v>
      </c>
      <c r="L845" s="210">
        <v>0</v>
      </c>
      <c r="M845" s="210">
        <v>8403.43</v>
      </c>
      <c r="N845" s="211">
        <v>44501</v>
      </c>
      <c r="P845" s="200"/>
      <c r="Q845" s="200"/>
    </row>
    <row r="846" spans="1:17">
      <c r="A846" s="19">
        <v>1185</v>
      </c>
      <c r="B846" s="19" t="s">
        <v>2182</v>
      </c>
      <c r="C846" s="209" t="s">
        <v>371</v>
      </c>
      <c r="D846" s="212" t="s">
        <v>319</v>
      </c>
      <c r="E846" s="209" t="s">
        <v>372</v>
      </c>
      <c r="F846" s="210">
        <v>9347.06</v>
      </c>
      <c r="G846" s="210">
        <v>0</v>
      </c>
      <c r="H846" s="210">
        <v>0</v>
      </c>
      <c r="I846" s="210">
        <v>0</v>
      </c>
      <c r="J846" s="210">
        <v>0</v>
      </c>
      <c r="K846" s="210">
        <v>0</v>
      </c>
      <c r="L846" s="210">
        <v>0</v>
      </c>
      <c r="M846" s="210">
        <v>9347.06</v>
      </c>
      <c r="N846" s="211">
        <v>44501</v>
      </c>
      <c r="P846" s="200"/>
      <c r="Q846" s="200"/>
    </row>
    <row r="847" spans="1:17">
      <c r="A847" s="19">
        <v>1186</v>
      </c>
      <c r="B847" s="19" t="s">
        <v>2182</v>
      </c>
      <c r="C847" s="209" t="s">
        <v>373</v>
      </c>
      <c r="D847" s="212" t="s">
        <v>319</v>
      </c>
      <c r="E847" s="209" t="s">
        <v>374</v>
      </c>
      <c r="F847" s="210">
        <v>407224.19</v>
      </c>
      <c r="G847" s="210">
        <v>0</v>
      </c>
      <c r="H847" s="210">
        <v>0</v>
      </c>
      <c r="I847" s="210">
        <v>0</v>
      </c>
      <c r="J847" s="210">
        <v>0</v>
      </c>
      <c r="K847" s="210">
        <v>0</v>
      </c>
      <c r="L847" s="210">
        <v>0</v>
      </c>
      <c r="M847" s="210">
        <v>407224.19</v>
      </c>
      <c r="N847" s="211">
        <v>44501</v>
      </c>
      <c r="P847" s="200"/>
      <c r="Q847" s="200"/>
    </row>
    <row r="848" spans="1:17">
      <c r="A848" s="19">
        <v>1187</v>
      </c>
      <c r="B848" s="19" t="s">
        <v>2182</v>
      </c>
      <c r="C848" s="209" t="s">
        <v>375</v>
      </c>
      <c r="D848" s="212" t="s">
        <v>319</v>
      </c>
      <c r="E848" s="209" t="s">
        <v>376</v>
      </c>
      <c r="F848" s="210">
        <v>18518.509999999998</v>
      </c>
      <c r="G848" s="210">
        <v>0</v>
      </c>
      <c r="H848" s="210">
        <v>0</v>
      </c>
      <c r="I848" s="210">
        <v>0</v>
      </c>
      <c r="J848" s="210">
        <v>0</v>
      </c>
      <c r="K848" s="210">
        <v>0</v>
      </c>
      <c r="L848" s="210">
        <v>0</v>
      </c>
      <c r="M848" s="210">
        <v>18518.509999999998</v>
      </c>
      <c r="N848" s="211">
        <v>44501</v>
      </c>
      <c r="P848" s="200"/>
      <c r="Q848" s="200"/>
    </row>
    <row r="849" spans="1:17">
      <c r="A849" s="19">
        <v>1188</v>
      </c>
      <c r="B849" s="19" t="s">
        <v>2182</v>
      </c>
      <c r="C849" s="209" t="s">
        <v>377</v>
      </c>
      <c r="D849" s="212" t="s">
        <v>319</v>
      </c>
      <c r="E849" s="209" t="s">
        <v>378</v>
      </c>
      <c r="F849" s="210">
        <v>13591.5</v>
      </c>
      <c r="G849" s="210">
        <v>0</v>
      </c>
      <c r="H849" s="210">
        <v>0</v>
      </c>
      <c r="I849" s="210">
        <v>0</v>
      </c>
      <c r="J849" s="210">
        <v>0</v>
      </c>
      <c r="K849" s="210">
        <v>0</v>
      </c>
      <c r="L849" s="210">
        <v>0</v>
      </c>
      <c r="M849" s="210">
        <v>13591.5</v>
      </c>
      <c r="N849" s="211">
        <v>44501</v>
      </c>
      <c r="P849" s="200"/>
      <c r="Q849" s="200"/>
    </row>
    <row r="850" spans="1:17">
      <c r="A850" s="19">
        <v>1189</v>
      </c>
      <c r="B850" s="19" t="s">
        <v>2182</v>
      </c>
      <c r="C850" s="209" t="s">
        <v>379</v>
      </c>
      <c r="D850" s="212" t="s">
        <v>319</v>
      </c>
      <c r="E850" s="209" t="s">
        <v>380</v>
      </c>
      <c r="F850" s="210">
        <v>200176.15</v>
      </c>
      <c r="G850" s="210">
        <v>0</v>
      </c>
      <c r="H850" s="210">
        <v>0</v>
      </c>
      <c r="I850" s="210">
        <v>0</v>
      </c>
      <c r="J850" s="210">
        <v>0</v>
      </c>
      <c r="K850" s="210">
        <v>0</v>
      </c>
      <c r="L850" s="210">
        <v>0</v>
      </c>
      <c r="M850" s="210">
        <v>200176.15</v>
      </c>
      <c r="N850" s="211">
        <v>44501</v>
      </c>
      <c r="P850" s="200"/>
      <c r="Q850" s="200"/>
    </row>
    <row r="851" spans="1:17">
      <c r="A851" s="19">
        <v>1190</v>
      </c>
      <c r="B851" s="19" t="s">
        <v>2182</v>
      </c>
      <c r="C851" s="209" t="s">
        <v>381</v>
      </c>
      <c r="D851" s="212" t="s">
        <v>319</v>
      </c>
      <c r="E851" s="209" t="s">
        <v>382</v>
      </c>
      <c r="F851" s="210">
        <v>136175.75</v>
      </c>
      <c r="G851" s="210">
        <v>0</v>
      </c>
      <c r="H851" s="210">
        <v>0</v>
      </c>
      <c r="I851" s="210">
        <v>0</v>
      </c>
      <c r="J851" s="210">
        <v>0</v>
      </c>
      <c r="K851" s="210">
        <v>0</v>
      </c>
      <c r="L851" s="210">
        <v>0</v>
      </c>
      <c r="M851" s="210">
        <v>136175.75</v>
      </c>
      <c r="N851" s="211">
        <v>44501</v>
      </c>
      <c r="P851" s="200"/>
      <c r="Q851" s="200"/>
    </row>
    <row r="852" spans="1:17">
      <c r="A852" s="19">
        <v>1200</v>
      </c>
      <c r="B852" s="19" t="s">
        <v>2182</v>
      </c>
      <c r="C852" s="209" t="s">
        <v>467</v>
      </c>
      <c r="D852" s="212" t="s">
        <v>468</v>
      </c>
      <c r="E852" s="209" t="s">
        <v>468</v>
      </c>
      <c r="F852" s="210">
        <v>1155220.6399999999</v>
      </c>
      <c r="G852" s="210">
        <v>0</v>
      </c>
      <c r="H852" s="210">
        <v>0</v>
      </c>
      <c r="I852" s="210">
        <v>0</v>
      </c>
      <c r="J852" s="210">
        <v>0</v>
      </c>
      <c r="K852" s="210">
        <v>0</v>
      </c>
      <c r="L852" s="210">
        <v>0</v>
      </c>
      <c r="M852" s="210">
        <v>1155220.6399999999</v>
      </c>
      <c r="N852" s="211">
        <v>44501</v>
      </c>
      <c r="P852" s="200"/>
      <c r="Q852" s="200"/>
    </row>
    <row r="853" spans="1:17">
      <c r="A853" s="19">
        <v>1201</v>
      </c>
      <c r="B853" s="19" t="s">
        <v>2182</v>
      </c>
      <c r="C853" s="209" t="s">
        <v>480</v>
      </c>
      <c r="D853" s="212" t="s">
        <v>330</v>
      </c>
      <c r="E853" s="209" t="s">
        <v>481</v>
      </c>
      <c r="F853" s="210">
        <v>0</v>
      </c>
      <c r="G853" s="210">
        <v>12646.38</v>
      </c>
      <c r="H853" s="210">
        <v>0</v>
      </c>
      <c r="I853" s="210">
        <v>0</v>
      </c>
      <c r="J853" s="210">
        <v>0</v>
      </c>
      <c r="K853" s="210">
        <v>0</v>
      </c>
      <c r="L853" s="210">
        <v>0</v>
      </c>
      <c r="M853" s="210">
        <v>12646.38</v>
      </c>
      <c r="N853" s="211">
        <v>44501</v>
      </c>
      <c r="P853" s="200"/>
      <c r="Q853" s="200"/>
    </row>
    <row r="854" spans="1:17">
      <c r="A854" s="19">
        <v>1202</v>
      </c>
      <c r="B854" s="19" t="e">
        <v>#N/A</v>
      </c>
      <c r="C854" s="209" t="s">
        <v>2184</v>
      </c>
      <c r="D854" s="212" t="e">
        <v>#N/A</v>
      </c>
      <c r="E854" s="209" t="s">
        <v>2185</v>
      </c>
      <c r="F854" s="210">
        <v>1602</v>
      </c>
      <c r="G854" s="210">
        <v>0</v>
      </c>
      <c r="H854" s="210">
        <v>0</v>
      </c>
      <c r="I854" s="210">
        <v>0</v>
      </c>
      <c r="J854" s="210">
        <v>0</v>
      </c>
      <c r="K854" s="210">
        <v>0</v>
      </c>
      <c r="L854" s="210">
        <v>0</v>
      </c>
      <c r="M854" s="210">
        <v>1602</v>
      </c>
      <c r="N854" s="211">
        <v>44501</v>
      </c>
      <c r="P854" s="200"/>
      <c r="Q854" s="200"/>
    </row>
    <row r="855" spans="1:17">
      <c r="A855" s="19">
        <v>1203</v>
      </c>
      <c r="B855" s="19" t="s">
        <v>2186</v>
      </c>
      <c r="C855" s="209" t="s">
        <v>502</v>
      </c>
      <c r="D855" s="212">
        <v>0</v>
      </c>
      <c r="E855" s="209" t="s">
        <v>503</v>
      </c>
      <c r="F855" s="210">
        <v>601976</v>
      </c>
      <c r="G855" s="210">
        <v>0</v>
      </c>
      <c r="H855" s="210">
        <v>0</v>
      </c>
      <c r="I855" s="210">
        <v>0</v>
      </c>
      <c r="J855" s="210">
        <v>0</v>
      </c>
      <c r="K855" s="210">
        <v>0</v>
      </c>
      <c r="L855" s="210">
        <v>0</v>
      </c>
      <c r="M855" s="210">
        <v>601976</v>
      </c>
      <c r="N855" s="211">
        <v>44501</v>
      </c>
      <c r="P855" s="200"/>
      <c r="Q855" s="200"/>
    </row>
    <row r="856" spans="1:17">
      <c r="A856" s="19">
        <v>1204</v>
      </c>
      <c r="B856" s="19" t="s">
        <v>2186</v>
      </c>
      <c r="C856" s="209" t="s">
        <v>504</v>
      </c>
      <c r="D856" s="212">
        <v>0</v>
      </c>
      <c r="E856" s="209" t="s">
        <v>505</v>
      </c>
      <c r="F856" s="210">
        <v>213.57</v>
      </c>
      <c r="G856" s="210">
        <v>0</v>
      </c>
      <c r="H856" s="210">
        <v>0</v>
      </c>
      <c r="I856" s="210">
        <v>0</v>
      </c>
      <c r="J856" s="210">
        <v>0</v>
      </c>
      <c r="K856" s="210">
        <v>0</v>
      </c>
      <c r="L856" s="210">
        <v>0</v>
      </c>
      <c r="M856" s="210">
        <v>213.57</v>
      </c>
      <c r="N856" s="211">
        <v>44501</v>
      </c>
      <c r="P856" s="200"/>
      <c r="Q856" s="200"/>
    </row>
    <row r="857" spans="1:17">
      <c r="A857" s="19">
        <v>1205</v>
      </c>
      <c r="B857" s="19" t="s">
        <v>2186</v>
      </c>
      <c r="C857" s="209" t="s">
        <v>506</v>
      </c>
      <c r="D857" s="212">
        <v>0</v>
      </c>
      <c r="E857" s="209" t="s">
        <v>507</v>
      </c>
      <c r="F857" s="210">
        <v>242072.62</v>
      </c>
      <c r="G857" s="210">
        <v>1745.75</v>
      </c>
      <c r="H857" s="210">
        <v>0</v>
      </c>
      <c r="I857" s="210">
        <v>0</v>
      </c>
      <c r="J857" s="210">
        <v>0</v>
      </c>
      <c r="K857" s="210">
        <v>0</v>
      </c>
      <c r="L857" s="210">
        <v>0</v>
      </c>
      <c r="M857" s="210">
        <v>243818.37</v>
      </c>
      <c r="N857" s="211">
        <v>44501</v>
      </c>
      <c r="P857" s="200"/>
      <c r="Q857" s="200"/>
    </row>
    <row r="858" spans="1:17">
      <c r="A858" s="19">
        <v>1206</v>
      </c>
      <c r="B858" s="19" t="s">
        <v>2186</v>
      </c>
      <c r="C858" s="209" t="s">
        <v>508</v>
      </c>
      <c r="D858" s="212">
        <v>0</v>
      </c>
      <c r="E858" s="209" t="s">
        <v>509</v>
      </c>
      <c r="F858" s="210">
        <v>8100</v>
      </c>
      <c r="G858" s="210">
        <v>0</v>
      </c>
      <c r="H858" s="210">
        <v>0</v>
      </c>
      <c r="I858" s="210">
        <v>0</v>
      </c>
      <c r="J858" s="210">
        <v>0</v>
      </c>
      <c r="K858" s="210">
        <v>0</v>
      </c>
      <c r="L858" s="210">
        <v>0</v>
      </c>
      <c r="M858" s="210">
        <v>8100</v>
      </c>
      <c r="N858" s="211">
        <v>44501</v>
      </c>
      <c r="P858" s="200"/>
      <c r="Q858" s="200"/>
    </row>
    <row r="859" spans="1:17">
      <c r="A859" s="19">
        <v>1207</v>
      </c>
      <c r="B859" s="19" t="s">
        <v>2186</v>
      </c>
      <c r="C859" s="209" t="s">
        <v>512</v>
      </c>
      <c r="D859" s="212">
        <v>0</v>
      </c>
      <c r="E859" s="209" t="s">
        <v>513</v>
      </c>
      <c r="F859" s="210">
        <v>55</v>
      </c>
      <c r="G859" s="210">
        <v>0</v>
      </c>
      <c r="H859" s="210">
        <v>0</v>
      </c>
      <c r="I859" s="210">
        <v>0</v>
      </c>
      <c r="J859" s="210">
        <v>0</v>
      </c>
      <c r="K859" s="210">
        <v>0</v>
      </c>
      <c r="L859" s="210">
        <v>0</v>
      </c>
      <c r="M859" s="210">
        <v>55</v>
      </c>
      <c r="N859" s="211">
        <v>44501</v>
      </c>
      <c r="P859" s="200"/>
      <c r="Q859" s="200"/>
    </row>
    <row r="860" spans="1:17">
      <c r="A860" s="19">
        <v>1208</v>
      </c>
      <c r="B860" s="19" t="s">
        <v>2186</v>
      </c>
      <c r="C860" s="209" t="s">
        <v>514</v>
      </c>
      <c r="D860" s="212">
        <v>0</v>
      </c>
      <c r="E860" s="209" t="s">
        <v>2187</v>
      </c>
      <c r="F860" s="210">
        <v>3200</v>
      </c>
      <c r="G860" s="210">
        <v>0</v>
      </c>
      <c r="H860" s="210">
        <v>0</v>
      </c>
      <c r="I860" s="210">
        <v>0</v>
      </c>
      <c r="J860" s="210">
        <v>0</v>
      </c>
      <c r="K860" s="210">
        <v>0</v>
      </c>
      <c r="L860" s="210">
        <v>0</v>
      </c>
      <c r="M860" s="210">
        <v>3200</v>
      </c>
      <c r="N860" s="211">
        <v>44501</v>
      </c>
      <c r="P860" s="200"/>
      <c r="Q860" s="200"/>
    </row>
    <row r="861" spans="1:17">
      <c r="A861" s="19">
        <v>1209</v>
      </c>
      <c r="B861" s="19" t="s">
        <v>2186</v>
      </c>
      <c r="C861" s="209" t="s">
        <v>516</v>
      </c>
      <c r="D861" s="212">
        <v>0</v>
      </c>
      <c r="E861" s="209" t="s">
        <v>517</v>
      </c>
      <c r="F861" s="210">
        <v>5397.88</v>
      </c>
      <c r="G861" s="210">
        <v>0</v>
      </c>
      <c r="H861" s="210">
        <v>0</v>
      </c>
      <c r="I861" s="210">
        <v>0</v>
      </c>
      <c r="J861" s="210">
        <v>0</v>
      </c>
      <c r="K861" s="210">
        <v>0</v>
      </c>
      <c r="L861" s="210">
        <v>0</v>
      </c>
      <c r="M861" s="210">
        <v>5397.88</v>
      </c>
      <c r="N861" s="211">
        <v>44501</v>
      </c>
      <c r="P861" s="200"/>
      <c r="Q861" s="200"/>
    </row>
    <row r="862" spans="1:17">
      <c r="A862" s="19">
        <v>1210</v>
      </c>
      <c r="B862" s="19" t="s">
        <v>2186</v>
      </c>
      <c r="C862" s="209" t="s">
        <v>518</v>
      </c>
      <c r="D862" s="212">
        <v>0</v>
      </c>
      <c r="E862" s="209" t="s">
        <v>519</v>
      </c>
      <c r="F862" s="210">
        <v>18339.060000000001</v>
      </c>
      <c r="G862" s="210">
        <v>0</v>
      </c>
      <c r="H862" s="210">
        <v>0</v>
      </c>
      <c r="I862" s="210">
        <v>0</v>
      </c>
      <c r="J862" s="210">
        <v>0</v>
      </c>
      <c r="K862" s="210">
        <v>0</v>
      </c>
      <c r="L862" s="210">
        <v>0</v>
      </c>
      <c r="M862" s="210">
        <v>18339.060000000001</v>
      </c>
      <c r="N862" s="211">
        <v>44501</v>
      </c>
      <c r="P862" s="200"/>
      <c r="Q862" s="200"/>
    </row>
    <row r="863" spans="1:17">
      <c r="A863" s="19">
        <v>1211</v>
      </c>
      <c r="B863" s="19" t="s">
        <v>2186</v>
      </c>
      <c r="C863" s="209" t="s">
        <v>520</v>
      </c>
      <c r="D863" s="212">
        <v>0</v>
      </c>
      <c r="E863" s="209" t="s">
        <v>521</v>
      </c>
      <c r="F863" s="210">
        <v>34150</v>
      </c>
      <c r="G863" s="210">
        <v>0</v>
      </c>
      <c r="H863" s="210">
        <v>0</v>
      </c>
      <c r="I863" s="210">
        <v>0</v>
      </c>
      <c r="J863" s="210">
        <v>0</v>
      </c>
      <c r="K863" s="210">
        <v>0</v>
      </c>
      <c r="L863" s="212">
        <v>0</v>
      </c>
      <c r="M863" s="210">
        <v>34150</v>
      </c>
      <c r="N863" s="211">
        <v>44501</v>
      </c>
      <c r="P863" s="217">
        <f t="shared" ref="P863:P893" si="46">F863-M863</f>
        <v>0</v>
      </c>
      <c r="Q863" s="217">
        <f t="shared" ref="Q863:Q893" si="47">L863-I863+P863</f>
        <v>0</v>
      </c>
    </row>
    <row r="864" spans="1:17">
      <c r="A864" s="19">
        <v>1212</v>
      </c>
      <c r="B864" s="19" t="s">
        <v>2186</v>
      </c>
      <c r="C864" s="209" t="s">
        <v>522</v>
      </c>
      <c r="D864" s="212">
        <v>0</v>
      </c>
      <c r="E864" s="209" t="s">
        <v>523</v>
      </c>
      <c r="F864" s="210">
        <v>80124.05</v>
      </c>
      <c r="G864" s="210">
        <v>0</v>
      </c>
      <c r="H864" s="210">
        <v>0</v>
      </c>
      <c r="I864" s="210">
        <v>0</v>
      </c>
      <c r="J864" s="210">
        <v>0</v>
      </c>
      <c r="K864" s="210">
        <v>0</v>
      </c>
      <c r="L864" s="212">
        <v>0</v>
      </c>
      <c r="M864" s="210">
        <v>80124.05</v>
      </c>
      <c r="N864" s="211">
        <v>44501</v>
      </c>
      <c r="P864" s="217">
        <f t="shared" si="46"/>
        <v>0</v>
      </c>
      <c r="Q864" s="217">
        <f t="shared" si="47"/>
        <v>0</v>
      </c>
    </row>
    <row r="865" spans="1:17">
      <c r="A865" s="19">
        <v>1213</v>
      </c>
      <c r="B865" s="19" t="s">
        <v>2186</v>
      </c>
      <c r="C865" s="209" t="s">
        <v>524</v>
      </c>
      <c r="D865" s="212">
        <v>0</v>
      </c>
      <c r="E865" s="209" t="s">
        <v>525</v>
      </c>
      <c r="F865" s="210">
        <v>92400</v>
      </c>
      <c r="G865" s="210">
        <v>0</v>
      </c>
      <c r="H865" s="210">
        <v>0</v>
      </c>
      <c r="I865" s="210">
        <v>0</v>
      </c>
      <c r="J865" s="210">
        <v>0</v>
      </c>
      <c r="K865" s="210">
        <v>0</v>
      </c>
      <c r="L865" s="212">
        <v>0</v>
      </c>
      <c r="M865" s="210">
        <v>92400</v>
      </c>
      <c r="N865" s="211">
        <v>44501</v>
      </c>
      <c r="P865" s="217">
        <f t="shared" si="46"/>
        <v>0</v>
      </c>
      <c r="Q865" s="217">
        <f t="shared" si="47"/>
        <v>0</v>
      </c>
    </row>
    <row r="866" spans="1:17">
      <c r="A866" s="19">
        <v>1214</v>
      </c>
      <c r="B866" s="19" t="s">
        <v>2186</v>
      </c>
      <c r="C866" s="209" t="s">
        <v>526</v>
      </c>
      <c r="D866" s="212" t="e">
        <v>#N/A</v>
      </c>
      <c r="E866" s="209" t="s">
        <v>527</v>
      </c>
      <c r="F866" s="210">
        <v>770700</v>
      </c>
      <c r="G866" s="210">
        <v>0</v>
      </c>
      <c r="H866" s="210">
        <v>0</v>
      </c>
      <c r="I866" s="210">
        <v>0</v>
      </c>
      <c r="J866" s="210">
        <v>0</v>
      </c>
      <c r="K866" s="210">
        <v>0</v>
      </c>
      <c r="L866" s="212">
        <v>0</v>
      </c>
      <c r="M866" s="210">
        <v>770700</v>
      </c>
      <c r="N866" s="211">
        <v>44501</v>
      </c>
      <c r="P866" s="217">
        <f t="shared" si="46"/>
        <v>0</v>
      </c>
      <c r="Q866" s="217">
        <f t="shared" si="47"/>
        <v>0</v>
      </c>
    </row>
    <row r="867" spans="1:17">
      <c r="A867" s="19">
        <v>1215</v>
      </c>
      <c r="B867" s="19" t="s">
        <v>2186</v>
      </c>
      <c r="C867" s="209" t="s">
        <v>528</v>
      </c>
      <c r="D867" s="212" t="e">
        <v>#N/A</v>
      </c>
      <c r="E867" s="209" t="s">
        <v>529</v>
      </c>
      <c r="F867" s="210">
        <v>69828.91</v>
      </c>
      <c r="G867" s="210">
        <v>0</v>
      </c>
      <c r="H867" s="210">
        <v>0</v>
      </c>
      <c r="I867" s="210">
        <v>0</v>
      </c>
      <c r="J867" s="210">
        <v>0</v>
      </c>
      <c r="K867" s="210">
        <v>0</v>
      </c>
      <c r="L867" s="212">
        <v>0</v>
      </c>
      <c r="M867" s="210">
        <v>69828.91</v>
      </c>
      <c r="N867" s="211">
        <v>44501</v>
      </c>
      <c r="P867" s="217">
        <f t="shared" si="46"/>
        <v>0</v>
      </c>
      <c r="Q867" s="217">
        <f t="shared" si="47"/>
        <v>0</v>
      </c>
    </row>
    <row r="868" spans="1:17">
      <c r="A868" s="19">
        <v>1216</v>
      </c>
      <c r="B868" s="19" t="s">
        <v>2186</v>
      </c>
      <c r="C868" s="209" t="s">
        <v>530</v>
      </c>
      <c r="D868" s="212" t="e">
        <v>#N/A</v>
      </c>
      <c r="E868" s="209" t="s">
        <v>2194</v>
      </c>
      <c r="F868" s="210">
        <v>312672.69</v>
      </c>
      <c r="G868" s="210">
        <v>0</v>
      </c>
      <c r="H868" s="210">
        <v>0</v>
      </c>
      <c r="I868" s="210">
        <v>0</v>
      </c>
      <c r="J868" s="210">
        <v>0</v>
      </c>
      <c r="K868" s="210">
        <v>0</v>
      </c>
      <c r="L868" s="212">
        <v>0</v>
      </c>
      <c r="M868" s="210">
        <v>312672.69</v>
      </c>
      <c r="N868" s="211">
        <v>44501</v>
      </c>
      <c r="P868" s="217">
        <f t="shared" si="46"/>
        <v>0</v>
      </c>
      <c r="Q868" s="217">
        <f t="shared" si="47"/>
        <v>0</v>
      </c>
    </row>
    <row r="869" spans="1:17">
      <c r="A869" s="19">
        <v>1217</v>
      </c>
      <c r="B869" s="19" t="s">
        <v>2186</v>
      </c>
      <c r="C869" s="209" t="s">
        <v>534</v>
      </c>
      <c r="D869" s="212">
        <v>0</v>
      </c>
      <c r="E869" s="209" t="s">
        <v>535</v>
      </c>
      <c r="F869" s="210">
        <v>10600</v>
      </c>
      <c r="G869" s="210">
        <v>0</v>
      </c>
      <c r="H869" s="210">
        <v>0</v>
      </c>
      <c r="I869" s="210">
        <v>0</v>
      </c>
      <c r="J869" s="210">
        <v>0</v>
      </c>
      <c r="K869" s="210">
        <v>0</v>
      </c>
      <c r="L869" s="212">
        <v>0</v>
      </c>
      <c r="M869" s="210">
        <v>10600</v>
      </c>
      <c r="N869" s="211">
        <v>44501</v>
      </c>
      <c r="P869" s="217">
        <f t="shared" si="46"/>
        <v>0</v>
      </c>
      <c r="Q869" s="217">
        <f t="shared" si="47"/>
        <v>0</v>
      </c>
    </row>
    <row r="870" spans="1:17">
      <c r="A870" s="19">
        <v>1218</v>
      </c>
      <c r="B870" s="19" t="s">
        <v>2186</v>
      </c>
      <c r="C870" s="209" t="s">
        <v>536</v>
      </c>
      <c r="D870" s="212">
        <v>0</v>
      </c>
      <c r="E870" s="209" t="s">
        <v>537</v>
      </c>
      <c r="F870" s="210">
        <v>132600</v>
      </c>
      <c r="G870" s="210">
        <v>15500</v>
      </c>
      <c r="H870" s="210">
        <v>0</v>
      </c>
      <c r="I870" s="210">
        <v>13300</v>
      </c>
      <c r="J870" s="210">
        <v>0</v>
      </c>
      <c r="K870" s="210">
        <v>0</v>
      </c>
      <c r="L870" s="212">
        <v>0</v>
      </c>
      <c r="M870" s="210">
        <v>134800</v>
      </c>
      <c r="N870" s="211">
        <v>44501</v>
      </c>
      <c r="P870" s="217">
        <f t="shared" si="46"/>
        <v>-2200</v>
      </c>
      <c r="Q870" s="217">
        <f t="shared" si="47"/>
        <v>-15500</v>
      </c>
    </row>
    <row r="871" spans="1:17">
      <c r="A871" s="19">
        <v>1219</v>
      </c>
      <c r="B871" s="19" t="s">
        <v>2186</v>
      </c>
      <c r="C871" s="209" t="s">
        <v>540</v>
      </c>
      <c r="D871" s="212">
        <v>0</v>
      </c>
      <c r="E871" s="209" t="s">
        <v>541</v>
      </c>
      <c r="F871" s="210">
        <v>1868826.77</v>
      </c>
      <c r="G871" s="210">
        <v>0</v>
      </c>
      <c r="H871" s="210">
        <v>0</v>
      </c>
      <c r="I871" s="210">
        <v>0</v>
      </c>
      <c r="J871" s="210">
        <v>0</v>
      </c>
      <c r="K871" s="210">
        <v>0</v>
      </c>
      <c r="L871" s="212">
        <v>0</v>
      </c>
      <c r="M871" s="210">
        <v>1868826.77</v>
      </c>
      <c r="N871" s="211">
        <v>44501</v>
      </c>
      <c r="P871" s="217">
        <f t="shared" si="46"/>
        <v>0</v>
      </c>
      <c r="Q871" s="217">
        <f t="shared" si="47"/>
        <v>0</v>
      </c>
    </row>
    <row r="872" spans="1:17">
      <c r="A872" s="19">
        <v>1220</v>
      </c>
      <c r="B872" s="19" t="s">
        <v>2186</v>
      </c>
      <c r="C872" s="209" t="s">
        <v>542</v>
      </c>
      <c r="D872" s="212" t="e">
        <v>#N/A</v>
      </c>
      <c r="E872" s="209" t="s">
        <v>2193</v>
      </c>
      <c r="F872" s="210">
        <v>42225.01</v>
      </c>
      <c r="G872" s="210">
        <v>0</v>
      </c>
      <c r="H872" s="210">
        <v>0</v>
      </c>
      <c r="I872" s="210">
        <v>0</v>
      </c>
      <c r="J872" s="210">
        <v>0</v>
      </c>
      <c r="K872" s="210">
        <v>0</v>
      </c>
      <c r="L872" s="212">
        <v>0</v>
      </c>
      <c r="M872" s="210">
        <v>42225.01</v>
      </c>
      <c r="N872" s="211">
        <v>44501</v>
      </c>
      <c r="P872" s="217">
        <f t="shared" si="46"/>
        <v>0</v>
      </c>
      <c r="Q872" s="217">
        <f t="shared" si="47"/>
        <v>0</v>
      </c>
    </row>
    <row r="873" spans="1:17">
      <c r="A873" s="19">
        <v>1221</v>
      </c>
      <c r="B873" s="19" t="s">
        <v>2186</v>
      </c>
      <c r="C873" s="209" t="s">
        <v>1667</v>
      </c>
      <c r="D873" s="212">
        <v>0</v>
      </c>
      <c r="E873" s="209" t="s">
        <v>2188</v>
      </c>
      <c r="F873" s="210">
        <v>5428.53</v>
      </c>
      <c r="G873" s="210">
        <v>0</v>
      </c>
      <c r="H873" s="210">
        <v>0</v>
      </c>
      <c r="I873" s="210">
        <v>0</v>
      </c>
      <c r="J873" s="210">
        <v>0</v>
      </c>
      <c r="K873" s="210">
        <v>0</v>
      </c>
      <c r="L873" s="212">
        <v>0</v>
      </c>
      <c r="M873" s="210">
        <v>5428.53</v>
      </c>
      <c r="N873" s="211">
        <v>44501</v>
      </c>
      <c r="P873" s="217">
        <f t="shared" si="46"/>
        <v>0</v>
      </c>
      <c r="Q873" s="217">
        <f t="shared" si="47"/>
        <v>0</v>
      </c>
    </row>
    <row r="874" spans="1:17">
      <c r="A874" s="19">
        <v>1224</v>
      </c>
      <c r="B874" s="19" t="s">
        <v>2167</v>
      </c>
      <c r="C874" s="209" t="s">
        <v>385</v>
      </c>
      <c r="D874" s="212" t="s">
        <v>319</v>
      </c>
      <c r="E874" s="209" t="s">
        <v>387</v>
      </c>
      <c r="F874" s="210">
        <v>5545538.6200000001</v>
      </c>
      <c r="G874" s="210">
        <v>0</v>
      </c>
      <c r="H874" s="210">
        <v>0</v>
      </c>
      <c r="I874" s="210">
        <v>0</v>
      </c>
      <c r="J874" s="210">
        <v>0</v>
      </c>
      <c r="K874" s="210">
        <v>0</v>
      </c>
      <c r="L874" s="212">
        <v>13233.03</v>
      </c>
      <c r="M874" s="210">
        <v>5558771.6500000004</v>
      </c>
      <c r="N874" s="211">
        <v>44501</v>
      </c>
      <c r="P874" s="217">
        <f t="shared" si="46"/>
        <v>-13233.030000000261</v>
      </c>
      <c r="Q874" s="217">
        <f t="shared" si="47"/>
        <v>-2.6011548470705748E-10</v>
      </c>
    </row>
    <row r="875" spans="1:17">
      <c r="A875" s="19">
        <v>1225</v>
      </c>
      <c r="B875" s="19" t="s">
        <v>2167</v>
      </c>
      <c r="C875" s="209" t="s">
        <v>388</v>
      </c>
      <c r="D875" s="212" t="s">
        <v>322</v>
      </c>
      <c r="E875" s="209" t="s">
        <v>389</v>
      </c>
      <c r="F875" s="210">
        <v>365964.91</v>
      </c>
      <c r="G875" s="210">
        <v>0</v>
      </c>
      <c r="H875" s="210">
        <v>0</v>
      </c>
      <c r="I875" s="210">
        <v>0</v>
      </c>
      <c r="J875" s="210">
        <v>0</v>
      </c>
      <c r="K875" s="210">
        <v>0</v>
      </c>
      <c r="L875" s="212">
        <v>5812.41</v>
      </c>
      <c r="M875" s="210">
        <v>371777.33</v>
      </c>
      <c r="N875" s="211">
        <v>44501</v>
      </c>
      <c r="P875" s="217">
        <f t="shared" si="46"/>
        <v>-5812.4200000000419</v>
      </c>
      <c r="Q875" s="217">
        <f t="shared" si="47"/>
        <v>-1.0000000042055035E-2</v>
      </c>
    </row>
    <row r="876" spans="1:17">
      <c r="A876" s="19">
        <v>1226</v>
      </c>
      <c r="B876" s="19" t="s">
        <v>2167</v>
      </c>
      <c r="C876" s="209" t="s">
        <v>390</v>
      </c>
      <c r="D876" s="212" t="s">
        <v>325</v>
      </c>
      <c r="E876" s="209" t="s">
        <v>391</v>
      </c>
      <c r="F876" s="210">
        <v>107797.67</v>
      </c>
      <c r="G876" s="210">
        <v>0</v>
      </c>
      <c r="H876" s="210">
        <v>0</v>
      </c>
      <c r="I876" s="210">
        <v>0</v>
      </c>
      <c r="J876" s="210">
        <v>0</v>
      </c>
      <c r="K876" s="210">
        <v>0</v>
      </c>
      <c r="L876" s="212">
        <v>2893.32</v>
      </c>
      <c r="M876" s="210">
        <v>110690.99</v>
      </c>
      <c r="N876" s="211">
        <v>44501</v>
      </c>
      <c r="P876" s="217">
        <f t="shared" si="46"/>
        <v>-2893.320000000007</v>
      </c>
      <c r="Q876" s="217">
        <f t="shared" si="47"/>
        <v>-6.8212102632969618E-12</v>
      </c>
    </row>
    <row r="877" spans="1:17">
      <c r="A877" s="19">
        <v>1227</v>
      </c>
      <c r="B877" s="19" t="s">
        <v>2167</v>
      </c>
      <c r="C877" s="209" t="s">
        <v>392</v>
      </c>
      <c r="D877" s="212" t="s">
        <v>325</v>
      </c>
      <c r="E877" s="209" t="s">
        <v>2189</v>
      </c>
      <c r="F877" s="210">
        <v>34142.03</v>
      </c>
      <c r="G877" s="210">
        <v>0</v>
      </c>
      <c r="H877" s="210">
        <v>0</v>
      </c>
      <c r="I877" s="210">
        <v>0</v>
      </c>
      <c r="J877" s="210">
        <v>0</v>
      </c>
      <c r="K877" s="210">
        <v>0</v>
      </c>
      <c r="L877" s="212">
        <v>355.55</v>
      </c>
      <c r="M877" s="210">
        <v>34497.58</v>
      </c>
      <c r="N877" s="211">
        <v>44501</v>
      </c>
      <c r="P877" s="217">
        <f t="shared" si="46"/>
        <v>-355.55000000000291</v>
      </c>
      <c r="Q877" s="217">
        <f t="shared" si="47"/>
        <v>-2.8990143619012088E-12</v>
      </c>
    </row>
    <row r="878" spans="1:17">
      <c r="A878" s="19">
        <v>1228</v>
      </c>
      <c r="B878" s="19" t="s">
        <v>2167</v>
      </c>
      <c r="C878" s="209" t="s">
        <v>394</v>
      </c>
      <c r="D878" s="212" t="s">
        <v>330</v>
      </c>
      <c r="E878" s="209" t="s">
        <v>395</v>
      </c>
      <c r="F878" s="210">
        <v>653161.74</v>
      </c>
      <c r="G878" s="210">
        <v>0</v>
      </c>
      <c r="H878" s="210">
        <v>0</v>
      </c>
      <c r="I878" s="210">
        <v>2553.46</v>
      </c>
      <c r="J878" s="210">
        <v>0</v>
      </c>
      <c r="K878" s="210">
        <v>0</v>
      </c>
      <c r="L878" s="212">
        <v>12846.24</v>
      </c>
      <c r="M878" s="210">
        <v>663454.52</v>
      </c>
      <c r="N878" s="211">
        <v>44501</v>
      </c>
      <c r="P878" s="217">
        <f t="shared" si="46"/>
        <v>-10292.780000000028</v>
      </c>
      <c r="Q878" s="217">
        <f t="shared" si="47"/>
        <v>-2.9103830456733704E-11</v>
      </c>
    </row>
    <row r="879" spans="1:17">
      <c r="A879" s="19">
        <v>1229</v>
      </c>
      <c r="B879" s="19" t="s">
        <v>2167</v>
      </c>
      <c r="C879" s="209" t="s">
        <v>396</v>
      </c>
      <c r="D879" s="212" t="s">
        <v>333</v>
      </c>
      <c r="E879" s="209" t="s">
        <v>397</v>
      </c>
      <c r="F879" s="210">
        <v>6163718.9000000004</v>
      </c>
      <c r="G879" s="210">
        <v>0</v>
      </c>
      <c r="H879" s="210">
        <v>0</v>
      </c>
      <c r="I879" s="210">
        <v>0</v>
      </c>
      <c r="J879" s="210">
        <v>0</v>
      </c>
      <c r="K879" s="210">
        <v>0</v>
      </c>
      <c r="L879" s="212">
        <v>123963.56</v>
      </c>
      <c r="M879" s="210">
        <v>6287682.4500000002</v>
      </c>
      <c r="N879" s="211">
        <v>44501</v>
      </c>
      <c r="P879" s="217">
        <f t="shared" si="46"/>
        <v>-123963.54999999981</v>
      </c>
      <c r="Q879" s="217">
        <f t="shared" si="47"/>
        <v>1.0000000183936208E-2</v>
      </c>
    </row>
    <row r="880" spans="1:17">
      <c r="A880" s="19">
        <v>1230</v>
      </c>
      <c r="B880" s="19" t="s">
        <v>2167</v>
      </c>
      <c r="C880" s="209" t="s">
        <v>398</v>
      </c>
      <c r="D880" s="212" t="s">
        <v>319</v>
      </c>
      <c r="E880" s="209" t="s">
        <v>399</v>
      </c>
      <c r="F880" s="210">
        <v>157598.15</v>
      </c>
      <c r="G880" s="210">
        <v>0</v>
      </c>
      <c r="H880" s="210">
        <v>0</v>
      </c>
      <c r="I880" s="210">
        <v>0</v>
      </c>
      <c r="J880" s="210">
        <v>0</v>
      </c>
      <c r="K880" s="210">
        <v>0</v>
      </c>
      <c r="L880" s="212">
        <v>3984.77</v>
      </c>
      <c r="M880" s="210">
        <v>161582.91</v>
      </c>
      <c r="N880" s="211">
        <v>44501</v>
      </c>
      <c r="P880" s="217">
        <f t="shared" si="46"/>
        <v>-3984.7600000000093</v>
      </c>
      <c r="Q880" s="217">
        <f t="shared" si="47"/>
        <v>9.9999999906685844E-3</v>
      </c>
    </row>
    <row r="881" spans="1:17">
      <c r="A881" s="19">
        <v>1231</v>
      </c>
      <c r="B881" s="19" t="s">
        <v>2167</v>
      </c>
      <c r="C881" s="209" t="s">
        <v>400</v>
      </c>
      <c r="D881" s="212" t="s">
        <v>319</v>
      </c>
      <c r="E881" s="209" t="s">
        <v>401</v>
      </c>
      <c r="F881" s="210">
        <v>1119.77</v>
      </c>
      <c r="G881" s="210">
        <v>0</v>
      </c>
      <c r="H881" s="210">
        <v>0</v>
      </c>
      <c r="I881" s="210">
        <v>0</v>
      </c>
      <c r="J881" s="210">
        <v>0</v>
      </c>
      <c r="K881" s="210">
        <v>0</v>
      </c>
      <c r="L881" s="212">
        <v>11.91</v>
      </c>
      <c r="M881" s="210">
        <v>1131.68</v>
      </c>
      <c r="N881" s="211">
        <v>44501</v>
      </c>
      <c r="P881" s="217">
        <f t="shared" si="46"/>
        <v>-11.910000000000082</v>
      </c>
      <c r="Q881" s="217">
        <f t="shared" si="47"/>
        <v>-8.1712414612411521E-14</v>
      </c>
    </row>
    <row r="882" spans="1:17">
      <c r="A882" s="19">
        <v>1241</v>
      </c>
      <c r="B882" s="19" t="s">
        <v>2167</v>
      </c>
      <c r="C882" s="209" t="s">
        <v>402</v>
      </c>
      <c r="D882" s="212" t="s">
        <v>319</v>
      </c>
      <c r="E882" s="209" t="s">
        <v>403</v>
      </c>
      <c r="F882" s="210">
        <v>56271.79</v>
      </c>
      <c r="G882" s="210">
        <v>0</v>
      </c>
      <c r="H882" s="210">
        <v>0</v>
      </c>
      <c r="I882" s="210">
        <v>0</v>
      </c>
      <c r="J882" s="210">
        <v>0</v>
      </c>
      <c r="K882" s="210">
        <v>0</v>
      </c>
      <c r="L882" s="212">
        <v>598.64</v>
      </c>
      <c r="M882" s="210">
        <v>56870.42</v>
      </c>
      <c r="N882" s="211">
        <v>44501</v>
      </c>
      <c r="P882" s="217">
        <f t="shared" si="46"/>
        <v>-598.62999999999738</v>
      </c>
      <c r="Q882" s="217">
        <f t="shared" si="47"/>
        <v>1.0000000002605702E-2</v>
      </c>
    </row>
    <row r="883" spans="1:17">
      <c r="A883" s="19">
        <v>1242</v>
      </c>
      <c r="B883" s="19" t="s">
        <v>2167</v>
      </c>
      <c r="C883" s="209" t="s">
        <v>404</v>
      </c>
      <c r="D883" s="212" t="s">
        <v>319</v>
      </c>
      <c r="E883" s="209" t="s">
        <v>405</v>
      </c>
      <c r="F883" s="210">
        <v>20505</v>
      </c>
      <c r="G883" s="210">
        <v>0</v>
      </c>
      <c r="H883" s="210">
        <v>0</v>
      </c>
      <c r="I883" s="210">
        <v>0</v>
      </c>
      <c r="J883" s="210">
        <v>0</v>
      </c>
      <c r="K883" s="210">
        <v>0</v>
      </c>
      <c r="L883" s="212">
        <v>218.14</v>
      </c>
      <c r="M883" s="210">
        <v>20723.14</v>
      </c>
      <c r="N883" s="211">
        <v>44501</v>
      </c>
      <c r="P883" s="217">
        <f t="shared" si="46"/>
        <v>-218.13999999999942</v>
      </c>
      <c r="Q883" s="217">
        <f t="shared" si="47"/>
        <v>5.6843418860808015E-13</v>
      </c>
    </row>
    <row r="884" spans="1:17">
      <c r="A884" s="19">
        <v>1243</v>
      </c>
      <c r="B884" s="19" t="s">
        <v>2167</v>
      </c>
      <c r="C884" s="209" t="s">
        <v>406</v>
      </c>
      <c r="D884" s="212" t="s">
        <v>319</v>
      </c>
      <c r="E884" s="209" t="s">
        <v>407</v>
      </c>
      <c r="F884" s="210">
        <v>6245.15</v>
      </c>
      <c r="G884" s="210">
        <v>0</v>
      </c>
      <c r="H884" s="210">
        <v>0</v>
      </c>
      <c r="I884" s="210">
        <v>0</v>
      </c>
      <c r="J884" s="210">
        <v>0</v>
      </c>
      <c r="K884" s="210">
        <v>0</v>
      </c>
      <c r="L884" s="212">
        <v>66.44</v>
      </c>
      <c r="M884" s="210">
        <v>6311.59</v>
      </c>
      <c r="N884" s="211">
        <v>44501</v>
      </c>
      <c r="P884" s="217">
        <f t="shared" si="46"/>
        <v>-66.440000000000509</v>
      </c>
      <c r="Q884" s="217">
        <f t="shared" si="47"/>
        <v>-5.1159076974727213E-13</v>
      </c>
    </row>
    <row r="885" spans="1:17">
      <c r="A885" s="19">
        <v>1244</v>
      </c>
      <c r="B885" s="19" t="s">
        <v>2167</v>
      </c>
      <c r="C885" s="209" t="s">
        <v>408</v>
      </c>
      <c r="D885" s="212" t="s">
        <v>319</v>
      </c>
      <c r="E885" s="209" t="s">
        <v>409</v>
      </c>
      <c r="F885" s="210">
        <v>299756.02</v>
      </c>
      <c r="G885" s="210">
        <v>0</v>
      </c>
      <c r="H885" s="210">
        <v>0</v>
      </c>
      <c r="I885" s="210">
        <v>0</v>
      </c>
      <c r="J885" s="210">
        <v>0</v>
      </c>
      <c r="K885" s="210">
        <v>0</v>
      </c>
      <c r="L885" s="212">
        <v>4635.3999999999996</v>
      </c>
      <c r="M885" s="210">
        <v>304391.42</v>
      </c>
      <c r="N885" s="211">
        <v>44501</v>
      </c>
      <c r="P885" s="217">
        <f t="shared" si="46"/>
        <v>-4635.3999999999651</v>
      </c>
      <c r="Q885" s="217">
        <f t="shared" si="47"/>
        <v>3.4560798667371273E-11</v>
      </c>
    </row>
    <row r="886" spans="1:17">
      <c r="A886" s="19">
        <v>1245</v>
      </c>
      <c r="B886" s="19" t="s">
        <v>2167</v>
      </c>
      <c r="C886" s="209" t="s">
        <v>410</v>
      </c>
      <c r="D886" s="212" t="s">
        <v>319</v>
      </c>
      <c r="E886" s="209" t="s">
        <v>411</v>
      </c>
      <c r="F886" s="210">
        <v>2986.47</v>
      </c>
      <c r="G886" s="210">
        <v>0</v>
      </c>
      <c r="H886" s="210">
        <v>0</v>
      </c>
      <c r="I886" s="210">
        <v>0</v>
      </c>
      <c r="J886" s="210">
        <v>0</v>
      </c>
      <c r="K886" s="210">
        <v>0</v>
      </c>
      <c r="L886" s="212">
        <v>33.94</v>
      </c>
      <c r="M886" s="210">
        <v>3020.41</v>
      </c>
      <c r="N886" s="211">
        <v>44501</v>
      </c>
      <c r="P886" s="217">
        <f t="shared" si="46"/>
        <v>-33.940000000000055</v>
      </c>
      <c r="Q886" s="217">
        <f t="shared" si="47"/>
        <v>-5.6843418860808015E-14</v>
      </c>
    </row>
    <row r="887" spans="1:17">
      <c r="A887" s="19">
        <v>1246</v>
      </c>
      <c r="B887" s="19" t="s">
        <v>2167</v>
      </c>
      <c r="C887" s="209" t="s">
        <v>412</v>
      </c>
      <c r="D887" s="212" t="s">
        <v>319</v>
      </c>
      <c r="E887" s="209" t="s">
        <v>413</v>
      </c>
      <c r="F887" s="210">
        <v>6206.02</v>
      </c>
      <c r="G887" s="210">
        <v>0</v>
      </c>
      <c r="H887" s="210">
        <v>0</v>
      </c>
      <c r="I887" s="210">
        <v>0</v>
      </c>
      <c r="J887" s="210">
        <v>0</v>
      </c>
      <c r="K887" s="210">
        <v>0</v>
      </c>
      <c r="L887" s="212">
        <v>75.680000000000007</v>
      </c>
      <c r="M887" s="210">
        <v>6281.7</v>
      </c>
      <c r="N887" s="211">
        <v>44501</v>
      </c>
      <c r="P887" s="217">
        <f t="shared" si="46"/>
        <v>-75.679999999999382</v>
      </c>
      <c r="Q887" s="217">
        <f t="shared" si="47"/>
        <v>6.2527760746888816E-13</v>
      </c>
    </row>
    <row r="888" spans="1:17">
      <c r="A888" s="19">
        <v>1247</v>
      </c>
      <c r="B888" s="19" t="s">
        <v>2167</v>
      </c>
      <c r="C888" s="209" t="s">
        <v>414</v>
      </c>
      <c r="D888" s="212" t="s">
        <v>319</v>
      </c>
      <c r="E888" s="209" t="s">
        <v>415</v>
      </c>
      <c r="F888" s="210">
        <v>369.14</v>
      </c>
      <c r="G888" s="210">
        <v>0</v>
      </c>
      <c r="H888" s="210">
        <v>0</v>
      </c>
      <c r="I888" s="210">
        <v>0</v>
      </c>
      <c r="J888" s="210">
        <v>0</v>
      </c>
      <c r="K888" s="210">
        <v>0</v>
      </c>
      <c r="L888" s="212">
        <v>4.5</v>
      </c>
      <c r="M888" s="210">
        <v>373.65</v>
      </c>
      <c r="N888" s="211">
        <v>44501</v>
      </c>
      <c r="P888" s="217">
        <f t="shared" si="46"/>
        <v>-4.5099999999999909</v>
      </c>
      <c r="Q888" s="217">
        <f t="shared" si="47"/>
        <v>-9.9999999999909051E-3</v>
      </c>
    </row>
    <row r="889" spans="1:17">
      <c r="A889" s="19">
        <v>1248</v>
      </c>
      <c r="B889" s="19" t="s">
        <v>2167</v>
      </c>
      <c r="C889" s="209" t="s">
        <v>416</v>
      </c>
      <c r="D889" s="212" t="s">
        <v>319</v>
      </c>
      <c r="E889" s="209" t="s">
        <v>417</v>
      </c>
      <c r="F889" s="210">
        <v>1165.6400000000001</v>
      </c>
      <c r="G889" s="210">
        <v>0</v>
      </c>
      <c r="H889" s="210">
        <v>0</v>
      </c>
      <c r="I889" s="210">
        <v>0</v>
      </c>
      <c r="J889" s="210">
        <v>0</v>
      </c>
      <c r="K889" s="210">
        <v>0</v>
      </c>
      <c r="L889" s="212">
        <v>15.34</v>
      </c>
      <c r="M889" s="210">
        <v>1180.97</v>
      </c>
      <c r="N889" s="211">
        <v>44501</v>
      </c>
      <c r="P889" s="217">
        <f t="shared" si="46"/>
        <v>-15.329999999999927</v>
      </c>
      <c r="Q889" s="217">
        <f t="shared" si="47"/>
        <v>1.0000000000072617E-2</v>
      </c>
    </row>
    <row r="890" spans="1:17">
      <c r="A890" s="19">
        <v>1249</v>
      </c>
      <c r="B890" s="19" t="s">
        <v>2167</v>
      </c>
      <c r="C890" s="209" t="s">
        <v>418</v>
      </c>
      <c r="D890" s="212" t="s">
        <v>319</v>
      </c>
      <c r="E890" s="209" t="s">
        <v>419</v>
      </c>
      <c r="F890" s="210">
        <v>195693.4</v>
      </c>
      <c r="G890" s="210">
        <v>0</v>
      </c>
      <c r="H890" s="210">
        <v>0</v>
      </c>
      <c r="I890" s="210">
        <v>0</v>
      </c>
      <c r="J890" s="210">
        <v>0</v>
      </c>
      <c r="K890" s="210">
        <v>0</v>
      </c>
      <c r="L890" s="212">
        <v>3026.19</v>
      </c>
      <c r="M890" s="210">
        <v>198719.59</v>
      </c>
      <c r="N890" s="211">
        <v>44501</v>
      </c>
      <c r="P890" s="217">
        <f t="shared" si="46"/>
        <v>-3026.1900000000023</v>
      </c>
      <c r="Q890" s="217">
        <f t="shared" si="47"/>
        <v>0</v>
      </c>
    </row>
    <row r="891" spans="1:17">
      <c r="A891" s="19">
        <v>1250</v>
      </c>
      <c r="B891" s="19" t="s">
        <v>2167</v>
      </c>
      <c r="C891" s="209" t="s">
        <v>420</v>
      </c>
      <c r="D891" s="212" t="s">
        <v>319</v>
      </c>
      <c r="E891" s="209" t="s">
        <v>421</v>
      </c>
      <c r="F891" s="210">
        <v>102214.58</v>
      </c>
      <c r="G891" s="210">
        <v>0</v>
      </c>
      <c r="H891" s="210">
        <v>0</v>
      </c>
      <c r="I891" s="210">
        <v>0</v>
      </c>
      <c r="J891" s="210">
        <v>0</v>
      </c>
      <c r="K891" s="210">
        <v>0</v>
      </c>
      <c r="L891" s="212">
        <v>1785.85</v>
      </c>
      <c r="M891" s="210">
        <v>104000.42</v>
      </c>
      <c r="N891" s="211">
        <v>44501</v>
      </c>
      <c r="P891" s="217">
        <f t="shared" si="46"/>
        <v>-1785.8399999999965</v>
      </c>
      <c r="Q891" s="217">
        <f t="shared" si="47"/>
        <v>1.000000000340151E-2</v>
      </c>
    </row>
    <row r="892" spans="1:17">
      <c r="A892" s="19">
        <v>1251</v>
      </c>
      <c r="B892" s="19" t="s">
        <v>2167</v>
      </c>
      <c r="C892" s="209" t="s">
        <v>422</v>
      </c>
      <c r="D892" s="212" t="s">
        <v>319</v>
      </c>
      <c r="E892" s="209" t="s">
        <v>2190</v>
      </c>
      <c r="F892" s="210">
        <v>418148.17</v>
      </c>
      <c r="G892" s="210">
        <v>0</v>
      </c>
      <c r="H892" s="210">
        <v>0</v>
      </c>
      <c r="I892" s="210">
        <v>0</v>
      </c>
      <c r="J892" s="210">
        <v>0</v>
      </c>
      <c r="K892" s="210">
        <v>0</v>
      </c>
      <c r="L892" s="212">
        <v>7215.79</v>
      </c>
      <c r="M892" s="210">
        <v>425363.96</v>
      </c>
      <c r="N892" s="211">
        <v>44501</v>
      </c>
      <c r="P892" s="217">
        <f t="shared" si="46"/>
        <v>-7215.7900000000373</v>
      </c>
      <c r="Q892" s="217">
        <f t="shared" si="47"/>
        <v>-3.7289282772690058E-11</v>
      </c>
    </row>
    <row r="893" spans="1:17">
      <c r="A893" s="19">
        <v>1252</v>
      </c>
      <c r="B893" s="19" t="s">
        <v>2167</v>
      </c>
      <c r="C893" s="209" t="s">
        <v>424</v>
      </c>
      <c r="D893" s="212" t="s">
        <v>319</v>
      </c>
      <c r="E893" s="209" t="s">
        <v>2191</v>
      </c>
      <c r="F893" s="210">
        <v>25232.52</v>
      </c>
      <c r="G893" s="210">
        <v>0</v>
      </c>
      <c r="H893" s="210">
        <v>0</v>
      </c>
      <c r="I893" s="210">
        <v>0</v>
      </c>
      <c r="J893" s="210">
        <v>0</v>
      </c>
      <c r="K893" s="210">
        <v>0</v>
      </c>
      <c r="L893" s="212">
        <v>435.29</v>
      </c>
      <c r="M893" s="210">
        <v>25667.8</v>
      </c>
      <c r="N893" s="211">
        <v>44501</v>
      </c>
      <c r="P893" s="217">
        <f t="shared" si="46"/>
        <v>-435.27999999999884</v>
      </c>
      <c r="Q893" s="217">
        <f t="shared" si="47"/>
        <v>1.0000000001184617E-2</v>
      </c>
    </row>
    <row r="894" spans="1:17">
      <c r="A894" s="19">
        <v>1253</v>
      </c>
      <c r="B894" s="19" t="s">
        <v>2167</v>
      </c>
      <c r="C894" s="209" t="s">
        <v>426</v>
      </c>
      <c r="D894" s="212" t="s">
        <v>319</v>
      </c>
      <c r="E894" s="209" t="s">
        <v>2192</v>
      </c>
      <c r="F894" s="210">
        <v>7223.9</v>
      </c>
      <c r="G894" s="210">
        <v>0</v>
      </c>
      <c r="H894" s="210">
        <v>0</v>
      </c>
      <c r="I894" s="210">
        <v>0</v>
      </c>
      <c r="J894" s="210">
        <v>0</v>
      </c>
      <c r="K894" s="210">
        <v>0</v>
      </c>
      <c r="L894" s="210">
        <v>144.41</v>
      </c>
      <c r="M894" s="210">
        <v>7368.31</v>
      </c>
      <c r="N894" s="211">
        <v>44501</v>
      </c>
      <c r="P894" s="217">
        <f t="shared" ref="P894:P926" si="48">F894-M894</f>
        <v>-144.41000000000076</v>
      </c>
      <c r="Q894" s="217">
        <f t="shared" ref="Q894:Q926" si="49">G894-I894+P894</f>
        <v>-144.41000000000076</v>
      </c>
    </row>
    <row r="895" spans="1:17">
      <c r="A895" s="19">
        <v>1254</v>
      </c>
      <c r="B895" s="19" t="s">
        <v>2167</v>
      </c>
      <c r="C895" s="209" t="s">
        <v>428</v>
      </c>
      <c r="D895" s="212" t="s">
        <v>319</v>
      </c>
      <c r="E895" s="209" t="s">
        <v>429</v>
      </c>
      <c r="F895" s="210">
        <v>303278.40999999997</v>
      </c>
      <c r="G895" s="210">
        <v>0</v>
      </c>
      <c r="H895" s="210">
        <v>0</v>
      </c>
      <c r="I895" s="210">
        <v>0</v>
      </c>
      <c r="J895" s="210">
        <v>0</v>
      </c>
      <c r="K895" s="210">
        <v>0</v>
      </c>
      <c r="L895" s="210">
        <v>6426.43</v>
      </c>
      <c r="M895" s="210">
        <v>309704.84000000003</v>
      </c>
      <c r="N895" s="211">
        <v>44501</v>
      </c>
      <c r="P895" s="217">
        <f t="shared" si="48"/>
        <v>-6426.4300000000512</v>
      </c>
      <c r="Q895" s="217">
        <f t="shared" si="49"/>
        <v>-6426.4300000000512</v>
      </c>
    </row>
    <row r="896" spans="1:17">
      <c r="A896" s="19">
        <v>1255</v>
      </c>
      <c r="B896" s="19" t="s">
        <v>2167</v>
      </c>
      <c r="C896" s="209" t="s">
        <v>430</v>
      </c>
      <c r="D896" s="212" t="s">
        <v>319</v>
      </c>
      <c r="E896" s="209" t="s">
        <v>431</v>
      </c>
      <c r="F896" s="210">
        <v>1328.32</v>
      </c>
      <c r="G896" s="210">
        <v>0</v>
      </c>
      <c r="H896" s="210">
        <v>0</v>
      </c>
      <c r="I896" s="210">
        <v>0</v>
      </c>
      <c r="J896" s="210">
        <v>0</v>
      </c>
      <c r="K896" s="210">
        <v>0</v>
      </c>
      <c r="L896" s="210">
        <v>31.16</v>
      </c>
      <c r="M896" s="210">
        <v>1359.48</v>
      </c>
      <c r="N896" s="211">
        <v>44501</v>
      </c>
      <c r="P896" s="217">
        <f t="shared" si="48"/>
        <v>-31.160000000000082</v>
      </c>
      <c r="Q896" s="217">
        <f t="shared" si="49"/>
        <v>-31.160000000000082</v>
      </c>
    </row>
    <row r="897" spans="1:17">
      <c r="A897" s="19">
        <v>1256</v>
      </c>
      <c r="B897" s="19" t="s">
        <v>2167</v>
      </c>
      <c r="C897" s="209" t="s">
        <v>432</v>
      </c>
      <c r="D897" s="212" t="s">
        <v>319</v>
      </c>
      <c r="E897" s="209" t="s">
        <v>433</v>
      </c>
      <c r="F897" s="210">
        <v>1194.22</v>
      </c>
      <c r="G897" s="210">
        <v>0</v>
      </c>
      <c r="H897" s="210">
        <v>0</v>
      </c>
      <c r="I897" s="210">
        <v>0</v>
      </c>
      <c r="J897" s="210">
        <v>0</v>
      </c>
      <c r="K897" s="210">
        <v>0</v>
      </c>
      <c r="L897" s="210">
        <v>28.01</v>
      </c>
      <c r="M897" s="210">
        <v>1222.23</v>
      </c>
      <c r="N897" s="211">
        <v>44501</v>
      </c>
      <c r="P897" s="217">
        <f t="shared" si="48"/>
        <v>-28.009999999999991</v>
      </c>
      <c r="Q897" s="217">
        <f t="shared" si="49"/>
        <v>-28.009999999999991</v>
      </c>
    </row>
    <row r="898" spans="1:17">
      <c r="A898" s="19">
        <v>1257</v>
      </c>
      <c r="B898" s="19" t="s">
        <v>2167</v>
      </c>
      <c r="C898" s="209" t="s">
        <v>434</v>
      </c>
      <c r="D898" s="212" t="s">
        <v>319</v>
      </c>
      <c r="E898" s="209" t="s">
        <v>435</v>
      </c>
      <c r="F898" s="210">
        <v>42034.59</v>
      </c>
      <c r="G898" s="210">
        <v>0</v>
      </c>
      <c r="H898" s="210">
        <v>0</v>
      </c>
      <c r="I898" s="210">
        <v>0</v>
      </c>
      <c r="J898" s="210">
        <v>0</v>
      </c>
      <c r="K898" s="210">
        <v>0</v>
      </c>
      <c r="L898" s="210">
        <v>1357.41</v>
      </c>
      <c r="M898" s="210">
        <v>43392</v>
      </c>
      <c r="N898" s="211">
        <v>44501</v>
      </c>
      <c r="P898" s="217">
        <f t="shared" si="48"/>
        <v>-1357.4100000000035</v>
      </c>
      <c r="Q898" s="217">
        <f t="shared" si="49"/>
        <v>-1357.4100000000035</v>
      </c>
    </row>
    <row r="899" spans="1:17">
      <c r="A899" s="19">
        <v>1258</v>
      </c>
      <c r="B899" s="19" t="s">
        <v>2167</v>
      </c>
      <c r="C899" s="209" t="s">
        <v>436</v>
      </c>
      <c r="D899" s="212" t="s">
        <v>319</v>
      </c>
      <c r="E899" s="209" t="s">
        <v>437</v>
      </c>
      <c r="F899" s="210">
        <v>1911.52</v>
      </c>
      <c r="G899" s="210">
        <v>0</v>
      </c>
      <c r="H899" s="210">
        <v>0</v>
      </c>
      <c r="I899" s="210">
        <v>0</v>
      </c>
      <c r="J899" s="210">
        <v>0</v>
      </c>
      <c r="K899" s="210">
        <v>0</v>
      </c>
      <c r="L899" s="210">
        <v>61.73</v>
      </c>
      <c r="M899" s="210">
        <v>1973.25</v>
      </c>
      <c r="N899" s="211">
        <v>44501</v>
      </c>
      <c r="P899" s="217">
        <f t="shared" si="48"/>
        <v>-61.730000000000018</v>
      </c>
      <c r="Q899" s="217">
        <f t="shared" si="49"/>
        <v>-61.730000000000018</v>
      </c>
    </row>
    <row r="900" spans="1:17">
      <c r="A900" s="19">
        <v>1259</v>
      </c>
      <c r="B900" s="19" t="s">
        <v>2167</v>
      </c>
      <c r="C900" s="209" t="s">
        <v>438</v>
      </c>
      <c r="D900" s="212" t="s">
        <v>319</v>
      </c>
      <c r="E900" s="209" t="s">
        <v>439</v>
      </c>
      <c r="F900" s="210">
        <v>1157.73</v>
      </c>
      <c r="G900" s="210">
        <v>0</v>
      </c>
      <c r="H900" s="210">
        <v>0</v>
      </c>
      <c r="I900" s="210">
        <v>0</v>
      </c>
      <c r="J900" s="210">
        <v>0</v>
      </c>
      <c r="K900" s="210">
        <v>0</v>
      </c>
      <c r="L900" s="210">
        <v>15.23</v>
      </c>
      <c r="M900" s="210">
        <v>1172.97</v>
      </c>
      <c r="N900" s="211">
        <v>44501</v>
      </c>
      <c r="P900" s="217">
        <f t="shared" si="48"/>
        <v>-15.240000000000009</v>
      </c>
      <c r="Q900" s="217">
        <f t="shared" si="49"/>
        <v>-15.240000000000009</v>
      </c>
    </row>
    <row r="901" spans="1:17">
      <c r="A901" s="19">
        <v>1260</v>
      </c>
      <c r="B901" s="19" t="s">
        <v>2167</v>
      </c>
      <c r="C901" s="209" t="s">
        <v>440</v>
      </c>
      <c r="D901" s="212" t="s">
        <v>319</v>
      </c>
      <c r="E901" s="209" t="s">
        <v>441</v>
      </c>
      <c r="F901" s="210">
        <v>1402.94</v>
      </c>
      <c r="G901" s="210">
        <v>0</v>
      </c>
      <c r="H901" s="210">
        <v>0</v>
      </c>
      <c r="I901" s="210">
        <v>0</v>
      </c>
      <c r="J901" s="210">
        <v>0</v>
      </c>
      <c r="K901" s="210">
        <v>0</v>
      </c>
      <c r="L901" s="210">
        <v>45.3</v>
      </c>
      <c r="M901" s="210">
        <v>1448.25</v>
      </c>
      <c r="N901" s="211">
        <v>44501</v>
      </c>
      <c r="P901" s="217">
        <f t="shared" si="48"/>
        <v>-45.309999999999945</v>
      </c>
      <c r="Q901" s="217">
        <f t="shared" si="49"/>
        <v>-45.309999999999945</v>
      </c>
    </row>
    <row r="902" spans="1:17">
      <c r="A902" s="19">
        <v>1261</v>
      </c>
      <c r="B902" s="19" t="s">
        <v>2167</v>
      </c>
      <c r="C902" s="209" t="s">
        <v>442</v>
      </c>
      <c r="D902" s="212" t="s">
        <v>319</v>
      </c>
      <c r="E902" s="209" t="s">
        <v>443</v>
      </c>
      <c r="F902" s="210">
        <v>7318.27</v>
      </c>
      <c r="G902" s="210">
        <v>0</v>
      </c>
      <c r="H902" s="210">
        <v>0</v>
      </c>
      <c r="I902" s="210">
        <v>0</v>
      </c>
      <c r="J902" s="210">
        <v>0</v>
      </c>
      <c r="K902" s="210">
        <v>0</v>
      </c>
      <c r="L902" s="210">
        <v>667.25</v>
      </c>
      <c r="M902" s="210">
        <v>7985.52</v>
      </c>
      <c r="N902" s="211">
        <v>44501</v>
      </c>
      <c r="P902" s="217">
        <f t="shared" si="48"/>
        <v>-667.25</v>
      </c>
      <c r="Q902" s="217">
        <f t="shared" si="49"/>
        <v>-667.25</v>
      </c>
    </row>
    <row r="903" spans="1:17">
      <c r="A903" s="19">
        <v>1262</v>
      </c>
      <c r="B903" s="19" t="s">
        <v>2167</v>
      </c>
      <c r="C903" s="209" t="s">
        <v>444</v>
      </c>
      <c r="D903" s="212" t="s">
        <v>319</v>
      </c>
      <c r="E903" s="209" t="s">
        <v>445</v>
      </c>
      <c r="F903" s="210">
        <v>4978.47</v>
      </c>
      <c r="G903" s="210">
        <v>0</v>
      </c>
      <c r="H903" s="210">
        <v>0</v>
      </c>
      <c r="I903" s="210">
        <v>0</v>
      </c>
      <c r="J903" s="210">
        <v>0</v>
      </c>
      <c r="K903" s="210">
        <v>0</v>
      </c>
      <c r="L903" s="210">
        <v>453.92</v>
      </c>
      <c r="M903" s="210">
        <v>5432.39</v>
      </c>
      <c r="N903" s="211">
        <v>44501</v>
      </c>
      <c r="P903" s="217">
        <f t="shared" si="48"/>
        <v>-453.92000000000007</v>
      </c>
      <c r="Q903" s="217">
        <f t="shared" si="49"/>
        <v>-453.92000000000007</v>
      </c>
    </row>
    <row r="904" spans="1:17">
      <c r="A904" s="19">
        <v>1263</v>
      </c>
      <c r="B904" s="19" t="s">
        <v>2167</v>
      </c>
      <c r="C904" s="209" t="s">
        <v>472</v>
      </c>
      <c r="D904" s="212" t="s">
        <v>468</v>
      </c>
      <c r="E904" s="209" t="s">
        <v>474</v>
      </c>
      <c r="F904" s="210">
        <v>829768.12</v>
      </c>
      <c r="G904" s="210">
        <v>0</v>
      </c>
      <c r="H904" s="210">
        <v>0</v>
      </c>
      <c r="I904" s="210">
        <v>0</v>
      </c>
      <c r="J904" s="210">
        <v>0</v>
      </c>
      <c r="K904" s="210">
        <v>0</v>
      </c>
      <c r="L904" s="210">
        <v>9626.84</v>
      </c>
      <c r="M904" s="210">
        <v>839394.96</v>
      </c>
      <c r="N904" s="211">
        <v>44501</v>
      </c>
      <c r="P904" s="217">
        <f t="shared" si="48"/>
        <v>-9626.8399999999674</v>
      </c>
      <c r="Q904" s="217">
        <f t="shared" si="49"/>
        <v>-9626.8399999999674</v>
      </c>
    </row>
    <row r="905" spans="1:17">
      <c r="A905" s="19">
        <v>1278</v>
      </c>
      <c r="B905" s="19" t="s">
        <v>2182</v>
      </c>
      <c r="C905" s="209" t="s">
        <v>314</v>
      </c>
      <c r="D905" s="212" t="s">
        <v>315</v>
      </c>
      <c r="E905" s="209" t="s">
        <v>317</v>
      </c>
      <c r="F905" s="210">
        <v>162806.15</v>
      </c>
      <c r="G905" s="210">
        <v>0</v>
      </c>
      <c r="H905" s="210">
        <v>0</v>
      </c>
      <c r="I905" s="210">
        <v>0</v>
      </c>
      <c r="J905" s="210">
        <v>0</v>
      </c>
      <c r="K905" s="210">
        <v>0</v>
      </c>
      <c r="L905" s="210">
        <v>0</v>
      </c>
      <c r="M905" s="210">
        <v>162806.15</v>
      </c>
      <c r="N905" s="211">
        <v>44531</v>
      </c>
      <c r="P905" s="217">
        <f t="shared" si="48"/>
        <v>0</v>
      </c>
      <c r="Q905" s="217">
        <f t="shared" si="49"/>
        <v>0</v>
      </c>
    </row>
    <row r="906" spans="1:17">
      <c r="A906" s="19">
        <v>1279</v>
      </c>
      <c r="B906" s="19" t="s">
        <v>2182</v>
      </c>
      <c r="C906" s="209" t="s">
        <v>318</v>
      </c>
      <c r="D906" s="212" t="s">
        <v>319</v>
      </c>
      <c r="E906" s="209" t="s">
        <v>320</v>
      </c>
      <c r="F906" s="210">
        <v>7971743.9800000004</v>
      </c>
      <c r="G906" s="210">
        <v>0</v>
      </c>
      <c r="H906" s="210">
        <v>0</v>
      </c>
      <c r="I906" s="210">
        <v>0</v>
      </c>
      <c r="J906" s="210">
        <v>0</v>
      </c>
      <c r="K906" s="210">
        <v>0</v>
      </c>
      <c r="L906" s="210">
        <v>0</v>
      </c>
      <c r="M906" s="210">
        <v>7971743.9800000004</v>
      </c>
      <c r="N906" s="211">
        <v>44531</v>
      </c>
      <c r="P906" s="217">
        <f t="shared" si="48"/>
        <v>0</v>
      </c>
      <c r="Q906" s="217">
        <f t="shared" si="49"/>
        <v>0</v>
      </c>
    </row>
    <row r="907" spans="1:17">
      <c r="A907" s="19">
        <v>1280</v>
      </c>
      <c r="B907" s="19" t="s">
        <v>2182</v>
      </c>
      <c r="C907" s="209" t="s">
        <v>321</v>
      </c>
      <c r="D907" s="212" t="s">
        <v>322</v>
      </c>
      <c r="E907" s="209" t="s">
        <v>323</v>
      </c>
      <c r="F907" s="210">
        <v>697936.7</v>
      </c>
      <c r="G907" s="210">
        <v>0</v>
      </c>
      <c r="H907" s="210">
        <v>0</v>
      </c>
      <c r="I907" s="210">
        <v>0</v>
      </c>
      <c r="J907" s="210">
        <v>0</v>
      </c>
      <c r="K907" s="210">
        <v>0</v>
      </c>
      <c r="L907" s="210">
        <v>0</v>
      </c>
      <c r="M907" s="210">
        <v>697936.7</v>
      </c>
      <c r="N907" s="211">
        <v>44531</v>
      </c>
      <c r="P907" s="217">
        <f t="shared" si="48"/>
        <v>0</v>
      </c>
      <c r="Q907" s="217">
        <f t="shared" si="49"/>
        <v>0</v>
      </c>
    </row>
    <row r="908" spans="1:17">
      <c r="A908" s="19">
        <v>1281</v>
      </c>
      <c r="B908" s="19" t="s">
        <v>2182</v>
      </c>
      <c r="C908" s="209" t="s">
        <v>324</v>
      </c>
      <c r="D908" s="212" t="s">
        <v>325</v>
      </c>
      <c r="E908" s="209" t="s">
        <v>326</v>
      </c>
      <c r="F908" s="210">
        <v>347198.64</v>
      </c>
      <c r="G908" s="210">
        <v>0</v>
      </c>
      <c r="H908" s="210">
        <v>0</v>
      </c>
      <c r="I908" s="210">
        <v>0</v>
      </c>
      <c r="J908" s="210">
        <v>0</v>
      </c>
      <c r="K908" s="210">
        <v>0</v>
      </c>
      <c r="L908" s="210">
        <v>0</v>
      </c>
      <c r="M908" s="210">
        <v>347198.64</v>
      </c>
      <c r="N908" s="211">
        <v>44531</v>
      </c>
      <c r="P908" s="217">
        <f t="shared" si="48"/>
        <v>0</v>
      </c>
      <c r="Q908" s="217">
        <f t="shared" si="49"/>
        <v>0</v>
      </c>
    </row>
    <row r="909" spans="1:17">
      <c r="A909" s="19">
        <v>1282</v>
      </c>
      <c r="B909" s="19" t="s">
        <v>2182</v>
      </c>
      <c r="C909" s="209" t="s">
        <v>327</v>
      </c>
      <c r="D909" s="212" t="s">
        <v>325</v>
      </c>
      <c r="E909" s="209" t="s">
        <v>328</v>
      </c>
      <c r="F909" s="210">
        <v>45206.64</v>
      </c>
      <c r="G909" s="210">
        <v>0</v>
      </c>
      <c r="H909" s="210">
        <v>0</v>
      </c>
      <c r="I909" s="210">
        <v>0</v>
      </c>
      <c r="J909" s="210">
        <v>0</v>
      </c>
      <c r="K909" s="210">
        <v>0</v>
      </c>
      <c r="L909" s="210">
        <v>0</v>
      </c>
      <c r="M909" s="210">
        <v>45206.64</v>
      </c>
      <c r="N909" s="211">
        <v>44531</v>
      </c>
      <c r="P909" s="217">
        <f t="shared" si="48"/>
        <v>0</v>
      </c>
      <c r="Q909" s="217">
        <f t="shared" si="49"/>
        <v>0</v>
      </c>
    </row>
    <row r="910" spans="1:17">
      <c r="A910" s="19">
        <v>1283</v>
      </c>
      <c r="B910" s="19" t="s">
        <v>2182</v>
      </c>
      <c r="C910" s="209" t="s">
        <v>329</v>
      </c>
      <c r="D910" s="212" t="s">
        <v>330</v>
      </c>
      <c r="E910" s="209" t="s">
        <v>331</v>
      </c>
      <c r="F910" s="210">
        <v>1084419.99</v>
      </c>
      <c r="G910" s="210">
        <v>5000</v>
      </c>
      <c r="H910" s="210">
        <v>0</v>
      </c>
      <c r="I910" s="210">
        <v>0</v>
      </c>
      <c r="J910" s="210">
        <v>0</v>
      </c>
      <c r="K910" s="210">
        <v>0</v>
      </c>
      <c r="L910" s="210">
        <v>0</v>
      </c>
      <c r="M910" s="210">
        <v>1089419.99</v>
      </c>
      <c r="N910" s="211">
        <v>44531</v>
      </c>
      <c r="P910" s="217">
        <f t="shared" si="48"/>
        <v>-5000</v>
      </c>
      <c r="Q910" s="217">
        <f t="shared" si="49"/>
        <v>0</v>
      </c>
    </row>
    <row r="911" spans="1:17">
      <c r="A911" s="19">
        <v>1284</v>
      </c>
      <c r="B911" s="19" t="s">
        <v>2182</v>
      </c>
      <c r="C911" s="209" t="s">
        <v>332</v>
      </c>
      <c r="D911" s="212" t="s">
        <v>333</v>
      </c>
      <c r="E911" s="209" t="s">
        <v>334</v>
      </c>
      <c r="F911" s="210">
        <v>15120032.58</v>
      </c>
      <c r="G911" s="210">
        <v>28342</v>
      </c>
      <c r="H911" s="210">
        <v>0</v>
      </c>
      <c r="I911" s="210">
        <v>20457.29</v>
      </c>
      <c r="J911" s="210">
        <v>0</v>
      </c>
      <c r="K911" s="210">
        <v>0</v>
      </c>
      <c r="L911" s="210">
        <v>0</v>
      </c>
      <c r="M911" s="210">
        <v>15127917.289999999</v>
      </c>
      <c r="N911" s="211">
        <v>44531</v>
      </c>
      <c r="P911" s="217">
        <f t="shared" si="48"/>
        <v>-7884.7099999990314</v>
      </c>
      <c r="Q911" s="217">
        <f t="shared" si="49"/>
        <v>9.6770236268639565E-10</v>
      </c>
    </row>
    <row r="912" spans="1:17">
      <c r="A912" s="19">
        <v>1285</v>
      </c>
      <c r="B912" s="19" t="s">
        <v>2182</v>
      </c>
      <c r="C912" s="209" t="s">
        <v>335</v>
      </c>
      <c r="D912" s="212" t="s">
        <v>319</v>
      </c>
      <c r="E912" s="209" t="s">
        <v>336</v>
      </c>
      <c r="F912" s="210">
        <v>1195429.73</v>
      </c>
      <c r="G912" s="210">
        <v>0</v>
      </c>
      <c r="H912" s="210">
        <v>0</v>
      </c>
      <c r="I912" s="210">
        <v>0</v>
      </c>
      <c r="J912" s="210">
        <v>0</v>
      </c>
      <c r="K912" s="210">
        <v>0</v>
      </c>
      <c r="L912" s="210">
        <v>0</v>
      </c>
      <c r="M912" s="210">
        <v>1195429.73</v>
      </c>
      <c r="N912" s="211">
        <v>44531</v>
      </c>
      <c r="P912" s="217">
        <f t="shared" si="48"/>
        <v>0</v>
      </c>
      <c r="Q912" s="217">
        <f t="shared" si="49"/>
        <v>0</v>
      </c>
    </row>
    <row r="913" spans="1:17">
      <c r="A913" s="19">
        <v>1286</v>
      </c>
      <c r="B913" s="19" t="s">
        <v>2182</v>
      </c>
      <c r="C913" s="209" t="s">
        <v>337</v>
      </c>
      <c r="D913" s="212" t="s">
        <v>319</v>
      </c>
      <c r="E913" s="209" t="s">
        <v>338</v>
      </c>
      <c r="F913" s="210">
        <v>4570</v>
      </c>
      <c r="G913" s="210">
        <v>0</v>
      </c>
      <c r="H913" s="210">
        <v>0</v>
      </c>
      <c r="I913" s="210">
        <v>0</v>
      </c>
      <c r="J913" s="210">
        <v>0</v>
      </c>
      <c r="K913" s="210">
        <v>0</v>
      </c>
      <c r="L913" s="210">
        <v>0</v>
      </c>
      <c r="M913" s="210">
        <v>4570</v>
      </c>
      <c r="N913" s="211">
        <v>44531</v>
      </c>
      <c r="P913" s="217">
        <f t="shared" si="48"/>
        <v>0</v>
      </c>
      <c r="Q913" s="217">
        <f t="shared" si="49"/>
        <v>0</v>
      </c>
    </row>
    <row r="914" spans="1:17">
      <c r="A914" s="19">
        <v>1287</v>
      </c>
      <c r="B914" s="19" t="s">
        <v>2182</v>
      </c>
      <c r="C914" s="209" t="s">
        <v>339</v>
      </c>
      <c r="D914" s="212" t="s">
        <v>319</v>
      </c>
      <c r="E914" s="209" t="s">
        <v>340</v>
      </c>
      <c r="F914" s="210">
        <v>3573.73</v>
      </c>
      <c r="G914" s="210">
        <v>0</v>
      </c>
      <c r="H914" s="210">
        <v>0</v>
      </c>
      <c r="I914" s="210">
        <v>0</v>
      </c>
      <c r="J914" s="210">
        <v>0</v>
      </c>
      <c r="K914" s="210">
        <v>0</v>
      </c>
      <c r="L914" s="210">
        <v>0</v>
      </c>
      <c r="M914" s="210">
        <v>3573.73</v>
      </c>
      <c r="N914" s="211">
        <v>44531</v>
      </c>
      <c r="P914" s="217">
        <f t="shared" si="48"/>
        <v>0</v>
      </c>
      <c r="Q914" s="217">
        <f t="shared" si="49"/>
        <v>0</v>
      </c>
    </row>
    <row r="915" spans="1:17">
      <c r="A915" s="19">
        <v>1288</v>
      </c>
      <c r="B915" s="19" t="s">
        <v>2182</v>
      </c>
      <c r="C915" s="209" t="s">
        <v>341</v>
      </c>
      <c r="D915" s="212" t="s">
        <v>319</v>
      </c>
      <c r="E915" s="209" t="s">
        <v>342</v>
      </c>
      <c r="F915" s="210">
        <v>179590.81</v>
      </c>
      <c r="G915" s="210">
        <v>0</v>
      </c>
      <c r="H915" s="210">
        <v>0</v>
      </c>
      <c r="I915" s="210">
        <v>0</v>
      </c>
      <c r="J915" s="210">
        <v>0</v>
      </c>
      <c r="K915" s="210">
        <v>0</v>
      </c>
      <c r="L915" s="210">
        <v>0</v>
      </c>
      <c r="M915" s="210">
        <v>179590.81</v>
      </c>
      <c r="N915" s="211">
        <v>44531</v>
      </c>
      <c r="P915" s="217">
        <f t="shared" si="48"/>
        <v>0</v>
      </c>
      <c r="Q915" s="217">
        <f t="shared" si="49"/>
        <v>0</v>
      </c>
    </row>
    <row r="916" spans="1:17">
      <c r="A916" s="19">
        <v>1289</v>
      </c>
      <c r="B916" s="19" t="s">
        <v>2182</v>
      </c>
      <c r="C916" s="209" t="s">
        <v>343</v>
      </c>
      <c r="D916" s="212" t="s">
        <v>319</v>
      </c>
      <c r="E916" s="209" t="s">
        <v>344</v>
      </c>
      <c r="F916" s="210">
        <v>65441.5</v>
      </c>
      <c r="G916" s="210">
        <v>0</v>
      </c>
      <c r="H916" s="210">
        <v>0</v>
      </c>
      <c r="I916" s="210">
        <v>0</v>
      </c>
      <c r="J916" s="210">
        <v>0</v>
      </c>
      <c r="K916" s="210">
        <v>0</v>
      </c>
      <c r="L916" s="210">
        <v>0</v>
      </c>
      <c r="M916" s="210">
        <v>65441.5</v>
      </c>
      <c r="N916" s="211">
        <v>44531</v>
      </c>
      <c r="P916" s="217">
        <f t="shared" si="48"/>
        <v>0</v>
      </c>
      <c r="Q916" s="217">
        <f t="shared" si="49"/>
        <v>0</v>
      </c>
    </row>
    <row r="917" spans="1:17">
      <c r="A917" s="19">
        <v>1290</v>
      </c>
      <c r="B917" s="19" t="s">
        <v>2182</v>
      </c>
      <c r="C917" s="209" t="s">
        <v>345</v>
      </c>
      <c r="D917" s="212" t="s">
        <v>319</v>
      </c>
      <c r="E917" s="209" t="s">
        <v>346</v>
      </c>
      <c r="F917" s="210">
        <v>19931.330000000002</v>
      </c>
      <c r="G917" s="210">
        <v>0</v>
      </c>
      <c r="H917" s="210">
        <v>0</v>
      </c>
      <c r="I917" s="210">
        <v>0</v>
      </c>
      <c r="J917" s="210">
        <v>0</v>
      </c>
      <c r="K917" s="210">
        <v>0</v>
      </c>
      <c r="L917" s="210">
        <v>0</v>
      </c>
      <c r="M917" s="210">
        <v>19931.330000000002</v>
      </c>
      <c r="N917" s="211">
        <v>44531</v>
      </c>
      <c r="P917" s="217">
        <f t="shared" si="48"/>
        <v>0</v>
      </c>
      <c r="Q917" s="217">
        <f t="shared" si="49"/>
        <v>0</v>
      </c>
    </row>
    <row r="918" spans="1:17">
      <c r="A918" s="19">
        <v>1291</v>
      </c>
      <c r="B918" s="19" t="s">
        <v>2182</v>
      </c>
      <c r="C918" s="209" t="s">
        <v>347</v>
      </c>
      <c r="D918" s="212" t="s">
        <v>319</v>
      </c>
      <c r="E918" s="209" t="s">
        <v>348</v>
      </c>
      <c r="F918" s="210">
        <v>10181.15</v>
      </c>
      <c r="G918" s="210">
        <v>0</v>
      </c>
      <c r="H918" s="210">
        <v>0</v>
      </c>
      <c r="I918" s="210">
        <v>0</v>
      </c>
      <c r="J918" s="210">
        <v>0</v>
      </c>
      <c r="K918" s="210">
        <v>0</v>
      </c>
      <c r="L918" s="210">
        <v>0</v>
      </c>
      <c r="M918" s="210">
        <v>10181.15</v>
      </c>
      <c r="N918" s="211">
        <v>44531</v>
      </c>
      <c r="P918" s="217">
        <f t="shared" si="48"/>
        <v>0</v>
      </c>
      <c r="Q918" s="217">
        <f t="shared" si="49"/>
        <v>0</v>
      </c>
    </row>
    <row r="919" spans="1:17">
      <c r="A919" s="19">
        <v>1292</v>
      </c>
      <c r="B919" s="19" t="s">
        <v>2182</v>
      </c>
      <c r="C919" s="209" t="s">
        <v>349</v>
      </c>
      <c r="D919" s="212" t="s">
        <v>319</v>
      </c>
      <c r="E919" s="209" t="s">
        <v>350</v>
      </c>
      <c r="F919" s="210">
        <v>1390620.7</v>
      </c>
      <c r="G919" s="210">
        <v>0</v>
      </c>
      <c r="H919" s="210">
        <v>0</v>
      </c>
      <c r="I919" s="210">
        <v>0</v>
      </c>
      <c r="J919" s="210">
        <v>0</v>
      </c>
      <c r="K919" s="210">
        <v>0</v>
      </c>
      <c r="L919" s="210">
        <v>0</v>
      </c>
      <c r="M919" s="210">
        <v>1390620.7</v>
      </c>
      <c r="N919" s="211">
        <v>44531</v>
      </c>
      <c r="P919" s="217">
        <f t="shared" si="48"/>
        <v>0</v>
      </c>
      <c r="Q919" s="217">
        <f t="shared" si="49"/>
        <v>0</v>
      </c>
    </row>
    <row r="920" spans="1:17">
      <c r="A920" s="19">
        <v>1293</v>
      </c>
      <c r="B920" s="19" t="s">
        <v>2182</v>
      </c>
      <c r="C920" s="209" t="s">
        <v>351</v>
      </c>
      <c r="D920" s="212" t="s">
        <v>319</v>
      </c>
      <c r="E920" s="209" t="s">
        <v>352</v>
      </c>
      <c r="F920" s="210">
        <v>22704.94</v>
      </c>
      <c r="G920" s="210">
        <v>0</v>
      </c>
      <c r="H920" s="210">
        <v>0</v>
      </c>
      <c r="I920" s="210">
        <v>0</v>
      </c>
      <c r="J920" s="210">
        <v>0</v>
      </c>
      <c r="K920" s="210">
        <v>0</v>
      </c>
      <c r="L920" s="210">
        <v>0</v>
      </c>
      <c r="M920" s="210">
        <v>22704.94</v>
      </c>
      <c r="N920" s="211">
        <v>44531</v>
      </c>
      <c r="P920" s="217">
        <f t="shared" si="48"/>
        <v>0</v>
      </c>
      <c r="Q920" s="217">
        <f t="shared" si="49"/>
        <v>0</v>
      </c>
    </row>
    <row r="921" spans="1:17">
      <c r="A921" s="19">
        <v>1294</v>
      </c>
      <c r="B921" s="19" t="s">
        <v>2182</v>
      </c>
      <c r="C921" s="209" t="s">
        <v>353</v>
      </c>
      <c r="D921" s="212" t="s">
        <v>319</v>
      </c>
      <c r="E921" s="209" t="s">
        <v>354</v>
      </c>
      <c r="F921" s="210">
        <v>1350.53</v>
      </c>
      <c r="G921" s="210">
        <v>0</v>
      </c>
      <c r="H921" s="210">
        <v>0</v>
      </c>
      <c r="I921" s="210">
        <v>0</v>
      </c>
      <c r="J921" s="210">
        <v>0</v>
      </c>
      <c r="K921" s="210">
        <v>0</v>
      </c>
      <c r="L921" s="210">
        <v>0</v>
      </c>
      <c r="M921" s="210">
        <v>1350.53</v>
      </c>
      <c r="N921" s="211">
        <v>44531</v>
      </c>
      <c r="P921" s="217">
        <f t="shared" si="48"/>
        <v>0</v>
      </c>
      <c r="Q921" s="217">
        <f t="shared" si="49"/>
        <v>0</v>
      </c>
    </row>
    <row r="922" spans="1:17">
      <c r="A922" s="19">
        <v>1295</v>
      </c>
      <c r="B922" s="19" t="s">
        <v>2182</v>
      </c>
      <c r="C922" s="209" t="s">
        <v>355</v>
      </c>
      <c r="D922" s="212" t="s">
        <v>319</v>
      </c>
      <c r="E922" s="209" t="s">
        <v>356</v>
      </c>
      <c r="F922" s="210">
        <v>4601.2</v>
      </c>
      <c r="G922" s="210">
        <v>0</v>
      </c>
      <c r="H922" s="210">
        <v>0</v>
      </c>
      <c r="I922" s="210">
        <v>0</v>
      </c>
      <c r="J922" s="210">
        <v>0</v>
      </c>
      <c r="K922" s="210">
        <v>0</v>
      </c>
      <c r="L922" s="210">
        <v>0</v>
      </c>
      <c r="M922" s="210">
        <v>4601.2</v>
      </c>
      <c r="N922" s="211">
        <v>44531</v>
      </c>
      <c r="P922" s="217">
        <f t="shared" si="48"/>
        <v>0</v>
      </c>
      <c r="Q922" s="217">
        <f t="shared" si="49"/>
        <v>0</v>
      </c>
    </row>
    <row r="923" spans="1:17">
      <c r="A923" s="19">
        <v>1296</v>
      </c>
      <c r="B923" s="19" t="s">
        <v>2182</v>
      </c>
      <c r="C923" s="209" t="s">
        <v>357</v>
      </c>
      <c r="D923" s="212" t="s">
        <v>319</v>
      </c>
      <c r="E923" s="209" t="s">
        <v>358</v>
      </c>
      <c r="F923" s="210">
        <v>907856</v>
      </c>
      <c r="G923" s="210">
        <v>0</v>
      </c>
      <c r="H923" s="210">
        <v>0</v>
      </c>
      <c r="I923" s="210">
        <v>0</v>
      </c>
      <c r="J923" s="210">
        <v>0</v>
      </c>
      <c r="K923" s="210">
        <v>0</v>
      </c>
      <c r="L923" s="210">
        <v>0</v>
      </c>
      <c r="M923" s="210">
        <v>907856</v>
      </c>
      <c r="N923" s="211">
        <v>44531</v>
      </c>
      <c r="P923" s="217">
        <f t="shared" si="48"/>
        <v>0</v>
      </c>
      <c r="Q923" s="217">
        <f t="shared" si="49"/>
        <v>0</v>
      </c>
    </row>
    <row r="924" spans="1:17">
      <c r="A924" s="19">
        <v>1297</v>
      </c>
      <c r="B924" s="19" t="s">
        <v>2182</v>
      </c>
      <c r="C924" s="209" t="s">
        <v>359</v>
      </c>
      <c r="D924" s="212" t="s">
        <v>319</v>
      </c>
      <c r="E924" s="209" t="s">
        <v>360</v>
      </c>
      <c r="F924" s="210">
        <v>535753.85</v>
      </c>
      <c r="G924" s="210">
        <v>0</v>
      </c>
      <c r="H924" s="210">
        <v>0</v>
      </c>
      <c r="I924" s="210">
        <v>0</v>
      </c>
      <c r="J924" s="210">
        <v>0</v>
      </c>
      <c r="K924" s="210">
        <v>0</v>
      </c>
      <c r="L924" s="210">
        <v>0</v>
      </c>
      <c r="M924" s="210">
        <v>535753.85</v>
      </c>
      <c r="N924" s="211">
        <v>44531</v>
      </c>
      <c r="P924" s="217">
        <f t="shared" si="48"/>
        <v>0</v>
      </c>
      <c r="Q924" s="217">
        <f t="shared" si="49"/>
        <v>0</v>
      </c>
    </row>
    <row r="925" spans="1:17">
      <c r="A925" s="19">
        <v>1298</v>
      </c>
      <c r="B925" s="19" t="s">
        <v>2182</v>
      </c>
      <c r="C925" s="209" t="s">
        <v>361</v>
      </c>
      <c r="D925" s="212" t="s">
        <v>319</v>
      </c>
      <c r="E925" s="209" t="s">
        <v>2183</v>
      </c>
      <c r="F925" s="210">
        <v>2164736.81</v>
      </c>
      <c r="G925" s="210">
        <v>0</v>
      </c>
      <c r="H925" s="210">
        <v>0</v>
      </c>
      <c r="I925" s="210">
        <v>0</v>
      </c>
      <c r="J925" s="210">
        <v>0</v>
      </c>
      <c r="K925" s="210">
        <v>0</v>
      </c>
      <c r="L925" s="210">
        <v>0</v>
      </c>
      <c r="M925" s="210">
        <v>2164736.81</v>
      </c>
      <c r="N925" s="211">
        <v>44531</v>
      </c>
      <c r="P925" s="217">
        <f t="shared" si="48"/>
        <v>0</v>
      </c>
      <c r="Q925" s="217">
        <f t="shared" si="49"/>
        <v>0</v>
      </c>
    </row>
    <row r="926" spans="1:17">
      <c r="A926" s="19">
        <v>1299</v>
      </c>
      <c r="B926" s="19" t="s">
        <v>2182</v>
      </c>
      <c r="C926" s="209" t="s">
        <v>363</v>
      </c>
      <c r="D926" s="212" t="s">
        <v>319</v>
      </c>
      <c r="E926" s="209" t="s">
        <v>364</v>
      </c>
      <c r="F926" s="210">
        <v>130585.64</v>
      </c>
      <c r="G926" s="210">
        <v>0</v>
      </c>
      <c r="H926" s="210">
        <v>0</v>
      </c>
      <c r="I926" s="210">
        <v>0</v>
      </c>
      <c r="J926" s="210">
        <v>0</v>
      </c>
      <c r="K926" s="210">
        <v>0</v>
      </c>
      <c r="L926" s="210">
        <v>0</v>
      </c>
      <c r="M926" s="210">
        <v>130585.64</v>
      </c>
      <c r="N926" s="211">
        <v>44531</v>
      </c>
      <c r="P926" s="217">
        <f t="shared" si="48"/>
        <v>0</v>
      </c>
      <c r="Q926" s="217">
        <f t="shared" si="49"/>
        <v>0</v>
      </c>
    </row>
    <row r="927" spans="1:17">
      <c r="A927" s="19">
        <v>1300</v>
      </c>
      <c r="B927" s="19" t="s">
        <v>2182</v>
      </c>
      <c r="C927" s="209" t="s">
        <v>365</v>
      </c>
      <c r="D927" s="212" t="s">
        <v>319</v>
      </c>
      <c r="E927" s="209" t="s">
        <v>366</v>
      </c>
      <c r="F927" s="210">
        <v>43322.97</v>
      </c>
      <c r="G927" s="210">
        <v>0</v>
      </c>
      <c r="H927" s="210">
        <v>0</v>
      </c>
      <c r="I927" s="210">
        <v>0</v>
      </c>
      <c r="J927" s="210">
        <v>0</v>
      </c>
      <c r="K927" s="210">
        <v>0</v>
      </c>
      <c r="L927" s="210">
        <v>0</v>
      </c>
      <c r="M927" s="210">
        <v>43322.97</v>
      </c>
      <c r="N927" s="211">
        <v>44531</v>
      </c>
      <c r="P927" s="200"/>
      <c r="Q927" s="200"/>
    </row>
    <row r="928" spans="1:17">
      <c r="A928" s="19">
        <v>1301</v>
      </c>
      <c r="B928" s="19" t="s">
        <v>2182</v>
      </c>
      <c r="C928" s="209" t="s">
        <v>367</v>
      </c>
      <c r="D928" s="212" t="s">
        <v>319</v>
      </c>
      <c r="E928" s="209" t="s">
        <v>368</v>
      </c>
      <c r="F928" s="210">
        <v>1927928.96</v>
      </c>
      <c r="G928" s="210">
        <v>0</v>
      </c>
      <c r="H928" s="210">
        <v>0</v>
      </c>
      <c r="I928" s="210">
        <v>0</v>
      </c>
      <c r="J928" s="210">
        <v>0</v>
      </c>
      <c r="K928" s="210">
        <v>0</v>
      </c>
      <c r="L928" s="210">
        <v>0</v>
      </c>
      <c r="M928" s="210">
        <v>1927928.96</v>
      </c>
      <c r="N928" s="211">
        <v>44531</v>
      </c>
      <c r="P928" s="200"/>
      <c r="Q928" s="200"/>
    </row>
    <row r="929" spans="1:17">
      <c r="A929" s="19">
        <v>1302</v>
      </c>
      <c r="B929" s="19" t="s">
        <v>2182</v>
      </c>
      <c r="C929" s="209" t="s">
        <v>369</v>
      </c>
      <c r="D929" s="212" t="s">
        <v>319</v>
      </c>
      <c r="E929" s="209" t="s">
        <v>370</v>
      </c>
      <c r="F929" s="210">
        <v>8403.43</v>
      </c>
      <c r="G929" s="210">
        <v>0</v>
      </c>
      <c r="H929" s="210">
        <v>0</v>
      </c>
      <c r="I929" s="210">
        <v>0</v>
      </c>
      <c r="J929" s="210">
        <v>0</v>
      </c>
      <c r="K929" s="210">
        <v>0</v>
      </c>
      <c r="L929" s="210">
        <v>0</v>
      </c>
      <c r="M929" s="210">
        <v>8403.43</v>
      </c>
      <c r="N929" s="211">
        <v>44531</v>
      </c>
      <c r="P929" s="200"/>
      <c r="Q929" s="200"/>
    </row>
    <row r="930" spans="1:17">
      <c r="A930" s="19">
        <v>1303</v>
      </c>
      <c r="B930" s="19" t="s">
        <v>2182</v>
      </c>
      <c r="C930" s="209" t="s">
        <v>371</v>
      </c>
      <c r="D930" s="212" t="s">
        <v>319</v>
      </c>
      <c r="E930" s="209" t="s">
        <v>372</v>
      </c>
      <c r="F930" s="210">
        <v>9347.06</v>
      </c>
      <c r="G930" s="210">
        <v>0</v>
      </c>
      <c r="H930" s="210">
        <v>0</v>
      </c>
      <c r="I930" s="210">
        <v>0</v>
      </c>
      <c r="J930" s="210">
        <v>0</v>
      </c>
      <c r="K930" s="210">
        <v>0</v>
      </c>
      <c r="L930" s="210">
        <v>0</v>
      </c>
      <c r="M930" s="210">
        <v>9347.06</v>
      </c>
      <c r="N930" s="211">
        <v>44531</v>
      </c>
      <c r="P930" s="200"/>
      <c r="Q930" s="200"/>
    </row>
    <row r="931" spans="1:17">
      <c r="A931" s="19">
        <v>1304</v>
      </c>
      <c r="B931" s="19" t="s">
        <v>2182</v>
      </c>
      <c r="C931" s="209" t="s">
        <v>373</v>
      </c>
      <c r="D931" s="212" t="s">
        <v>319</v>
      </c>
      <c r="E931" s="209" t="s">
        <v>374</v>
      </c>
      <c r="F931" s="210">
        <v>407224.19</v>
      </c>
      <c r="G931" s="210">
        <v>0</v>
      </c>
      <c r="H931" s="210">
        <v>0</v>
      </c>
      <c r="I931" s="210">
        <v>0</v>
      </c>
      <c r="J931" s="210">
        <v>0</v>
      </c>
      <c r="K931" s="210">
        <v>0</v>
      </c>
      <c r="L931" s="210">
        <v>0</v>
      </c>
      <c r="M931" s="210">
        <v>407224.19</v>
      </c>
      <c r="N931" s="211">
        <v>44531</v>
      </c>
      <c r="P931" s="200"/>
      <c r="Q931" s="200"/>
    </row>
    <row r="932" spans="1:17">
      <c r="A932" s="19">
        <v>1305</v>
      </c>
      <c r="B932" s="19" t="s">
        <v>2182</v>
      </c>
      <c r="C932" s="209" t="s">
        <v>375</v>
      </c>
      <c r="D932" s="212" t="s">
        <v>319</v>
      </c>
      <c r="E932" s="209" t="s">
        <v>376</v>
      </c>
      <c r="F932" s="210">
        <v>18518.509999999998</v>
      </c>
      <c r="G932" s="210">
        <v>0</v>
      </c>
      <c r="H932" s="210">
        <v>0</v>
      </c>
      <c r="I932" s="210">
        <v>0</v>
      </c>
      <c r="J932" s="210">
        <v>0</v>
      </c>
      <c r="K932" s="210">
        <v>0</v>
      </c>
      <c r="L932" s="210">
        <v>0</v>
      </c>
      <c r="M932" s="210">
        <v>18518.509999999998</v>
      </c>
      <c r="N932" s="211">
        <v>44531</v>
      </c>
      <c r="P932" s="200"/>
      <c r="Q932" s="200"/>
    </row>
    <row r="933" spans="1:17">
      <c r="A933" s="19">
        <v>1306</v>
      </c>
      <c r="B933" s="19" t="s">
        <v>2182</v>
      </c>
      <c r="C933" s="209" t="s">
        <v>377</v>
      </c>
      <c r="D933" s="212" t="s">
        <v>319</v>
      </c>
      <c r="E933" s="209" t="s">
        <v>378</v>
      </c>
      <c r="F933" s="210">
        <v>13591.5</v>
      </c>
      <c r="G933" s="210">
        <v>0</v>
      </c>
      <c r="H933" s="210">
        <v>0</v>
      </c>
      <c r="I933" s="210">
        <v>0</v>
      </c>
      <c r="J933" s="210">
        <v>0</v>
      </c>
      <c r="K933" s="210">
        <v>0</v>
      </c>
      <c r="L933" s="210">
        <v>0</v>
      </c>
      <c r="M933" s="210">
        <v>13591.5</v>
      </c>
      <c r="N933" s="211">
        <v>44531</v>
      </c>
      <c r="P933" s="200"/>
      <c r="Q933" s="200"/>
    </row>
    <row r="934" spans="1:17">
      <c r="A934" s="19">
        <v>1307</v>
      </c>
      <c r="B934" s="19" t="s">
        <v>2182</v>
      </c>
      <c r="C934" s="209" t="s">
        <v>379</v>
      </c>
      <c r="D934" s="212" t="s">
        <v>319</v>
      </c>
      <c r="E934" s="209" t="s">
        <v>380</v>
      </c>
      <c r="F934" s="210">
        <v>200176.15</v>
      </c>
      <c r="G934" s="210">
        <v>0</v>
      </c>
      <c r="H934" s="210">
        <v>0</v>
      </c>
      <c r="I934" s="210">
        <v>0</v>
      </c>
      <c r="J934" s="210">
        <v>0</v>
      </c>
      <c r="K934" s="210">
        <v>0</v>
      </c>
      <c r="L934" s="210">
        <v>0</v>
      </c>
      <c r="M934" s="210">
        <v>200176.15</v>
      </c>
      <c r="N934" s="211">
        <v>44531</v>
      </c>
      <c r="P934" s="200"/>
      <c r="Q934" s="200"/>
    </row>
    <row r="935" spans="1:17">
      <c r="A935" s="19">
        <v>1308</v>
      </c>
      <c r="B935" s="19" t="s">
        <v>2182</v>
      </c>
      <c r="C935" s="209" t="s">
        <v>381</v>
      </c>
      <c r="D935" s="212" t="s">
        <v>319</v>
      </c>
      <c r="E935" s="209" t="s">
        <v>382</v>
      </c>
      <c r="F935" s="210">
        <v>136175.75</v>
      </c>
      <c r="G935" s="210">
        <v>0</v>
      </c>
      <c r="H935" s="210">
        <v>0</v>
      </c>
      <c r="I935" s="210">
        <v>0</v>
      </c>
      <c r="J935" s="210">
        <v>0</v>
      </c>
      <c r="K935" s="210">
        <v>0</v>
      </c>
      <c r="L935" s="210">
        <v>0</v>
      </c>
      <c r="M935" s="210">
        <v>136175.75</v>
      </c>
      <c r="N935" s="211">
        <v>44531</v>
      </c>
      <c r="P935" s="200"/>
      <c r="Q935" s="200"/>
    </row>
    <row r="936" spans="1:17">
      <c r="A936" s="19">
        <v>1318</v>
      </c>
      <c r="B936" s="19" t="s">
        <v>2182</v>
      </c>
      <c r="C936" s="209" t="s">
        <v>467</v>
      </c>
      <c r="D936" s="212" t="s">
        <v>468</v>
      </c>
      <c r="E936" s="209" t="s">
        <v>468</v>
      </c>
      <c r="F936" s="210">
        <v>1155220.6399999999</v>
      </c>
      <c r="G936" s="210">
        <v>0</v>
      </c>
      <c r="H936" s="210">
        <v>0</v>
      </c>
      <c r="I936" s="210">
        <v>0</v>
      </c>
      <c r="J936" s="210">
        <v>0</v>
      </c>
      <c r="K936" s="210">
        <v>0</v>
      </c>
      <c r="L936" s="210">
        <v>0</v>
      </c>
      <c r="M936" s="210">
        <v>1155220.6399999999</v>
      </c>
      <c r="N936" s="211">
        <v>44531</v>
      </c>
      <c r="P936" s="200"/>
      <c r="Q936" s="200"/>
    </row>
    <row r="937" spans="1:17">
      <c r="A937" s="19">
        <v>1319</v>
      </c>
      <c r="B937" s="19" t="s">
        <v>2182</v>
      </c>
      <c r="C937" s="209" t="s">
        <v>480</v>
      </c>
      <c r="D937" s="212" t="s">
        <v>330</v>
      </c>
      <c r="E937" s="209" t="s">
        <v>481</v>
      </c>
      <c r="F937" s="210">
        <v>12646.38</v>
      </c>
      <c r="G937" s="210">
        <v>0</v>
      </c>
      <c r="H937" s="210">
        <v>0</v>
      </c>
      <c r="I937" s="210">
        <v>0</v>
      </c>
      <c r="J937" s="210">
        <v>0</v>
      </c>
      <c r="K937" s="210">
        <v>0</v>
      </c>
      <c r="L937" s="210">
        <v>0</v>
      </c>
      <c r="M937" s="210">
        <v>12646.38</v>
      </c>
      <c r="N937" s="211">
        <v>44531</v>
      </c>
      <c r="P937" s="200"/>
      <c r="Q937" s="200"/>
    </row>
    <row r="938" spans="1:17">
      <c r="A938" s="19">
        <v>1320</v>
      </c>
      <c r="B938" s="19" t="e">
        <v>#N/A</v>
      </c>
      <c r="C938" s="209" t="s">
        <v>2184</v>
      </c>
      <c r="D938" s="212" t="e">
        <v>#N/A</v>
      </c>
      <c r="E938" s="209" t="s">
        <v>2185</v>
      </c>
      <c r="F938" s="210">
        <v>1602</v>
      </c>
      <c r="G938" s="210">
        <v>0</v>
      </c>
      <c r="H938" s="210">
        <v>0</v>
      </c>
      <c r="I938" s="210">
        <v>0</v>
      </c>
      <c r="J938" s="210">
        <v>0</v>
      </c>
      <c r="K938" s="210">
        <v>0</v>
      </c>
      <c r="L938" s="210">
        <v>0</v>
      </c>
      <c r="M938" s="210">
        <v>1602</v>
      </c>
      <c r="N938" s="211">
        <v>44531</v>
      </c>
      <c r="P938" s="200"/>
      <c r="Q938" s="200"/>
    </row>
    <row r="939" spans="1:17">
      <c r="A939" s="19">
        <v>1321</v>
      </c>
      <c r="B939" s="19" t="s">
        <v>2186</v>
      </c>
      <c r="C939" s="209" t="s">
        <v>502</v>
      </c>
      <c r="D939" s="212">
        <v>0</v>
      </c>
      <c r="E939" s="209" t="s">
        <v>503</v>
      </c>
      <c r="F939" s="210">
        <v>601976</v>
      </c>
      <c r="G939" s="210">
        <v>0</v>
      </c>
      <c r="H939" s="210">
        <v>0</v>
      </c>
      <c r="I939" s="210">
        <v>0</v>
      </c>
      <c r="J939" s="210">
        <v>0</v>
      </c>
      <c r="K939" s="210">
        <v>0</v>
      </c>
      <c r="L939" s="210">
        <v>0</v>
      </c>
      <c r="M939" s="210">
        <v>601976</v>
      </c>
      <c r="N939" s="211">
        <v>44531</v>
      </c>
      <c r="P939" s="200"/>
      <c r="Q939" s="200"/>
    </row>
    <row r="940" spans="1:17">
      <c r="A940" s="19">
        <v>1322</v>
      </c>
      <c r="B940" s="19" t="s">
        <v>2186</v>
      </c>
      <c r="C940" s="209" t="s">
        <v>504</v>
      </c>
      <c r="D940" s="212">
        <v>0</v>
      </c>
      <c r="E940" s="209" t="s">
        <v>505</v>
      </c>
      <c r="F940" s="210">
        <v>213.57</v>
      </c>
      <c r="G940" s="210">
        <v>0</v>
      </c>
      <c r="H940" s="210">
        <v>0</v>
      </c>
      <c r="I940" s="210">
        <v>0</v>
      </c>
      <c r="J940" s="210">
        <v>0</v>
      </c>
      <c r="K940" s="210">
        <v>0</v>
      </c>
      <c r="L940" s="210">
        <v>0</v>
      </c>
      <c r="M940" s="210">
        <v>213.57</v>
      </c>
      <c r="N940" s="211">
        <v>44531</v>
      </c>
      <c r="P940" s="200"/>
      <c r="Q940" s="200"/>
    </row>
    <row r="941" spans="1:17">
      <c r="A941" s="19">
        <v>1323</v>
      </c>
      <c r="B941" s="19" t="s">
        <v>2186</v>
      </c>
      <c r="C941" s="209" t="s">
        <v>506</v>
      </c>
      <c r="D941" s="212">
        <v>0</v>
      </c>
      <c r="E941" s="209" t="s">
        <v>507</v>
      </c>
      <c r="F941" s="210">
        <v>243818.37</v>
      </c>
      <c r="G941" s="210">
        <v>0</v>
      </c>
      <c r="H941" s="210">
        <v>0</v>
      </c>
      <c r="I941" s="210">
        <v>81000</v>
      </c>
      <c r="J941" s="210">
        <v>0</v>
      </c>
      <c r="K941" s="210">
        <v>0</v>
      </c>
      <c r="L941" s="210">
        <v>0</v>
      </c>
      <c r="M941" s="210">
        <v>162818.37</v>
      </c>
      <c r="N941" s="211">
        <v>44531</v>
      </c>
      <c r="P941" s="200"/>
      <c r="Q941" s="200"/>
    </row>
    <row r="942" spans="1:17">
      <c r="A942" s="19">
        <v>1324</v>
      </c>
      <c r="B942" s="19" t="s">
        <v>2186</v>
      </c>
      <c r="C942" s="209" t="s">
        <v>508</v>
      </c>
      <c r="D942" s="212">
        <v>0</v>
      </c>
      <c r="E942" s="209" t="s">
        <v>509</v>
      </c>
      <c r="F942" s="210">
        <v>8100</v>
      </c>
      <c r="G942" s="210">
        <v>0</v>
      </c>
      <c r="H942" s="210">
        <v>0</v>
      </c>
      <c r="I942" s="210">
        <v>0</v>
      </c>
      <c r="J942" s="210">
        <v>0</v>
      </c>
      <c r="K942" s="210">
        <v>0</v>
      </c>
      <c r="L942" s="210">
        <v>0</v>
      </c>
      <c r="M942" s="210">
        <v>8100</v>
      </c>
      <c r="N942" s="211">
        <v>44531</v>
      </c>
      <c r="P942" s="200"/>
      <c r="Q942" s="200"/>
    </row>
    <row r="943" spans="1:17">
      <c r="A943" s="19">
        <v>1325</v>
      </c>
      <c r="B943" s="19" t="s">
        <v>2186</v>
      </c>
      <c r="C943" s="209" t="s">
        <v>512</v>
      </c>
      <c r="D943" s="212">
        <v>0</v>
      </c>
      <c r="E943" s="209" t="s">
        <v>513</v>
      </c>
      <c r="F943" s="210">
        <v>55</v>
      </c>
      <c r="G943" s="210">
        <v>0</v>
      </c>
      <c r="H943" s="210">
        <v>0</v>
      </c>
      <c r="I943" s="210">
        <v>0</v>
      </c>
      <c r="J943" s="210">
        <v>0</v>
      </c>
      <c r="K943" s="210">
        <v>0</v>
      </c>
      <c r="L943" s="210">
        <v>0</v>
      </c>
      <c r="M943" s="210">
        <v>55</v>
      </c>
      <c r="N943" s="211">
        <v>44531</v>
      </c>
      <c r="P943" s="200"/>
      <c r="Q943" s="200"/>
    </row>
    <row r="944" spans="1:17">
      <c r="A944" s="19">
        <v>1326</v>
      </c>
      <c r="B944" s="19" t="s">
        <v>2186</v>
      </c>
      <c r="C944" s="209" t="s">
        <v>514</v>
      </c>
      <c r="D944" s="212">
        <v>0</v>
      </c>
      <c r="E944" s="209" t="s">
        <v>2187</v>
      </c>
      <c r="F944" s="210">
        <v>3200</v>
      </c>
      <c r="G944" s="210">
        <v>0</v>
      </c>
      <c r="H944" s="210">
        <v>0</v>
      </c>
      <c r="I944" s="210">
        <v>0</v>
      </c>
      <c r="J944" s="210">
        <v>0</v>
      </c>
      <c r="K944" s="210">
        <v>0</v>
      </c>
      <c r="L944" s="210">
        <v>0</v>
      </c>
      <c r="M944" s="210">
        <v>3200</v>
      </c>
      <c r="N944" s="211">
        <v>44531</v>
      </c>
      <c r="P944" s="200"/>
      <c r="Q944" s="200"/>
    </row>
    <row r="945" spans="1:17">
      <c r="A945" s="19">
        <v>1327</v>
      </c>
      <c r="B945" s="19" t="s">
        <v>2186</v>
      </c>
      <c r="C945" s="209" t="s">
        <v>516</v>
      </c>
      <c r="D945" s="212">
        <v>0</v>
      </c>
      <c r="E945" s="209" t="s">
        <v>517</v>
      </c>
      <c r="F945" s="210">
        <v>5397.88</v>
      </c>
      <c r="G945" s="210">
        <v>0</v>
      </c>
      <c r="H945" s="210">
        <v>0</v>
      </c>
      <c r="I945" s="210">
        <v>0</v>
      </c>
      <c r="J945" s="210">
        <v>0</v>
      </c>
      <c r="K945" s="210">
        <v>0</v>
      </c>
      <c r="L945" s="210">
        <v>0</v>
      </c>
      <c r="M945" s="210">
        <v>5397.88</v>
      </c>
      <c r="N945" s="211">
        <v>44531</v>
      </c>
      <c r="P945" s="200"/>
      <c r="Q945" s="200"/>
    </row>
    <row r="946" spans="1:17">
      <c r="A946" s="19">
        <v>1328</v>
      </c>
      <c r="B946" s="19" t="s">
        <v>2186</v>
      </c>
      <c r="C946" s="209" t="s">
        <v>518</v>
      </c>
      <c r="D946" s="212">
        <v>0</v>
      </c>
      <c r="E946" s="209" t="s">
        <v>519</v>
      </c>
      <c r="F946" s="210">
        <v>18339.060000000001</v>
      </c>
      <c r="G946" s="210">
        <v>0</v>
      </c>
      <c r="H946" s="210">
        <v>0</v>
      </c>
      <c r="I946" s="210">
        <v>0</v>
      </c>
      <c r="J946" s="210">
        <v>0</v>
      </c>
      <c r="K946" s="210">
        <v>0</v>
      </c>
      <c r="L946" s="212">
        <v>0</v>
      </c>
      <c r="M946" s="210">
        <v>18339.060000000001</v>
      </c>
      <c r="N946" s="211">
        <v>44531</v>
      </c>
      <c r="P946" s="217">
        <f t="shared" ref="P946:P976" si="50">F946-M946</f>
        <v>0</v>
      </c>
      <c r="Q946" s="217">
        <f t="shared" ref="Q946:Q976" si="51">L946-I946+P946</f>
        <v>0</v>
      </c>
    </row>
    <row r="947" spans="1:17">
      <c r="A947" s="19">
        <v>1329</v>
      </c>
      <c r="B947" s="19" t="s">
        <v>2186</v>
      </c>
      <c r="C947" s="209" t="s">
        <v>520</v>
      </c>
      <c r="D947" s="212">
        <v>0</v>
      </c>
      <c r="E947" s="209" t="s">
        <v>521</v>
      </c>
      <c r="F947" s="210">
        <v>34150</v>
      </c>
      <c r="G947" s="210">
        <v>0</v>
      </c>
      <c r="H947" s="210">
        <v>0</v>
      </c>
      <c r="I947" s="210">
        <v>0</v>
      </c>
      <c r="J947" s="210">
        <v>0</v>
      </c>
      <c r="K947" s="210">
        <v>0</v>
      </c>
      <c r="L947" s="212">
        <v>0</v>
      </c>
      <c r="M947" s="210">
        <v>34150</v>
      </c>
      <c r="N947" s="211">
        <v>44531</v>
      </c>
      <c r="P947" s="217">
        <f t="shared" si="50"/>
        <v>0</v>
      </c>
      <c r="Q947" s="217">
        <f t="shared" si="51"/>
        <v>0</v>
      </c>
    </row>
    <row r="948" spans="1:17">
      <c r="A948" s="19">
        <v>1330</v>
      </c>
      <c r="B948" s="19" t="s">
        <v>2186</v>
      </c>
      <c r="C948" s="209" t="s">
        <v>522</v>
      </c>
      <c r="D948" s="212">
        <v>0</v>
      </c>
      <c r="E948" s="209" t="s">
        <v>523</v>
      </c>
      <c r="F948" s="210">
        <v>80124.05</v>
      </c>
      <c r="G948" s="210">
        <v>0</v>
      </c>
      <c r="H948" s="210">
        <v>0</v>
      </c>
      <c r="I948" s="210">
        <v>0</v>
      </c>
      <c r="J948" s="210">
        <v>0</v>
      </c>
      <c r="K948" s="210">
        <v>0</v>
      </c>
      <c r="L948" s="212">
        <v>0</v>
      </c>
      <c r="M948" s="210">
        <v>80124.05</v>
      </c>
      <c r="N948" s="211">
        <v>44531</v>
      </c>
      <c r="P948" s="217">
        <f t="shared" si="50"/>
        <v>0</v>
      </c>
      <c r="Q948" s="217">
        <f t="shared" si="51"/>
        <v>0</v>
      </c>
    </row>
    <row r="949" spans="1:17">
      <c r="A949" s="19">
        <v>1331</v>
      </c>
      <c r="B949" s="19" t="s">
        <v>2186</v>
      </c>
      <c r="C949" s="209" t="s">
        <v>524</v>
      </c>
      <c r="D949" s="212">
        <v>0</v>
      </c>
      <c r="E949" s="209" t="s">
        <v>525</v>
      </c>
      <c r="F949" s="210">
        <v>92400</v>
      </c>
      <c r="G949" s="210">
        <v>0</v>
      </c>
      <c r="H949" s="210">
        <v>0</v>
      </c>
      <c r="I949" s="210">
        <v>0</v>
      </c>
      <c r="J949" s="210">
        <v>0</v>
      </c>
      <c r="K949" s="210">
        <v>0</v>
      </c>
      <c r="L949" s="212">
        <v>0</v>
      </c>
      <c r="M949" s="210">
        <v>92400</v>
      </c>
      <c r="N949" s="211">
        <v>44531</v>
      </c>
      <c r="P949" s="217">
        <f t="shared" si="50"/>
        <v>0</v>
      </c>
      <c r="Q949" s="217">
        <f t="shared" si="51"/>
        <v>0</v>
      </c>
    </row>
    <row r="950" spans="1:17">
      <c r="A950" s="19">
        <v>1332</v>
      </c>
      <c r="B950" s="19" t="s">
        <v>2186</v>
      </c>
      <c r="C950" s="209" t="s">
        <v>526</v>
      </c>
      <c r="D950" s="212" t="e">
        <v>#N/A</v>
      </c>
      <c r="E950" s="209" t="s">
        <v>527</v>
      </c>
      <c r="F950" s="210">
        <v>770700</v>
      </c>
      <c r="G950" s="210">
        <v>0</v>
      </c>
      <c r="H950" s="210">
        <v>0</v>
      </c>
      <c r="I950" s="210">
        <v>0</v>
      </c>
      <c r="J950" s="210">
        <v>0</v>
      </c>
      <c r="K950" s="210">
        <v>0</v>
      </c>
      <c r="L950" s="212">
        <v>0</v>
      </c>
      <c r="M950" s="210">
        <v>770700</v>
      </c>
      <c r="N950" s="211">
        <v>44531</v>
      </c>
      <c r="P950" s="217">
        <f t="shared" si="50"/>
        <v>0</v>
      </c>
      <c r="Q950" s="217">
        <f t="shared" si="51"/>
        <v>0</v>
      </c>
    </row>
    <row r="951" spans="1:17">
      <c r="A951" s="19">
        <v>1333</v>
      </c>
      <c r="B951" s="19" t="s">
        <v>2186</v>
      </c>
      <c r="C951" s="209" t="s">
        <v>528</v>
      </c>
      <c r="D951" s="212" t="e">
        <v>#N/A</v>
      </c>
      <c r="E951" s="209" t="s">
        <v>529</v>
      </c>
      <c r="F951" s="210">
        <v>69828.91</v>
      </c>
      <c r="G951" s="210">
        <v>0</v>
      </c>
      <c r="H951" s="210">
        <v>0</v>
      </c>
      <c r="I951" s="210">
        <v>0</v>
      </c>
      <c r="J951" s="210">
        <v>0</v>
      </c>
      <c r="K951" s="210">
        <v>0</v>
      </c>
      <c r="L951" s="212">
        <v>0</v>
      </c>
      <c r="M951" s="210">
        <v>69828.91</v>
      </c>
      <c r="N951" s="211">
        <v>44531</v>
      </c>
      <c r="P951" s="217">
        <f t="shared" si="50"/>
        <v>0</v>
      </c>
      <c r="Q951" s="217">
        <f t="shared" si="51"/>
        <v>0</v>
      </c>
    </row>
    <row r="952" spans="1:17">
      <c r="A952" s="19">
        <v>1334</v>
      </c>
      <c r="B952" s="19" t="s">
        <v>2186</v>
      </c>
      <c r="C952" s="209" t="s">
        <v>530</v>
      </c>
      <c r="D952" s="212" t="e">
        <v>#N/A</v>
      </c>
      <c r="E952" s="209" t="s">
        <v>2194</v>
      </c>
      <c r="F952" s="210">
        <v>312672.69</v>
      </c>
      <c r="G952" s="210">
        <v>0</v>
      </c>
      <c r="H952" s="210">
        <v>0</v>
      </c>
      <c r="I952" s="210">
        <v>0</v>
      </c>
      <c r="J952" s="210">
        <v>0</v>
      </c>
      <c r="K952" s="210">
        <v>0</v>
      </c>
      <c r="L952" s="212">
        <v>0</v>
      </c>
      <c r="M952" s="210">
        <v>312672.69</v>
      </c>
      <c r="N952" s="211">
        <v>44531</v>
      </c>
      <c r="P952" s="217">
        <f t="shared" si="50"/>
        <v>0</v>
      </c>
      <c r="Q952" s="217">
        <f t="shared" si="51"/>
        <v>0</v>
      </c>
    </row>
    <row r="953" spans="1:17">
      <c r="A953" s="19">
        <v>1335</v>
      </c>
      <c r="B953" s="19" t="s">
        <v>2186</v>
      </c>
      <c r="C953" s="209" t="s">
        <v>534</v>
      </c>
      <c r="D953" s="212">
        <v>0</v>
      </c>
      <c r="E953" s="209" t="s">
        <v>535</v>
      </c>
      <c r="F953" s="210">
        <v>10600</v>
      </c>
      <c r="G953" s="210">
        <v>0</v>
      </c>
      <c r="H953" s="210">
        <v>0</v>
      </c>
      <c r="I953" s="210">
        <v>0</v>
      </c>
      <c r="J953" s="210">
        <v>0</v>
      </c>
      <c r="K953" s="210">
        <v>0</v>
      </c>
      <c r="L953" s="212">
        <v>0</v>
      </c>
      <c r="M953" s="210">
        <v>10600</v>
      </c>
      <c r="N953" s="211">
        <v>44531</v>
      </c>
      <c r="P953" s="217">
        <f t="shared" si="50"/>
        <v>0</v>
      </c>
      <c r="Q953" s="217">
        <f t="shared" si="51"/>
        <v>0</v>
      </c>
    </row>
    <row r="954" spans="1:17">
      <c r="A954" s="19">
        <v>1336</v>
      </c>
      <c r="B954" s="19" t="s">
        <v>2186</v>
      </c>
      <c r="C954" s="209" t="s">
        <v>536</v>
      </c>
      <c r="D954" s="212">
        <v>0</v>
      </c>
      <c r="E954" s="209" t="s">
        <v>537</v>
      </c>
      <c r="F954" s="210">
        <v>134800</v>
      </c>
      <c r="G954" s="210">
        <v>3800</v>
      </c>
      <c r="H954" s="210">
        <v>0</v>
      </c>
      <c r="I954" s="210">
        <v>8000</v>
      </c>
      <c r="J954" s="210">
        <v>0</v>
      </c>
      <c r="K954" s="210">
        <v>0</v>
      </c>
      <c r="L954" s="212">
        <v>0</v>
      </c>
      <c r="M954" s="210">
        <v>130600</v>
      </c>
      <c r="N954" s="211">
        <v>44531</v>
      </c>
      <c r="P954" s="217">
        <f t="shared" si="50"/>
        <v>4200</v>
      </c>
      <c r="Q954" s="217">
        <f t="shared" si="51"/>
        <v>-3800</v>
      </c>
    </row>
    <row r="955" spans="1:17">
      <c r="A955" s="19">
        <v>1337</v>
      </c>
      <c r="B955" s="19" t="s">
        <v>2186</v>
      </c>
      <c r="C955" s="209" t="s">
        <v>540</v>
      </c>
      <c r="D955" s="212">
        <v>0</v>
      </c>
      <c r="E955" s="209" t="s">
        <v>541</v>
      </c>
      <c r="F955" s="210">
        <v>1868826.77</v>
      </c>
      <c r="G955" s="210">
        <v>0</v>
      </c>
      <c r="H955" s="210">
        <v>0</v>
      </c>
      <c r="I955" s="210">
        <v>0</v>
      </c>
      <c r="J955" s="210">
        <v>0</v>
      </c>
      <c r="K955" s="210">
        <v>0</v>
      </c>
      <c r="L955" s="212">
        <v>0</v>
      </c>
      <c r="M955" s="210">
        <v>1868826.77</v>
      </c>
      <c r="N955" s="211">
        <v>44531</v>
      </c>
      <c r="P955" s="217">
        <f t="shared" si="50"/>
        <v>0</v>
      </c>
      <c r="Q955" s="217">
        <f t="shared" si="51"/>
        <v>0</v>
      </c>
    </row>
    <row r="956" spans="1:17">
      <c r="A956" s="19">
        <v>1338</v>
      </c>
      <c r="B956" s="19" t="s">
        <v>2186</v>
      </c>
      <c r="C956" s="209" t="s">
        <v>542</v>
      </c>
      <c r="D956" s="212" t="e">
        <v>#N/A</v>
      </c>
      <c r="E956" s="209" t="s">
        <v>2193</v>
      </c>
      <c r="F956" s="210">
        <v>42225.01</v>
      </c>
      <c r="G956" s="210">
        <v>0</v>
      </c>
      <c r="H956" s="210">
        <v>0</v>
      </c>
      <c r="I956" s="210">
        <v>0</v>
      </c>
      <c r="J956" s="210">
        <v>0</v>
      </c>
      <c r="K956" s="210">
        <v>0</v>
      </c>
      <c r="L956" s="212">
        <v>0</v>
      </c>
      <c r="M956" s="210">
        <v>42225.01</v>
      </c>
      <c r="N956" s="211">
        <v>44531</v>
      </c>
      <c r="P956" s="217">
        <f t="shared" si="50"/>
        <v>0</v>
      </c>
      <c r="Q956" s="217">
        <f t="shared" si="51"/>
        <v>0</v>
      </c>
    </row>
    <row r="957" spans="1:17">
      <c r="A957" s="19">
        <v>1339</v>
      </c>
      <c r="B957" s="19" t="s">
        <v>2186</v>
      </c>
      <c r="C957" s="209" t="s">
        <v>1667</v>
      </c>
      <c r="D957" s="212">
        <v>0</v>
      </c>
      <c r="E957" s="209" t="s">
        <v>2188</v>
      </c>
      <c r="F957" s="210">
        <v>5428.53</v>
      </c>
      <c r="G957" s="210">
        <v>0</v>
      </c>
      <c r="H957" s="210">
        <v>0</v>
      </c>
      <c r="I957" s="210">
        <v>0</v>
      </c>
      <c r="J957" s="210">
        <v>0</v>
      </c>
      <c r="K957" s="210">
        <v>0</v>
      </c>
      <c r="L957" s="212">
        <v>0</v>
      </c>
      <c r="M957" s="210">
        <v>5428.53</v>
      </c>
      <c r="N957" s="211">
        <v>44531</v>
      </c>
      <c r="P957" s="217">
        <f t="shared" si="50"/>
        <v>0</v>
      </c>
      <c r="Q957" s="217">
        <f t="shared" si="51"/>
        <v>0</v>
      </c>
    </row>
    <row r="958" spans="1:17">
      <c r="A958" s="19">
        <v>1342</v>
      </c>
      <c r="B958" s="19" t="s">
        <v>2167</v>
      </c>
      <c r="C958" s="209" t="s">
        <v>385</v>
      </c>
      <c r="D958" s="212" t="s">
        <v>319</v>
      </c>
      <c r="E958" s="209" t="s">
        <v>387</v>
      </c>
      <c r="F958" s="210">
        <v>5558771.6500000004</v>
      </c>
      <c r="G958" s="210">
        <v>0</v>
      </c>
      <c r="H958" s="210">
        <v>0</v>
      </c>
      <c r="I958" s="210">
        <v>0</v>
      </c>
      <c r="J958" s="210">
        <v>0</v>
      </c>
      <c r="K958" s="210">
        <v>0</v>
      </c>
      <c r="L958" s="212">
        <v>13233.03</v>
      </c>
      <c r="M958" s="210">
        <v>5572004.6799999997</v>
      </c>
      <c r="N958" s="211">
        <v>44531</v>
      </c>
      <c r="P958" s="217">
        <f t="shared" si="50"/>
        <v>-13233.029999999329</v>
      </c>
      <c r="Q958" s="217">
        <f t="shared" si="51"/>
        <v>6.7120708990842104E-10</v>
      </c>
    </row>
    <row r="959" spans="1:17">
      <c r="A959" s="19">
        <v>1343</v>
      </c>
      <c r="B959" s="19" t="s">
        <v>2167</v>
      </c>
      <c r="C959" s="209" t="s">
        <v>388</v>
      </c>
      <c r="D959" s="212" t="s">
        <v>322</v>
      </c>
      <c r="E959" s="209" t="s">
        <v>389</v>
      </c>
      <c r="F959" s="210">
        <v>371777.33</v>
      </c>
      <c r="G959" s="210">
        <v>0</v>
      </c>
      <c r="H959" s="210">
        <v>0</v>
      </c>
      <c r="I959" s="210">
        <v>0</v>
      </c>
      <c r="J959" s="210">
        <v>0</v>
      </c>
      <c r="K959" s="210">
        <v>0</v>
      </c>
      <c r="L959" s="212">
        <v>5812.41</v>
      </c>
      <c r="M959" s="210">
        <v>377589.74</v>
      </c>
      <c r="N959" s="211">
        <v>44531</v>
      </c>
      <c r="P959" s="217">
        <f t="shared" si="50"/>
        <v>-5812.4099999999744</v>
      </c>
      <c r="Q959" s="217">
        <f t="shared" si="51"/>
        <v>2.5465851649641991E-11</v>
      </c>
    </row>
    <row r="960" spans="1:17">
      <c r="A960" s="19">
        <v>1344</v>
      </c>
      <c r="B960" s="19" t="s">
        <v>2167</v>
      </c>
      <c r="C960" s="209" t="s">
        <v>390</v>
      </c>
      <c r="D960" s="212" t="s">
        <v>325</v>
      </c>
      <c r="E960" s="209" t="s">
        <v>391</v>
      </c>
      <c r="F960" s="210">
        <v>110690.99</v>
      </c>
      <c r="G960" s="210">
        <v>0</v>
      </c>
      <c r="H960" s="210">
        <v>0</v>
      </c>
      <c r="I960" s="210">
        <v>0</v>
      </c>
      <c r="J960" s="210">
        <v>0</v>
      </c>
      <c r="K960" s="210">
        <v>0</v>
      </c>
      <c r="L960" s="212">
        <v>2893.32</v>
      </c>
      <c r="M960" s="210">
        <v>113584.31</v>
      </c>
      <c r="N960" s="211">
        <v>44531</v>
      </c>
      <c r="P960" s="217">
        <f t="shared" si="50"/>
        <v>-2893.3199999999924</v>
      </c>
      <c r="Q960" s="217">
        <f t="shared" si="51"/>
        <v>7.73070496506989E-12</v>
      </c>
    </row>
    <row r="961" spans="1:17">
      <c r="A961" s="19">
        <v>1345</v>
      </c>
      <c r="B961" s="19" t="s">
        <v>2167</v>
      </c>
      <c r="C961" s="209" t="s">
        <v>392</v>
      </c>
      <c r="D961" s="212" t="s">
        <v>325</v>
      </c>
      <c r="E961" s="209" t="s">
        <v>2189</v>
      </c>
      <c r="F961" s="210">
        <v>34497.58</v>
      </c>
      <c r="G961" s="210">
        <v>0</v>
      </c>
      <c r="H961" s="210">
        <v>0</v>
      </c>
      <c r="I961" s="210">
        <v>0</v>
      </c>
      <c r="J961" s="210">
        <v>0</v>
      </c>
      <c r="K961" s="210">
        <v>0</v>
      </c>
      <c r="L961" s="212">
        <v>355.55</v>
      </c>
      <c r="M961" s="210">
        <v>34853.129999999997</v>
      </c>
      <c r="N961" s="211">
        <v>44531</v>
      </c>
      <c r="P961" s="217">
        <f t="shared" si="50"/>
        <v>-355.54999999999563</v>
      </c>
      <c r="Q961" s="217">
        <f t="shared" si="51"/>
        <v>4.3769432522822171E-12</v>
      </c>
    </row>
    <row r="962" spans="1:17">
      <c r="A962" s="19">
        <v>1346</v>
      </c>
      <c r="B962" s="19" t="s">
        <v>2167</v>
      </c>
      <c r="C962" s="209" t="s">
        <v>394</v>
      </c>
      <c r="D962" s="212" t="s">
        <v>330</v>
      </c>
      <c r="E962" s="209" t="s">
        <v>395</v>
      </c>
      <c r="F962" s="210">
        <v>663454.52</v>
      </c>
      <c r="G962" s="210">
        <v>0</v>
      </c>
      <c r="H962" s="210">
        <v>0</v>
      </c>
      <c r="I962" s="210">
        <v>0</v>
      </c>
      <c r="J962" s="210">
        <v>0</v>
      </c>
      <c r="K962" s="210">
        <v>0</v>
      </c>
      <c r="L962" s="212">
        <v>13230.07</v>
      </c>
      <c r="M962" s="210">
        <v>676684.6</v>
      </c>
      <c r="N962" s="211">
        <v>44531</v>
      </c>
      <c r="P962" s="217">
        <f t="shared" si="50"/>
        <v>-13230.079999999958</v>
      </c>
      <c r="Q962" s="217">
        <f t="shared" si="51"/>
        <v>-9.9999999583815224E-3</v>
      </c>
    </row>
    <row r="963" spans="1:17">
      <c r="A963" s="19">
        <v>1347</v>
      </c>
      <c r="B963" s="19" t="s">
        <v>2167</v>
      </c>
      <c r="C963" s="209" t="s">
        <v>396</v>
      </c>
      <c r="D963" s="212" t="s">
        <v>333</v>
      </c>
      <c r="E963" s="209" t="s">
        <v>397</v>
      </c>
      <c r="F963" s="210">
        <v>6287682.4500000002</v>
      </c>
      <c r="G963" s="210">
        <v>0</v>
      </c>
      <c r="H963" s="210">
        <v>0</v>
      </c>
      <c r="I963" s="210">
        <v>15292.77</v>
      </c>
      <c r="J963" s="210">
        <v>0</v>
      </c>
      <c r="K963" s="210">
        <v>0</v>
      </c>
      <c r="L963" s="212">
        <v>125298.65</v>
      </c>
      <c r="M963" s="210">
        <v>6397688.3300000001</v>
      </c>
      <c r="N963" s="211">
        <v>44531</v>
      </c>
      <c r="P963" s="217">
        <f t="shared" si="50"/>
        <v>-110005.87999999989</v>
      </c>
      <c r="Q963" s="217">
        <f t="shared" si="51"/>
        <v>0</v>
      </c>
    </row>
    <row r="964" spans="1:17">
      <c r="A964" s="19">
        <v>1348</v>
      </c>
      <c r="B964" s="19" t="s">
        <v>2167</v>
      </c>
      <c r="C964" s="209" t="s">
        <v>398</v>
      </c>
      <c r="D964" s="212" t="s">
        <v>319</v>
      </c>
      <c r="E964" s="209" t="s">
        <v>399</v>
      </c>
      <c r="F964" s="210">
        <v>161582.91</v>
      </c>
      <c r="G964" s="210">
        <v>0</v>
      </c>
      <c r="H964" s="210">
        <v>0</v>
      </c>
      <c r="I964" s="210">
        <v>0</v>
      </c>
      <c r="J964" s="210">
        <v>0</v>
      </c>
      <c r="K964" s="210">
        <v>0</v>
      </c>
      <c r="L964" s="212">
        <v>3984.77</v>
      </c>
      <c r="M964" s="210">
        <v>165567.67999999999</v>
      </c>
      <c r="N964" s="211">
        <v>44531</v>
      </c>
      <c r="P964" s="217">
        <f t="shared" si="50"/>
        <v>-3984.7699999999895</v>
      </c>
      <c r="Q964" s="217">
        <f t="shared" si="51"/>
        <v>1.0459189070388675E-11</v>
      </c>
    </row>
    <row r="965" spans="1:17">
      <c r="A965" s="19">
        <v>1349</v>
      </c>
      <c r="B965" s="19" t="s">
        <v>2167</v>
      </c>
      <c r="C965" s="209" t="s">
        <v>400</v>
      </c>
      <c r="D965" s="212" t="s">
        <v>319</v>
      </c>
      <c r="E965" s="209" t="s">
        <v>401</v>
      </c>
      <c r="F965" s="210">
        <v>1131.68</v>
      </c>
      <c r="G965" s="210">
        <v>0</v>
      </c>
      <c r="H965" s="210">
        <v>0</v>
      </c>
      <c r="I965" s="210">
        <v>0</v>
      </c>
      <c r="J965" s="210">
        <v>0</v>
      </c>
      <c r="K965" s="210">
        <v>0</v>
      </c>
      <c r="L965" s="212">
        <v>11.91</v>
      </c>
      <c r="M965" s="210">
        <v>1143.5899999999999</v>
      </c>
      <c r="N965" s="211">
        <v>44531</v>
      </c>
      <c r="P965" s="217">
        <f t="shared" si="50"/>
        <v>-11.909999999999854</v>
      </c>
      <c r="Q965" s="217">
        <f t="shared" si="51"/>
        <v>1.4566126083082054E-13</v>
      </c>
    </row>
    <row r="966" spans="1:17">
      <c r="A966" s="19">
        <v>1359</v>
      </c>
      <c r="B966" s="19" t="s">
        <v>2167</v>
      </c>
      <c r="C966" s="209" t="s">
        <v>402</v>
      </c>
      <c r="D966" s="212" t="s">
        <v>319</v>
      </c>
      <c r="E966" s="209" t="s">
        <v>403</v>
      </c>
      <c r="F966" s="210">
        <v>56870.42</v>
      </c>
      <c r="G966" s="210">
        <v>0</v>
      </c>
      <c r="H966" s="210">
        <v>0</v>
      </c>
      <c r="I966" s="210">
        <v>0</v>
      </c>
      <c r="J966" s="210">
        <v>0</v>
      </c>
      <c r="K966" s="210">
        <v>0</v>
      </c>
      <c r="L966" s="212">
        <v>598.64</v>
      </c>
      <c r="M966" s="210">
        <v>57469.06</v>
      </c>
      <c r="N966" s="211">
        <v>44531</v>
      </c>
      <c r="P966" s="217">
        <f t="shared" si="50"/>
        <v>-598.63999999999942</v>
      </c>
      <c r="Q966" s="217">
        <f t="shared" si="51"/>
        <v>0</v>
      </c>
    </row>
    <row r="967" spans="1:17">
      <c r="A967" s="19">
        <v>1360</v>
      </c>
      <c r="B967" s="19" t="s">
        <v>2167</v>
      </c>
      <c r="C967" s="209" t="s">
        <v>404</v>
      </c>
      <c r="D967" s="212" t="s">
        <v>319</v>
      </c>
      <c r="E967" s="209" t="s">
        <v>405</v>
      </c>
      <c r="F967" s="210">
        <v>20723.14</v>
      </c>
      <c r="G967" s="210">
        <v>0</v>
      </c>
      <c r="H967" s="210">
        <v>0</v>
      </c>
      <c r="I967" s="210">
        <v>0</v>
      </c>
      <c r="J967" s="210">
        <v>0</v>
      </c>
      <c r="K967" s="210">
        <v>0</v>
      </c>
      <c r="L967" s="212">
        <v>218.14</v>
      </c>
      <c r="M967" s="210">
        <v>20941.28</v>
      </c>
      <c r="N967" s="211">
        <v>44531</v>
      </c>
      <c r="P967" s="217">
        <f t="shared" si="50"/>
        <v>-218.13999999999942</v>
      </c>
      <c r="Q967" s="217">
        <f t="shared" si="51"/>
        <v>5.6843418860808015E-13</v>
      </c>
    </row>
    <row r="968" spans="1:17">
      <c r="A968" s="19">
        <v>1361</v>
      </c>
      <c r="B968" s="19" t="s">
        <v>2167</v>
      </c>
      <c r="C968" s="209" t="s">
        <v>406</v>
      </c>
      <c r="D968" s="212" t="s">
        <v>319</v>
      </c>
      <c r="E968" s="209" t="s">
        <v>407</v>
      </c>
      <c r="F968" s="210">
        <v>6311.59</v>
      </c>
      <c r="G968" s="210">
        <v>0</v>
      </c>
      <c r="H968" s="210">
        <v>0</v>
      </c>
      <c r="I968" s="210">
        <v>0</v>
      </c>
      <c r="J968" s="210">
        <v>0</v>
      </c>
      <c r="K968" s="210">
        <v>0</v>
      </c>
      <c r="L968" s="212">
        <v>66.44</v>
      </c>
      <c r="M968" s="210">
        <v>6378.03</v>
      </c>
      <c r="N968" s="211">
        <v>44531</v>
      </c>
      <c r="P968" s="217">
        <f t="shared" si="50"/>
        <v>-66.4399999999996</v>
      </c>
      <c r="Q968" s="217">
        <f t="shared" si="51"/>
        <v>3.979039320256561E-13</v>
      </c>
    </row>
    <row r="969" spans="1:17">
      <c r="A969" s="19">
        <v>1362</v>
      </c>
      <c r="B969" s="19" t="s">
        <v>2167</v>
      </c>
      <c r="C969" s="209" t="s">
        <v>408</v>
      </c>
      <c r="D969" s="212" t="s">
        <v>319</v>
      </c>
      <c r="E969" s="209" t="s">
        <v>409</v>
      </c>
      <c r="F969" s="210">
        <v>304391.42</v>
      </c>
      <c r="G969" s="210">
        <v>0</v>
      </c>
      <c r="H969" s="210">
        <v>0</v>
      </c>
      <c r="I969" s="210">
        <v>0</v>
      </c>
      <c r="J969" s="210">
        <v>0</v>
      </c>
      <c r="K969" s="210">
        <v>0</v>
      </c>
      <c r="L969" s="212">
        <v>4635.3999999999996</v>
      </c>
      <c r="M969" s="210">
        <v>309026.82</v>
      </c>
      <c r="N969" s="211">
        <v>44531</v>
      </c>
      <c r="P969" s="217">
        <f t="shared" si="50"/>
        <v>-4635.4000000000233</v>
      </c>
      <c r="Q969" s="217">
        <f t="shared" si="51"/>
        <v>-2.3646862246096134E-11</v>
      </c>
    </row>
    <row r="970" spans="1:17">
      <c r="A970" s="19">
        <v>1363</v>
      </c>
      <c r="B970" s="19" t="s">
        <v>2167</v>
      </c>
      <c r="C970" s="209" t="s">
        <v>410</v>
      </c>
      <c r="D970" s="212" t="s">
        <v>319</v>
      </c>
      <c r="E970" s="209" t="s">
        <v>411</v>
      </c>
      <c r="F970" s="210">
        <v>3020.41</v>
      </c>
      <c r="G970" s="210">
        <v>0</v>
      </c>
      <c r="H970" s="210">
        <v>0</v>
      </c>
      <c r="I970" s="210">
        <v>0</v>
      </c>
      <c r="J970" s="210">
        <v>0</v>
      </c>
      <c r="K970" s="210">
        <v>0</v>
      </c>
      <c r="L970" s="212">
        <v>33.94</v>
      </c>
      <c r="M970" s="210">
        <v>3054.35</v>
      </c>
      <c r="N970" s="211">
        <v>44531</v>
      </c>
      <c r="P970" s="217">
        <f t="shared" si="50"/>
        <v>-33.940000000000055</v>
      </c>
      <c r="Q970" s="217">
        <f t="shared" si="51"/>
        <v>-5.6843418860808015E-14</v>
      </c>
    </row>
    <row r="971" spans="1:17">
      <c r="A971" s="19">
        <v>1364</v>
      </c>
      <c r="B971" s="19" t="s">
        <v>2167</v>
      </c>
      <c r="C971" s="209" t="s">
        <v>412</v>
      </c>
      <c r="D971" s="212" t="s">
        <v>319</v>
      </c>
      <c r="E971" s="209" t="s">
        <v>413</v>
      </c>
      <c r="F971" s="210">
        <v>6281.7</v>
      </c>
      <c r="G971" s="210">
        <v>0</v>
      </c>
      <c r="H971" s="210">
        <v>0</v>
      </c>
      <c r="I971" s="210">
        <v>0</v>
      </c>
      <c r="J971" s="210">
        <v>0</v>
      </c>
      <c r="K971" s="210">
        <v>0</v>
      </c>
      <c r="L971" s="212">
        <v>75.680000000000007</v>
      </c>
      <c r="M971" s="210">
        <v>6357.38</v>
      </c>
      <c r="N971" s="211">
        <v>44531</v>
      </c>
      <c r="P971" s="217">
        <f t="shared" si="50"/>
        <v>-75.680000000000291</v>
      </c>
      <c r="Q971" s="217">
        <f t="shared" si="51"/>
        <v>-2.8421709430404007E-13</v>
      </c>
    </row>
    <row r="972" spans="1:17">
      <c r="A972" s="19">
        <v>1365</v>
      </c>
      <c r="B972" s="19" t="s">
        <v>2167</v>
      </c>
      <c r="C972" s="209" t="s">
        <v>414</v>
      </c>
      <c r="D972" s="212" t="s">
        <v>319</v>
      </c>
      <c r="E972" s="209" t="s">
        <v>415</v>
      </c>
      <c r="F972" s="210">
        <v>373.65</v>
      </c>
      <c r="G972" s="210">
        <v>0</v>
      </c>
      <c r="H972" s="210">
        <v>0</v>
      </c>
      <c r="I972" s="210">
        <v>0</v>
      </c>
      <c r="J972" s="210">
        <v>0</v>
      </c>
      <c r="K972" s="210">
        <v>0</v>
      </c>
      <c r="L972" s="212">
        <v>4.5</v>
      </c>
      <c r="M972" s="210">
        <v>378.15</v>
      </c>
      <c r="N972" s="211">
        <v>44531</v>
      </c>
      <c r="P972" s="217">
        <f t="shared" si="50"/>
        <v>-4.5</v>
      </c>
      <c r="Q972" s="217">
        <f t="shared" si="51"/>
        <v>0</v>
      </c>
    </row>
    <row r="973" spans="1:17">
      <c r="A973" s="19">
        <v>1366</v>
      </c>
      <c r="B973" s="19" t="s">
        <v>2167</v>
      </c>
      <c r="C973" s="209" t="s">
        <v>416</v>
      </c>
      <c r="D973" s="212" t="s">
        <v>319</v>
      </c>
      <c r="E973" s="209" t="s">
        <v>417</v>
      </c>
      <c r="F973" s="210">
        <v>1180.97</v>
      </c>
      <c r="G973" s="210">
        <v>0</v>
      </c>
      <c r="H973" s="210">
        <v>0</v>
      </c>
      <c r="I973" s="210">
        <v>0</v>
      </c>
      <c r="J973" s="210">
        <v>0</v>
      </c>
      <c r="K973" s="210">
        <v>0</v>
      </c>
      <c r="L973" s="212">
        <v>15.34</v>
      </c>
      <c r="M973" s="210">
        <v>1196.31</v>
      </c>
      <c r="N973" s="211">
        <v>44531</v>
      </c>
      <c r="P973" s="217">
        <f t="shared" si="50"/>
        <v>-15.339999999999918</v>
      </c>
      <c r="Q973" s="217">
        <f t="shared" si="51"/>
        <v>8.1712414612411521E-14</v>
      </c>
    </row>
    <row r="974" spans="1:17">
      <c r="A974" s="19">
        <v>1367</v>
      </c>
      <c r="B974" s="19" t="s">
        <v>2167</v>
      </c>
      <c r="C974" s="209" t="s">
        <v>418</v>
      </c>
      <c r="D974" s="212" t="s">
        <v>319</v>
      </c>
      <c r="E974" s="209" t="s">
        <v>419</v>
      </c>
      <c r="F974" s="210">
        <v>198719.59</v>
      </c>
      <c r="G974" s="210">
        <v>0</v>
      </c>
      <c r="H974" s="210">
        <v>0</v>
      </c>
      <c r="I974" s="210">
        <v>0</v>
      </c>
      <c r="J974" s="210">
        <v>0</v>
      </c>
      <c r="K974" s="210">
        <v>0</v>
      </c>
      <c r="L974" s="212">
        <v>3026.19</v>
      </c>
      <c r="M974" s="210">
        <v>201745.78</v>
      </c>
      <c r="N974" s="211">
        <v>44531</v>
      </c>
      <c r="P974" s="217">
        <f t="shared" si="50"/>
        <v>-3026.1900000000023</v>
      </c>
      <c r="Q974" s="217">
        <f t="shared" si="51"/>
        <v>0</v>
      </c>
    </row>
    <row r="975" spans="1:17">
      <c r="A975" s="19">
        <v>1368</v>
      </c>
      <c r="B975" s="19" t="s">
        <v>2167</v>
      </c>
      <c r="C975" s="209" t="s">
        <v>420</v>
      </c>
      <c r="D975" s="212" t="s">
        <v>319</v>
      </c>
      <c r="E975" s="209" t="s">
        <v>421</v>
      </c>
      <c r="F975" s="210">
        <v>104000.42</v>
      </c>
      <c r="G975" s="210">
        <v>0</v>
      </c>
      <c r="H975" s="210">
        <v>0</v>
      </c>
      <c r="I975" s="210">
        <v>0</v>
      </c>
      <c r="J975" s="210">
        <v>0</v>
      </c>
      <c r="K975" s="210">
        <v>0</v>
      </c>
      <c r="L975" s="212">
        <v>1785.85</v>
      </c>
      <c r="M975" s="210">
        <v>105786.27</v>
      </c>
      <c r="N975" s="211">
        <v>44531</v>
      </c>
      <c r="P975" s="217">
        <f t="shared" si="50"/>
        <v>-1785.8500000000058</v>
      </c>
      <c r="Q975" s="217">
        <f t="shared" si="51"/>
        <v>-5.9117155615240335E-12</v>
      </c>
    </row>
    <row r="976" spans="1:17">
      <c r="A976" s="19">
        <v>1369</v>
      </c>
      <c r="B976" s="19" t="s">
        <v>2167</v>
      </c>
      <c r="C976" s="209" t="s">
        <v>422</v>
      </c>
      <c r="D976" s="212" t="s">
        <v>319</v>
      </c>
      <c r="E976" s="209" t="s">
        <v>2190</v>
      </c>
      <c r="F976" s="210">
        <v>425363.96</v>
      </c>
      <c r="G976" s="210">
        <v>0</v>
      </c>
      <c r="H976" s="210">
        <v>0</v>
      </c>
      <c r="I976" s="210">
        <v>0</v>
      </c>
      <c r="J976" s="210">
        <v>0</v>
      </c>
      <c r="K976" s="210">
        <v>0</v>
      </c>
      <c r="L976" s="212">
        <v>7215.79</v>
      </c>
      <c r="M976" s="210">
        <v>432579.75</v>
      </c>
      <c r="N976" s="211">
        <v>44531</v>
      </c>
      <c r="P976" s="217">
        <f t="shared" si="50"/>
        <v>-7215.789999999979</v>
      </c>
      <c r="Q976" s="217">
        <f t="shared" si="51"/>
        <v>2.0918378140777349E-11</v>
      </c>
    </row>
    <row r="977" spans="1:14">
      <c r="A977" s="19">
        <v>1370</v>
      </c>
      <c r="B977" s="19" t="s">
        <v>2167</v>
      </c>
      <c r="C977" s="199" t="s">
        <v>424</v>
      </c>
      <c r="D977" s="199" t="s">
        <v>319</v>
      </c>
      <c r="E977" s="199" t="s">
        <v>2191</v>
      </c>
      <c r="F977" s="19">
        <v>25667.8</v>
      </c>
      <c r="G977" s="208">
        <v>0</v>
      </c>
      <c r="H977" s="208">
        <v>0</v>
      </c>
      <c r="I977" s="208">
        <v>0</v>
      </c>
      <c r="J977" s="208">
        <v>0</v>
      </c>
      <c r="K977" s="208">
        <v>0</v>
      </c>
      <c r="L977" s="208">
        <v>435.29</v>
      </c>
      <c r="M977" s="19">
        <v>26103.09</v>
      </c>
      <c r="N977" s="19">
        <v>44531</v>
      </c>
    </row>
    <row r="978" spans="1:14">
      <c r="A978" s="19">
        <v>1371</v>
      </c>
      <c r="B978" s="19" t="s">
        <v>2167</v>
      </c>
      <c r="C978" s="199" t="s">
        <v>426</v>
      </c>
      <c r="D978" s="199" t="s">
        <v>319</v>
      </c>
      <c r="E978" s="199" t="s">
        <v>2192</v>
      </c>
      <c r="F978" s="19">
        <v>7368.31</v>
      </c>
      <c r="G978" s="213">
        <v>0</v>
      </c>
      <c r="H978" s="213">
        <v>0</v>
      </c>
      <c r="I978" s="19">
        <v>0</v>
      </c>
      <c r="J978" s="19">
        <v>0</v>
      </c>
      <c r="K978" s="19">
        <v>0</v>
      </c>
      <c r="L978" s="208">
        <v>144.41</v>
      </c>
      <c r="M978" s="19">
        <v>7512.72</v>
      </c>
      <c r="N978" s="19">
        <v>44531</v>
      </c>
    </row>
    <row r="979" spans="1:14">
      <c r="A979" s="19">
        <v>1372</v>
      </c>
      <c r="B979" s="19" t="s">
        <v>2167</v>
      </c>
      <c r="C979" s="199" t="s">
        <v>428</v>
      </c>
      <c r="D979" s="199" t="s">
        <v>319</v>
      </c>
      <c r="E979" s="199" t="s">
        <v>429</v>
      </c>
      <c r="F979" s="19">
        <v>309704.84000000003</v>
      </c>
      <c r="G979" s="19">
        <v>0</v>
      </c>
      <c r="H979" s="19">
        <v>0</v>
      </c>
      <c r="I979" s="19">
        <v>0</v>
      </c>
      <c r="J979" s="19">
        <v>0</v>
      </c>
      <c r="K979" s="19">
        <v>0</v>
      </c>
      <c r="L979" s="208">
        <v>6426.43</v>
      </c>
      <c r="M979" s="19">
        <v>316131.27</v>
      </c>
      <c r="N979" s="19">
        <v>44531</v>
      </c>
    </row>
    <row r="980" spans="1:14">
      <c r="A980" s="19">
        <v>1373</v>
      </c>
      <c r="B980" s="19" t="s">
        <v>2167</v>
      </c>
      <c r="C980" s="199" t="s">
        <v>430</v>
      </c>
      <c r="D980" s="199" t="s">
        <v>319</v>
      </c>
      <c r="E980" s="199" t="s">
        <v>431</v>
      </c>
      <c r="F980" s="19">
        <v>1359.48</v>
      </c>
      <c r="G980" s="19">
        <v>0</v>
      </c>
      <c r="H980" s="19">
        <v>0</v>
      </c>
      <c r="I980" s="19">
        <v>0</v>
      </c>
      <c r="J980" s="19">
        <v>0</v>
      </c>
      <c r="K980" s="19">
        <v>0</v>
      </c>
      <c r="L980" s="208">
        <v>31.16</v>
      </c>
      <c r="M980" s="19">
        <v>1390.63</v>
      </c>
      <c r="N980" s="19">
        <v>44531</v>
      </c>
    </row>
    <row r="981" spans="1:14">
      <c r="A981" s="19">
        <v>1374</v>
      </c>
      <c r="B981" s="19" t="s">
        <v>2167</v>
      </c>
      <c r="C981" s="199" t="s">
        <v>432</v>
      </c>
      <c r="D981" s="199" t="s">
        <v>319</v>
      </c>
      <c r="E981" s="199" t="s">
        <v>433</v>
      </c>
      <c r="F981" s="19">
        <v>1222.23</v>
      </c>
      <c r="G981" s="19">
        <v>0</v>
      </c>
      <c r="H981" s="19">
        <v>0</v>
      </c>
      <c r="I981" s="19">
        <v>0</v>
      </c>
      <c r="J981" s="19">
        <v>0</v>
      </c>
      <c r="K981" s="19">
        <v>0</v>
      </c>
      <c r="L981" s="208">
        <v>28.01</v>
      </c>
      <c r="M981" s="19">
        <v>1250.24</v>
      </c>
      <c r="N981" s="19">
        <v>44531</v>
      </c>
    </row>
    <row r="982" spans="1:14">
      <c r="A982" s="19">
        <v>1375</v>
      </c>
      <c r="B982" s="19" t="s">
        <v>2167</v>
      </c>
      <c r="C982" s="199" t="s">
        <v>434</v>
      </c>
      <c r="D982" s="199" t="s">
        <v>319</v>
      </c>
      <c r="E982" s="199" t="s">
        <v>435</v>
      </c>
      <c r="F982" s="19">
        <v>43392</v>
      </c>
      <c r="G982" s="19">
        <v>0</v>
      </c>
      <c r="H982" s="19">
        <v>0</v>
      </c>
      <c r="I982" s="19">
        <v>0</v>
      </c>
      <c r="J982" s="19">
        <v>0</v>
      </c>
      <c r="K982" s="19">
        <v>0</v>
      </c>
      <c r="L982" s="208">
        <v>1357.41</v>
      </c>
      <c r="M982" s="19">
        <v>44749.41</v>
      </c>
      <c r="N982" s="19">
        <v>44531</v>
      </c>
    </row>
    <row r="983" spans="1:14">
      <c r="A983" s="19">
        <v>1376</v>
      </c>
      <c r="B983" s="19" t="s">
        <v>2167</v>
      </c>
      <c r="C983" s="199" t="s">
        <v>436</v>
      </c>
      <c r="D983" s="199" t="s">
        <v>319</v>
      </c>
      <c r="E983" s="199" t="s">
        <v>437</v>
      </c>
      <c r="F983" s="19">
        <v>1973.25</v>
      </c>
      <c r="G983" s="19">
        <v>0</v>
      </c>
      <c r="H983" s="19">
        <v>0</v>
      </c>
      <c r="I983" s="19">
        <v>0</v>
      </c>
      <c r="J983" s="19">
        <v>0</v>
      </c>
      <c r="K983" s="19">
        <v>0</v>
      </c>
      <c r="L983" s="208">
        <v>61.73</v>
      </c>
      <c r="M983" s="19">
        <v>2034.98</v>
      </c>
      <c r="N983" s="19">
        <v>44531</v>
      </c>
    </row>
    <row r="984" spans="1:14">
      <c r="A984" s="19">
        <v>1377</v>
      </c>
      <c r="B984" s="19" t="s">
        <v>2167</v>
      </c>
      <c r="C984" s="199" t="s">
        <v>438</v>
      </c>
      <c r="D984" s="199" t="s">
        <v>319</v>
      </c>
      <c r="E984" s="199" t="s">
        <v>439</v>
      </c>
      <c r="F984" s="19">
        <v>1172.97</v>
      </c>
      <c r="G984" s="19">
        <v>0</v>
      </c>
      <c r="H984" s="19">
        <v>0</v>
      </c>
      <c r="I984" s="19">
        <v>0</v>
      </c>
      <c r="J984" s="19">
        <v>0</v>
      </c>
      <c r="K984" s="19">
        <v>0</v>
      </c>
      <c r="L984" s="208">
        <v>15.23</v>
      </c>
      <c r="M984" s="19">
        <v>1188.2</v>
      </c>
      <c r="N984" s="19">
        <v>44531</v>
      </c>
    </row>
    <row r="985" spans="1:14">
      <c r="A985" s="19">
        <v>1378</v>
      </c>
      <c r="B985" s="19" t="s">
        <v>2167</v>
      </c>
      <c r="C985" s="199" t="s">
        <v>440</v>
      </c>
      <c r="D985" s="199" t="s">
        <v>319</v>
      </c>
      <c r="E985" s="199" t="s">
        <v>441</v>
      </c>
      <c r="F985" s="19">
        <v>1448.25</v>
      </c>
      <c r="G985" s="19">
        <v>0</v>
      </c>
      <c r="H985" s="19">
        <v>0</v>
      </c>
      <c r="I985" s="19">
        <v>0</v>
      </c>
      <c r="J985" s="19">
        <v>0</v>
      </c>
      <c r="K985" s="19">
        <v>0</v>
      </c>
      <c r="L985" s="208">
        <v>45.3</v>
      </c>
      <c r="M985" s="19">
        <v>1493.55</v>
      </c>
      <c r="N985" s="19">
        <v>44531</v>
      </c>
    </row>
    <row r="986" spans="1:14">
      <c r="A986" s="19">
        <v>1379</v>
      </c>
      <c r="B986" s="19" t="s">
        <v>2167</v>
      </c>
      <c r="C986" s="199" t="s">
        <v>442</v>
      </c>
      <c r="D986" s="199" t="s">
        <v>319</v>
      </c>
      <c r="E986" s="199" t="s">
        <v>443</v>
      </c>
      <c r="F986" s="19">
        <v>7985.52</v>
      </c>
      <c r="G986" s="19">
        <v>0</v>
      </c>
      <c r="H986" s="19">
        <v>0</v>
      </c>
      <c r="I986" s="19">
        <v>0</v>
      </c>
      <c r="J986" s="19">
        <v>0</v>
      </c>
      <c r="K986" s="19">
        <v>0</v>
      </c>
      <c r="L986" s="208">
        <v>667.25</v>
      </c>
      <c r="M986" s="19">
        <v>8652.7800000000007</v>
      </c>
      <c r="N986" s="19">
        <v>44531</v>
      </c>
    </row>
    <row r="987" spans="1:14">
      <c r="A987" s="19">
        <v>1380</v>
      </c>
      <c r="B987" s="19" t="s">
        <v>2167</v>
      </c>
      <c r="C987" s="199" t="s">
        <v>444</v>
      </c>
      <c r="D987" s="199" t="s">
        <v>319</v>
      </c>
      <c r="E987" s="199" t="s">
        <v>445</v>
      </c>
      <c r="F987" s="19">
        <v>5432.39</v>
      </c>
      <c r="G987" s="19">
        <v>0</v>
      </c>
      <c r="H987" s="19">
        <v>0</v>
      </c>
      <c r="I987" s="19">
        <v>0</v>
      </c>
      <c r="J987" s="19">
        <v>0</v>
      </c>
      <c r="K987" s="19">
        <v>0</v>
      </c>
      <c r="L987" s="208">
        <v>453.92</v>
      </c>
      <c r="M987" s="19">
        <v>5886.31</v>
      </c>
      <c r="N987" s="19">
        <v>44531</v>
      </c>
    </row>
    <row r="988" spans="1:14">
      <c r="A988" s="19">
        <v>1381</v>
      </c>
      <c r="B988" s="19" t="s">
        <v>2167</v>
      </c>
      <c r="C988" s="199" t="s">
        <v>472</v>
      </c>
      <c r="D988" s="199" t="s">
        <v>468</v>
      </c>
      <c r="E988" s="199" t="s">
        <v>474</v>
      </c>
      <c r="F988" s="19">
        <v>839394.96</v>
      </c>
      <c r="G988" s="19">
        <v>0</v>
      </c>
      <c r="H988" s="19">
        <v>0</v>
      </c>
      <c r="I988" s="19">
        <v>0</v>
      </c>
      <c r="J988" s="19">
        <v>0</v>
      </c>
      <c r="K988" s="19">
        <v>0</v>
      </c>
      <c r="L988" s="208">
        <v>9626.84</v>
      </c>
      <c r="M988" s="19">
        <v>849021.8</v>
      </c>
      <c r="N988" s="19">
        <v>44531</v>
      </c>
    </row>
    <row r="989" spans="1:14">
      <c r="H989" s="213"/>
    </row>
    <row r="990" spans="1:14">
      <c r="H990" s="213"/>
    </row>
  </sheetData>
  <autoFilter ref="A1:Q988" xr:uid="{BDBFC1BD-189E-426C-9C00-3918381CC082}"/>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6A6DE-C815-4ED5-AD26-8D79E63A6989}">
  <dimension ref="A1:G40"/>
  <sheetViews>
    <sheetView showGridLines="0" workbookViewId="0">
      <selection activeCell="K17" sqref="K17"/>
    </sheetView>
  </sheetViews>
  <sheetFormatPr defaultColWidth="9.109375" defaultRowHeight="14.4"/>
  <cols>
    <col min="1" max="1" width="36.6640625" style="1" bestFit="1" customWidth="1"/>
    <col min="2" max="2" width="17" style="1" customWidth="1"/>
    <col min="3" max="3" width="24.6640625" style="1" bestFit="1" customWidth="1"/>
    <col min="4" max="4" width="17.109375" style="1" customWidth="1"/>
    <col min="5" max="5" width="15" style="1" bestFit="1" customWidth="1"/>
    <col min="6" max="6" width="14.6640625" style="1" customWidth="1"/>
    <col min="7" max="7" width="12.6640625" style="1" customWidth="1"/>
    <col min="8" max="16384" width="9.109375" style="1"/>
  </cols>
  <sheetData>
    <row r="1" spans="1:7">
      <c r="A1" s="1" t="s">
        <v>2195</v>
      </c>
    </row>
    <row r="4" spans="1:7">
      <c r="A4" s="257" t="s">
        <v>0</v>
      </c>
      <c r="B4" s="257"/>
      <c r="C4" s="257" t="s">
        <v>0</v>
      </c>
      <c r="D4" s="257"/>
      <c r="E4" s="194" t="s">
        <v>2196</v>
      </c>
    </row>
    <row r="5" spans="1:7">
      <c r="B5" s="194" t="s">
        <v>2197</v>
      </c>
      <c r="D5" s="194" t="s">
        <v>2197</v>
      </c>
    </row>
    <row r="6" spans="1:7">
      <c r="A6" s="195" t="s">
        <v>2198</v>
      </c>
      <c r="B6" s="194"/>
      <c r="D6" s="194"/>
    </row>
    <row r="7" spans="1:7">
      <c r="A7" s="1" t="s">
        <v>2199</v>
      </c>
      <c r="B7" s="196" t="e">
        <f>#REF!</f>
        <v>#REF!</v>
      </c>
      <c r="C7" s="1" t="s">
        <v>2200</v>
      </c>
      <c r="D7" s="196" t="e">
        <f>#REF!</f>
        <v>#REF!</v>
      </c>
      <c r="E7" s="197" t="e">
        <f>+B7-D7</f>
        <v>#REF!</v>
      </c>
    </row>
    <row r="8" spans="1:7">
      <c r="A8" s="1" t="s">
        <v>2201</v>
      </c>
      <c r="B8" s="196" t="e">
        <f>#REF!</f>
        <v>#REF!</v>
      </c>
      <c r="C8" s="1" t="s">
        <v>2202</v>
      </c>
      <c r="D8" s="196" t="e">
        <f>#REF!</f>
        <v>#REF!</v>
      </c>
      <c r="E8" s="197" t="e">
        <f t="shared" ref="E8:E18" si="0">+B8-D8</f>
        <v>#REF!</v>
      </c>
    </row>
    <row r="9" spans="1:7">
      <c r="A9" s="1" t="s">
        <v>2201</v>
      </c>
      <c r="B9" s="196" t="e">
        <f>B8</f>
        <v>#REF!</v>
      </c>
      <c r="C9" s="1" t="s">
        <v>2203</v>
      </c>
      <c r="D9" s="196" t="e">
        <f>#REF!</f>
        <v>#REF!</v>
      </c>
      <c r="E9" s="197" t="e">
        <f>+B9-D9</f>
        <v>#REF!</v>
      </c>
    </row>
    <row r="10" spans="1:7">
      <c r="A10" s="1" t="s">
        <v>2204</v>
      </c>
      <c r="B10" s="196" t="e">
        <f>#REF!</f>
        <v>#REF!</v>
      </c>
      <c r="C10" s="1" t="s">
        <v>2205</v>
      </c>
      <c r="D10" s="196" t="e">
        <f>#REF!</f>
        <v>#REF!</v>
      </c>
      <c r="E10" s="197" t="e">
        <f t="shared" si="0"/>
        <v>#REF!</v>
      </c>
    </row>
    <row r="11" spans="1:7">
      <c r="A11" s="1" t="s">
        <v>2206</v>
      </c>
      <c r="B11" s="196" t="e">
        <f>#REF!+#REF!</f>
        <v>#REF!</v>
      </c>
      <c r="C11" s="1" t="s">
        <v>2207</v>
      </c>
      <c r="D11" s="196" t="e">
        <f>#REF!</f>
        <v>#REF!</v>
      </c>
      <c r="E11" s="197" t="e">
        <f>+B11-D11</f>
        <v>#REF!</v>
      </c>
      <c r="F11" s="198"/>
      <c r="G11" s="198"/>
    </row>
    <row r="12" spans="1:7">
      <c r="B12" s="196"/>
      <c r="D12" s="196"/>
      <c r="E12" s="197">
        <f t="shared" si="0"/>
        <v>0</v>
      </c>
    </row>
    <row r="13" spans="1:7">
      <c r="A13" s="195" t="s">
        <v>2208</v>
      </c>
      <c r="B13" s="196"/>
      <c r="D13" s="196"/>
      <c r="E13" s="197"/>
    </row>
    <row r="14" spans="1:7">
      <c r="A14" s="1" t="s">
        <v>2199</v>
      </c>
      <c r="B14" s="196" t="e">
        <f>#REF!</f>
        <v>#REF!</v>
      </c>
      <c r="C14" s="1" t="s">
        <v>2200</v>
      </c>
      <c r="D14" s="196" t="e">
        <f>#REF!</f>
        <v>#REF!</v>
      </c>
      <c r="E14" s="197" t="e">
        <f t="shared" si="0"/>
        <v>#REF!</v>
      </c>
    </row>
    <row r="15" spans="1:7">
      <c r="A15" s="1" t="s">
        <v>2201</v>
      </c>
      <c r="B15" s="196" t="e">
        <f>#REF!</f>
        <v>#REF!</v>
      </c>
      <c r="C15" s="1" t="s">
        <v>2202</v>
      </c>
      <c r="D15" s="196" t="e">
        <f>#REF!</f>
        <v>#REF!</v>
      </c>
      <c r="E15" s="197" t="e">
        <f>+B15-D15</f>
        <v>#REF!</v>
      </c>
    </row>
    <row r="16" spans="1:7">
      <c r="A16" s="1" t="s">
        <v>2201</v>
      </c>
      <c r="B16" s="196" t="e">
        <f>B15</f>
        <v>#REF!</v>
      </c>
      <c r="C16" s="1" t="s">
        <v>2203</v>
      </c>
      <c r="D16" s="196" t="e">
        <f>#REF!</f>
        <v>#REF!</v>
      </c>
      <c r="E16" s="197" t="e">
        <f t="shared" si="0"/>
        <v>#REF!</v>
      </c>
    </row>
    <row r="17" spans="1:5">
      <c r="A17" s="1" t="s">
        <v>2204</v>
      </c>
      <c r="B17" s="196" t="e">
        <f>#REF!</f>
        <v>#REF!</v>
      </c>
      <c r="C17" s="1" t="s">
        <v>2205</v>
      </c>
      <c r="D17" s="196" t="e">
        <f>#REF!</f>
        <v>#REF!</v>
      </c>
      <c r="E17" s="197" t="e">
        <f t="shared" si="0"/>
        <v>#REF!</v>
      </c>
    </row>
    <row r="18" spans="1:5">
      <c r="A18" s="1" t="s">
        <v>2206</v>
      </c>
      <c r="B18" s="196" t="e">
        <f>#REF!+#REF!</f>
        <v>#REF!</v>
      </c>
      <c r="C18" s="1" t="s">
        <v>2207</v>
      </c>
      <c r="D18" s="196" t="e">
        <f>#REF!</f>
        <v>#REF!</v>
      </c>
      <c r="E18" s="197" t="e">
        <f t="shared" si="0"/>
        <v>#REF!</v>
      </c>
    </row>
    <row r="19" spans="1:5">
      <c r="B19" s="196"/>
      <c r="D19" s="196"/>
      <c r="E19" s="197"/>
    </row>
    <row r="20" spans="1:5">
      <c r="B20" s="196"/>
      <c r="D20" s="196"/>
      <c r="E20" s="197"/>
    </row>
    <row r="21" spans="1:5">
      <c r="B21" s="196"/>
      <c r="D21" s="196"/>
      <c r="E21" s="197"/>
    </row>
    <row r="22" spans="1:5">
      <c r="B22" s="196"/>
      <c r="D22" s="196"/>
      <c r="E22" s="197"/>
    </row>
    <row r="23" spans="1:5">
      <c r="B23" s="196"/>
      <c r="D23" s="196"/>
      <c r="E23" s="197"/>
    </row>
    <row r="24" spans="1:5">
      <c r="B24" s="196"/>
      <c r="D24" s="196"/>
      <c r="E24" s="197"/>
    </row>
    <row r="25" spans="1:5">
      <c r="B25" s="196"/>
      <c r="D25" s="196"/>
      <c r="E25" s="197"/>
    </row>
    <row r="26" spans="1:5">
      <c r="B26" s="196"/>
      <c r="D26" s="196"/>
      <c r="E26" s="197"/>
    </row>
    <row r="27" spans="1:5">
      <c r="B27" s="196"/>
      <c r="D27" s="196"/>
      <c r="E27" s="197"/>
    </row>
    <row r="28" spans="1:5">
      <c r="B28" s="196"/>
      <c r="D28" s="196"/>
      <c r="E28" s="197"/>
    </row>
    <row r="29" spans="1:5">
      <c r="B29" s="196"/>
      <c r="D29" s="196"/>
      <c r="E29" s="197"/>
    </row>
    <row r="30" spans="1:5">
      <c r="B30" s="196"/>
      <c r="D30" s="196"/>
      <c r="E30" s="197"/>
    </row>
    <row r="31" spans="1:5">
      <c r="B31" s="196"/>
      <c r="D31" s="196"/>
      <c r="E31" s="197"/>
    </row>
    <row r="32" spans="1:5">
      <c r="B32" s="196"/>
      <c r="D32" s="196"/>
    </row>
    <row r="33" spans="2:4">
      <c r="B33" s="196"/>
      <c r="D33" s="196"/>
    </row>
    <row r="34" spans="2:4">
      <c r="B34" s="196"/>
      <c r="D34" s="196"/>
    </row>
    <row r="35" spans="2:4">
      <c r="D35" s="196"/>
    </row>
    <row r="36" spans="2:4">
      <c r="D36" s="196"/>
    </row>
    <row r="37" spans="2:4">
      <c r="D37" s="196"/>
    </row>
    <row r="38" spans="2:4">
      <c r="D38" s="196"/>
    </row>
    <row r="39" spans="2:4">
      <c r="D39" s="196"/>
    </row>
    <row r="40" spans="2:4">
      <c r="D40" s="196"/>
    </row>
  </sheetData>
  <mergeCells count="2">
    <mergeCell ref="A4:B4"/>
    <mergeCell ref="C4:D4"/>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10"/>
  <dimension ref="A1:E46"/>
  <sheetViews>
    <sheetView showGridLines="0" workbookViewId="0">
      <selection activeCell="E26" sqref="E26"/>
    </sheetView>
  </sheetViews>
  <sheetFormatPr defaultColWidth="8.77734375" defaultRowHeight="14.4"/>
  <cols>
    <col min="1" max="1" width="12" customWidth="1"/>
    <col min="2" max="2" width="13.33203125" style="177" customWidth="1"/>
    <col min="3" max="3" width="14" style="177" bestFit="1" customWidth="1"/>
    <col min="4" max="4" width="14.6640625" customWidth="1"/>
    <col min="5" max="5" width="60.44140625" customWidth="1"/>
  </cols>
  <sheetData>
    <row r="1" spans="1:5">
      <c r="A1" s="22" t="e">
        <f>+#REF!</f>
        <v>#REF!</v>
      </c>
    </row>
    <row r="3" spans="1:5">
      <c r="B3" s="178" t="s">
        <v>2209</v>
      </c>
    </row>
    <row r="5" spans="1:5">
      <c r="B5" s="258" t="s">
        <v>2210</v>
      </c>
      <c r="C5" s="258"/>
    </row>
    <row r="6" spans="1:5">
      <c r="A6" s="171" t="s">
        <v>2211</v>
      </c>
      <c r="B6" s="171" t="s">
        <v>2212</v>
      </c>
      <c r="C6" s="171" t="s">
        <v>2213</v>
      </c>
      <c r="D6" s="171" t="s">
        <v>2214</v>
      </c>
      <c r="E6" s="171" t="s">
        <v>2215</v>
      </c>
    </row>
    <row r="7" spans="1:5">
      <c r="A7" s="179"/>
      <c r="B7" s="172"/>
      <c r="C7" s="172"/>
      <c r="D7" s="173"/>
      <c r="E7" s="170"/>
    </row>
    <row r="8" spans="1:5">
      <c r="A8" s="179"/>
      <c r="B8" s="172"/>
      <c r="C8" s="172"/>
      <c r="D8" s="173"/>
      <c r="E8" s="170"/>
    </row>
    <row r="9" spans="1:5">
      <c r="A9" s="170"/>
      <c r="B9" s="172"/>
      <c r="C9" s="172"/>
      <c r="D9" s="170"/>
      <c r="E9" s="170"/>
    </row>
    <row r="10" spans="1:5">
      <c r="A10" s="170"/>
      <c r="B10" s="172"/>
      <c r="C10" s="172"/>
      <c r="D10" s="170"/>
      <c r="E10" s="170"/>
    </row>
    <row r="11" spans="1:5">
      <c r="A11" s="170"/>
      <c r="B11" s="172"/>
      <c r="C11" s="172"/>
      <c r="D11" s="170"/>
      <c r="E11" s="170"/>
    </row>
    <row r="12" spans="1:5">
      <c r="A12" s="170"/>
      <c r="B12" s="172"/>
      <c r="C12" s="172"/>
      <c r="D12" s="170"/>
      <c r="E12" s="170"/>
    </row>
    <row r="13" spans="1:5">
      <c r="A13" s="170"/>
      <c r="B13" s="172"/>
      <c r="C13" s="172"/>
      <c r="D13" s="170"/>
      <c r="E13" s="170"/>
    </row>
    <row r="14" spans="1:5">
      <c r="A14" s="170"/>
      <c r="B14" s="172"/>
      <c r="C14" s="172"/>
      <c r="D14" s="170"/>
      <c r="E14" s="170"/>
    </row>
    <row r="15" spans="1:5">
      <c r="A15" s="170"/>
      <c r="B15" s="172"/>
      <c r="C15" s="172"/>
      <c r="D15" s="170"/>
      <c r="E15" s="170"/>
    </row>
    <row r="16" spans="1:5">
      <c r="A16" s="170"/>
      <c r="B16" s="172"/>
      <c r="C16" s="172"/>
      <c r="D16" s="170"/>
      <c r="E16" s="170"/>
    </row>
    <row r="17" spans="1:5">
      <c r="A17" s="170"/>
      <c r="B17" s="172"/>
      <c r="C17" s="172"/>
      <c r="D17" s="170"/>
      <c r="E17" s="170"/>
    </row>
    <row r="18" spans="1:5">
      <c r="A18" s="170"/>
      <c r="B18" s="172"/>
      <c r="C18" s="172"/>
      <c r="D18" s="170"/>
      <c r="E18" s="170"/>
    </row>
    <row r="19" spans="1:5">
      <c r="A19" s="170"/>
      <c r="B19" s="172"/>
      <c r="C19" s="172"/>
      <c r="D19" s="170"/>
      <c r="E19" s="170"/>
    </row>
    <row r="20" spans="1:5">
      <c r="A20" s="170"/>
      <c r="B20" s="172"/>
      <c r="C20" s="172"/>
      <c r="D20" s="170"/>
      <c r="E20" s="170"/>
    </row>
    <row r="21" spans="1:5">
      <c r="A21" s="170"/>
      <c r="B21" s="172"/>
      <c r="C21" s="172"/>
      <c r="D21" s="170"/>
      <c r="E21" s="170"/>
    </row>
    <row r="22" spans="1:5">
      <c r="A22" s="170"/>
      <c r="B22" s="172"/>
      <c r="C22" s="172"/>
      <c r="D22" s="170"/>
      <c r="E22" s="170"/>
    </row>
    <row r="23" spans="1:5">
      <c r="A23" s="170"/>
      <c r="B23" s="172"/>
      <c r="C23" s="172"/>
      <c r="D23" s="170"/>
      <c r="E23" s="170"/>
    </row>
    <row r="24" spans="1:5">
      <c r="A24" s="170"/>
      <c r="B24" s="172"/>
      <c r="C24" s="172"/>
      <c r="D24" s="170"/>
      <c r="E24" s="170"/>
    </row>
    <row r="25" spans="1:5">
      <c r="A25" s="170"/>
      <c r="B25" s="172"/>
      <c r="C25" s="172"/>
      <c r="D25" s="170"/>
      <c r="E25" s="170"/>
    </row>
    <row r="26" spans="1:5">
      <c r="A26" s="170"/>
      <c r="B26" s="172"/>
      <c r="C26" s="172"/>
      <c r="D26" s="170"/>
      <c r="E26" s="170"/>
    </row>
    <row r="27" spans="1:5">
      <c r="A27" s="170"/>
      <c r="B27" s="172"/>
      <c r="C27" s="172"/>
      <c r="D27" s="170"/>
      <c r="E27" s="170"/>
    </row>
    <row r="28" spans="1:5">
      <c r="A28" s="170"/>
      <c r="B28" s="172"/>
      <c r="C28" s="172"/>
      <c r="D28" s="170"/>
      <c r="E28" s="170"/>
    </row>
    <row r="29" spans="1:5">
      <c r="A29" s="170"/>
      <c r="B29" s="172"/>
      <c r="C29" s="172"/>
      <c r="D29" s="170"/>
      <c r="E29" s="170"/>
    </row>
    <row r="30" spans="1:5">
      <c r="A30" s="170"/>
      <c r="B30" s="172"/>
      <c r="C30" s="172"/>
      <c r="D30" s="170"/>
      <c r="E30" s="170"/>
    </row>
    <row r="31" spans="1:5">
      <c r="A31" s="170"/>
      <c r="B31" s="172"/>
      <c r="C31" s="172"/>
      <c r="D31" s="170"/>
      <c r="E31" s="170"/>
    </row>
    <row r="32" spans="1:5">
      <c r="A32" s="170"/>
      <c r="B32" s="172"/>
      <c r="C32" s="172"/>
      <c r="D32" s="170"/>
      <c r="E32" s="170"/>
    </row>
    <row r="33" spans="1:5">
      <c r="A33" s="170"/>
      <c r="B33" s="172"/>
      <c r="C33" s="172"/>
      <c r="D33" s="170"/>
      <c r="E33" s="170"/>
    </row>
    <row r="34" spans="1:5">
      <c r="A34" s="170"/>
      <c r="B34" s="172"/>
      <c r="C34" s="172"/>
      <c r="D34" s="170"/>
      <c r="E34" s="170"/>
    </row>
    <row r="35" spans="1:5">
      <c r="A35" s="170"/>
      <c r="B35" s="172"/>
      <c r="C35" s="172"/>
      <c r="D35" s="170"/>
      <c r="E35" s="170"/>
    </row>
    <row r="36" spans="1:5">
      <c r="A36" s="170"/>
      <c r="B36" s="172"/>
      <c r="C36" s="172"/>
      <c r="D36" s="170"/>
      <c r="E36" s="170"/>
    </row>
    <row r="37" spans="1:5">
      <c r="A37" s="170"/>
      <c r="B37" s="172"/>
      <c r="C37" s="172"/>
      <c r="D37" s="170"/>
      <c r="E37" s="170"/>
    </row>
    <row r="38" spans="1:5">
      <c r="A38" s="170"/>
      <c r="B38" s="172"/>
      <c r="C38" s="172"/>
      <c r="D38" s="170"/>
      <c r="E38" s="170"/>
    </row>
    <row r="39" spans="1:5">
      <c r="A39" s="170"/>
      <c r="B39" s="172"/>
      <c r="C39" s="172"/>
      <c r="D39" s="170"/>
      <c r="E39" s="170"/>
    </row>
    <row r="40" spans="1:5">
      <c r="A40" s="170"/>
      <c r="B40" s="172"/>
      <c r="C40" s="172"/>
      <c r="D40" s="170"/>
      <c r="E40" s="170"/>
    </row>
    <row r="41" spans="1:5">
      <c r="A41" s="170"/>
      <c r="B41" s="172"/>
      <c r="C41" s="172"/>
      <c r="D41" s="170"/>
      <c r="E41" s="170"/>
    </row>
    <row r="42" spans="1:5">
      <c r="A42" s="170"/>
      <c r="B42" s="172"/>
      <c r="C42" s="172"/>
      <c r="D42" s="170"/>
      <c r="E42" s="170"/>
    </row>
    <row r="43" spans="1:5">
      <c r="A43" s="170"/>
      <c r="B43" s="172"/>
      <c r="C43" s="172"/>
      <c r="D43" s="170"/>
      <c r="E43" s="170"/>
    </row>
    <row r="44" spans="1:5">
      <c r="A44" s="170"/>
      <c r="B44" s="172"/>
      <c r="C44" s="172"/>
      <c r="D44" s="170"/>
      <c r="E44" s="170"/>
    </row>
    <row r="45" spans="1:5">
      <c r="A45" s="170"/>
      <c r="B45" s="172"/>
      <c r="C45" s="172"/>
      <c r="D45" s="170"/>
      <c r="E45" s="170"/>
    </row>
    <row r="46" spans="1:5">
      <c r="A46" s="170"/>
      <c r="B46" s="172"/>
      <c r="C46" s="172"/>
      <c r="D46" s="170"/>
      <c r="E46" s="170"/>
    </row>
  </sheetData>
  <mergeCells count="1">
    <mergeCell ref="B5:C5"/>
  </mergeCells>
  <pageMargins left="0.31496062992125984" right="0.31496062992125984" top="0.78740157480314965" bottom="0.78740157480314965" header="0.31496062992125984" footer="0.31496062992125984"/>
  <pageSetup paperSize="9" scale="9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11"/>
  <dimension ref="A1:F656"/>
  <sheetViews>
    <sheetView showGridLines="0" workbookViewId="0">
      <pane ySplit="6" topLeftCell="A7" activePane="bottomLeft" state="frozen"/>
      <selection activeCell="E26" sqref="E26"/>
      <selection pane="bottomLeft" activeCell="E26" sqref="E26"/>
    </sheetView>
  </sheetViews>
  <sheetFormatPr defaultColWidth="8.77734375" defaultRowHeight="14.4"/>
  <cols>
    <col min="1" max="1" width="31.44140625" style="30" bestFit="1" customWidth="1"/>
    <col min="2" max="2" width="51.77734375" style="19" bestFit="1" customWidth="1"/>
    <col min="3" max="3" width="4.44140625" style="19" bestFit="1" customWidth="1"/>
    <col min="4" max="4" width="3" style="19" bestFit="1" customWidth="1"/>
    <col min="5" max="5" width="2" style="19" bestFit="1" customWidth="1"/>
    <col min="6" max="6" width="83.44140625" style="25" customWidth="1"/>
  </cols>
  <sheetData>
    <row r="1" spans="1:6" ht="40.200000000000003">
      <c r="A1" s="28"/>
      <c r="B1" s="142" t="s">
        <v>2216</v>
      </c>
      <c r="C1" s="20"/>
      <c r="D1" s="20"/>
      <c r="E1" s="20"/>
      <c r="F1" s="23"/>
    </row>
    <row r="2" spans="1:6">
      <c r="A2" s="29">
        <f>+'WP 2022'!A1</f>
        <v>0</v>
      </c>
      <c r="B2" s="20"/>
      <c r="C2" s="20"/>
      <c r="D2" s="20"/>
      <c r="E2" s="20"/>
      <c r="F2" s="23"/>
    </row>
    <row r="3" spans="1:6">
      <c r="A3" s="29">
        <f>+'WP 2022'!A2</f>
        <v>0</v>
      </c>
      <c r="B3" s="20"/>
      <c r="C3" s="20"/>
      <c r="D3" s="20"/>
      <c r="E3" s="20"/>
      <c r="F3" s="24"/>
    </row>
    <row r="4" spans="1:6">
      <c r="A4" s="28"/>
      <c r="B4" s="20"/>
      <c r="C4" s="20"/>
      <c r="D4" s="20"/>
      <c r="E4" s="20"/>
      <c r="F4" s="23"/>
    </row>
    <row r="5" spans="1:6">
      <c r="A5" s="28"/>
      <c r="B5" s="20"/>
      <c r="C5" s="20"/>
      <c r="D5" s="20"/>
      <c r="E5" s="20"/>
      <c r="F5" s="23"/>
    </row>
    <row r="6" spans="1:6">
      <c r="A6" s="29" t="s">
        <v>2217</v>
      </c>
      <c r="B6" s="21" t="s">
        <v>7</v>
      </c>
      <c r="C6" s="259" t="s">
        <v>2218</v>
      </c>
      <c r="D6" s="259"/>
      <c r="E6" s="259"/>
      <c r="F6" s="26" t="s">
        <v>2219</v>
      </c>
    </row>
    <row r="7" spans="1:6">
      <c r="A7" s="30">
        <f>+'WP 2022'!B6</f>
        <v>1</v>
      </c>
      <c r="B7" s="19" t="str">
        <f>+'WP 2022'!E6</f>
        <v>ATIVO</v>
      </c>
      <c r="C7" s="19" t="e">
        <f>IF('WP 2022'!#REF!="","",'WP 2022'!#REF!)</f>
        <v>#REF!</v>
      </c>
      <c r="D7" s="19" t="e">
        <f>IF('WP 2022'!#REF!="","",'WP 2022'!#REF!)</f>
        <v>#REF!</v>
      </c>
      <c r="E7" s="19" t="e">
        <f>IF('WP 2022'!#REF!="","",'WP 2022'!#REF!)</f>
        <v>#REF!</v>
      </c>
      <c r="F7" s="25" t="e">
        <f>IF('WP 2022'!#REF!="","",'WP 2022'!#REF!)</f>
        <v>#REF!</v>
      </c>
    </row>
    <row r="8" spans="1:6">
      <c r="A8" s="30" t="str">
        <f>+'WP 2022'!B7</f>
        <v>1.1</v>
      </c>
      <c r="B8" s="19" t="str">
        <f>+'WP 2022'!E7</f>
        <v>ATIVO CIRCULANTE</v>
      </c>
      <c r="C8" s="19" t="e">
        <f>IF('WP 2022'!#REF!="","",'WP 2022'!#REF!)</f>
        <v>#REF!</v>
      </c>
      <c r="D8" s="19" t="e">
        <f>IF('WP 2022'!#REF!="","",'WP 2022'!#REF!)</f>
        <v>#REF!</v>
      </c>
      <c r="E8" s="19" t="e">
        <f>IF('WP 2022'!#REF!="","",'WP 2022'!#REF!)</f>
        <v>#REF!</v>
      </c>
      <c r="F8" s="25" t="e">
        <f>IF('WP 2022'!#REF!="","",'WP 2022'!#REF!)</f>
        <v>#REF!</v>
      </c>
    </row>
    <row r="9" spans="1:6">
      <c r="A9" s="30" t="str">
        <f>+'WP 2022'!B8</f>
        <v>1.1.1</v>
      </c>
      <c r="B9" s="19" t="str">
        <f>+'WP 2022'!E8</f>
        <v>DISPONIVEL</v>
      </c>
      <c r="C9" s="19" t="e">
        <f>IF('WP 2022'!#REF!="","",'WP 2022'!#REF!)</f>
        <v>#REF!</v>
      </c>
      <c r="D9" s="19" t="e">
        <f>IF('WP 2022'!#REF!="","",'WP 2022'!#REF!)</f>
        <v>#REF!</v>
      </c>
      <c r="E9" s="19" t="e">
        <f>IF('WP 2022'!#REF!="","",'WP 2022'!#REF!)</f>
        <v>#REF!</v>
      </c>
      <c r="F9" s="25" t="e">
        <f>IF('WP 2022'!#REF!="","",'WP 2022'!#REF!)</f>
        <v>#REF!</v>
      </c>
    </row>
    <row r="10" spans="1:6">
      <c r="A10" s="30" t="str">
        <f>+'WP 2022'!B9</f>
        <v>1.1.1.01</v>
      </c>
      <c r="B10" s="19" t="str">
        <f>+'WP 2022'!E9</f>
        <v>BENS NUMERARIOS</v>
      </c>
      <c r="C10" s="19" t="e">
        <f>IF('WP 2022'!#REF!="","",'WP 2022'!#REF!)</f>
        <v>#REF!</v>
      </c>
      <c r="D10" s="19" t="e">
        <f>IF('WP 2022'!#REF!="","",'WP 2022'!#REF!)</f>
        <v>#REF!</v>
      </c>
      <c r="E10" s="19" t="e">
        <f>IF('WP 2022'!#REF!="","",'WP 2022'!#REF!)</f>
        <v>#REF!</v>
      </c>
      <c r="F10" s="25" t="e">
        <f>IF('WP 2022'!#REF!="","",'WP 2022'!#REF!)</f>
        <v>#REF!</v>
      </c>
    </row>
    <row r="11" spans="1:6">
      <c r="A11" s="30" t="str">
        <f>+'WP 2022'!B10</f>
        <v>1.1.1.01.0001</v>
      </c>
      <c r="B11" s="19" t="str">
        <f>+'WP 2022'!E10</f>
        <v>CAIXA</v>
      </c>
      <c r="C11" s="19" t="e">
        <f>IF('WP 2022'!#REF!="","",'WP 2022'!#REF!)</f>
        <v>#REF!</v>
      </c>
      <c r="D11" s="19" t="e">
        <f>IF('WP 2022'!#REF!="","",'WP 2022'!#REF!)</f>
        <v>#REF!</v>
      </c>
      <c r="E11" s="19" t="e">
        <f>IF('WP 2022'!#REF!="","",'WP 2022'!#REF!)</f>
        <v>#REF!</v>
      </c>
      <c r="F11" s="27" t="e">
        <f>IF('WP 2022'!#REF!="","",'WP 2022'!#REF!)</f>
        <v>#REF!</v>
      </c>
    </row>
    <row r="12" spans="1:6">
      <c r="A12" s="30" t="str">
        <f>+'WP 2022'!B11</f>
        <v>1.1.1.02</v>
      </c>
      <c r="B12" s="19" t="str">
        <f>+'WP 2022'!E11</f>
        <v>BANCO C/ MOVIMENTO SEM RESTRICAO</v>
      </c>
      <c r="C12" s="19" t="e">
        <f>IF('WP 2022'!#REF!="","",'WP 2022'!#REF!)</f>
        <v>#REF!</v>
      </c>
      <c r="D12" s="19" t="e">
        <f>IF('WP 2022'!#REF!="","",'WP 2022'!#REF!)</f>
        <v>#REF!</v>
      </c>
      <c r="E12" s="19" t="e">
        <f>IF('WP 2022'!#REF!="","",'WP 2022'!#REF!)</f>
        <v>#REF!</v>
      </c>
      <c r="F12" s="25" t="e">
        <f>IF('WP 2022'!#REF!="","",'WP 2022'!#REF!)</f>
        <v>#REF!</v>
      </c>
    </row>
    <row r="13" spans="1:6">
      <c r="A13" s="30" t="str">
        <f>+'WP 2022'!B12</f>
        <v>1.1.1.02.0001</v>
      </c>
      <c r="B13" s="19" t="str">
        <f>+'WP 2022'!E12</f>
        <v>BANCO DO BRASIL C/C 229-8</v>
      </c>
      <c r="C13" s="19" t="e">
        <f>IF('WP 2022'!#REF!="","",'WP 2022'!#REF!)</f>
        <v>#REF!</v>
      </c>
      <c r="D13" s="19" t="e">
        <f>IF('WP 2022'!#REF!="","",'WP 2022'!#REF!)</f>
        <v>#REF!</v>
      </c>
      <c r="E13" s="19" t="e">
        <f>IF('WP 2022'!#REF!="","",'WP 2022'!#REF!)</f>
        <v>#REF!</v>
      </c>
      <c r="F13" s="25" t="e">
        <f>IF('WP 2022'!#REF!="","",'WP 2022'!#REF!)</f>
        <v>#REF!</v>
      </c>
    </row>
    <row r="14" spans="1:6">
      <c r="A14" s="30" t="str">
        <f>+'WP 2022'!B13</f>
        <v>1.1.1.02.0002</v>
      </c>
      <c r="B14" s="19" t="str">
        <f>+'WP 2022'!E13</f>
        <v>BANCO SANTANDER  13-635-6</v>
      </c>
      <c r="C14" s="19" t="e">
        <f>IF('WP 2022'!#REF!="","",'WP 2022'!#REF!)</f>
        <v>#REF!</v>
      </c>
      <c r="D14" s="19" t="e">
        <f>IF('WP 2022'!#REF!="","",'WP 2022'!#REF!)</f>
        <v>#REF!</v>
      </c>
      <c r="E14" s="19" t="e">
        <f>IF('WP 2022'!#REF!="","",'WP 2022'!#REF!)</f>
        <v>#REF!</v>
      </c>
      <c r="F14" s="25" t="e">
        <f>IF('WP 2022'!#REF!="","",'WP 2022'!#REF!)</f>
        <v>#REF!</v>
      </c>
    </row>
    <row r="15" spans="1:6">
      <c r="A15" s="30" t="str">
        <f>+'WP 2022'!B14</f>
        <v>1.1.1.02.0003</v>
      </c>
      <c r="B15" s="19" t="str">
        <f>+'WP 2022'!E14</f>
        <v>CAIXA ECONOMICA FEDERAL C/C 17-8</v>
      </c>
      <c r="C15" s="19" t="e">
        <f>IF('WP 2022'!#REF!="","",'WP 2022'!#REF!)</f>
        <v>#REF!</v>
      </c>
      <c r="D15" s="19" t="e">
        <f>IF('WP 2022'!#REF!="","",'WP 2022'!#REF!)</f>
        <v>#REF!</v>
      </c>
      <c r="E15" s="19" t="e">
        <f>IF('WP 2022'!#REF!="","",'WP 2022'!#REF!)</f>
        <v>#REF!</v>
      </c>
      <c r="F15" s="25" t="e">
        <f>IF('WP 2022'!#REF!="","",'WP 2022'!#REF!)</f>
        <v>#REF!</v>
      </c>
    </row>
    <row r="16" spans="1:6">
      <c r="A16" s="30" t="str">
        <f>+'WP 2022'!B15</f>
        <v>1.1.1.02.0025</v>
      </c>
      <c r="B16" s="19" t="str">
        <f>+'WP 2022'!E15</f>
        <v>BANCO DO BRASIL C/C 21409-4</v>
      </c>
      <c r="C16" s="19" t="e">
        <f>IF('WP 2022'!#REF!="","",'WP 2022'!#REF!)</f>
        <v>#REF!</v>
      </c>
      <c r="D16" s="19" t="e">
        <f>IF('WP 2022'!#REF!="","",'WP 2022'!#REF!)</f>
        <v>#REF!</v>
      </c>
      <c r="E16" s="19" t="e">
        <f>IF('WP 2022'!#REF!="","",'WP 2022'!#REF!)</f>
        <v>#REF!</v>
      </c>
      <c r="F16" s="25" t="e">
        <f>IF('WP 2022'!#REF!="","",'WP 2022'!#REF!)</f>
        <v>#REF!</v>
      </c>
    </row>
    <row r="17" spans="1:6">
      <c r="A17" s="30" t="str">
        <f>+'WP 2022'!B16</f>
        <v>1.1.1.02.0031</v>
      </c>
      <c r="B17" s="19" t="str">
        <f>+'WP 2022'!E16</f>
        <v>UNICRED C/C 8794-7</v>
      </c>
      <c r="C17" s="19" t="e">
        <f>IF('WP 2022'!#REF!="","",'WP 2022'!#REF!)</f>
        <v>#REF!</v>
      </c>
      <c r="D17" s="19" t="e">
        <f>IF('WP 2022'!#REF!="","",'WP 2022'!#REF!)</f>
        <v>#REF!</v>
      </c>
      <c r="E17" s="19" t="e">
        <f>IF('WP 2022'!#REF!="","",'WP 2022'!#REF!)</f>
        <v>#REF!</v>
      </c>
      <c r="F17" s="25" t="e">
        <f>IF('WP 2022'!#REF!="","",'WP 2022'!#REF!)</f>
        <v>#REF!</v>
      </c>
    </row>
    <row r="18" spans="1:6">
      <c r="A18" s="30" t="str">
        <f>+'WP 2022'!B17</f>
        <v>1.1.1.02.0059</v>
      </c>
      <c r="B18" s="19" t="str">
        <f>+'WP 2022'!E17</f>
        <v>BANCO SANTANDER 2972</v>
      </c>
      <c r="C18" s="19" t="e">
        <f>IF('WP 2022'!#REF!="","",'WP 2022'!#REF!)</f>
        <v>#REF!</v>
      </c>
      <c r="D18" s="19" t="e">
        <f>IF('WP 2022'!#REF!="","",'WP 2022'!#REF!)</f>
        <v>#REF!</v>
      </c>
      <c r="E18" s="19" t="e">
        <f>IF('WP 2022'!#REF!="","",'WP 2022'!#REF!)</f>
        <v>#REF!</v>
      </c>
      <c r="F18" s="25" t="e">
        <f>IF('WP 2022'!#REF!="","",'WP 2022'!#REF!)</f>
        <v>#REF!</v>
      </c>
    </row>
    <row r="19" spans="1:6">
      <c r="A19" s="30" t="str">
        <f>+'WP 2022'!B18</f>
        <v>1.1.1.02.0060</v>
      </c>
      <c r="B19" s="19" t="str">
        <f>+'WP 2022'!E18</f>
        <v>CAIXA ECONOMICA FEDERAL 3486-2</v>
      </c>
      <c r="C19" s="19" t="e">
        <f>IF('WP 2022'!#REF!="","",'WP 2022'!#REF!)</f>
        <v>#REF!</v>
      </c>
      <c r="D19" s="19" t="e">
        <f>IF('WP 2022'!#REF!="","",'WP 2022'!#REF!)</f>
        <v>#REF!</v>
      </c>
      <c r="E19" s="19" t="e">
        <f>IF('WP 2022'!#REF!="","",'WP 2022'!#REF!)</f>
        <v>#REF!</v>
      </c>
      <c r="F19" s="25" t="e">
        <f>IF('WP 2022'!#REF!="","",'WP 2022'!#REF!)</f>
        <v>#REF!</v>
      </c>
    </row>
    <row r="20" spans="1:6">
      <c r="A20" s="30" t="str">
        <f>+'WP 2022'!B19</f>
        <v>1.1.1.02.0061</v>
      </c>
      <c r="B20" s="19" t="str">
        <f>+'WP 2022'!E19</f>
        <v>CAIXA ECONOMICA FEDERAL 93486-5</v>
      </c>
      <c r="C20" s="19" t="e">
        <f>IF('WP 2022'!#REF!="","",'WP 2022'!#REF!)</f>
        <v>#REF!</v>
      </c>
      <c r="D20" s="19" t="e">
        <f>IF('WP 2022'!#REF!="","",'WP 2022'!#REF!)</f>
        <v>#REF!</v>
      </c>
      <c r="E20" s="19" t="e">
        <f>IF('WP 2022'!#REF!="","",'WP 2022'!#REF!)</f>
        <v>#REF!</v>
      </c>
      <c r="F20" s="25" t="e">
        <f>IF('WP 2022'!#REF!="","",'WP 2022'!#REF!)</f>
        <v>#REF!</v>
      </c>
    </row>
    <row r="21" spans="1:6">
      <c r="A21" s="30" t="str">
        <f>+'WP 2022'!B20</f>
        <v>1.1.1.02.0062</v>
      </c>
      <c r="B21" s="19" t="str">
        <f>+'WP 2022'!E20</f>
        <v>CAIXA ECONOMICA FEDERAL 917-</v>
      </c>
      <c r="C21" s="19" t="e">
        <f>IF('WP 2022'!#REF!="","",'WP 2022'!#REF!)</f>
        <v>#REF!</v>
      </c>
      <c r="D21" s="19" t="e">
        <f>IF('WP 2022'!#REF!="","",'WP 2022'!#REF!)</f>
        <v>#REF!</v>
      </c>
      <c r="E21" s="19" t="e">
        <f>IF('WP 2022'!#REF!="","",'WP 2022'!#REF!)</f>
        <v>#REF!</v>
      </c>
      <c r="F21" s="25" t="e">
        <f>IF('WP 2022'!#REF!="","",'WP 2022'!#REF!)</f>
        <v>#REF!</v>
      </c>
    </row>
    <row r="22" spans="1:6">
      <c r="A22" s="30" t="str">
        <f>+'WP 2022'!B21</f>
        <v>1.1.1.02.0063</v>
      </c>
      <c r="B22" s="19" t="str">
        <f>+'WP 2022'!E21</f>
        <v>BANCO SANTANDER 29000000399-0</v>
      </c>
      <c r="C22" s="19" t="e">
        <f>IF('WP 2022'!#REF!="","",'WP 2022'!#REF!)</f>
        <v>#REF!</v>
      </c>
      <c r="D22" s="19" t="e">
        <f>IF('WP 2022'!#REF!="","",'WP 2022'!#REF!)</f>
        <v>#REF!</v>
      </c>
      <c r="E22" s="19" t="e">
        <f>IF('WP 2022'!#REF!="","",'WP 2022'!#REF!)</f>
        <v>#REF!</v>
      </c>
      <c r="F22" s="25" t="e">
        <f>IF('WP 2022'!#REF!="","",'WP 2022'!#REF!)</f>
        <v>#REF!</v>
      </c>
    </row>
    <row r="23" spans="1:6">
      <c r="A23" s="30" t="str">
        <f>+'WP 2022'!B22</f>
        <v>1.1.1.03</v>
      </c>
      <c r="B23" s="19" t="str">
        <f>+'WP 2022'!E22</f>
        <v>BANCO C/ MOVIMENTO COM RESTRICAO</v>
      </c>
      <c r="C23" s="19" t="e">
        <f>IF('WP 2022'!#REF!="","",'WP 2022'!#REF!)</f>
        <v>#REF!</v>
      </c>
      <c r="D23" s="19" t="e">
        <f>IF('WP 2022'!#REF!="","",'WP 2022'!#REF!)</f>
        <v>#REF!</v>
      </c>
      <c r="E23" s="19" t="e">
        <f>IF('WP 2022'!#REF!="","",'WP 2022'!#REF!)</f>
        <v>#REF!</v>
      </c>
      <c r="F23" s="25" t="e">
        <f>IF('WP 2022'!#REF!="","",'WP 2022'!#REF!)</f>
        <v>#REF!</v>
      </c>
    </row>
    <row r="24" spans="1:6">
      <c r="A24" s="30" t="str">
        <f>+'WP 2022'!B23</f>
        <v>1.1.1.03.0037</v>
      </c>
      <c r="B24" s="19" t="str">
        <f>+'WP 2022'!E23</f>
        <v>BANCO DO BRASIL C/C 121.93-</v>
      </c>
      <c r="C24" s="19" t="e">
        <f>IF('WP 2022'!#REF!="","",'WP 2022'!#REF!)</f>
        <v>#REF!</v>
      </c>
      <c r="D24" s="19" t="e">
        <f>IF('WP 2022'!#REF!="","",'WP 2022'!#REF!)</f>
        <v>#REF!</v>
      </c>
      <c r="E24" s="19" t="e">
        <f>IF('WP 2022'!#REF!="","",'WP 2022'!#REF!)</f>
        <v>#REF!</v>
      </c>
      <c r="F24" s="25" t="e">
        <f>IF('WP 2022'!#REF!="","",'WP 2022'!#REF!)</f>
        <v>#REF!</v>
      </c>
    </row>
    <row r="25" spans="1:6">
      <c r="A25" s="30" t="str">
        <f>+'WP 2022'!B24</f>
        <v>1.1.1.03.0038</v>
      </c>
      <c r="B25" s="19" t="str">
        <f>+'WP 2022'!E24</f>
        <v>BANCO DO BRASIL C/C 163.815-7</v>
      </c>
      <c r="C25" s="19" t="e">
        <f>IF('WP 2022'!#REF!="","",'WP 2022'!#REF!)</f>
        <v>#REF!</v>
      </c>
      <c r="D25" s="19" t="e">
        <f>IF('WP 2022'!#REF!="","",'WP 2022'!#REF!)</f>
        <v>#REF!</v>
      </c>
      <c r="E25" s="19" t="e">
        <f>IF('WP 2022'!#REF!="","",'WP 2022'!#REF!)</f>
        <v>#REF!</v>
      </c>
      <c r="F25" s="25" t="e">
        <f>IF('WP 2022'!#REF!="","",'WP 2022'!#REF!)</f>
        <v>#REF!</v>
      </c>
    </row>
    <row r="26" spans="1:6">
      <c r="A26" s="30" t="str">
        <f>+'WP 2022'!B25</f>
        <v>1.1.1.03.0039</v>
      </c>
      <c r="B26" s="19" t="str">
        <f>+'WP 2022'!E25</f>
        <v>BANCO DO BRASIL C/C 63813-7</v>
      </c>
      <c r="C26" s="19" t="e">
        <f>IF('WP 2022'!#REF!="","",'WP 2022'!#REF!)</f>
        <v>#REF!</v>
      </c>
      <c r="D26" s="19" t="e">
        <f>IF('WP 2022'!#REF!="","",'WP 2022'!#REF!)</f>
        <v>#REF!</v>
      </c>
      <c r="E26" s="19" t="e">
        <f>IF('WP 2022'!#REF!="","",'WP 2022'!#REF!)</f>
        <v>#REF!</v>
      </c>
      <c r="F26" s="25" t="e">
        <f>IF('WP 2022'!#REF!="","",'WP 2022'!#REF!)</f>
        <v>#REF!</v>
      </c>
    </row>
    <row r="27" spans="1:6">
      <c r="A27" s="30" t="str">
        <f>+'WP 2022'!B26</f>
        <v>1.1.1.03.0040</v>
      </c>
      <c r="B27" s="19" t="str">
        <f>+'WP 2022'!E26</f>
        <v>BANCO DO BRASIL C/C 73259-1</v>
      </c>
      <c r="C27" s="19" t="e">
        <f>IF('WP 2022'!#REF!="","",'WP 2022'!#REF!)</f>
        <v>#REF!</v>
      </c>
      <c r="D27" s="19" t="e">
        <f>IF('WP 2022'!#REF!="","",'WP 2022'!#REF!)</f>
        <v>#REF!</v>
      </c>
      <c r="E27" s="19" t="e">
        <f>IF('WP 2022'!#REF!="","",'WP 2022'!#REF!)</f>
        <v>#REF!</v>
      </c>
      <c r="F27" s="25" t="e">
        <f>IF('WP 2022'!#REF!="","",'WP 2022'!#REF!)</f>
        <v>#REF!</v>
      </c>
    </row>
    <row r="28" spans="1:6">
      <c r="A28" s="30" t="str">
        <f>+'WP 2022'!B27</f>
        <v>1.1.1.03.0048</v>
      </c>
      <c r="B28" s="19" t="str">
        <f>+'WP 2022'!E27</f>
        <v>CAIXA ECONOMICA FEDERAL 453.2-3 CONV</v>
      </c>
      <c r="C28" s="19" t="e">
        <f>IF('WP 2022'!#REF!="","",'WP 2022'!#REF!)</f>
        <v>#REF!</v>
      </c>
      <c r="D28" s="19" t="e">
        <f>IF('WP 2022'!#REF!="","",'WP 2022'!#REF!)</f>
        <v>#REF!</v>
      </c>
      <c r="E28" s="19" t="e">
        <f>IF('WP 2022'!#REF!="","",'WP 2022'!#REF!)</f>
        <v>#REF!</v>
      </c>
      <c r="F28" s="25" t="e">
        <f>IF('WP 2022'!#REF!="","",'WP 2022'!#REF!)</f>
        <v>#REF!</v>
      </c>
    </row>
    <row r="29" spans="1:6">
      <c r="A29" s="30" t="str">
        <f>+'WP 2022'!B28</f>
        <v>1.1.1.03.0053</v>
      </c>
      <c r="B29" s="19" t="str">
        <f>+'WP 2022'!E28</f>
        <v>BANCO DE BRASIL C/C 61722-9</v>
      </c>
      <c r="C29" s="19" t="e">
        <f>IF('WP 2022'!#REF!="","",'WP 2022'!#REF!)</f>
        <v>#REF!</v>
      </c>
      <c r="D29" s="19" t="e">
        <f>IF('WP 2022'!#REF!="","",'WP 2022'!#REF!)</f>
        <v>#REF!</v>
      </c>
      <c r="E29" s="19" t="e">
        <f>IF('WP 2022'!#REF!="","",'WP 2022'!#REF!)</f>
        <v>#REF!</v>
      </c>
      <c r="F29" s="25" t="e">
        <f>IF('WP 2022'!#REF!="","",'WP 2022'!#REF!)</f>
        <v>#REF!</v>
      </c>
    </row>
    <row r="30" spans="1:6">
      <c r="A30" s="30" t="str">
        <f>+'WP 2022'!B29</f>
        <v>1.1.1.03.0056</v>
      </c>
      <c r="B30" s="19" t="str">
        <f>+'WP 2022'!E29</f>
        <v>BANCO DO BRASIL C/C 2686X CONV. 859557</v>
      </c>
      <c r="C30" s="19" t="e">
        <f>IF('WP 2022'!#REF!="","",'WP 2022'!#REF!)</f>
        <v>#REF!</v>
      </c>
      <c r="D30" s="19" t="e">
        <f>IF('WP 2022'!#REF!="","",'WP 2022'!#REF!)</f>
        <v>#REF!</v>
      </c>
      <c r="E30" s="19" t="e">
        <f>IF('WP 2022'!#REF!="","",'WP 2022'!#REF!)</f>
        <v>#REF!</v>
      </c>
      <c r="F30" s="25" t="e">
        <f>IF('WP 2022'!#REF!="","",'WP 2022'!#REF!)</f>
        <v>#REF!</v>
      </c>
    </row>
    <row r="31" spans="1:6">
      <c r="A31" s="30" t="str">
        <f>+'WP 2022'!B30</f>
        <v>1.1.1.03.0059</v>
      </c>
      <c r="B31" s="19" t="str">
        <f>+'WP 2022'!E30</f>
        <v>BANCO DO BRASIL C/C 26819 CONV. 85843</v>
      </c>
      <c r="C31" s="19" t="e">
        <f>IF('WP 2022'!#REF!="","",'WP 2022'!#REF!)</f>
        <v>#REF!</v>
      </c>
      <c r="D31" s="19" t="e">
        <f>IF('WP 2022'!#REF!="","",'WP 2022'!#REF!)</f>
        <v>#REF!</v>
      </c>
      <c r="E31" s="19" t="e">
        <f>IF('WP 2022'!#REF!="","",'WP 2022'!#REF!)</f>
        <v>#REF!</v>
      </c>
      <c r="F31" s="25" t="e">
        <f>IF('WP 2022'!#REF!="","",'WP 2022'!#REF!)</f>
        <v>#REF!</v>
      </c>
    </row>
    <row r="32" spans="1:6">
      <c r="A32" s="30" t="str">
        <f>+'WP 2022'!B32</f>
        <v>1.1.1.03.0061</v>
      </c>
      <c r="B32" s="19" t="str">
        <f>+'WP 2022'!E32</f>
        <v>BANCO DO BRASIL C/C 26156-4 CONV. 879411-</v>
      </c>
      <c r="C32" s="19" t="e">
        <f>IF('WP 2022'!#REF!="","",'WP 2022'!#REF!)</f>
        <v>#REF!</v>
      </c>
      <c r="D32" s="19" t="e">
        <f>IF('WP 2022'!#REF!="","",'WP 2022'!#REF!)</f>
        <v>#REF!</v>
      </c>
      <c r="E32" s="19" t="e">
        <f>IF('WP 2022'!#REF!="","",'WP 2022'!#REF!)</f>
        <v>#REF!</v>
      </c>
      <c r="F32" s="25" t="e">
        <f>IF('WP 2022'!#REF!="","",'WP 2022'!#REF!)</f>
        <v>#REF!</v>
      </c>
    </row>
    <row r="33" spans="1:6">
      <c r="A33" s="30" t="str">
        <f>+'WP 2022'!B33</f>
        <v>1.1.1.04</v>
      </c>
      <c r="B33" s="19" t="str">
        <f>+'WP 2022'!E33</f>
        <v>APLICACOES FINANCEIRAS RECUSOS SEM</v>
      </c>
      <c r="C33" s="19" t="e">
        <f>IF('WP 2022'!#REF!="","",'WP 2022'!#REF!)</f>
        <v>#REF!</v>
      </c>
      <c r="D33" s="19" t="e">
        <f>IF('WP 2022'!#REF!="","",'WP 2022'!#REF!)</f>
        <v>#REF!</v>
      </c>
      <c r="E33" s="19" t="e">
        <f>IF('WP 2022'!#REF!="","",'WP 2022'!#REF!)</f>
        <v>#REF!</v>
      </c>
      <c r="F33" s="25" t="e">
        <f>IF('WP 2022'!#REF!="","",'WP 2022'!#REF!)</f>
        <v>#REF!</v>
      </c>
    </row>
    <row r="34" spans="1:6">
      <c r="A34" s="30" t="str">
        <f>+'WP 2022'!B35</f>
        <v>1.1.1.04.0006</v>
      </c>
      <c r="B34" s="19" t="str">
        <f>+'WP 2022'!E35</f>
        <v>APLICACAO C/C SANTANDER  13-635-6</v>
      </c>
      <c r="C34" s="19" t="e">
        <f>IF('WP 2022'!#REF!="","",'WP 2022'!#REF!)</f>
        <v>#REF!</v>
      </c>
      <c r="D34" s="19" t="e">
        <f>IF('WP 2022'!#REF!="","",'WP 2022'!#REF!)</f>
        <v>#REF!</v>
      </c>
      <c r="E34" s="19" t="e">
        <f>IF('WP 2022'!#REF!="","",'WP 2022'!#REF!)</f>
        <v>#REF!</v>
      </c>
      <c r="F34" s="25" t="e">
        <f>IF('WP 2022'!#REF!="","",'WP 2022'!#REF!)</f>
        <v>#REF!</v>
      </c>
    </row>
    <row r="35" spans="1:6">
      <c r="A35" s="30" t="str">
        <f>+'WP 2022'!B36</f>
        <v>1.1.1.04.0007</v>
      </c>
      <c r="B35" s="19" t="str">
        <f>+'WP 2022'!E36</f>
        <v>APLICACAO C/C 93486-5 CEF</v>
      </c>
      <c r="C35" s="19" t="e">
        <f>IF('WP 2022'!#REF!="","",'WP 2022'!#REF!)</f>
        <v>#REF!</v>
      </c>
      <c r="D35" s="19" t="e">
        <f>IF('WP 2022'!#REF!="","",'WP 2022'!#REF!)</f>
        <v>#REF!</v>
      </c>
      <c r="E35" s="19" t="e">
        <f>IF('WP 2022'!#REF!="","",'WP 2022'!#REF!)</f>
        <v>#REF!</v>
      </c>
      <c r="F35" s="25" t="e">
        <f>IF('WP 2022'!#REF!="","",'WP 2022'!#REF!)</f>
        <v>#REF!</v>
      </c>
    </row>
    <row r="36" spans="1:6">
      <c r="A36" s="30" t="str">
        <f>+'WP 2022'!B37</f>
        <v>1.1.1.04.0008</v>
      </c>
      <c r="B36" s="19" t="str">
        <f>+'WP 2022'!E37</f>
        <v>APLICAÇÃO SANTANDER CAPITALIZAÇÃO</v>
      </c>
      <c r="C36" s="19" t="e">
        <f>IF('WP 2022'!#REF!="","",'WP 2022'!#REF!)</f>
        <v>#REF!</v>
      </c>
      <c r="D36" s="19" t="e">
        <f>IF('WP 2022'!#REF!="","",'WP 2022'!#REF!)</f>
        <v>#REF!</v>
      </c>
      <c r="E36" s="19" t="e">
        <f>IF('WP 2022'!#REF!="","",'WP 2022'!#REF!)</f>
        <v>#REF!</v>
      </c>
      <c r="F36" s="25" t="e">
        <f>IF('WP 2022'!#REF!="","",'WP 2022'!#REF!)</f>
        <v>#REF!</v>
      </c>
    </row>
    <row r="37" spans="1:6">
      <c r="A37" s="30" t="str">
        <f>+'WP 2022'!B38</f>
        <v>1.1.1.04.0009</v>
      </c>
      <c r="B37" s="19" t="str">
        <f>+'WP 2022'!E38</f>
        <v>APLICAÇÃO 917-</v>
      </c>
      <c r="C37" s="19" t="e">
        <f>IF('WP 2022'!#REF!="","",'WP 2022'!#REF!)</f>
        <v>#REF!</v>
      </c>
      <c r="D37" s="19" t="e">
        <f>IF('WP 2022'!#REF!="","",'WP 2022'!#REF!)</f>
        <v>#REF!</v>
      </c>
      <c r="E37" s="19" t="e">
        <f>IF('WP 2022'!#REF!="","",'WP 2022'!#REF!)</f>
        <v>#REF!</v>
      </c>
      <c r="F37" s="25" t="e">
        <f>IF('WP 2022'!#REF!="","",'WP 2022'!#REF!)</f>
        <v>#REF!</v>
      </c>
    </row>
    <row r="38" spans="1:6">
      <c r="A38" s="30" t="str">
        <f>+'WP 2022'!B40</f>
        <v>1.1.1.05.0004</v>
      </c>
      <c r="B38" s="19" t="str">
        <f>+'WP 2022'!E40</f>
        <v>APLICACAO C/C 163.815-7 BB</v>
      </c>
      <c r="C38" s="19" t="e">
        <f>IF('WP 2022'!#REF!="","",'WP 2022'!#REF!)</f>
        <v>#REF!</v>
      </c>
      <c r="D38" s="19" t="e">
        <f>IF('WP 2022'!#REF!="","",'WP 2022'!#REF!)</f>
        <v>#REF!</v>
      </c>
      <c r="E38" s="19" t="e">
        <f>IF('WP 2022'!#REF!="","",'WP 2022'!#REF!)</f>
        <v>#REF!</v>
      </c>
      <c r="F38" s="25" t="e">
        <f>IF('WP 2022'!#REF!="","",'WP 2022'!#REF!)</f>
        <v>#REF!</v>
      </c>
    </row>
    <row r="39" spans="1:6">
      <c r="A39" s="30" t="str">
        <f>+'WP 2022'!B41</f>
        <v>1.1.1.05.0005</v>
      </c>
      <c r="B39" s="19" t="str">
        <f>+'WP 2022'!E41</f>
        <v>APLICACAO C/C 63813-7 BB</v>
      </c>
      <c r="C39" s="19" t="e">
        <f>IF('WP 2022'!#REF!="","",'WP 2022'!#REF!)</f>
        <v>#REF!</v>
      </c>
      <c r="D39" s="19" t="e">
        <f>IF('WP 2022'!#REF!="","",'WP 2022'!#REF!)</f>
        <v>#REF!</v>
      </c>
      <c r="E39" s="19" t="e">
        <f>IF('WP 2022'!#REF!="","",'WP 2022'!#REF!)</f>
        <v>#REF!</v>
      </c>
      <c r="F39" s="25" t="e">
        <f>IF('WP 2022'!#REF!="","",'WP 2022'!#REF!)</f>
        <v>#REF!</v>
      </c>
    </row>
    <row r="40" spans="1:6">
      <c r="A40" s="30" t="str">
        <f>+'WP 2022'!B42</f>
        <v>1.1.1.05.0006</v>
      </c>
      <c r="B40" s="19" t="str">
        <f>+'WP 2022'!E42</f>
        <v>APLICACAO C/C 73259-1 BB</v>
      </c>
      <c r="C40" s="19" t="e">
        <f>IF('WP 2022'!#REF!="","",'WP 2022'!#REF!)</f>
        <v>#REF!</v>
      </c>
      <c r="D40" s="19" t="e">
        <f>IF('WP 2022'!#REF!="","",'WP 2022'!#REF!)</f>
        <v>#REF!</v>
      </c>
      <c r="E40" s="19" t="e">
        <f>IF('WP 2022'!#REF!="","",'WP 2022'!#REF!)</f>
        <v>#REF!</v>
      </c>
      <c r="F40" s="25" t="e">
        <f>IF('WP 2022'!#REF!="","",'WP 2022'!#REF!)</f>
        <v>#REF!</v>
      </c>
    </row>
    <row r="41" spans="1:6">
      <c r="A41" s="30" t="str">
        <f>+'WP 2022'!B43</f>
        <v>1.1.1.05.0022</v>
      </c>
      <c r="B41" s="19" t="str">
        <f>+'WP 2022'!E43</f>
        <v>APLICACAO C/C 2686X CONV, 859557</v>
      </c>
      <c r="C41" s="19" t="e">
        <f>IF('WP 2022'!#REF!="","",'WP 2022'!#REF!)</f>
        <v>#REF!</v>
      </c>
      <c r="D41" s="19" t="e">
        <f>IF('WP 2022'!#REF!="","",'WP 2022'!#REF!)</f>
        <v>#REF!</v>
      </c>
      <c r="E41" s="19" t="e">
        <f>IF('WP 2022'!#REF!="","",'WP 2022'!#REF!)</f>
        <v>#REF!</v>
      </c>
      <c r="F41" s="25" t="e">
        <f>IF('WP 2022'!#REF!="","",'WP 2022'!#REF!)</f>
        <v>#REF!</v>
      </c>
    </row>
    <row r="42" spans="1:6">
      <c r="A42" s="30" t="str">
        <f>+'WP 2022'!B44</f>
        <v>1.1.1.05.0023</v>
      </c>
      <c r="B42" s="19" t="str">
        <f>+'WP 2022'!E44</f>
        <v>APLICACAO C/C 26827 CONV. 852558</v>
      </c>
      <c r="C42" s="19" t="e">
        <f>IF('WP 2022'!#REF!="","",'WP 2022'!#REF!)</f>
        <v>#REF!</v>
      </c>
      <c r="D42" s="19" t="e">
        <f>IF('WP 2022'!#REF!="","",'WP 2022'!#REF!)</f>
        <v>#REF!</v>
      </c>
      <c r="E42" s="19" t="e">
        <f>IF('WP 2022'!#REF!="","",'WP 2022'!#REF!)</f>
        <v>#REF!</v>
      </c>
      <c r="F42" s="25" t="e">
        <f>IF('WP 2022'!#REF!="","",'WP 2022'!#REF!)</f>
        <v>#REF!</v>
      </c>
    </row>
    <row r="43" spans="1:6">
      <c r="A43" s="30" t="str">
        <f>+'WP 2022'!B45</f>
        <v>1.1.1.05.0025</v>
      </c>
      <c r="B43" s="19" t="str">
        <f>+'WP 2022'!E45</f>
        <v>APLICACAO C/C 26819 CONV. 85843</v>
      </c>
      <c r="C43" s="19" t="e">
        <f>IF('WP 2022'!#REF!="","",'WP 2022'!#REF!)</f>
        <v>#REF!</v>
      </c>
      <c r="D43" s="19" t="e">
        <f>IF('WP 2022'!#REF!="","",'WP 2022'!#REF!)</f>
        <v>#REF!</v>
      </c>
      <c r="E43" s="19" t="e">
        <f>IF('WP 2022'!#REF!="","",'WP 2022'!#REF!)</f>
        <v>#REF!</v>
      </c>
      <c r="F43" s="25" t="e">
        <f>IF('WP 2022'!#REF!="","",'WP 2022'!#REF!)</f>
        <v>#REF!</v>
      </c>
    </row>
    <row r="44" spans="1:6">
      <c r="A44" s="30" t="str">
        <f>+'WP 2022'!B46</f>
        <v>1.1.1.05.0027</v>
      </c>
      <c r="B44" s="19" t="str">
        <f>+'WP 2022'!E46</f>
        <v>APLICACAO C/C 883767/2019 BB</v>
      </c>
      <c r="C44" s="19" t="e">
        <f>IF('WP 2022'!#REF!="","",'WP 2022'!#REF!)</f>
        <v>#REF!</v>
      </c>
      <c r="D44" s="19" t="e">
        <f>IF('WP 2022'!#REF!="","",'WP 2022'!#REF!)</f>
        <v>#REF!</v>
      </c>
      <c r="E44" s="19" t="e">
        <f>IF('WP 2022'!#REF!="","",'WP 2022'!#REF!)</f>
        <v>#REF!</v>
      </c>
      <c r="F44" s="25" t="e">
        <f>IF('WP 2022'!#REF!="","",'WP 2022'!#REF!)</f>
        <v>#REF!</v>
      </c>
    </row>
    <row r="45" spans="1:6">
      <c r="A45" s="30" t="str">
        <f>+'WP 2022'!B47</f>
        <v>1.1.2</v>
      </c>
      <c r="B45" s="19" t="str">
        <f>+'WP 2022'!E47</f>
        <v>VALORES A RECEBER</v>
      </c>
      <c r="C45" s="19" t="e">
        <f>IF('WP 2022'!#REF!="","",'WP 2022'!#REF!)</f>
        <v>#REF!</v>
      </c>
      <c r="D45" s="19" t="e">
        <f>IF('WP 2022'!#REF!="","",'WP 2022'!#REF!)</f>
        <v>#REF!</v>
      </c>
      <c r="E45" s="19" t="e">
        <f>IF('WP 2022'!#REF!="","",'WP 2022'!#REF!)</f>
        <v>#REF!</v>
      </c>
      <c r="F45" s="25" t="e">
        <f>IF('WP 2022'!#REF!="","",'WP 2022'!#REF!)</f>
        <v>#REF!</v>
      </c>
    </row>
    <row r="46" spans="1:6">
      <c r="A46" s="30" t="str">
        <f>+'WP 2022'!B48</f>
        <v>1.1.2.01</v>
      </c>
      <c r="B46" s="19" t="str">
        <f>+'WP 2022'!E48</f>
        <v>CONTAS A RECEBER</v>
      </c>
      <c r="C46" s="19" t="e">
        <f>IF('WP 2022'!#REF!="","",'WP 2022'!#REF!)</f>
        <v>#REF!</v>
      </c>
      <c r="D46" s="19" t="e">
        <f>IF('WP 2022'!#REF!="","",'WP 2022'!#REF!)</f>
        <v>#REF!</v>
      </c>
      <c r="E46" s="19" t="e">
        <f>IF('WP 2022'!#REF!="","",'WP 2022'!#REF!)</f>
        <v>#REF!</v>
      </c>
      <c r="F46" s="25" t="e">
        <f>IF('WP 2022'!#REF!="","",'WP 2022'!#REF!)</f>
        <v>#REF!</v>
      </c>
    </row>
    <row r="47" spans="1:6">
      <c r="A47" s="30" t="str">
        <f>+'WP 2022'!B49</f>
        <v>1.1.2.01.0001</v>
      </c>
      <c r="B47" s="19" t="str">
        <f>+'WP 2022'!E49</f>
        <v>CLIENTES SUS - AIH - INTERNOS</v>
      </c>
      <c r="C47" s="19" t="e">
        <f>IF('WP 2022'!#REF!="","",'WP 2022'!#REF!)</f>
        <v>#REF!</v>
      </c>
      <c r="D47" s="19" t="e">
        <f>IF('WP 2022'!#REF!="","",'WP 2022'!#REF!)</f>
        <v>#REF!</v>
      </c>
      <c r="E47" s="19" t="e">
        <f>IF('WP 2022'!#REF!="","",'WP 2022'!#REF!)</f>
        <v>#REF!</v>
      </c>
      <c r="F47" s="25" t="e">
        <f>IF('WP 2022'!#REF!="","",'WP 2022'!#REF!)</f>
        <v>#REF!</v>
      </c>
    </row>
    <row r="48" spans="1:6">
      <c r="A48" s="30" t="str">
        <f>+'WP 2022'!B50</f>
        <v>1.1.2.01.0002</v>
      </c>
      <c r="B48" s="19" t="str">
        <f>+'WP 2022'!E50</f>
        <v>CLIENTES SUS - SIA - EXTERNOS</v>
      </c>
      <c r="C48" s="19" t="e">
        <f>IF('WP 2022'!#REF!="","",'WP 2022'!#REF!)</f>
        <v>#REF!</v>
      </c>
      <c r="D48" s="19" t="e">
        <f>IF('WP 2022'!#REF!="","",'WP 2022'!#REF!)</f>
        <v>#REF!</v>
      </c>
      <c r="E48" s="19" t="e">
        <f>IF('WP 2022'!#REF!="","",'WP 2022'!#REF!)</f>
        <v>#REF!</v>
      </c>
      <c r="F48" s="25" t="e">
        <f>IF('WP 2022'!#REF!="","",'WP 2022'!#REF!)</f>
        <v>#REF!</v>
      </c>
    </row>
    <row r="49" spans="1:6">
      <c r="A49" s="30" t="str">
        <f>+'WP 2022'!B51</f>
        <v>1.1.2.01.0003</v>
      </c>
      <c r="B49" s="19" t="str">
        <f>+'WP 2022'!E51</f>
        <v>CLIENTES PARTICULARES</v>
      </c>
      <c r="C49" s="19" t="e">
        <f>IF('WP 2022'!#REF!="","",'WP 2022'!#REF!)</f>
        <v>#REF!</v>
      </c>
      <c r="D49" s="19" t="e">
        <f>IF('WP 2022'!#REF!="","",'WP 2022'!#REF!)</f>
        <v>#REF!</v>
      </c>
      <c r="E49" s="19" t="e">
        <f>IF('WP 2022'!#REF!="","",'WP 2022'!#REF!)</f>
        <v>#REF!</v>
      </c>
      <c r="F49" s="25" t="e">
        <f>IF('WP 2022'!#REF!="","",'WP 2022'!#REF!)</f>
        <v>#REF!</v>
      </c>
    </row>
    <row r="50" spans="1:6">
      <c r="A50" s="30" t="str">
        <f>+'WP 2022'!B52</f>
        <v>1.1.2.01.0007</v>
      </c>
      <c r="B50" s="19" t="str">
        <f>+'WP 2022'!E52</f>
        <v>CLIENTE-LAB UNIDOS</v>
      </c>
      <c r="C50" s="19" t="e">
        <f>IF('WP 2022'!#REF!="","",'WP 2022'!#REF!)</f>
        <v>#REF!</v>
      </c>
      <c r="D50" s="19" t="e">
        <f>IF('WP 2022'!#REF!="","",'WP 2022'!#REF!)</f>
        <v>#REF!</v>
      </c>
      <c r="E50" s="19" t="e">
        <f>IF('WP 2022'!#REF!="","",'WP 2022'!#REF!)</f>
        <v>#REF!</v>
      </c>
      <c r="F50" s="25" t="e">
        <f>IF('WP 2022'!#REF!="","",'WP 2022'!#REF!)</f>
        <v>#REF!</v>
      </c>
    </row>
    <row r="51" spans="1:6">
      <c r="A51" s="30" t="str">
        <f>+'WP 2022'!B53</f>
        <v>1.1.2.01.0010</v>
      </c>
      <c r="B51" s="19" t="str">
        <f>+'WP 2022'!E53</f>
        <v>CLIENTE - CENTRO DE  HEMOTERAPIA DE</v>
      </c>
      <c r="C51" s="19" t="e">
        <f>IF('WP 2022'!#REF!="","",'WP 2022'!#REF!)</f>
        <v>#REF!</v>
      </c>
      <c r="D51" s="19" t="e">
        <f>IF('WP 2022'!#REF!="","",'WP 2022'!#REF!)</f>
        <v>#REF!</v>
      </c>
      <c r="E51" s="19" t="e">
        <f>IF('WP 2022'!#REF!="","",'WP 2022'!#REF!)</f>
        <v>#REF!</v>
      </c>
      <c r="F51" s="25" t="e">
        <f>IF('WP 2022'!#REF!="","",'WP 2022'!#REF!)</f>
        <v>#REF!</v>
      </c>
    </row>
    <row r="52" spans="1:6">
      <c r="A52" s="30" t="str">
        <f>+'WP 2022'!B54</f>
        <v>1.1.2.01.0011</v>
      </c>
      <c r="B52" s="19" t="str">
        <f>+'WP 2022'!E54</f>
        <v>CLIENTE OTOCLIN</v>
      </c>
      <c r="C52" s="19" t="e">
        <f>IF('WP 2022'!#REF!="","",'WP 2022'!#REF!)</f>
        <v>#REF!</v>
      </c>
      <c r="D52" s="19" t="e">
        <f>IF('WP 2022'!#REF!="","",'WP 2022'!#REF!)</f>
        <v>#REF!</v>
      </c>
      <c r="E52" s="19" t="e">
        <f>IF('WP 2022'!#REF!="","",'WP 2022'!#REF!)</f>
        <v>#REF!</v>
      </c>
      <c r="F52" s="25" t="e">
        <f>IF('WP 2022'!#REF!="","",'WP 2022'!#REF!)</f>
        <v>#REF!</v>
      </c>
    </row>
    <row r="53" spans="1:6">
      <c r="A53" s="30" t="str">
        <f>+'WP 2022'!B55</f>
        <v>1.1.2.01.0014</v>
      </c>
      <c r="B53" s="19" t="str">
        <f>+'WP 2022'!E55</f>
        <v>PROCESSO ADM A RECEBER</v>
      </c>
      <c r="C53" s="19" t="e">
        <f>IF('WP 2022'!#REF!="","",'WP 2022'!#REF!)</f>
        <v>#REF!</v>
      </c>
      <c r="D53" s="19" t="e">
        <f>IF('WP 2022'!#REF!="","",'WP 2022'!#REF!)</f>
        <v>#REF!</v>
      </c>
      <c r="E53" s="19" t="e">
        <f>IF('WP 2022'!#REF!="","",'WP 2022'!#REF!)</f>
        <v>#REF!</v>
      </c>
      <c r="F53" s="25" t="e">
        <f>IF('WP 2022'!#REF!="","",'WP 2022'!#REF!)</f>
        <v>#REF!</v>
      </c>
    </row>
    <row r="54" spans="1:6">
      <c r="A54" s="30" t="str">
        <f>+'WP 2022'!B57</f>
        <v>1.1.2.01.0016</v>
      </c>
      <c r="B54" s="19" t="str">
        <f>+'WP 2022'!E57</f>
        <v>CLIENTE - PRONEFRON</v>
      </c>
      <c r="C54" s="19" t="e">
        <f>IF('WP 2022'!#REF!="","",'WP 2022'!#REF!)</f>
        <v>#REF!</v>
      </c>
      <c r="D54" s="19" t="e">
        <f>IF('WP 2022'!#REF!="","",'WP 2022'!#REF!)</f>
        <v>#REF!</v>
      </c>
      <c r="E54" s="19" t="e">
        <f>IF('WP 2022'!#REF!="","",'WP 2022'!#REF!)</f>
        <v>#REF!</v>
      </c>
      <c r="F54" s="25" t="e">
        <f>IF('WP 2022'!#REF!="","",'WP 2022'!#REF!)</f>
        <v>#REF!</v>
      </c>
    </row>
    <row r="55" spans="1:6">
      <c r="A55" s="30" t="str">
        <f>+'WP 2022'!B58</f>
        <v>1.1.2.01.0017</v>
      </c>
      <c r="B55" s="19" t="str">
        <f>+'WP 2022'!E58</f>
        <v>CLIENTE - LACIC</v>
      </c>
      <c r="C55" s="19" t="e">
        <f>IF('WP 2022'!#REF!="","",'WP 2022'!#REF!)</f>
        <v>#REF!</v>
      </c>
      <c r="D55" s="19" t="e">
        <f>IF('WP 2022'!#REF!="","",'WP 2022'!#REF!)</f>
        <v>#REF!</v>
      </c>
      <c r="E55" s="19" t="e">
        <f>IF('WP 2022'!#REF!="","",'WP 2022'!#REF!)</f>
        <v>#REF!</v>
      </c>
      <c r="F55" s="25" t="e">
        <f>IF('WP 2022'!#REF!="","",'WP 2022'!#REF!)</f>
        <v>#REF!</v>
      </c>
    </row>
    <row r="56" spans="1:6">
      <c r="A56" s="30" t="str">
        <f>+'WP 2022'!B59</f>
        <v>1.1.2.01.0019</v>
      </c>
      <c r="B56" s="19" t="str">
        <f>+'WP 2022'!E59</f>
        <v>CLIENTE - F H MONTRESOR &amp; CIA LTDA - ME</v>
      </c>
      <c r="C56" s="19" t="e">
        <f>IF('WP 2022'!#REF!="","",'WP 2022'!#REF!)</f>
        <v>#REF!</v>
      </c>
      <c r="D56" s="19" t="e">
        <f>IF('WP 2022'!#REF!="","",'WP 2022'!#REF!)</f>
        <v>#REF!</v>
      </c>
      <c r="E56" s="19" t="e">
        <f>IF('WP 2022'!#REF!="","",'WP 2022'!#REF!)</f>
        <v>#REF!</v>
      </c>
      <c r="F56" s="25" t="e">
        <f>IF('WP 2022'!#REF!="","",'WP 2022'!#REF!)</f>
        <v>#REF!</v>
      </c>
    </row>
    <row r="57" spans="1:6">
      <c r="A57" s="30" t="str">
        <f>+'WP 2022'!B60</f>
        <v>1.1.2.01.0020</v>
      </c>
      <c r="B57" s="19" t="str">
        <f>+'WP 2022'!E60</f>
        <v>TRIBUNAL REGIONAL TRABALHO E JUSTICA</v>
      </c>
      <c r="C57" s="19" t="e">
        <f>IF('WP 2022'!#REF!="","",'WP 2022'!#REF!)</f>
        <v>#REF!</v>
      </c>
      <c r="D57" s="19" t="e">
        <f>IF('WP 2022'!#REF!="","",'WP 2022'!#REF!)</f>
        <v>#REF!</v>
      </c>
      <c r="E57" s="19" t="e">
        <f>IF('WP 2022'!#REF!="","",'WP 2022'!#REF!)</f>
        <v>#REF!</v>
      </c>
      <c r="F57" s="25" t="e">
        <f>IF('WP 2022'!#REF!="","",'WP 2022'!#REF!)</f>
        <v>#REF!</v>
      </c>
    </row>
    <row r="58" spans="1:6">
      <c r="A58" s="30" t="str">
        <f>+'WP 2022'!B61</f>
        <v>1.1.2.01.1211</v>
      </c>
      <c r="B58" s="19" t="str">
        <f>+'WP 2022'!E61</f>
        <v>CLIENTE - LAVANDERIA  ALBA</v>
      </c>
      <c r="C58" s="19" t="e">
        <f>IF('WP 2022'!#REF!="","",'WP 2022'!#REF!)</f>
        <v>#REF!</v>
      </c>
      <c r="D58" s="19" t="e">
        <f>IF('WP 2022'!#REF!="","",'WP 2022'!#REF!)</f>
        <v>#REF!</v>
      </c>
      <c r="E58" s="19" t="e">
        <f>IF('WP 2022'!#REF!="","",'WP 2022'!#REF!)</f>
        <v>#REF!</v>
      </c>
      <c r="F58" s="25" t="e">
        <f>IF('WP 2022'!#REF!="","",'WP 2022'!#REF!)</f>
        <v>#REF!</v>
      </c>
    </row>
    <row r="59" spans="1:6">
      <c r="A59" s="30" t="str">
        <f>+'WP 2022'!B62</f>
        <v>1.1.2.01.1223</v>
      </c>
      <c r="B59" s="19" t="str">
        <f>+'WP 2022'!E62</f>
        <v>CLIENTE TRATADOG LTDA</v>
      </c>
      <c r="C59" s="19" t="e">
        <f>IF('WP 2022'!#REF!="","",'WP 2022'!#REF!)</f>
        <v>#REF!</v>
      </c>
      <c r="D59" s="19" t="e">
        <f>IF('WP 2022'!#REF!="","",'WP 2022'!#REF!)</f>
        <v>#REF!</v>
      </c>
      <c r="E59" s="19" t="e">
        <f>IF('WP 2022'!#REF!="","",'WP 2022'!#REF!)</f>
        <v>#REF!</v>
      </c>
      <c r="F59" s="25" t="e">
        <f>IF('WP 2022'!#REF!="","",'WP 2022'!#REF!)</f>
        <v>#REF!</v>
      </c>
    </row>
    <row r="60" spans="1:6">
      <c r="A60" s="30" t="str">
        <f>+'WP 2022'!B63</f>
        <v>1.1.2.02</v>
      </c>
      <c r="B60" s="19" t="str">
        <f>+'WP 2022'!E63</f>
        <v>CONTAS A RECEBER - CONVENIOS</v>
      </c>
      <c r="C60" s="19" t="e">
        <f>IF('WP 2022'!#REF!="","",'WP 2022'!#REF!)</f>
        <v>#REF!</v>
      </c>
      <c r="D60" s="19" t="e">
        <f>IF('WP 2022'!#REF!="","",'WP 2022'!#REF!)</f>
        <v>#REF!</v>
      </c>
      <c r="E60" s="19" t="e">
        <f>IF('WP 2022'!#REF!="","",'WP 2022'!#REF!)</f>
        <v>#REF!</v>
      </c>
      <c r="F60" s="25" t="e">
        <f>IF('WP 2022'!#REF!="","",'WP 2022'!#REF!)</f>
        <v>#REF!</v>
      </c>
    </row>
    <row r="61" spans="1:6">
      <c r="A61" s="30" t="str">
        <f>+'WP 2022'!B64</f>
        <v>1.1.2.02.0001</v>
      </c>
      <c r="B61" s="19" t="str">
        <f>+'WP 2022'!E64</f>
        <v>UNIMED</v>
      </c>
      <c r="C61" s="19" t="e">
        <f>IF('WP 2022'!#REF!="","",'WP 2022'!#REF!)</f>
        <v>#REF!</v>
      </c>
      <c r="D61" s="19" t="e">
        <f>IF('WP 2022'!#REF!="","",'WP 2022'!#REF!)</f>
        <v>#REF!</v>
      </c>
      <c r="E61" s="19" t="e">
        <f>IF('WP 2022'!#REF!="","",'WP 2022'!#REF!)</f>
        <v>#REF!</v>
      </c>
      <c r="F61" s="25" t="e">
        <f>IF('WP 2022'!#REF!="","",'WP 2022'!#REF!)</f>
        <v>#REF!</v>
      </c>
    </row>
    <row r="62" spans="1:6">
      <c r="A62" s="30" t="str">
        <f>+'WP 2022'!B65</f>
        <v>1.1.2.02.0002</v>
      </c>
      <c r="B62" s="19" t="str">
        <f>+'WP 2022'!E65</f>
        <v>SERV. SAUDE/RONDONOPOLIS</v>
      </c>
      <c r="C62" s="19" t="e">
        <f>IF('WP 2022'!#REF!="","",'WP 2022'!#REF!)</f>
        <v>#REF!</v>
      </c>
      <c r="D62" s="19" t="e">
        <f>IF('WP 2022'!#REF!="","",'WP 2022'!#REF!)</f>
        <v>#REF!</v>
      </c>
      <c r="E62" s="19" t="e">
        <f>IF('WP 2022'!#REF!="","",'WP 2022'!#REF!)</f>
        <v>#REF!</v>
      </c>
      <c r="F62" s="25" t="e">
        <f>IF('WP 2022'!#REF!="","",'WP 2022'!#REF!)</f>
        <v>#REF!</v>
      </c>
    </row>
    <row r="63" spans="1:6">
      <c r="A63" s="30" t="str">
        <f>+'WP 2022'!B66</f>
        <v>1.1.2.02.0035</v>
      </c>
      <c r="B63" s="19" t="str">
        <f>+'WP 2022'!E66</f>
        <v>CONVENIO A IDENTIFICAR - CONVENIO</v>
      </c>
      <c r="C63" s="19" t="e">
        <f>IF('WP 2022'!#REF!="","",'WP 2022'!#REF!)</f>
        <v>#REF!</v>
      </c>
      <c r="D63" s="19" t="e">
        <f>IF('WP 2022'!#REF!="","",'WP 2022'!#REF!)</f>
        <v>#REF!</v>
      </c>
      <c r="E63" s="19" t="e">
        <f>IF('WP 2022'!#REF!="","",'WP 2022'!#REF!)</f>
        <v>#REF!</v>
      </c>
      <c r="F63" s="25" t="e">
        <f>IF('WP 2022'!#REF!="","",'WP 2022'!#REF!)</f>
        <v>#REF!</v>
      </c>
    </row>
    <row r="64" spans="1:6">
      <c r="A64" s="30" t="str">
        <f>+'WP 2022'!B67</f>
        <v>1.1.2.02.0037</v>
      </c>
      <c r="B64" s="19" t="str">
        <f>+'WP 2022'!E67</f>
        <v>AGEMED SAUDE SA</v>
      </c>
      <c r="C64" s="19" t="e">
        <f>IF('WP 2022'!#REF!="","",'WP 2022'!#REF!)</f>
        <v>#REF!</v>
      </c>
      <c r="D64" s="19" t="e">
        <f>IF('WP 2022'!#REF!="","",'WP 2022'!#REF!)</f>
        <v>#REF!</v>
      </c>
      <c r="E64" s="19" t="e">
        <f>IF('WP 2022'!#REF!="","",'WP 2022'!#REF!)</f>
        <v>#REF!</v>
      </c>
      <c r="F64" s="25" t="e">
        <f>IF('WP 2022'!#REF!="","",'WP 2022'!#REF!)</f>
        <v>#REF!</v>
      </c>
    </row>
    <row r="65" spans="1:6">
      <c r="A65" s="30" t="str">
        <f>+'WP 2022'!B68</f>
        <v>1.1.2.02.0038</v>
      </c>
      <c r="B65" s="19" t="str">
        <f>+'WP 2022'!E68</f>
        <v>HAPVIDA  ASSISTENCIA MEDICA S A</v>
      </c>
      <c r="C65" s="19" t="e">
        <f>IF('WP 2022'!#REF!="","",'WP 2022'!#REF!)</f>
        <v>#REF!</v>
      </c>
      <c r="D65" s="19" t="e">
        <f>IF('WP 2022'!#REF!="","",'WP 2022'!#REF!)</f>
        <v>#REF!</v>
      </c>
      <c r="E65" s="19" t="e">
        <f>IF('WP 2022'!#REF!="","",'WP 2022'!#REF!)</f>
        <v>#REF!</v>
      </c>
      <c r="F65" s="25" t="e">
        <f>IF('WP 2022'!#REF!="","",'WP 2022'!#REF!)</f>
        <v>#REF!</v>
      </c>
    </row>
    <row r="66" spans="1:6">
      <c r="A66" s="30" t="str">
        <f>+'WP 2022'!B69</f>
        <v>1.1.2.02.0039</v>
      </c>
      <c r="B66" s="19" t="str">
        <f>+'WP 2022'!E69</f>
        <v>CONVENIO COREES MT</v>
      </c>
      <c r="C66" s="19" t="e">
        <f>IF('WP 2022'!#REF!="","",'WP 2022'!#REF!)</f>
        <v>#REF!</v>
      </c>
      <c r="D66" s="19" t="e">
        <f>IF('WP 2022'!#REF!="","",'WP 2022'!#REF!)</f>
        <v>#REF!</v>
      </c>
      <c r="E66" s="19" t="e">
        <f>IF('WP 2022'!#REF!="","",'WP 2022'!#REF!)</f>
        <v>#REF!</v>
      </c>
      <c r="F66" s="25" t="e">
        <f>IF('WP 2022'!#REF!="","",'WP 2022'!#REF!)</f>
        <v>#REF!</v>
      </c>
    </row>
    <row r="67" spans="1:6">
      <c r="A67" s="30" t="str">
        <f>+'WP 2022'!B70</f>
        <v>1.1.2.04</v>
      </c>
      <c r="B67" s="19" t="str">
        <f>+'WP 2022'!E70</f>
        <v>OUTRAS CONTAS A RECEBER</v>
      </c>
      <c r="C67" s="19" t="e">
        <f>IF('WP 2022'!#REF!="","",'WP 2022'!#REF!)</f>
        <v>#REF!</v>
      </c>
      <c r="D67" s="19" t="e">
        <f>IF('WP 2022'!#REF!="","",'WP 2022'!#REF!)</f>
        <v>#REF!</v>
      </c>
      <c r="E67" s="19" t="e">
        <f>IF('WP 2022'!#REF!="","",'WP 2022'!#REF!)</f>
        <v>#REF!</v>
      </c>
      <c r="F67" s="25" t="e">
        <f>IF('WP 2022'!#REF!="","",'WP 2022'!#REF!)</f>
        <v>#REF!</v>
      </c>
    </row>
    <row r="68" spans="1:6">
      <c r="A68" s="30" t="str">
        <f>+'WP 2022'!B71</f>
        <v>1.1.2.04.0001</v>
      </c>
      <c r="B68" s="19" t="str">
        <f>+'WP 2022'!E71</f>
        <v>CHEQUES EM COBRANCA</v>
      </c>
      <c r="C68" s="19" t="e">
        <f>IF('WP 2022'!#REF!="","",'WP 2022'!#REF!)</f>
        <v>#REF!</v>
      </c>
      <c r="D68" s="19" t="e">
        <f>IF('WP 2022'!#REF!="","",'WP 2022'!#REF!)</f>
        <v>#REF!</v>
      </c>
      <c r="E68" s="19" t="e">
        <f>IF('WP 2022'!#REF!="","",'WP 2022'!#REF!)</f>
        <v>#REF!</v>
      </c>
      <c r="F68" s="25" t="e">
        <f>IF('WP 2022'!#REF!="","",'WP 2022'!#REF!)</f>
        <v>#REF!</v>
      </c>
    </row>
    <row r="69" spans="1:6">
      <c r="A69" s="30" t="str">
        <f>+'WP 2022'!B72</f>
        <v>1.1.2.04.0002</v>
      </c>
      <c r="B69" s="19" t="str">
        <f>+'WP 2022'!E72</f>
        <v>CHEQUES A DEPOSITAR</v>
      </c>
      <c r="C69" s="19" t="e">
        <f>IF('WP 2022'!#REF!="","",'WP 2022'!#REF!)</f>
        <v>#REF!</v>
      </c>
      <c r="D69" s="19" t="e">
        <f>IF('WP 2022'!#REF!="","",'WP 2022'!#REF!)</f>
        <v>#REF!</v>
      </c>
      <c r="E69" s="19" t="e">
        <f>IF('WP 2022'!#REF!="","",'WP 2022'!#REF!)</f>
        <v>#REF!</v>
      </c>
      <c r="F69" s="25" t="e">
        <f>IF('WP 2022'!#REF!="","",'WP 2022'!#REF!)</f>
        <v>#REF!</v>
      </c>
    </row>
    <row r="70" spans="1:6">
      <c r="A70" s="30" t="str">
        <f>+'WP 2022'!B73</f>
        <v>1.1.2.04.0004</v>
      </c>
      <c r="B70" s="19" t="str">
        <f>+'WP 2022'!E73</f>
        <v>CARTAO VISA</v>
      </c>
      <c r="C70" s="19" t="e">
        <f>IF('WP 2022'!#REF!="","",'WP 2022'!#REF!)</f>
        <v>#REF!</v>
      </c>
      <c r="D70" s="19" t="e">
        <f>IF('WP 2022'!#REF!="","",'WP 2022'!#REF!)</f>
        <v>#REF!</v>
      </c>
      <c r="E70" s="19" t="e">
        <f>IF('WP 2022'!#REF!="","",'WP 2022'!#REF!)</f>
        <v>#REF!</v>
      </c>
      <c r="F70" s="25" t="e">
        <f>IF('WP 2022'!#REF!="","",'WP 2022'!#REF!)</f>
        <v>#REF!</v>
      </c>
    </row>
    <row r="71" spans="1:6">
      <c r="A71" s="30" t="str">
        <f>+'WP 2022'!B74</f>
        <v>1.1.2.04.0006</v>
      </c>
      <c r="B71" s="19" t="str">
        <f>+'WP 2022'!E74</f>
        <v>CARTAO MASTERCARD CREDITO</v>
      </c>
      <c r="C71" s="19" t="e">
        <f>IF('WP 2022'!#REF!="","",'WP 2022'!#REF!)</f>
        <v>#REF!</v>
      </c>
      <c r="D71" s="19" t="e">
        <f>IF('WP 2022'!#REF!="","",'WP 2022'!#REF!)</f>
        <v>#REF!</v>
      </c>
      <c r="E71" s="19" t="e">
        <f>IF('WP 2022'!#REF!="","",'WP 2022'!#REF!)</f>
        <v>#REF!</v>
      </c>
      <c r="F71" s="25" t="e">
        <f>IF('WP 2022'!#REF!="","",'WP 2022'!#REF!)</f>
        <v>#REF!</v>
      </c>
    </row>
    <row r="72" spans="1:6">
      <c r="A72" s="30" t="str">
        <f>+'WP 2022'!B75</f>
        <v>1.1.2.04.0007</v>
      </c>
      <c r="B72" s="19" t="str">
        <f>+'WP 2022'!E75</f>
        <v>CHEQUES DEVOLVIDOS</v>
      </c>
      <c r="C72" s="19" t="e">
        <f>IF('WP 2022'!#REF!="","",'WP 2022'!#REF!)</f>
        <v>#REF!</v>
      </c>
      <c r="D72" s="19" t="e">
        <f>IF('WP 2022'!#REF!="","",'WP 2022'!#REF!)</f>
        <v>#REF!</v>
      </c>
      <c r="E72" s="19" t="e">
        <f>IF('WP 2022'!#REF!="","",'WP 2022'!#REF!)</f>
        <v>#REF!</v>
      </c>
      <c r="F72" s="25" t="e">
        <f>IF('WP 2022'!#REF!="","",'WP 2022'!#REF!)</f>
        <v>#REF!</v>
      </c>
    </row>
    <row r="73" spans="1:6">
      <c r="A73" s="30" t="str">
        <f>+'WP 2022'!B76</f>
        <v>1.1.2.04.0010</v>
      </c>
      <c r="B73" s="19" t="str">
        <f>+'WP 2022'!E76</f>
        <v>CARTAO AMERICAN EXPRESS CREDITO</v>
      </c>
      <c r="C73" s="19" t="e">
        <f>IF('WP 2022'!#REF!="","",'WP 2022'!#REF!)</f>
        <v>#REF!</v>
      </c>
      <c r="D73" s="19" t="e">
        <f>IF('WP 2022'!#REF!="","",'WP 2022'!#REF!)</f>
        <v>#REF!</v>
      </c>
      <c r="E73" s="19" t="e">
        <f>IF('WP 2022'!#REF!="","",'WP 2022'!#REF!)</f>
        <v>#REF!</v>
      </c>
      <c r="F73" s="25" t="e">
        <f>IF('WP 2022'!#REF!="","",'WP 2022'!#REF!)</f>
        <v>#REF!</v>
      </c>
    </row>
    <row r="74" spans="1:6">
      <c r="A74" s="30" t="str">
        <f>+'WP 2022'!B77</f>
        <v>1.1.2.05</v>
      </c>
      <c r="B74" s="19" t="str">
        <f>+'WP 2022'!E77</f>
        <v>ADIANTAMENTOS A EMPREGADOS</v>
      </c>
      <c r="C74" s="19" t="e">
        <f>IF('WP 2022'!#REF!="","",'WP 2022'!#REF!)</f>
        <v>#REF!</v>
      </c>
      <c r="D74" s="19" t="e">
        <f>IF('WP 2022'!#REF!="","",'WP 2022'!#REF!)</f>
        <v>#REF!</v>
      </c>
      <c r="E74" s="19" t="e">
        <f>IF('WP 2022'!#REF!="","",'WP 2022'!#REF!)</f>
        <v>#REF!</v>
      </c>
      <c r="F74" s="25" t="e">
        <f>IF('WP 2022'!#REF!="","",'WP 2022'!#REF!)</f>
        <v>#REF!</v>
      </c>
    </row>
    <row r="75" spans="1:6">
      <c r="A75" s="30" t="str">
        <f>+'WP 2022'!B78</f>
        <v>1.1.2.05.0001</v>
      </c>
      <c r="B75" s="19" t="str">
        <f>+'WP 2022'!E78</f>
        <v>ADIANTAMENTO DE SALARIOS</v>
      </c>
      <c r="C75" s="19" t="e">
        <f>IF('WP 2022'!#REF!="","",'WP 2022'!#REF!)</f>
        <v>#REF!</v>
      </c>
      <c r="D75" s="19" t="e">
        <f>IF('WP 2022'!#REF!="","",'WP 2022'!#REF!)</f>
        <v>#REF!</v>
      </c>
      <c r="E75" s="19" t="e">
        <f>IF('WP 2022'!#REF!="","",'WP 2022'!#REF!)</f>
        <v>#REF!</v>
      </c>
      <c r="F75" s="25" t="e">
        <f>IF('WP 2022'!#REF!="","",'WP 2022'!#REF!)</f>
        <v>#REF!</v>
      </c>
    </row>
    <row r="76" spans="1:6">
      <c r="A76" s="30" t="str">
        <f>+'WP 2022'!B79</f>
        <v>1.1.2.05.0002</v>
      </c>
      <c r="B76" s="19" t="str">
        <f>+'WP 2022'!E79</f>
        <v>ADIANTAMENTO UNIMED/FUNCIONARIOS</v>
      </c>
      <c r="C76" s="19" t="e">
        <f>IF('WP 2022'!#REF!="","",'WP 2022'!#REF!)</f>
        <v>#REF!</v>
      </c>
      <c r="D76" s="19" t="e">
        <f>IF('WP 2022'!#REF!="","",'WP 2022'!#REF!)</f>
        <v>#REF!</v>
      </c>
      <c r="E76" s="19" t="e">
        <f>IF('WP 2022'!#REF!="","",'WP 2022'!#REF!)</f>
        <v>#REF!</v>
      </c>
      <c r="F76" s="25" t="e">
        <f>IF('WP 2022'!#REF!="","",'WP 2022'!#REF!)</f>
        <v>#REF!</v>
      </c>
    </row>
    <row r="77" spans="1:6">
      <c r="A77" s="30" t="str">
        <f>+'WP 2022'!B80</f>
        <v>1.1.2.05.0004</v>
      </c>
      <c r="B77" s="19" t="str">
        <f>+'WP 2022'!E80</f>
        <v>ADIANTAMENTO DE 13º SALARIO</v>
      </c>
      <c r="C77" s="19" t="e">
        <f>IF('WP 2022'!#REF!="","",'WP 2022'!#REF!)</f>
        <v>#REF!</v>
      </c>
      <c r="D77" s="19" t="e">
        <f>IF('WP 2022'!#REF!="","",'WP 2022'!#REF!)</f>
        <v>#REF!</v>
      </c>
      <c r="E77" s="19" t="e">
        <f>IF('WP 2022'!#REF!="","",'WP 2022'!#REF!)</f>
        <v>#REF!</v>
      </c>
      <c r="F77" s="25" t="e">
        <f>IF('WP 2022'!#REF!="","",'WP 2022'!#REF!)</f>
        <v>#REF!</v>
      </c>
    </row>
    <row r="78" spans="1:6">
      <c r="A78" s="30" t="str">
        <f>+'WP 2022'!B83</f>
        <v>1.1.2.05.0014</v>
      </c>
      <c r="B78" s="19" t="str">
        <f>+'WP 2022'!E83</f>
        <v>CONVENIO EXAMES/FUNCIONARIOS</v>
      </c>
      <c r="C78" s="19" t="e">
        <f>IF('WP 2022'!#REF!="","",'WP 2022'!#REF!)</f>
        <v>#REF!</v>
      </c>
      <c r="D78" s="19" t="e">
        <f>IF('WP 2022'!#REF!="","",'WP 2022'!#REF!)</f>
        <v>#REF!</v>
      </c>
      <c r="E78" s="19" t="e">
        <f>IF('WP 2022'!#REF!="","",'WP 2022'!#REF!)</f>
        <v>#REF!</v>
      </c>
      <c r="F78" s="25" t="e">
        <f>IF('WP 2022'!#REF!="","",'WP 2022'!#REF!)</f>
        <v>#REF!</v>
      </c>
    </row>
    <row r="79" spans="1:6">
      <c r="A79" s="30" t="str">
        <f>+'WP 2022'!B84</f>
        <v>1.1.2.05.0017</v>
      </c>
      <c r="B79" s="19" t="str">
        <f>+'WP 2022'!E84</f>
        <v>ADTO HAPVIDA ASSISTENCIA</v>
      </c>
      <c r="C79" s="19" t="e">
        <f>IF('WP 2022'!#REF!="","",'WP 2022'!#REF!)</f>
        <v>#REF!</v>
      </c>
      <c r="D79" s="19" t="e">
        <f>IF('WP 2022'!#REF!="","",'WP 2022'!#REF!)</f>
        <v>#REF!</v>
      </c>
      <c r="E79" s="19" t="e">
        <f>IF('WP 2022'!#REF!="","",'WP 2022'!#REF!)</f>
        <v>#REF!</v>
      </c>
      <c r="F79" s="25" t="e">
        <f>IF('WP 2022'!#REF!="","",'WP 2022'!#REF!)</f>
        <v>#REF!</v>
      </c>
    </row>
    <row r="80" spans="1:6">
      <c r="A80" s="30" t="str">
        <f>+'WP 2022'!B85</f>
        <v>1.1.2.05.0018</v>
      </c>
      <c r="B80" s="19" t="str">
        <f>+'WP 2022'!E85</f>
        <v>ADTO WAS TELECOM EIRELI</v>
      </c>
      <c r="C80" s="19" t="e">
        <f>IF('WP 2022'!#REF!="","",'WP 2022'!#REF!)</f>
        <v>#REF!</v>
      </c>
      <c r="D80" s="19" t="e">
        <f>IF('WP 2022'!#REF!="","",'WP 2022'!#REF!)</f>
        <v>#REF!</v>
      </c>
      <c r="E80" s="19" t="e">
        <f>IF('WP 2022'!#REF!="","",'WP 2022'!#REF!)</f>
        <v>#REF!</v>
      </c>
      <c r="F80" s="25" t="e">
        <f>IF('WP 2022'!#REF!="","",'WP 2022'!#REF!)</f>
        <v>#REF!</v>
      </c>
    </row>
    <row r="81" spans="1:6">
      <c r="A81" s="30" t="str">
        <f>+'WP 2022'!B87</f>
        <v>1.1.2.08.0025</v>
      </c>
      <c r="B81" s="19" t="str">
        <f>+'WP 2022'!E87</f>
        <v>ADTO BIOMEDIC EQUIP ELET MED HOSP</v>
      </c>
      <c r="C81" s="19" t="e">
        <f>IF('WP 2022'!#REF!="","",'WP 2022'!#REF!)</f>
        <v>#REF!</v>
      </c>
      <c r="D81" s="19" t="e">
        <f>IF('WP 2022'!#REF!="","",'WP 2022'!#REF!)</f>
        <v>#REF!</v>
      </c>
      <c r="E81" s="19" t="e">
        <f>IF('WP 2022'!#REF!="","",'WP 2022'!#REF!)</f>
        <v>#REF!</v>
      </c>
      <c r="F81" s="25" t="e">
        <f>IF('WP 2022'!#REF!="","",'WP 2022'!#REF!)</f>
        <v>#REF!</v>
      </c>
    </row>
    <row r="82" spans="1:6">
      <c r="A82" s="30" t="e">
        <f>+'WP 2022'!#REF!</f>
        <v>#REF!</v>
      </c>
      <c r="B82" s="19" t="e">
        <f>+'WP 2022'!#REF!</f>
        <v>#REF!</v>
      </c>
      <c r="C82" s="19" t="e">
        <f>IF('WP 2022'!#REF!="","",'WP 2022'!#REF!)</f>
        <v>#REF!</v>
      </c>
      <c r="D82" s="19" t="e">
        <f>IF('WP 2022'!#REF!="","",'WP 2022'!#REF!)</f>
        <v>#REF!</v>
      </c>
      <c r="E82" s="19" t="e">
        <f>IF('WP 2022'!#REF!="","",'WP 2022'!#REF!)</f>
        <v>#REF!</v>
      </c>
      <c r="F82" s="25" t="e">
        <f>IF('WP 2022'!#REF!="","",'WP 2022'!#REF!)</f>
        <v>#REF!</v>
      </c>
    </row>
    <row r="83" spans="1:6">
      <c r="A83" s="30" t="str">
        <f>+'WP 2022'!B88</f>
        <v>1.1.2.08.0068</v>
      </c>
      <c r="B83" s="19" t="str">
        <f>+'WP 2022'!E88</f>
        <v>ADTO CLINICA DIETETICA LTDA</v>
      </c>
      <c r="C83" s="19" t="e">
        <f>IF('WP 2022'!#REF!="","",'WP 2022'!#REF!)</f>
        <v>#REF!</v>
      </c>
      <c r="D83" s="19" t="e">
        <f>IF('WP 2022'!#REF!="","",'WP 2022'!#REF!)</f>
        <v>#REF!</v>
      </c>
      <c r="E83" s="19" t="e">
        <f>IF('WP 2022'!#REF!="","",'WP 2022'!#REF!)</f>
        <v>#REF!</v>
      </c>
      <c r="F83" s="25" t="e">
        <f>IF('WP 2022'!#REF!="","",'WP 2022'!#REF!)</f>
        <v>#REF!</v>
      </c>
    </row>
    <row r="84" spans="1:6">
      <c r="A84" s="30" t="str">
        <f>+'WP 2022'!B89</f>
        <v>1.1.2.08.0092</v>
      </c>
      <c r="B84" s="19" t="str">
        <f>+'WP 2022'!E89</f>
        <v>ADTO CRISTALIA PROD QUIM FARM LTDA</v>
      </c>
      <c r="C84" s="19" t="e">
        <f>IF('WP 2022'!#REF!="","",'WP 2022'!#REF!)</f>
        <v>#REF!</v>
      </c>
      <c r="D84" s="19" t="e">
        <f>IF('WP 2022'!#REF!="","",'WP 2022'!#REF!)</f>
        <v>#REF!</v>
      </c>
      <c r="E84" s="19" t="e">
        <f>IF('WP 2022'!#REF!="","",'WP 2022'!#REF!)</f>
        <v>#REF!</v>
      </c>
      <c r="F84" s="25" t="e">
        <f>IF('WP 2022'!#REF!="","",'WP 2022'!#REF!)</f>
        <v>#REF!</v>
      </c>
    </row>
    <row r="85" spans="1:6">
      <c r="A85" s="30" t="str">
        <f>+'WP 2022'!B90</f>
        <v>1.1.2.08.0121</v>
      </c>
      <c r="B85" s="19" t="str">
        <f>+'WP 2022'!E90</f>
        <v>ADTO CREMER S/A</v>
      </c>
      <c r="C85" s="19" t="e">
        <f>IF('WP 2022'!#REF!="","",'WP 2022'!#REF!)</f>
        <v>#REF!</v>
      </c>
      <c r="D85" s="19" t="e">
        <f>IF('WP 2022'!#REF!="","",'WP 2022'!#REF!)</f>
        <v>#REF!</v>
      </c>
      <c r="E85" s="19" t="e">
        <f>IF('WP 2022'!#REF!="","",'WP 2022'!#REF!)</f>
        <v>#REF!</v>
      </c>
      <c r="F85" s="25" t="e">
        <f>IF('WP 2022'!#REF!="","",'WP 2022'!#REF!)</f>
        <v>#REF!</v>
      </c>
    </row>
    <row r="86" spans="1:6">
      <c r="A86" s="30" t="e">
        <f>+'WP 2022'!#REF!</f>
        <v>#REF!</v>
      </c>
      <c r="B86" s="19" t="e">
        <f>+'WP 2022'!#REF!</f>
        <v>#REF!</v>
      </c>
      <c r="C86" s="19" t="e">
        <f>IF('WP 2022'!#REF!="","",'WP 2022'!#REF!)</f>
        <v>#REF!</v>
      </c>
      <c r="D86" s="19" t="e">
        <f>IF('WP 2022'!#REF!="","",'WP 2022'!#REF!)</f>
        <v>#REF!</v>
      </c>
      <c r="E86" s="19" t="e">
        <f>IF('WP 2022'!#REF!="","",'WP 2022'!#REF!)</f>
        <v>#REF!</v>
      </c>
      <c r="F86" s="25" t="e">
        <f>IF('WP 2022'!#REF!="","",'WP 2022'!#REF!)</f>
        <v>#REF!</v>
      </c>
    </row>
    <row r="87" spans="1:6">
      <c r="A87" s="30" t="e">
        <f>+'WP 2022'!#REF!</f>
        <v>#REF!</v>
      </c>
      <c r="B87" s="19" t="e">
        <f>+'WP 2022'!#REF!</f>
        <v>#REF!</v>
      </c>
      <c r="C87" s="19" t="e">
        <f>IF('WP 2022'!#REF!="","",'WP 2022'!#REF!)</f>
        <v>#REF!</v>
      </c>
      <c r="D87" s="19" t="e">
        <f>IF('WP 2022'!#REF!="","",'WP 2022'!#REF!)</f>
        <v>#REF!</v>
      </c>
      <c r="E87" s="19" t="e">
        <f>IF('WP 2022'!#REF!="","",'WP 2022'!#REF!)</f>
        <v>#REF!</v>
      </c>
      <c r="F87" s="25" t="e">
        <f>IF('WP 2022'!#REF!="","",'WP 2022'!#REF!)</f>
        <v>#REF!</v>
      </c>
    </row>
    <row r="88" spans="1:6">
      <c r="A88" s="30" t="e">
        <f>+'WP 2022'!#REF!</f>
        <v>#REF!</v>
      </c>
      <c r="B88" s="19" t="e">
        <f>+'WP 2022'!#REF!</f>
        <v>#REF!</v>
      </c>
      <c r="C88" s="19" t="e">
        <f>IF('WP 2022'!#REF!="","",'WP 2022'!#REF!)</f>
        <v>#REF!</v>
      </c>
      <c r="D88" s="19" t="e">
        <f>IF('WP 2022'!#REF!="","",'WP 2022'!#REF!)</f>
        <v>#REF!</v>
      </c>
      <c r="E88" s="19" t="e">
        <f>IF('WP 2022'!#REF!="","",'WP 2022'!#REF!)</f>
        <v>#REF!</v>
      </c>
      <c r="F88" s="25" t="e">
        <f>IF('WP 2022'!#REF!="","",'WP 2022'!#REF!)</f>
        <v>#REF!</v>
      </c>
    </row>
    <row r="89" spans="1:6">
      <c r="A89" s="30" t="str">
        <f>+'WP 2022'!B91</f>
        <v>1.1.2.08.0253</v>
      </c>
      <c r="B89" s="19" t="str">
        <f>+'WP 2022'!E91</f>
        <v>ADTO DELL COMPUTADORES DO BRASIL LTDA</v>
      </c>
      <c r="C89" s="19" t="e">
        <f>IF('WP 2022'!#REF!="","",'WP 2022'!#REF!)</f>
        <v>#REF!</v>
      </c>
      <c r="D89" s="19" t="e">
        <f>IF('WP 2022'!#REF!="","",'WP 2022'!#REF!)</f>
        <v>#REF!</v>
      </c>
      <c r="E89" s="19" t="e">
        <f>IF('WP 2022'!#REF!="","",'WP 2022'!#REF!)</f>
        <v>#REF!</v>
      </c>
      <c r="F89" s="25" t="e">
        <f>IF('WP 2022'!#REF!="","",'WP 2022'!#REF!)</f>
        <v>#REF!</v>
      </c>
    </row>
    <row r="90" spans="1:6">
      <c r="A90" s="30" t="e">
        <f>+'WP 2022'!#REF!</f>
        <v>#REF!</v>
      </c>
      <c r="B90" s="19" t="e">
        <f>+'WP 2022'!#REF!</f>
        <v>#REF!</v>
      </c>
      <c r="C90" s="19" t="e">
        <f>IF('WP 2022'!#REF!="","",'WP 2022'!#REF!)</f>
        <v>#REF!</v>
      </c>
      <c r="D90" s="19" t="e">
        <f>IF('WP 2022'!#REF!="","",'WP 2022'!#REF!)</f>
        <v>#REF!</v>
      </c>
      <c r="E90" s="19" t="e">
        <f>IF('WP 2022'!#REF!="","",'WP 2022'!#REF!)</f>
        <v>#REF!</v>
      </c>
      <c r="F90" s="25" t="e">
        <f>IF('WP 2022'!#REF!="","",'WP 2022'!#REF!)</f>
        <v>#REF!</v>
      </c>
    </row>
    <row r="91" spans="1:6">
      <c r="A91" s="30" t="e">
        <f>+'WP 2022'!#REF!</f>
        <v>#REF!</v>
      </c>
      <c r="B91" s="19" t="e">
        <f>+'WP 2022'!#REF!</f>
        <v>#REF!</v>
      </c>
      <c r="C91" s="19" t="e">
        <f>IF('WP 2022'!#REF!="","",'WP 2022'!#REF!)</f>
        <v>#REF!</v>
      </c>
      <c r="D91" s="19" t="e">
        <f>IF('WP 2022'!#REF!="","",'WP 2022'!#REF!)</f>
        <v>#REF!</v>
      </c>
      <c r="E91" s="19" t="e">
        <f>IF('WP 2022'!#REF!="","",'WP 2022'!#REF!)</f>
        <v>#REF!</v>
      </c>
      <c r="F91" s="25" t="e">
        <f>IF('WP 2022'!#REF!="","",'WP 2022'!#REF!)</f>
        <v>#REF!</v>
      </c>
    </row>
    <row r="92" spans="1:6">
      <c r="A92" s="30" t="e">
        <f>+'WP 2022'!#REF!</f>
        <v>#REF!</v>
      </c>
      <c r="B92" s="19" t="e">
        <f>+'WP 2022'!#REF!</f>
        <v>#REF!</v>
      </c>
      <c r="C92" s="19" t="e">
        <f>IF('WP 2022'!#REF!="","",'WP 2022'!#REF!)</f>
        <v>#REF!</v>
      </c>
      <c r="D92" s="19" t="e">
        <f>IF('WP 2022'!#REF!="","",'WP 2022'!#REF!)</f>
        <v>#REF!</v>
      </c>
      <c r="E92" s="19" t="e">
        <f>IF('WP 2022'!#REF!="","",'WP 2022'!#REF!)</f>
        <v>#REF!</v>
      </c>
      <c r="F92" s="25" t="e">
        <f>IF('WP 2022'!#REF!="","",'WP 2022'!#REF!)</f>
        <v>#REF!</v>
      </c>
    </row>
    <row r="93" spans="1:6">
      <c r="A93" s="30" t="e">
        <f>+'WP 2022'!#REF!</f>
        <v>#REF!</v>
      </c>
      <c r="B93" s="19" t="e">
        <f>+'WP 2022'!#REF!</f>
        <v>#REF!</v>
      </c>
      <c r="C93" s="19" t="e">
        <f>IF('WP 2022'!#REF!="","",'WP 2022'!#REF!)</f>
        <v>#REF!</v>
      </c>
      <c r="D93" s="19" t="e">
        <f>IF('WP 2022'!#REF!="","",'WP 2022'!#REF!)</f>
        <v>#REF!</v>
      </c>
      <c r="E93" s="19" t="e">
        <f>IF('WP 2022'!#REF!="","",'WP 2022'!#REF!)</f>
        <v>#REF!</v>
      </c>
      <c r="F93" s="25" t="e">
        <f>IF('WP 2022'!#REF!="","",'WP 2022'!#REF!)</f>
        <v>#REF!</v>
      </c>
    </row>
    <row r="94" spans="1:6">
      <c r="A94" s="30" t="e">
        <f>+'WP 2022'!#REF!</f>
        <v>#REF!</v>
      </c>
      <c r="B94" s="19" t="e">
        <f>+'WP 2022'!#REF!</f>
        <v>#REF!</v>
      </c>
      <c r="C94" s="19" t="e">
        <f>IF('WP 2022'!#REF!="","",'WP 2022'!#REF!)</f>
        <v>#REF!</v>
      </c>
      <c r="D94" s="19" t="e">
        <f>IF('WP 2022'!#REF!="","",'WP 2022'!#REF!)</f>
        <v>#REF!</v>
      </c>
      <c r="E94" s="19" t="e">
        <f>IF('WP 2022'!#REF!="","",'WP 2022'!#REF!)</f>
        <v>#REF!</v>
      </c>
      <c r="F94" s="25" t="e">
        <f>IF('WP 2022'!#REF!="","",'WP 2022'!#REF!)</f>
        <v>#REF!</v>
      </c>
    </row>
    <row r="95" spans="1:6">
      <c r="A95" s="30" t="e">
        <f>+'WP 2022'!#REF!</f>
        <v>#REF!</v>
      </c>
      <c r="B95" s="19" t="e">
        <f>+'WP 2022'!#REF!</f>
        <v>#REF!</v>
      </c>
      <c r="C95" s="19" t="e">
        <f>IF('WP 2022'!#REF!="","",'WP 2022'!#REF!)</f>
        <v>#REF!</v>
      </c>
      <c r="D95" s="19" t="e">
        <f>IF('WP 2022'!#REF!="","",'WP 2022'!#REF!)</f>
        <v>#REF!</v>
      </c>
      <c r="E95" s="19" t="e">
        <f>IF('WP 2022'!#REF!="","",'WP 2022'!#REF!)</f>
        <v>#REF!</v>
      </c>
      <c r="F95" s="25" t="e">
        <f>IF('WP 2022'!#REF!="","",'WP 2022'!#REF!)</f>
        <v>#REF!</v>
      </c>
    </row>
    <row r="96" spans="1:6">
      <c r="A96" s="30" t="e">
        <f>+'WP 2022'!#REF!</f>
        <v>#REF!</v>
      </c>
      <c r="B96" s="19" t="e">
        <f>+'WP 2022'!#REF!</f>
        <v>#REF!</v>
      </c>
      <c r="C96" s="19" t="e">
        <f>IF('WP 2022'!#REF!="","",'WP 2022'!#REF!)</f>
        <v>#REF!</v>
      </c>
      <c r="D96" s="19" t="e">
        <f>IF('WP 2022'!#REF!="","",'WP 2022'!#REF!)</f>
        <v>#REF!</v>
      </c>
      <c r="E96" s="19" t="e">
        <f>IF('WP 2022'!#REF!="","",'WP 2022'!#REF!)</f>
        <v>#REF!</v>
      </c>
      <c r="F96" s="25" t="e">
        <f>IF('WP 2022'!#REF!="","",'WP 2022'!#REF!)</f>
        <v>#REF!</v>
      </c>
    </row>
    <row r="97" spans="1:6">
      <c r="A97" s="30" t="str">
        <f>+'WP 2022'!B93</f>
        <v>1.1.2.08.0936</v>
      </c>
      <c r="B97" s="19" t="str">
        <f>+'WP 2022'!E93</f>
        <v>ADTO GE HEALTHCARE DO BRASIL COM E</v>
      </c>
      <c r="C97" s="19" t="e">
        <f>IF('WP 2022'!#REF!="","",'WP 2022'!#REF!)</f>
        <v>#REF!</v>
      </c>
      <c r="D97" s="19" t="e">
        <f>IF('WP 2022'!#REF!="","",'WP 2022'!#REF!)</f>
        <v>#REF!</v>
      </c>
      <c r="E97" s="19" t="e">
        <f>IF('WP 2022'!#REF!="","",'WP 2022'!#REF!)</f>
        <v>#REF!</v>
      </c>
      <c r="F97" s="25" t="e">
        <f>IF('WP 2022'!#REF!="","",'WP 2022'!#REF!)</f>
        <v>#REF!</v>
      </c>
    </row>
    <row r="98" spans="1:6">
      <c r="A98" s="30" t="e">
        <f>+'WP 2022'!#REF!</f>
        <v>#REF!</v>
      </c>
      <c r="B98" s="19" t="e">
        <f>+'WP 2022'!#REF!</f>
        <v>#REF!</v>
      </c>
      <c r="C98" s="19" t="e">
        <f>IF('WP 2022'!#REF!="","",'WP 2022'!#REF!)</f>
        <v>#REF!</v>
      </c>
      <c r="D98" s="19" t="e">
        <f>IF('WP 2022'!#REF!="","",'WP 2022'!#REF!)</f>
        <v>#REF!</v>
      </c>
      <c r="E98" s="19" t="e">
        <f>IF('WP 2022'!#REF!="","",'WP 2022'!#REF!)</f>
        <v>#REF!</v>
      </c>
      <c r="F98" s="25" t="e">
        <f>IF('WP 2022'!#REF!="","",'WP 2022'!#REF!)</f>
        <v>#REF!</v>
      </c>
    </row>
    <row r="99" spans="1:6">
      <c r="A99" s="30" t="str">
        <f>+'WP 2022'!B94</f>
        <v>1.1.2.08.0986</v>
      </c>
      <c r="B99" s="19" t="str">
        <f>+'WP 2022'!E94</f>
        <v>ADTO NACIONAL COM HOSPITALAR</v>
      </c>
      <c r="C99" s="19" t="e">
        <f>IF('WP 2022'!#REF!="","",'WP 2022'!#REF!)</f>
        <v>#REF!</v>
      </c>
      <c r="D99" s="19" t="e">
        <f>IF('WP 2022'!#REF!="","",'WP 2022'!#REF!)</f>
        <v>#REF!</v>
      </c>
      <c r="E99" s="19" t="e">
        <f>IF('WP 2022'!#REF!="","",'WP 2022'!#REF!)</f>
        <v>#REF!</v>
      </c>
      <c r="F99" s="25" t="e">
        <f>IF('WP 2022'!#REF!="","",'WP 2022'!#REF!)</f>
        <v>#REF!</v>
      </c>
    </row>
    <row r="100" spans="1:6">
      <c r="A100" s="30" t="e">
        <f>+'WP 2022'!#REF!</f>
        <v>#REF!</v>
      </c>
      <c r="B100" s="19" t="e">
        <f>+'WP 2022'!#REF!</f>
        <v>#REF!</v>
      </c>
      <c r="C100" s="19" t="e">
        <f>IF('WP 2022'!#REF!="","",'WP 2022'!#REF!)</f>
        <v>#REF!</v>
      </c>
      <c r="D100" s="19" t="e">
        <f>IF('WP 2022'!#REF!="","",'WP 2022'!#REF!)</f>
        <v>#REF!</v>
      </c>
      <c r="E100" s="19" t="e">
        <f>IF('WP 2022'!#REF!="","",'WP 2022'!#REF!)</f>
        <v>#REF!</v>
      </c>
      <c r="F100" s="25" t="e">
        <f>IF('WP 2022'!#REF!="","",'WP 2022'!#REF!)</f>
        <v>#REF!</v>
      </c>
    </row>
    <row r="101" spans="1:6">
      <c r="A101" s="30" t="str">
        <f>+'WP 2022'!B95</f>
        <v>1.1.2.08.1056</v>
      </c>
      <c r="B101" s="19" t="str">
        <f>+'WP 2022'!E95</f>
        <v>ADTO MEDLIFE COM E SERV LTDA ME</v>
      </c>
      <c r="C101" s="19" t="e">
        <f>IF('WP 2022'!#REF!="","",'WP 2022'!#REF!)</f>
        <v>#REF!</v>
      </c>
      <c r="D101" s="19" t="e">
        <f>IF('WP 2022'!#REF!="","",'WP 2022'!#REF!)</f>
        <v>#REF!</v>
      </c>
      <c r="E101" s="19" t="e">
        <f>IF('WP 2022'!#REF!="","",'WP 2022'!#REF!)</f>
        <v>#REF!</v>
      </c>
      <c r="F101" s="25" t="e">
        <f>IF('WP 2022'!#REF!="","",'WP 2022'!#REF!)</f>
        <v>#REF!</v>
      </c>
    </row>
    <row r="102" spans="1:6">
      <c r="A102" s="30" t="e">
        <f>+'WP 2022'!#REF!</f>
        <v>#REF!</v>
      </c>
      <c r="B102" s="19" t="e">
        <f>+'WP 2022'!#REF!</f>
        <v>#REF!</v>
      </c>
      <c r="C102" s="19" t="e">
        <f>IF('WP 2022'!#REF!="","",'WP 2022'!#REF!)</f>
        <v>#REF!</v>
      </c>
      <c r="D102" s="19" t="e">
        <f>IF('WP 2022'!#REF!="","",'WP 2022'!#REF!)</f>
        <v>#REF!</v>
      </c>
      <c r="E102" s="19" t="e">
        <f>IF('WP 2022'!#REF!="","",'WP 2022'!#REF!)</f>
        <v>#REF!</v>
      </c>
      <c r="F102" s="25" t="e">
        <f>IF('WP 2022'!#REF!="","",'WP 2022'!#REF!)</f>
        <v>#REF!</v>
      </c>
    </row>
    <row r="103" spans="1:6">
      <c r="A103" s="30" t="e">
        <f>+'WP 2022'!#REF!</f>
        <v>#REF!</v>
      </c>
      <c r="B103" s="19" t="e">
        <f>+'WP 2022'!#REF!</f>
        <v>#REF!</v>
      </c>
      <c r="C103" s="19" t="e">
        <f>IF('WP 2022'!#REF!="","",'WP 2022'!#REF!)</f>
        <v>#REF!</v>
      </c>
      <c r="D103" s="19" t="e">
        <f>IF('WP 2022'!#REF!="","",'WP 2022'!#REF!)</f>
        <v>#REF!</v>
      </c>
      <c r="E103" s="19" t="e">
        <f>IF('WP 2022'!#REF!="","",'WP 2022'!#REF!)</f>
        <v>#REF!</v>
      </c>
      <c r="F103" s="25" t="e">
        <f>IF('WP 2022'!#REF!="","",'WP 2022'!#REF!)</f>
        <v>#REF!</v>
      </c>
    </row>
    <row r="104" spans="1:6">
      <c r="A104" s="30" t="e">
        <f>+'WP 2022'!#REF!</f>
        <v>#REF!</v>
      </c>
      <c r="B104" s="19" t="e">
        <f>+'WP 2022'!#REF!</f>
        <v>#REF!</v>
      </c>
      <c r="C104" s="19" t="e">
        <f>IF('WP 2022'!#REF!="","",'WP 2022'!#REF!)</f>
        <v>#REF!</v>
      </c>
      <c r="D104" s="19" t="e">
        <f>IF('WP 2022'!#REF!="","",'WP 2022'!#REF!)</f>
        <v>#REF!</v>
      </c>
      <c r="E104" s="19" t="e">
        <f>IF('WP 2022'!#REF!="","",'WP 2022'!#REF!)</f>
        <v>#REF!</v>
      </c>
      <c r="F104" s="25" t="e">
        <f>IF('WP 2022'!#REF!="","",'WP 2022'!#REF!)</f>
        <v>#REF!</v>
      </c>
    </row>
    <row r="105" spans="1:6">
      <c r="A105" s="30" t="e">
        <f>+'WP 2022'!#REF!</f>
        <v>#REF!</v>
      </c>
      <c r="B105" s="19" t="e">
        <f>+'WP 2022'!#REF!</f>
        <v>#REF!</v>
      </c>
      <c r="C105" s="19" t="e">
        <f>IF('WP 2022'!#REF!="","",'WP 2022'!#REF!)</f>
        <v>#REF!</v>
      </c>
      <c r="D105" s="19" t="e">
        <f>IF('WP 2022'!#REF!="","",'WP 2022'!#REF!)</f>
        <v>#REF!</v>
      </c>
      <c r="E105" s="19" t="e">
        <f>IF('WP 2022'!#REF!="","",'WP 2022'!#REF!)</f>
        <v>#REF!</v>
      </c>
      <c r="F105" s="25" t="e">
        <f>IF('WP 2022'!#REF!="","",'WP 2022'!#REF!)</f>
        <v>#REF!</v>
      </c>
    </row>
    <row r="106" spans="1:6">
      <c r="A106" s="30" t="e">
        <f>+'WP 2022'!#REF!</f>
        <v>#REF!</v>
      </c>
      <c r="B106" s="19" t="e">
        <f>+'WP 2022'!#REF!</f>
        <v>#REF!</v>
      </c>
      <c r="C106" s="19" t="e">
        <f>IF('WP 2022'!#REF!="","",'WP 2022'!#REF!)</f>
        <v>#REF!</v>
      </c>
      <c r="D106" s="19" t="e">
        <f>IF('WP 2022'!#REF!="","",'WP 2022'!#REF!)</f>
        <v>#REF!</v>
      </c>
      <c r="E106" s="19" t="e">
        <f>IF('WP 2022'!#REF!="","",'WP 2022'!#REF!)</f>
        <v>#REF!</v>
      </c>
      <c r="F106" s="25" t="e">
        <f>IF('WP 2022'!#REF!="","",'WP 2022'!#REF!)</f>
        <v>#REF!</v>
      </c>
    </row>
    <row r="107" spans="1:6">
      <c r="A107" s="30" t="str">
        <f>+'WP 2022'!B96</f>
        <v>1.1.2.08.1300</v>
      </c>
      <c r="B107" s="19" t="str">
        <f>+'WP 2022'!E96</f>
        <v>ADTO L L RAMOS EQUIPAMENTOS</v>
      </c>
      <c r="C107" s="19" t="e">
        <f>IF('WP 2022'!#REF!="","",'WP 2022'!#REF!)</f>
        <v>#REF!</v>
      </c>
      <c r="D107" s="19" t="e">
        <f>IF('WP 2022'!#REF!="","",'WP 2022'!#REF!)</f>
        <v>#REF!</v>
      </c>
      <c r="E107" s="19" t="e">
        <f>IF('WP 2022'!#REF!="","",'WP 2022'!#REF!)</f>
        <v>#REF!</v>
      </c>
      <c r="F107" s="25" t="e">
        <f>IF('WP 2022'!#REF!="","",'WP 2022'!#REF!)</f>
        <v>#REF!</v>
      </c>
    </row>
    <row r="108" spans="1:6">
      <c r="A108" s="30" t="e">
        <f>+'WP 2022'!#REF!</f>
        <v>#REF!</v>
      </c>
      <c r="B108" s="19" t="e">
        <f>+'WP 2022'!#REF!</f>
        <v>#REF!</v>
      </c>
      <c r="C108" s="19" t="e">
        <f>IF('WP 2022'!#REF!="","",'WP 2022'!#REF!)</f>
        <v>#REF!</v>
      </c>
      <c r="D108" s="19" t="e">
        <f>IF('WP 2022'!#REF!="","",'WP 2022'!#REF!)</f>
        <v>#REF!</v>
      </c>
      <c r="E108" s="19" t="e">
        <f>IF('WP 2022'!#REF!="","",'WP 2022'!#REF!)</f>
        <v>#REF!</v>
      </c>
      <c r="F108" s="25" t="e">
        <f>IF('WP 2022'!#REF!="","",'WP 2022'!#REF!)</f>
        <v>#REF!</v>
      </c>
    </row>
    <row r="109" spans="1:6">
      <c r="A109" s="30" t="str">
        <f>+'WP 2022'!B97</f>
        <v>1.1.2.08.1374</v>
      </c>
      <c r="B109" s="19" t="str">
        <f>+'WP 2022'!E97</f>
        <v>ADTO ANDREA C OLIVEIRA BASSO EPP</v>
      </c>
      <c r="C109" s="19" t="e">
        <f>IF('WP 2022'!#REF!="","",'WP 2022'!#REF!)</f>
        <v>#REF!</v>
      </c>
      <c r="D109" s="19" t="e">
        <f>IF('WP 2022'!#REF!="","",'WP 2022'!#REF!)</f>
        <v>#REF!</v>
      </c>
      <c r="E109" s="19" t="e">
        <f>IF('WP 2022'!#REF!="","",'WP 2022'!#REF!)</f>
        <v>#REF!</v>
      </c>
      <c r="F109" s="25" t="e">
        <f>IF('WP 2022'!#REF!="","",'WP 2022'!#REF!)</f>
        <v>#REF!</v>
      </c>
    </row>
    <row r="110" spans="1:6">
      <c r="A110" s="30" t="e">
        <f>+'WP 2022'!#REF!</f>
        <v>#REF!</v>
      </c>
      <c r="B110" s="19" t="e">
        <f>+'WP 2022'!#REF!</f>
        <v>#REF!</v>
      </c>
      <c r="C110" s="19" t="e">
        <f>IF('WP 2022'!#REF!="","",'WP 2022'!#REF!)</f>
        <v>#REF!</v>
      </c>
      <c r="D110" s="19" t="e">
        <f>IF('WP 2022'!#REF!="","",'WP 2022'!#REF!)</f>
        <v>#REF!</v>
      </c>
      <c r="E110" s="19" t="e">
        <f>IF('WP 2022'!#REF!="","",'WP 2022'!#REF!)</f>
        <v>#REF!</v>
      </c>
      <c r="F110" s="25" t="e">
        <f>IF('WP 2022'!#REF!="","",'WP 2022'!#REF!)</f>
        <v>#REF!</v>
      </c>
    </row>
    <row r="111" spans="1:6">
      <c r="A111" s="30" t="e">
        <f>+'WP 2022'!#REF!</f>
        <v>#REF!</v>
      </c>
      <c r="B111" s="19" t="e">
        <f>+'WP 2022'!#REF!</f>
        <v>#REF!</v>
      </c>
      <c r="C111" s="19" t="e">
        <f>IF('WP 2022'!#REF!="","",'WP 2022'!#REF!)</f>
        <v>#REF!</v>
      </c>
      <c r="D111" s="19" t="e">
        <f>IF('WP 2022'!#REF!="","",'WP 2022'!#REF!)</f>
        <v>#REF!</v>
      </c>
      <c r="E111" s="19" t="e">
        <f>IF('WP 2022'!#REF!="","",'WP 2022'!#REF!)</f>
        <v>#REF!</v>
      </c>
      <c r="F111" s="25" t="e">
        <f>IF('WP 2022'!#REF!="","",'WP 2022'!#REF!)</f>
        <v>#REF!</v>
      </c>
    </row>
    <row r="112" spans="1:6">
      <c r="A112" s="30" t="str">
        <f>+'WP 2022'!B98</f>
        <v>1.1.2.08.1454</v>
      </c>
      <c r="B112" s="19" t="str">
        <f>+'WP 2022'!E98</f>
        <v>ADTO SULWORK TECNOLOGIA E SIST DE</v>
      </c>
      <c r="C112" s="19" t="e">
        <f>IF('WP 2022'!#REF!="","",'WP 2022'!#REF!)</f>
        <v>#REF!</v>
      </c>
      <c r="D112" s="19" t="e">
        <f>IF('WP 2022'!#REF!="","",'WP 2022'!#REF!)</f>
        <v>#REF!</v>
      </c>
      <c r="E112" s="19" t="e">
        <f>IF('WP 2022'!#REF!="","",'WP 2022'!#REF!)</f>
        <v>#REF!</v>
      </c>
      <c r="F112" s="25" t="e">
        <f>IF('WP 2022'!#REF!="","",'WP 2022'!#REF!)</f>
        <v>#REF!</v>
      </c>
    </row>
    <row r="113" spans="1:6">
      <c r="A113" s="30" t="str">
        <f>+'WP 2022'!B99</f>
        <v>1.1.2.08.1561</v>
      </c>
      <c r="B113" s="19" t="str">
        <f>+'WP 2022'!E99</f>
        <v>ADTO BIANCA TALITA SANTOS FRANCO</v>
      </c>
      <c r="C113" s="19" t="e">
        <f>IF('WP 2022'!#REF!="","",'WP 2022'!#REF!)</f>
        <v>#REF!</v>
      </c>
      <c r="D113" s="19" t="e">
        <f>IF('WP 2022'!#REF!="","",'WP 2022'!#REF!)</f>
        <v>#REF!</v>
      </c>
      <c r="E113" s="19" t="e">
        <f>IF('WP 2022'!#REF!="","",'WP 2022'!#REF!)</f>
        <v>#REF!</v>
      </c>
      <c r="F113" s="25" t="e">
        <f>IF('WP 2022'!#REF!="","",'WP 2022'!#REF!)</f>
        <v>#REF!</v>
      </c>
    </row>
    <row r="114" spans="1:6">
      <c r="A114" s="30" t="e">
        <f>+'WP 2022'!#REF!</f>
        <v>#REF!</v>
      </c>
      <c r="B114" s="19" t="e">
        <f>+'WP 2022'!#REF!</f>
        <v>#REF!</v>
      </c>
      <c r="C114" s="19" t="e">
        <f>IF('WP 2022'!#REF!="","",'WP 2022'!#REF!)</f>
        <v>#REF!</v>
      </c>
      <c r="D114" s="19" t="e">
        <f>IF('WP 2022'!#REF!="","",'WP 2022'!#REF!)</f>
        <v>#REF!</v>
      </c>
      <c r="E114" s="19" t="e">
        <f>IF('WP 2022'!#REF!="","",'WP 2022'!#REF!)</f>
        <v>#REF!</v>
      </c>
      <c r="F114" s="25" t="e">
        <f>IF('WP 2022'!#REF!="","",'WP 2022'!#REF!)</f>
        <v>#REF!</v>
      </c>
    </row>
    <row r="115" spans="1:6">
      <c r="A115" s="30" t="e">
        <f>+'WP 2022'!#REF!</f>
        <v>#REF!</v>
      </c>
      <c r="B115" s="19" t="e">
        <f>+'WP 2022'!#REF!</f>
        <v>#REF!</v>
      </c>
      <c r="C115" s="19" t="e">
        <f>IF('WP 2022'!#REF!="","",'WP 2022'!#REF!)</f>
        <v>#REF!</v>
      </c>
      <c r="D115" s="19" t="e">
        <f>IF('WP 2022'!#REF!="","",'WP 2022'!#REF!)</f>
        <v>#REF!</v>
      </c>
      <c r="E115" s="19" t="e">
        <f>IF('WP 2022'!#REF!="","",'WP 2022'!#REF!)</f>
        <v>#REF!</v>
      </c>
      <c r="F115" s="25" t="e">
        <f>IF('WP 2022'!#REF!="","",'WP 2022'!#REF!)</f>
        <v>#REF!</v>
      </c>
    </row>
    <row r="116" spans="1:6">
      <c r="A116" s="30" t="e">
        <f>+'WP 2022'!#REF!</f>
        <v>#REF!</v>
      </c>
      <c r="B116" s="19" t="e">
        <f>+'WP 2022'!#REF!</f>
        <v>#REF!</v>
      </c>
      <c r="C116" s="19" t="e">
        <f>IF('WP 2022'!#REF!="","",'WP 2022'!#REF!)</f>
        <v>#REF!</v>
      </c>
      <c r="D116" s="19" t="e">
        <f>IF('WP 2022'!#REF!="","",'WP 2022'!#REF!)</f>
        <v>#REF!</v>
      </c>
      <c r="E116" s="19" t="e">
        <f>IF('WP 2022'!#REF!="","",'WP 2022'!#REF!)</f>
        <v>#REF!</v>
      </c>
      <c r="F116" s="25" t="e">
        <f>IF('WP 2022'!#REF!="","",'WP 2022'!#REF!)</f>
        <v>#REF!</v>
      </c>
    </row>
    <row r="117" spans="1:6">
      <c r="A117" s="30" t="str">
        <f>+'WP 2022'!B100</f>
        <v>1.1.2.08.1726</v>
      </c>
      <c r="B117" s="19" t="str">
        <f>+'WP 2022'!E100</f>
        <v>ADTO MARLON R MACIEL</v>
      </c>
      <c r="C117" s="19" t="e">
        <f>IF('WP 2022'!#REF!="","",'WP 2022'!#REF!)</f>
        <v>#REF!</v>
      </c>
      <c r="D117" s="19" t="e">
        <f>IF('WP 2022'!#REF!="","",'WP 2022'!#REF!)</f>
        <v>#REF!</v>
      </c>
      <c r="E117" s="19" t="e">
        <f>IF('WP 2022'!#REF!="","",'WP 2022'!#REF!)</f>
        <v>#REF!</v>
      </c>
      <c r="F117" s="25" t="e">
        <f>IF('WP 2022'!#REF!="","",'WP 2022'!#REF!)</f>
        <v>#REF!</v>
      </c>
    </row>
    <row r="118" spans="1:6">
      <c r="A118" s="30" t="str">
        <f>+'WP 2022'!B101</f>
        <v>1.1.2.08.1736</v>
      </c>
      <c r="B118" s="19" t="str">
        <f>+'WP 2022'!E101</f>
        <v>ADTO MICHELLE DA GAMA QUEIROZ</v>
      </c>
      <c r="C118" s="19" t="e">
        <f>IF('WP 2022'!#REF!="","",'WP 2022'!#REF!)</f>
        <v>#REF!</v>
      </c>
      <c r="D118" s="19" t="e">
        <f>IF('WP 2022'!#REF!="","",'WP 2022'!#REF!)</f>
        <v>#REF!</v>
      </c>
      <c r="E118" s="19" t="e">
        <f>IF('WP 2022'!#REF!="","",'WP 2022'!#REF!)</f>
        <v>#REF!</v>
      </c>
      <c r="F118" s="25" t="e">
        <f>IF('WP 2022'!#REF!="","",'WP 2022'!#REF!)</f>
        <v>#REF!</v>
      </c>
    </row>
    <row r="119" spans="1:6">
      <c r="A119" s="30" t="e">
        <f>+'WP 2022'!#REF!</f>
        <v>#REF!</v>
      </c>
      <c r="B119" s="19" t="e">
        <f>+'WP 2022'!#REF!</f>
        <v>#REF!</v>
      </c>
      <c r="C119" s="19" t="e">
        <f>IF('WP 2022'!#REF!="","",'WP 2022'!#REF!)</f>
        <v>#REF!</v>
      </c>
      <c r="D119" s="19" t="e">
        <f>IF('WP 2022'!#REF!="","",'WP 2022'!#REF!)</f>
        <v>#REF!</v>
      </c>
      <c r="E119" s="19" t="e">
        <f>IF('WP 2022'!#REF!="","",'WP 2022'!#REF!)</f>
        <v>#REF!</v>
      </c>
      <c r="F119" s="25" t="e">
        <f>IF('WP 2022'!#REF!="","",'WP 2022'!#REF!)</f>
        <v>#REF!</v>
      </c>
    </row>
    <row r="120" spans="1:6">
      <c r="A120" s="30" t="str">
        <f>+'WP 2022'!B102</f>
        <v>1.1.2.08.1742</v>
      </c>
      <c r="B120" s="19" t="str">
        <f>+'WP 2022'!E102</f>
        <v>ADTO ENCARGOS CLUBE DOS MEDICOS</v>
      </c>
      <c r="C120" s="19" t="e">
        <f>IF('WP 2022'!#REF!="","",'WP 2022'!#REF!)</f>
        <v>#REF!</v>
      </c>
      <c r="D120" s="19" t="e">
        <f>IF('WP 2022'!#REF!="","",'WP 2022'!#REF!)</f>
        <v>#REF!</v>
      </c>
      <c r="E120" s="19" t="e">
        <f>IF('WP 2022'!#REF!="","",'WP 2022'!#REF!)</f>
        <v>#REF!</v>
      </c>
      <c r="F120" s="25" t="e">
        <f>IF('WP 2022'!#REF!="","",'WP 2022'!#REF!)</f>
        <v>#REF!</v>
      </c>
    </row>
    <row r="121" spans="1:6">
      <c r="A121" s="30" t="e">
        <f>+'WP 2022'!#REF!</f>
        <v>#REF!</v>
      </c>
      <c r="B121" s="19" t="e">
        <f>+'WP 2022'!#REF!</f>
        <v>#REF!</v>
      </c>
      <c r="C121" s="19" t="e">
        <f>IF('WP 2022'!#REF!="","",'WP 2022'!#REF!)</f>
        <v>#REF!</v>
      </c>
      <c r="D121" s="19" t="e">
        <f>IF('WP 2022'!#REF!="","",'WP 2022'!#REF!)</f>
        <v>#REF!</v>
      </c>
      <c r="E121" s="19" t="e">
        <f>IF('WP 2022'!#REF!="","",'WP 2022'!#REF!)</f>
        <v>#REF!</v>
      </c>
      <c r="F121" s="25" t="e">
        <f>IF('WP 2022'!#REF!="","",'WP 2022'!#REF!)</f>
        <v>#REF!</v>
      </c>
    </row>
    <row r="122" spans="1:6">
      <c r="A122" s="30" t="str">
        <f>+'WP 2022'!B103</f>
        <v>1.1.2.08.1748</v>
      </c>
      <c r="B122" s="19" t="str">
        <f>+'WP 2022'!E103</f>
        <v>ADTO UNIVERSAL COPIAS E SERVICOES</v>
      </c>
      <c r="C122" s="19" t="e">
        <f>IF('WP 2022'!#REF!="","",'WP 2022'!#REF!)</f>
        <v>#REF!</v>
      </c>
      <c r="D122" s="19" t="e">
        <f>IF('WP 2022'!#REF!="","",'WP 2022'!#REF!)</f>
        <v>#REF!</v>
      </c>
      <c r="E122" s="19" t="e">
        <f>IF('WP 2022'!#REF!="","",'WP 2022'!#REF!)</f>
        <v>#REF!</v>
      </c>
      <c r="F122" s="25" t="e">
        <f>IF('WP 2022'!#REF!="","",'WP 2022'!#REF!)</f>
        <v>#REF!</v>
      </c>
    </row>
    <row r="123" spans="1:6">
      <c r="A123" s="30" t="e">
        <f>+'WP 2022'!#REF!</f>
        <v>#REF!</v>
      </c>
      <c r="B123" s="19" t="e">
        <f>+'WP 2022'!#REF!</f>
        <v>#REF!</v>
      </c>
      <c r="C123" s="19" t="e">
        <f>IF('WP 2022'!#REF!="","",'WP 2022'!#REF!)</f>
        <v>#REF!</v>
      </c>
      <c r="D123" s="19" t="e">
        <f>IF('WP 2022'!#REF!="","",'WP 2022'!#REF!)</f>
        <v>#REF!</v>
      </c>
      <c r="E123" s="19" t="e">
        <f>IF('WP 2022'!#REF!="","",'WP 2022'!#REF!)</f>
        <v>#REF!</v>
      </c>
      <c r="F123" s="25" t="e">
        <f>IF('WP 2022'!#REF!="","",'WP 2022'!#REF!)</f>
        <v>#REF!</v>
      </c>
    </row>
    <row r="124" spans="1:6">
      <c r="A124" s="30" t="str">
        <f>+'WP 2022'!B104</f>
        <v>1.1.2.08.1761</v>
      </c>
      <c r="B124" s="19" t="str">
        <f>+'WP 2022'!E104</f>
        <v>ADTO CLINICA SANTA CLARA</v>
      </c>
      <c r="C124" s="19" t="e">
        <f>IF('WP 2022'!#REF!="","",'WP 2022'!#REF!)</f>
        <v>#REF!</v>
      </c>
      <c r="D124" s="19" t="e">
        <f>IF('WP 2022'!#REF!="","",'WP 2022'!#REF!)</f>
        <v>#REF!</v>
      </c>
      <c r="E124" s="19" t="e">
        <f>IF('WP 2022'!#REF!="","",'WP 2022'!#REF!)</f>
        <v>#REF!</v>
      </c>
      <c r="F124" s="25" t="e">
        <f>IF('WP 2022'!#REF!="","",'WP 2022'!#REF!)</f>
        <v>#REF!</v>
      </c>
    </row>
    <row r="125" spans="1:6">
      <c r="A125" s="30" t="str">
        <f>+'WP 2022'!B105</f>
        <v>1.1.2.08.1762</v>
      </c>
      <c r="B125" s="19" t="str">
        <f>+'WP 2022'!E105</f>
        <v>ADTO MARIANE MAMEDE BORGES</v>
      </c>
      <c r="C125" s="19" t="e">
        <f>IF('WP 2022'!#REF!="","",'WP 2022'!#REF!)</f>
        <v>#REF!</v>
      </c>
      <c r="D125" s="19" t="e">
        <f>IF('WP 2022'!#REF!="","",'WP 2022'!#REF!)</f>
        <v>#REF!</v>
      </c>
      <c r="E125" s="19" t="e">
        <f>IF('WP 2022'!#REF!="","",'WP 2022'!#REF!)</f>
        <v>#REF!</v>
      </c>
      <c r="F125" s="25" t="e">
        <f>IF('WP 2022'!#REF!="","",'WP 2022'!#REF!)</f>
        <v>#REF!</v>
      </c>
    </row>
    <row r="126" spans="1:6">
      <c r="A126" s="30" t="str">
        <f>+'WP 2022'!B106</f>
        <v>1.1.2.08.1763</v>
      </c>
      <c r="B126" s="19" t="str">
        <f>+'WP 2022'!E106</f>
        <v>ADTO CONSORCIO REGIONAL DE SAUDE SUL</v>
      </c>
      <c r="C126" s="19" t="e">
        <f>IF('WP 2022'!#REF!="","",'WP 2022'!#REF!)</f>
        <v>#REF!</v>
      </c>
      <c r="D126" s="19" t="e">
        <f>IF('WP 2022'!#REF!="","",'WP 2022'!#REF!)</f>
        <v>#REF!</v>
      </c>
      <c r="E126" s="19" t="e">
        <f>IF('WP 2022'!#REF!="","",'WP 2022'!#REF!)</f>
        <v>#REF!</v>
      </c>
      <c r="F126" s="25" t="e">
        <f>IF('WP 2022'!#REF!="","",'WP 2022'!#REF!)</f>
        <v>#REF!</v>
      </c>
    </row>
    <row r="127" spans="1:6">
      <c r="A127" s="30" t="e">
        <f>+'WP 2022'!#REF!</f>
        <v>#REF!</v>
      </c>
      <c r="B127" s="19" t="e">
        <f>+'WP 2022'!#REF!</f>
        <v>#REF!</v>
      </c>
      <c r="C127" s="19" t="e">
        <f>IF('WP 2022'!#REF!="","",'WP 2022'!#REF!)</f>
        <v>#REF!</v>
      </c>
      <c r="D127" s="19" t="e">
        <f>IF('WP 2022'!#REF!="","",'WP 2022'!#REF!)</f>
        <v>#REF!</v>
      </c>
      <c r="E127" s="19" t="e">
        <f>IF('WP 2022'!#REF!="","",'WP 2022'!#REF!)</f>
        <v>#REF!</v>
      </c>
      <c r="F127" s="25" t="e">
        <f>IF('WP 2022'!#REF!="","",'WP 2022'!#REF!)</f>
        <v>#REF!</v>
      </c>
    </row>
    <row r="128" spans="1:6">
      <c r="A128" s="30" t="e">
        <f>+'WP 2022'!#REF!</f>
        <v>#REF!</v>
      </c>
      <c r="B128" s="19" t="e">
        <f>+'WP 2022'!#REF!</f>
        <v>#REF!</v>
      </c>
      <c r="C128" s="19" t="e">
        <f>IF('WP 2022'!#REF!="","",'WP 2022'!#REF!)</f>
        <v>#REF!</v>
      </c>
      <c r="D128" s="19" t="e">
        <f>IF('WP 2022'!#REF!="","",'WP 2022'!#REF!)</f>
        <v>#REF!</v>
      </c>
      <c r="E128" s="19" t="e">
        <f>IF('WP 2022'!#REF!="","",'WP 2022'!#REF!)</f>
        <v>#REF!</v>
      </c>
      <c r="F128" s="25" t="e">
        <f>IF('WP 2022'!#REF!="","",'WP 2022'!#REF!)</f>
        <v>#REF!</v>
      </c>
    </row>
    <row r="129" spans="1:6">
      <c r="A129" s="30" t="e">
        <f>+'WP 2022'!#REF!</f>
        <v>#REF!</v>
      </c>
      <c r="B129" s="19" t="e">
        <f>+'WP 2022'!#REF!</f>
        <v>#REF!</v>
      </c>
      <c r="C129" s="19" t="e">
        <f>IF('WP 2022'!#REF!="","",'WP 2022'!#REF!)</f>
        <v>#REF!</v>
      </c>
      <c r="D129" s="19" t="e">
        <f>IF('WP 2022'!#REF!="","",'WP 2022'!#REF!)</f>
        <v>#REF!</v>
      </c>
      <c r="E129" s="19" t="e">
        <f>IF('WP 2022'!#REF!="","",'WP 2022'!#REF!)</f>
        <v>#REF!</v>
      </c>
      <c r="F129" s="25" t="e">
        <f>IF('WP 2022'!#REF!="","",'WP 2022'!#REF!)</f>
        <v>#REF!</v>
      </c>
    </row>
    <row r="130" spans="1:6">
      <c r="A130" s="30" t="e">
        <f>+'WP 2022'!#REF!</f>
        <v>#REF!</v>
      </c>
      <c r="B130" s="19" t="e">
        <f>+'WP 2022'!#REF!</f>
        <v>#REF!</v>
      </c>
      <c r="C130" s="19" t="e">
        <f>IF('WP 2022'!#REF!="","",'WP 2022'!#REF!)</f>
        <v>#REF!</v>
      </c>
      <c r="D130" s="19" t="e">
        <f>IF('WP 2022'!#REF!="","",'WP 2022'!#REF!)</f>
        <v>#REF!</v>
      </c>
      <c r="E130" s="19" t="e">
        <f>IF('WP 2022'!#REF!="","",'WP 2022'!#REF!)</f>
        <v>#REF!</v>
      </c>
      <c r="F130" s="25" t="e">
        <f>IF('WP 2022'!#REF!="","",'WP 2022'!#REF!)</f>
        <v>#REF!</v>
      </c>
    </row>
    <row r="131" spans="1:6">
      <c r="A131" s="30" t="e">
        <f>+'WP 2022'!#REF!</f>
        <v>#REF!</v>
      </c>
      <c r="B131" s="19" t="e">
        <f>+'WP 2022'!#REF!</f>
        <v>#REF!</v>
      </c>
      <c r="C131" s="19" t="e">
        <f>IF('WP 2022'!#REF!="","",'WP 2022'!#REF!)</f>
        <v>#REF!</v>
      </c>
      <c r="D131" s="19" t="e">
        <f>IF('WP 2022'!#REF!="","",'WP 2022'!#REF!)</f>
        <v>#REF!</v>
      </c>
      <c r="E131" s="19" t="e">
        <f>IF('WP 2022'!#REF!="","",'WP 2022'!#REF!)</f>
        <v>#REF!</v>
      </c>
      <c r="F131" s="25" t="e">
        <f>IF('WP 2022'!#REF!="","",'WP 2022'!#REF!)</f>
        <v>#REF!</v>
      </c>
    </row>
    <row r="132" spans="1:6">
      <c r="A132" s="30" t="e">
        <f>+'WP 2022'!#REF!</f>
        <v>#REF!</v>
      </c>
      <c r="B132" s="19" t="e">
        <f>+'WP 2022'!#REF!</f>
        <v>#REF!</v>
      </c>
      <c r="C132" s="19" t="e">
        <f>IF('WP 2022'!#REF!="","",'WP 2022'!#REF!)</f>
        <v>#REF!</v>
      </c>
      <c r="D132" s="19" t="e">
        <f>IF('WP 2022'!#REF!="","",'WP 2022'!#REF!)</f>
        <v>#REF!</v>
      </c>
      <c r="E132" s="19" t="e">
        <f>IF('WP 2022'!#REF!="","",'WP 2022'!#REF!)</f>
        <v>#REF!</v>
      </c>
      <c r="F132" s="25" t="e">
        <f>IF('WP 2022'!#REF!="","",'WP 2022'!#REF!)</f>
        <v>#REF!</v>
      </c>
    </row>
    <row r="133" spans="1:6">
      <c r="A133" s="30" t="e">
        <f>+'WP 2022'!#REF!</f>
        <v>#REF!</v>
      </c>
      <c r="B133" s="19" t="e">
        <f>+'WP 2022'!#REF!</f>
        <v>#REF!</v>
      </c>
      <c r="C133" s="19" t="e">
        <f>IF('WP 2022'!#REF!="","",'WP 2022'!#REF!)</f>
        <v>#REF!</v>
      </c>
      <c r="D133" s="19" t="e">
        <f>IF('WP 2022'!#REF!="","",'WP 2022'!#REF!)</f>
        <v>#REF!</v>
      </c>
      <c r="E133" s="19" t="e">
        <f>IF('WP 2022'!#REF!="","",'WP 2022'!#REF!)</f>
        <v>#REF!</v>
      </c>
      <c r="F133" s="25" t="e">
        <f>IF('WP 2022'!#REF!="","",'WP 2022'!#REF!)</f>
        <v>#REF!</v>
      </c>
    </row>
    <row r="134" spans="1:6">
      <c r="A134" s="30" t="e">
        <f>+'WP 2022'!#REF!</f>
        <v>#REF!</v>
      </c>
      <c r="B134" s="19" t="e">
        <f>+'WP 2022'!#REF!</f>
        <v>#REF!</v>
      </c>
      <c r="C134" s="19" t="e">
        <f>IF('WP 2022'!#REF!="","",'WP 2022'!#REF!)</f>
        <v>#REF!</v>
      </c>
      <c r="D134" s="19" t="e">
        <f>IF('WP 2022'!#REF!="","",'WP 2022'!#REF!)</f>
        <v>#REF!</v>
      </c>
      <c r="E134" s="19" t="e">
        <f>IF('WP 2022'!#REF!="","",'WP 2022'!#REF!)</f>
        <v>#REF!</v>
      </c>
      <c r="F134" s="25" t="e">
        <f>IF('WP 2022'!#REF!="","",'WP 2022'!#REF!)</f>
        <v>#REF!</v>
      </c>
    </row>
    <row r="135" spans="1:6">
      <c r="A135" s="30" t="e">
        <f>+'WP 2022'!#REF!</f>
        <v>#REF!</v>
      </c>
      <c r="B135" s="19" t="e">
        <f>+'WP 2022'!#REF!</f>
        <v>#REF!</v>
      </c>
      <c r="C135" s="19" t="e">
        <f>IF('WP 2022'!#REF!="","",'WP 2022'!#REF!)</f>
        <v>#REF!</v>
      </c>
      <c r="D135" s="19" t="e">
        <f>IF('WP 2022'!#REF!="","",'WP 2022'!#REF!)</f>
        <v>#REF!</v>
      </c>
      <c r="E135" s="19" t="e">
        <f>IF('WP 2022'!#REF!="","",'WP 2022'!#REF!)</f>
        <v>#REF!</v>
      </c>
      <c r="F135" s="25" t="e">
        <f>IF('WP 2022'!#REF!="","",'WP 2022'!#REF!)</f>
        <v>#REF!</v>
      </c>
    </row>
    <row r="136" spans="1:6">
      <c r="A136" s="30" t="e">
        <f>+'WP 2022'!#REF!</f>
        <v>#REF!</v>
      </c>
      <c r="B136" s="19" t="e">
        <f>+'WP 2022'!#REF!</f>
        <v>#REF!</v>
      </c>
      <c r="C136" s="19" t="e">
        <f>IF('WP 2022'!#REF!="","",'WP 2022'!#REF!)</f>
        <v>#REF!</v>
      </c>
      <c r="D136" s="19" t="e">
        <f>IF('WP 2022'!#REF!="","",'WP 2022'!#REF!)</f>
        <v>#REF!</v>
      </c>
      <c r="E136" s="19" t="e">
        <f>IF('WP 2022'!#REF!="","",'WP 2022'!#REF!)</f>
        <v>#REF!</v>
      </c>
      <c r="F136" s="25" t="e">
        <f>IF('WP 2022'!#REF!="","",'WP 2022'!#REF!)</f>
        <v>#REF!</v>
      </c>
    </row>
    <row r="137" spans="1:6">
      <c r="A137" s="30" t="e">
        <f>+'WP 2022'!#REF!</f>
        <v>#REF!</v>
      </c>
      <c r="B137" s="19" t="e">
        <f>+'WP 2022'!#REF!</f>
        <v>#REF!</v>
      </c>
      <c r="C137" s="19" t="e">
        <f>IF('WP 2022'!#REF!="","",'WP 2022'!#REF!)</f>
        <v>#REF!</v>
      </c>
      <c r="D137" s="19" t="e">
        <f>IF('WP 2022'!#REF!="","",'WP 2022'!#REF!)</f>
        <v>#REF!</v>
      </c>
      <c r="E137" s="19" t="e">
        <f>IF('WP 2022'!#REF!="","",'WP 2022'!#REF!)</f>
        <v>#REF!</v>
      </c>
      <c r="F137" s="25" t="e">
        <f>IF('WP 2022'!#REF!="","",'WP 2022'!#REF!)</f>
        <v>#REF!</v>
      </c>
    </row>
    <row r="138" spans="1:6">
      <c r="A138" s="30" t="e">
        <f>+'WP 2022'!#REF!</f>
        <v>#REF!</v>
      </c>
      <c r="B138" s="19" t="e">
        <f>+'WP 2022'!#REF!</f>
        <v>#REF!</v>
      </c>
      <c r="C138" s="19" t="e">
        <f>IF('WP 2022'!#REF!="","",'WP 2022'!#REF!)</f>
        <v>#REF!</v>
      </c>
      <c r="D138" s="19" t="e">
        <f>IF('WP 2022'!#REF!="","",'WP 2022'!#REF!)</f>
        <v>#REF!</v>
      </c>
      <c r="E138" s="19" t="e">
        <f>IF('WP 2022'!#REF!="","",'WP 2022'!#REF!)</f>
        <v>#REF!</v>
      </c>
      <c r="F138" s="25" t="e">
        <f>IF('WP 2022'!#REF!="","",'WP 2022'!#REF!)</f>
        <v>#REF!</v>
      </c>
    </row>
    <row r="139" spans="1:6">
      <c r="A139" s="30" t="e">
        <f>+'WP 2022'!#REF!</f>
        <v>#REF!</v>
      </c>
      <c r="B139" s="19" t="e">
        <f>+'WP 2022'!#REF!</f>
        <v>#REF!</v>
      </c>
      <c r="C139" s="19" t="e">
        <f>IF('WP 2022'!#REF!="","",'WP 2022'!#REF!)</f>
        <v>#REF!</v>
      </c>
      <c r="D139" s="19" t="e">
        <f>IF('WP 2022'!#REF!="","",'WP 2022'!#REF!)</f>
        <v>#REF!</v>
      </c>
      <c r="E139" s="19" t="e">
        <f>IF('WP 2022'!#REF!="","",'WP 2022'!#REF!)</f>
        <v>#REF!</v>
      </c>
      <c r="F139" s="25" t="e">
        <f>IF('WP 2022'!#REF!="","",'WP 2022'!#REF!)</f>
        <v>#REF!</v>
      </c>
    </row>
    <row r="140" spans="1:6">
      <c r="A140" s="30" t="e">
        <f>+'WP 2022'!#REF!</f>
        <v>#REF!</v>
      </c>
      <c r="B140" s="19" t="e">
        <f>+'WP 2022'!#REF!</f>
        <v>#REF!</v>
      </c>
      <c r="C140" s="19" t="e">
        <f>IF('WP 2022'!#REF!="","",'WP 2022'!#REF!)</f>
        <v>#REF!</v>
      </c>
      <c r="D140" s="19" t="e">
        <f>IF('WP 2022'!#REF!="","",'WP 2022'!#REF!)</f>
        <v>#REF!</v>
      </c>
      <c r="E140" s="19" t="e">
        <f>IF('WP 2022'!#REF!="","",'WP 2022'!#REF!)</f>
        <v>#REF!</v>
      </c>
      <c r="F140" s="25" t="e">
        <f>IF('WP 2022'!#REF!="","",'WP 2022'!#REF!)</f>
        <v>#REF!</v>
      </c>
    </row>
    <row r="141" spans="1:6">
      <c r="A141" s="30" t="e">
        <f>+'WP 2022'!#REF!</f>
        <v>#REF!</v>
      </c>
      <c r="B141" s="19" t="e">
        <f>+'WP 2022'!#REF!</f>
        <v>#REF!</v>
      </c>
      <c r="C141" s="19" t="e">
        <f>IF('WP 2022'!#REF!="","",'WP 2022'!#REF!)</f>
        <v>#REF!</v>
      </c>
      <c r="D141" s="19" t="e">
        <f>IF('WP 2022'!#REF!="","",'WP 2022'!#REF!)</f>
        <v>#REF!</v>
      </c>
      <c r="E141" s="19" t="e">
        <f>IF('WP 2022'!#REF!="","",'WP 2022'!#REF!)</f>
        <v>#REF!</v>
      </c>
      <c r="F141" s="25" t="e">
        <f>IF('WP 2022'!#REF!="","",'WP 2022'!#REF!)</f>
        <v>#REF!</v>
      </c>
    </row>
    <row r="142" spans="1:6">
      <c r="A142" s="30" t="e">
        <f>+'WP 2022'!#REF!</f>
        <v>#REF!</v>
      </c>
      <c r="B142" s="19" t="e">
        <f>+'WP 2022'!#REF!</f>
        <v>#REF!</v>
      </c>
      <c r="C142" s="19" t="e">
        <f>IF('WP 2022'!#REF!="","",'WP 2022'!#REF!)</f>
        <v>#REF!</v>
      </c>
      <c r="D142" s="19" t="e">
        <f>IF('WP 2022'!#REF!="","",'WP 2022'!#REF!)</f>
        <v>#REF!</v>
      </c>
      <c r="E142" s="19" t="e">
        <f>IF('WP 2022'!#REF!="","",'WP 2022'!#REF!)</f>
        <v>#REF!</v>
      </c>
      <c r="F142" s="25" t="e">
        <f>IF('WP 2022'!#REF!="","",'WP 2022'!#REF!)</f>
        <v>#REF!</v>
      </c>
    </row>
    <row r="143" spans="1:6">
      <c r="A143" s="30" t="e">
        <f>+'WP 2022'!#REF!</f>
        <v>#REF!</v>
      </c>
      <c r="B143" s="19" t="e">
        <f>+'WP 2022'!#REF!</f>
        <v>#REF!</v>
      </c>
      <c r="C143" s="19" t="e">
        <f>IF('WP 2022'!#REF!="","",'WP 2022'!#REF!)</f>
        <v>#REF!</v>
      </c>
      <c r="D143" s="19" t="e">
        <f>IF('WP 2022'!#REF!="","",'WP 2022'!#REF!)</f>
        <v>#REF!</v>
      </c>
      <c r="E143" s="19" t="e">
        <f>IF('WP 2022'!#REF!="","",'WP 2022'!#REF!)</f>
        <v>#REF!</v>
      </c>
      <c r="F143" s="25" t="e">
        <f>IF('WP 2022'!#REF!="","",'WP 2022'!#REF!)</f>
        <v>#REF!</v>
      </c>
    </row>
    <row r="144" spans="1:6">
      <c r="A144" s="30" t="str">
        <f>+'WP 2022'!B107</f>
        <v>1.1.2.08.1786</v>
      </c>
      <c r="B144" s="19" t="str">
        <f>+'WP 2022'!E107</f>
        <v>ADTO ADTO TRIBUNAL REGIONAL DO</v>
      </c>
      <c r="C144" s="19" t="e">
        <f>IF('WP 2022'!#REF!="","",'WP 2022'!#REF!)</f>
        <v>#REF!</v>
      </c>
      <c r="D144" s="19" t="e">
        <f>IF('WP 2022'!#REF!="","",'WP 2022'!#REF!)</f>
        <v>#REF!</v>
      </c>
      <c r="E144" s="19" t="e">
        <f>IF('WP 2022'!#REF!="","",'WP 2022'!#REF!)</f>
        <v>#REF!</v>
      </c>
      <c r="F144" s="25" t="e">
        <f>IF('WP 2022'!#REF!="","",'WP 2022'!#REF!)</f>
        <v>#REF!</v>
      </c>
    </row>
    <row r="145" spans="1:6">
      <c r="A145" s="30" t="e">
        <f>+'WP 2022'!#REF!</f>
        <v>#REF!</v>
      </c>
      <c r="B145" s="19" t="e">
        <f>+'WP 2022'!#REF!</f>
        <v>#REF!</v>
      </c>
      <c r="C145" s="19" t="e">
        <f>IF('WP 2022'!#REF!="","",'WP 2022'!#REF!)</f>
        <v>#REF!</v>
      </c>
      <c r="D145" s="19" t="e">
        <f>IF('WP 2022'!#REF!="","",'WP 2022'!#REF!)</f>
        <v>#REF!</v>
      </c>
      <c r="E145" s="19" t="e">
        <f>IF('WP 2022'!#REF!="","",'WP 2022'!#REF!)</f>
        <v>#REF!</v>
      </c>
      <c r="F145" s="25" t="e">
        <f>IF('WP 2022'!#REF!="","",'WP 2022'!#REF!)</f>
        <v>#REF!</v>
      </c>
    </row>
    <row r="146" spans="1:6">
      <c r="A146" s="30" t="e">
        <f>+'WP 2022'!#REF!</f>
        <v>#REF!</v>
      </c>
      <c r="B146" s="19" t="e">
        <f>+'WP 2022'!#REF!</f>
        <v>#REF!</v>
      </c>
      <c r="C146" s="19" t="e">
        <f>IF('WP 2022'!#REF!="","",'WP 2022'!#REF!)</f>
        <v>#REF!</v>
      </c>
      <c r="D146" s="19" t="e">
        <f>IF('WP 2022'!#REF!="","",'WP 2022'!#REF!)</f>
        <v>#REF!</v>
      </c>
      <c r="E146" s="19" t="e">
        <f>IF('WP 2022'!#REF!="","",'WP 2022'!#REF!)</f>
        <v>#REF!</v>
      </c>
      <c r="F146" s="25" t="e">
        <f>IF('WP 2022'!#REF!="","",'WP 2022'!#REF!)</f>
        <v>#REF!</v>
      </c>
    </row>
    <row r="147" spans="1:6">
      <c r="A147" s="30" t="e">
        <f>+'WP 2022'!#REF!</f>
        <v>#REF!</v>
      </c>
      <c r="B147" s="19" t="e">
        <f>+'WP 2022'!#REF!</f>
        <v>#REF!</v>
      </c>
      <c r="C147" s="19" t="e">
        <f>IF('WP 2022'!#REF!="","",'WP 2022'!#REF!)</f>
        <v>#REF!</v>
      </c>
      <c r="D147" s="19" t="e">
        <f>IF('WP 2022'!#REF!="","",'WP 2022'!#REF!)</f>
        <v>#REF!</v>
      </c>
      <c r="E147" s="19" t="e">
        <f>IF('WP 2022'!#REF!="","",'WP 2022'!#REF!)</f>
        <v>#REF!</v>
      </c>
      <c r="F147" s="25" t="e">
        <f>IF('WP 2022'!#REF!="","",'WP 2022'!#REF!)</f>
        <v>#REF!</v>
      </c>
    </row>
    <row r="148" spans="1:6">
      <c r="A148" s="30" t="e">
        <f>+'WP 2022'!#REF!</f>
        <v>#REF!</v>
      </c>
      <c r="B148" s="19" t="e">
        <f>+'WP 2022'!#REF!</f>
        <v>#REF!</v>
      </c>
      <c r="C148" s="19" t="e">
        <f>IF('WP 2022'!#REF!="","",'WP 2022'!#REF!)</f>
        <v>#REF!</v>
      </c>
      <c r="D148" s="19" t="e">
        <f>IF('WP 2022'!#REF!="","",'WP 2022'!#REF!)</f>
        <v>#REF!</v>
      </c>
      <c r="E148" s="19" t="e">
        <f>IF('WP 2022'!#REF!="","",'WP 2022'!#REF!)</f>
        <v>#REF!</v>
      </c>
      <c r="F148" s="25" t="e">
        <f>IF('WP 2022'!#REF!="","",'WP 2022'!#REF!)</f>
        <v>#REF!</v>
      </c>
    </row>
    <row r="149" spans="1:6">
      <c r="A149" s="30" t="e">
        <f>+'WP 2022'!#REF!</f>
        <v>#REF!</v>
      </c>
      <c r="B149" s="19" t="e">
        <f>+'WP 2022'!#REF!</f>
        <v>#REF!</v>
      </c>
      <c r="C149" s="19" t="e">
        <f>IF('WP 2022'!#REF!="","",'WP 2022'!#REF!)</f>
        <v>#REF!</v>
      </c>
      <c r="D149" s="19" t="e">
        <f>IF('WP 2022'!#REF!="","",'WP 2022'!#REF!)</f>
        <v>#REF!</v>
      </c>
      <c r="E149" s="19" t="e">
        <f>IF('WP 2022'!#REF!="","",'WP 2022'!#REF!)</f>
        <v>#REF!</v>
      </c>
      <c r="F149" s="25" t="e">
        <f>IF('WP 2022'!#REF!="","",'WP 2022'!#REF!)</f>
        <v>#REF!</v>
      </c>
    </row>
    <row r="150" spans="1:6">
      <c r="A150" s="30" t="e">
        <f>+'WP 2022'!#REF!</f>
        <v>#REF!</v>
      </c>
      <c r="B150" s="19" t="e">
        <f>+'WP 2022'!#REF!</f>
        <v>#REF!</v>
      </c>
      <c r="C150" s="19" t="e">
        <f>IF('WP 2022'!#REF!="","",'WP 2022'!#REF!)</f>
        <v>#REF!</v>
      </c>
      <c r="D150" s="19" t="e">
        <f>IF('WP 2022'!#REF!="","",'WP 2022'!#REF!)</f>
        <v>#REF!</v>
      </c>
      <c r="E150" s="19" t="e">
        <f>IF('WP 2022'!#REF!="","",'WP 2022'!#REF!)</f>
        <v>#REF!</v>
      </c>
      <c r="F150" s="25" t="e">
        <f>IF('WP 2022'!#REF!="","",'WP 2022'!#REF!)</f>
        <v>#REF!</v>
      </c>
    </row>
    <row r="151" spans="1:6">
      <c r="A151" s="30" t="e">
        <f>+'WP 2022'!#REF!</f>
        <v>#REF!</v>
      </c>
      <c r="B151" s="19" t="e">
        <f>+'WP 2022'!#REF!</f>
        <v>#REF!</v>
      </c>
      <c r="C151" s="19" t="e">
        <f>IF('WP 2022'!#REF!="","",'WP 2022'!#REF!)</f>
        <v>#REF!</v>
      </c>
      <c r="D151" s="19" t="e">
        <f>IF('WP 2022'!#REF!="","",'WP 2022'!#REF!)</f>
        <v>#REF!</v>
      </c>
      <c r="E151" s="19" t="e">
        <f>IF('WP 2022'!#REF!="","",'WP 2022'!#REF!)</f>
        <v>#REF!</v>
      </c>
      <c r="F151" s="25" t="e">
        <f>IF('WP 2022'!#REF!="","",'WP 2022'!#REF!)</f>
        <v>#REF!</v>
      </c>
    </row>
    <row r="152" spans="1:6">
      <c r="A152" s="30" t="e">
        <f>+'WP 2022'!#REF!</f>
        <v>#REF!</v>
      </c>
      <c r="B152" s="19" t="e">
        <f>+'WP 2022'!#REF!</f>
        <v>#REF!</v>
      </c>
      <c r="C152" s="19" t="e">
        <f>IF('WP 2022'!#REF!="","",'WP 2022'!#REF!)</f>
        <v>#REF!</v>
      </c>
      <c r="D152" s="19" t="e">
        <f>IF('WP 2022'!#REF!="","",'WP 2022'!#REF!)</f>
        <v>#REF!</v>
      </c>
      <c r="E152" s="19" t="e">
        <f>IF('WP 2022'!#REF!="","",'WP 2022'!#REF!)</f>
        <v>#REF!</v>
      </c>
      <c r="F152" s="25" t="e">
        <f>IF('WP 2022'!#REF!="","",'WP 2022'!#REF!)</f>
        <v>#REF!</v>
      </c>
    </row>
    <row r="153" spans="1:6">
      <c r="A153" s="30" t="e">
        <f>+'WP 2022'!#REF!</f>
        <v>#REF!</v>
      </c>
      <c r="B153" s="19" t="e">
        <f>+'WP 2022'!#REF!</f>
        <v>#REF!</v>
      </c>
      <c r="C153" s="19" t="e">
        <f>IF('WP 2022'!#REF!="","",'WP 2022'!#REF!)</f>
        <v>#REF!</v>
      </c>
      <c r="D153" s="19" t="e">
        <f>IF('WP 2022'!#REF!="","",'WP 2022'!#REF!)</f>
        <v>#REF!</v>
      </c>
      <c r="E153" s="19" t="e">
        <f>IF('WP 2022'!#REF!="","",'WP 2022'!#REF!)</f>
        <v>#REF!</v>
      </c>
      <c r="F153" s="25" t="e">
        <f>IF('WP 2022'!#REF!="","",'WP 2022'!#REF!)</f>
        <v>#REF!</v>
      </c>
    </row>
    <row r="154" spans="1:6">
      <c r="A154" s="30" t="e">
        <f>+'WP 2022'!#REF!</f>
        <v>#REF!</v>
      </c>
      <c r="B154" s="19" t="e">
        <f>+'WP 2022'!#REF!</f>
        <v>#REF!</v>
      </c>
      <c r="C154" s="19" t="e">
        <f>IF('WP 2022'!#REF!="","",'WP 2022'!#REF!)</f>
        <v>#REF!</v>
      </c>
      <c r="D154" s="19" t="e">
        <f>IF('WP 2022'!#REF!="","",'WP 2022'!#REF!)</f>
        <v>#REF!</v>
      </c>
      <c r="E154" s="19" t="e">
        <f>IF('WP 2022'!#REF!="","",'WP 2022'!#REF!)</f>
        <v>#REF!</v>
      </c>
      <c r="F154" s="25" t="e">
        <f>IF('WP 2022'!#REF!="","",'WP 2022'!#REF!)</f>
        <v>#REF!</v>
      </c>
    </row>
    <row r="155" spans="1:6">
      <c r="A155" s="30" t="e">
        <f>+'WP 2022'!#REF!</f>
        <v>#REF!</v>
      </c>
      <c r="B155" s="19" t="e">
        <f>+'WP 2022'!#REF!</f>
        <v>#REF!</v>
      </c>
      <c r="C155" s="19" t="e">
        <f>IF('WP 2022'!#REF!="","",'WP 2022'!#REF!)</f>
        <v>#REF!</v>
      </c>
      <c r="D155" s="19" t="e">
        <f>IF('WP 2022'!#REF!="","",'WP 2022'!#REF!)</f>
        <v>#REF!</v>
      </c>
      <c r="E155" s="19" t="e">
        <f>IF('WP 2022'!#REF!="","",'WP 2022'!#REF!)</f>
        <v>#REF!</v>
      </c>
      <c r="F155" s="25" t="e">
        <f>IF('WP 2022'!#REF!="","",'WP 2022'!#REF!)</f>
        <v>#REF!</v>
      </c>
    </row>
    <row r="156" spans="1:6">
      <c r="A156" s="30" t="str">
        <f>+'WP 2022'!B110</f>
        <v>1.1.2.08.1837</v>
      </c>
      <c r="B156" s="19" t="str">
        <f>+'WP 2022'!E110</f>
        <v>ADTO JULIANO SILVA ALBUQUERQUE</v>
      </c>
      <c r="C156" s="19" t="e">
        <f>IF('WP 2022'!#REF!="","",'WP 2022'!#REF!)</f>
        <v>#REF!</v>
      </c>
      <c r="D156" s="19" t="e">
        <f>IF('WP 2022'!#REF!="","",'WP 2022'!#REF!)</f>
        <v>#REF!</v>
      </c>
      <c r="E156" s="19" t="e">
        <f>IF('WP 2022'!#REF!="","",'WP 2022'!#REF!)</f>
        <v>#REF!</v>
      </c>
      <c r="F156" s="25" t="e">
        <f>IF('WP 2022'!#REF!="","",'WP 2022'!#REF!)</f>
        <v>#REF!</v>
      </c>
    </row>
    <row r="157" spans="1:6">
      <c r="A157" s="30" t="str">
        <f>+'WP 2022'!B111</f>
        <v>1.1.2.09</v>
      </c>
      <c r="B157" s="19" t="str">
        <f>+'WP 2022'!E111</f>
        <v>PROVISAO PARA CREDITOS DE LIQUIDACAO</v>
      </c>
      <c r="C157" s="19" t="e">
        <f>IF('WP 2022'!#REF!="","",'WP 2022'!#REF!)</f>
        <v>#REF!</v>
      </c>
      <c r="D157" s="19" t="e">
        <f>IF('WP 2022'!#REF!="","",'WP 2022'!#REF!)</f>
        <v>#REF!</v>
      </c>
      <c r="E157" s="19" t="e">
        <f>IF('WP 2022'!#REF!="","",'WP 2022'!#REF!)</f>
        <v>#REF!</v>
      </c>
      <c r="F157" s="25" t="e">
        <f>IF('WP 2022'!#REF!="","",'WP 2022'!#REF!)</f>
        <v>#REF!</v>
      </c>
    </row>
    <row r="158" spans="1:6">
      <c r="A158" s="30" t="str">
        <f>+'WP 2022'!B112</f>
        <v>1.1.2.09.0001</v>
      </c>
      <c r="B158" s="19" t="str">
        <f>+'WP 2022'!E112</f>
        <v>PROVISAO DEVEDORES DUVIDOSOS</v>
      </c>
      <c r="C158" s="19" t="e">
        <f>IF('WP 2022'!#REF!="","",'WP 2022'!#REF!)</f>
        <v>#REF!</v>
      </c>
      <c r="D158" s="19" t="e">
        <f>IF('WP 2022'!#REF!="","",'WP 2022'!#REF!)</f>
        <v>#REF!</v>
      </c>
      <c r="E158" s="19" t="e">
        <f>IF('WP 2022'!#REF!="","",'WP 2022'!#REF!)</f>
        <v>#REF!</v>
      </c>
      <c r="F158" s="25" t="e">
        <f>IF('WP 2022'!#REF!="","",'WP 2022'!#REF!)</f>
        <v>#REF!</v>
      </c>
    </row>
    <row r="159" spans="1:6">
      <c r="A159" s="30" t="str">
        <f>+'WP 2022'!B113</f>
        <v>1.1.2.11</v>
      </c>
      <c r="B159" s="19" t="str">
        <f>+'WP 2022'!E113</f>
        <v>SUBVENCOES A RECEBER</v>
      </c>
      <c r="C159" s="19" t="e">
        <f>IF('WP 2022'!#REF!="","",'WP 2022'!#REF!)</f>
        <v>#REF!</v>
      </c>
      <c r="D159" s="19" t="e">
        <f>IF('WP 2022'!#REF!="","",'WP 2022'!#REF!)</f>
        <v>#REF!</v>
      </c>
      <c r="E159" s="19" t="e">
        <f>IF('WP 2022'!#REF!="","",'WP 2022'!#REF!)</f>
        <v>#REF!</v>
      </c>
      <c r="F159" s="25" t="e">
        <f>IF('WP 2022'!#REF!="","",'WP 2022'!#REF!)</f>
        <v>#REF!</v>
      </c>
    </row>
    <row r="160" spans="1:6">
      <c r="A160" s="30" t="str">
        <f>+'WP 2022'!B114</f>
        <v>1.1.2.11.0001</v>
      </c>
      <c r="B160" s="19" t="str">
        <f>+'WP 2022'!E114</f>
        <v>SUBVENCOES A RECEBER</v>
      </c>
      <c r="C160" s="19" t="e">
        <f>IF('WP 2022'!#REF!="","",'WP 2022'!#REF!)</f>
        <v>#REF!</v>
      </c>
      <c r="D160" s="19" t="e">
        <f>IF('WP 2022'!#REF!="","",'WP 2022'!#REF!)</f>
        <v>#REF!</v>
      </c>
      <c r="E160" s="19" t="e">
        <f>IF('WP 2022'!#REF!="","",'WP 2022'!#REF!)</f>
        <v>#REF!</v>
      </c>
      <c r="F160" s="25" t="e">
        <f>IF('WP 2022'!#REF!="","",'WP 2022'!#REF!)</f>
        <v>#REF!</v>
      </c>
    </row>
    <row r="161" spans="1:6">
      <c r="A161" s="30" t="str">
        <f>+'WP 2022'!B115</f>
        <v>1.1.3</v>
      </c>
      <c r="B161" s="19" t="str">
        <f>+'WP 2022'!E115</f>
        <v>ESTOQUES</v>
      </c>
      <c r="C161" s="19" t="e">
        <f>IF('WP 2022'!#REF!="","",'WP 2022'!#REF!)</f>
        <v>#REF!</v>
      </c>
      <c r="D161" s="19" t="e">
        <f>IF('WP 2022'!#REF!="","",'WP 2022'!#REF!)</f>
        <v>#REF!</v>
      </c>
      <c r="E161" s="19" t="e">
        <f>IF('WP 2022'!#REF!="","",'WP 2022'!#REF!)</f>
        <v>#REF!</v>
      </c>
      <c r="F161" s="25" t="e">
        <f>IF('WP 2022'!#REF!="","",'WP 2022'!#REF!)</f>
        <v>#REF!</v>
      </c>
    </row>
    <row r="162" spans="1:6">
      <c r="A162" s="30" t="str">
        <f>+'WP 2022'!B116</f>
        <v>1.1.3.01</v>
      </c>
      <c r="B162" s="19" t="str">
        <f>+'WP 2022'!E116</f>
        <v>MATERIAIS E MEDICAMENTOS</v>
      </c>
      <c r="C162" s="19" t="e">
        <f>IF('WP 2022'!#REF!="","",'WP 2022'!#REF!)</f>
        <v>#REF!</v>
      </c>
      <c r="D162" s="19" t="e">
        <f>IF('WP 2022'!#REF!="","",'WP 2022'!#REF!)</f>
        <v>#REF!</v>
      </c>
      <c r="E162" s="19" t="e">
        <f>IF('WP 2022'!#REF!="","",'WP 2022'!#REF!)</f>
        <v>#REF!</v>
      </c>
      <c r="F162" s="25" t="e">
        <f>IF('WP 2022'!#REF!="","",'WP 2022'!#REF!)</f>
        <v>#REF!</v>
      </c>
    </row>
    <row r="163" spans="1:6">
      <c r="A163" s="30" t="str">
        <f>+'WP 2022'!B117</f>
        <v>1.1.3.01.0001</v>
      </c>
      <c r="B163" s="19" t="str">
        <f>+'WP 2022'!E117</f>
        <v>MEDICAMENTOS</v>
      </c>
      <c r="C163" s="19" t="e">
        <f>IF('WP 2022'!#REF!="","",'WP 2022'!#REF!)</f>
        <v>#REF!</v>
      </c>
      <c r="D163" s="19" t="e">
        <f>IF('WP 2022'!#REF!="","",'WP 2022'!#REF!)</f>
        <v>#REF!</v>
      </c>
      <c r="E163" s="19" t="e">
        <f>IF('WP 2022'!#REF!="","",'WP 2022'!#REF!)</f>
        <v>#REF!</v>
      </c>
      <c r="F163" s="25" t="e">
        <f>IF('WP 2022'!#REF!="","",'WP 2022'!#REF!)</f>
        <v>#REF!</v>
      </c>
    </row>
    <row r="164" spans="1:6">
      <c r="A164" s="30" t="str">
        <f>+'WP 2022'!B118</f>
        <v>1.1.3.01.0002</v>
      </c>
      <c r="B164" s="19" t="str">
        <f>+'WP 2022'!E118</f>
        <v>OPME</v>
      </c>
      <c r="C164" s="19" t="e">
        <f>IF('WP 2022'!#REF!="","",'WP 2022'!#REF!)</f>
        <v>#REF!</v>
      </c>
      <c r="D164" s="19" t="e">
        <f>IF('WP 2022'!#REF!="","",'WP 2022'!#REF!)</f>
        <v>#REF!</v>
      </c>
      <c r="E164" s="19" t="e">
        <f>IF('WP 2022'!#REF!="","",'WP 2022'!#REF!)</f>
        <v>#REF!</v>
      </c>
      <c r="F164" s="25" t="e">
        <f>IF('WP 2022'!#REF!="","",'WP 2022'!#REF!)</f>
        <v>#REF!</v>
      </c>
    </row>
    <row r="165" spans="1:6">
      <c r="A165" s="30" t="str">
        <f>+'WP 2022'!B119</f>
        <v>1.1.3.01.0003</v>
      </c>
      <c r="B165" s="19" t="str">
        <f>+'WP 2022'!E119</f>
        <v>GENEROS ALIMENTICIOS</v>
      </c>
      <c r="C165" s="19" t="e">
        <f>IF('WP 2022'!#REF!="","",'WP 2022'!#REF!)</f>
        <v>#REF!</v>
      </c>
      <c r="D165" s="19" t="e">
        <f>IF('WP 2022'!#REF!="","",'WP 2022'!#REF!)</f>
        <v>#REF!</v>
      </c>
      <c r="E165" s="19" t="e">
        <f>IF('WP 2022'!#REF!="","",'WP 2022'!#REF!)</f>
        <v>#REF!</v>
      </c>
      <c r="F165" s="25" t="e">
        <f>IF('WP 2022'!#REF!="","",'WP 2022'!#REF!)</f>
        <v>#REF!</v>
      </c>
    </row>
    <row r="166" spans="1:6">
      <c r="A166" s="30" t="str">
        <f>+'WP 2022'!B120</f>
        <v>1.1.3.01.0005</v>
      </c>
      <c r="B166" s="19" t="str">
        <f>+'WP 2022'!E120</f>
        <v>PRODUTOS DE LIMPEZA</v>
      </c>
      <c r="C166" s="19" t="e">
        <f>IF('WP 2022'!#REF!="","",'WP 2022'!#REF!)</f>
        <v>#REF!</v>
      </c>
      <c r="D166" s="19" t="e">
        <f>IF('WP 2022'!#REF!="","",'WP 2022'!#REF!)</f>
        <v>#REF!</v>
      </c>
      <c r="E166" s="19" t="e">
        <f>IF('WP 2022'!#REF!="","",'WP 2022'!#REF!)</f>
        <v>#REF!</v>
      </c>
      <c r="F166" s="25" t="e">
        <f>IF('WP 2022'!#REF!="","",'WP 2022'!#REF!)</f>
        <v>#REF!</v>
      </c>
    </row>
    <row r="167" spans="1:6">
      <c r="A167" s="30" t="str">
        <f>+'WP 2022'!B121</f>
        <v>1.1.3.01.0006</v>
      </c>
      <c r="B167" s="19" t="str">
        <f>+'WP 2022'!E121</f>
        <v>MATERIAIS DE MANUTENCAO</v>
      </c>
      <c r="C167" s="19" t="e">
        <f>IF('WP 2022'!#REF!="","",'WP 2022'!#REF!)</f>
        <v>#REF!</v>
      </c>
      <c r="D167" s="19" t="e">
        <f>IF('WP 2022'!#REF!="","",'WP 2022'!#REF!)</f>
        <v>#REF!</v>
      </c>
      <c r="E167" s="19" t="e">
        <f>IF('WP 2022'!#REF!="","",'WP 2022'!#REF!)</f>
        <v>#REF!</v>
      </c>
      <c r="F167" s="25" t="e">
        <f>IF('WP 2022'!#REF!="","",'WP 2022'!#REF!)</f>
        <v>#REF!</v>
      </c>
    </row>
    <row r="168" spans="1:6">
      <c r="A168" s="30" t="str">
        <f>+'WP 2022'!B122</f>
        <v>1.1.3.01.0007</v>
      </c>
      <c r="B168" s="19" t="str">
        <f>+'WP 2022'!E122</f>
        <v>IMPRESSOS E MATERIAIS DE ESCRITORIO</v>
      </c>
      <c r="C168" s="19" t="e">
        <f>IF('WP 2022'!#REF!="","",'WP 2022'!#REF!)</f>
        <v>#REF!</v>
      </c>
      <c r="D168" s="19" t="e">
        <f>IF('WP 2022'!#REF!="","",'WP 2022'!#REF!)</f>
        <v>#REF!</v>
      </c>
      <c r="E168" s="19" t="e">
        <f>IF('WP 2022'!#REF!="","",'WP 2022'!#REF!)</f>
        <v>#REF!</v>
      </c>
      <c r="F168" s="25" t="e">
        <f>IF('WP 2022'!#REF!="","",'WP 2022'!#REF!)</f>
        <v>#REF!</v>
      </c>
    </row>
    <row r="169" spans="1:6">
      <c r="A169" s="30" t="str">
        <f>+'WP 2022'!B123</f>
        <v>1.1.3.01.0009</v>
      </c>
      <c r="B169" s="19" t="str">
        <f>+'WP 2022'!E123</f>
        <v>TECIDOS</v>
      </c>
      <c r="C169" s="19" t="e">
        <f>IF('WP 2022'!#REF!="","",'WP 2022'!#REF!)</f>
        <v>#REF!</v>
      </c>
      <c r="D169" s="19" t="e">
        <f>IF('WP 2022'!#REF!="","",'WP 2022'!#REF!)</f>
        <v>#REF!</v>
      </c>
      <c r="E169" s="19" t="e">
        <f>IF('WP 2022'!#REF!="","",'WP 2022'!#REF!)</f>
        <v>#REF!</v>
      </c>
      <c r="F169" s="25" t="e">
        <f>IF('WP 2022'!#REF!="","",'WP 2022'!#REF!)</f>
        <v>#REF!</v>
      </c>
    </row>
    <row r="170" spans="1:6">
      <c r="A170" s="30" t="str">
        <f>+'WP 2022'!B125</f>
        <v>1.1.3.01.0011</v>
      </c>
      <c r="B170" s="19" t="str">
        <f>+'WP 2022'!E125</f>
        <v>GASES MEDICINAIS</v>
      </c>
      <c r="C170" s="19" t="e">
        <f>IF('WP 2022'!#REF!="","",'WP 2022'!#REF!)</f>
        <v>#REF!</v>
      </c>
      <c r="D170" s="19" t="e">
        <f>IF('WP 2022'!#REF!="","",'WP 2022'!#REF!)</f>
        <v>#REF!</v>
      </c>
      <c r="E170" s="19" t="e">
        <f>IF('WP 2022'!#REF!="","",'WP 2022'!#REF!)</f>
        <v>#REF!</v>
      </c>
      <c r="F170" s="25" t="e">
        <f>IF('WP 2022'!#REF!="","",'WP 2022'!#REF!)</f>
        <v>#REF!</v>
      </c>
    </row>
    <row r="171" spans="1:6">
      <c r="A171" s="30" t="str">
        <f>+'WP 2022'!B126</f>
        <v>1.1.3.01.0013</v>
      </c>
      <c r="B171" s="19" t="str">
        <f>+'WP 2022'!E126</f>
        <v>MATERIAL MEDICO HOSPITALAR</v>
      </c>
      <c r="C171" s="19" t="e">
        <f>IF('WP 2022'!#REF!="","",'WP 2022'!#REF!)</f>
        <v>#REF!</v>
      </c>
      <c r="D171" s="19" t="e">
        <f>IF('WP 2022'!#REF!="","",'WP 2022'!#REF!)</f>
        <v>#REF!</v>
      </c>
      <c r="E171" s="19" t="e">
        <f>IF('WP 2022'!#REF!="","",'WP 2022'!#REF!)</f>
        <v>#REF!</v>
      </c>
      <c r="F171" s="25" t="e">
        <f>IF('WP 2022'!#REF!="","",'WP 2022'!#REF!)</f>
        <v>#REF!</v>
      </c>
    </row>
    <row r="172" spans="1:6">
      <c r="A172" s="30" t="str">
        <f>+'WP 2022'!B127</f>
        <v>1.1.3.01.0014</v>
      </c>
      <c r="B172" s="19" t="str">
        <f>+'WP 2022'!E127</f>
        <v>MATERIAL DE COPA E COZINHA</v>
      </c>
      <c r="C172" s="19" t="e">
        <f>IF('WP 2022'!#REF!="","",'WP 2022'!#REF!)</f>
        <v>#REF!</v>
      </c>
      <c r="D172" s="19" t="e">
        <f>IF('WP 2022'!#REF!="","",'WP 2022'!#REF!)</f>
        <v>#REF!</v>
      </c>
      <c r="E172" s="19" t="e">
        <f>IF('WP 2022'!#REF!="","",'WP 2022'!#REF!)</f>
        <v>#REF!</v>
      </c>
      <c r="F172" s="25" t="e">
        <f>IF('WP 2022'!#REF!="","",'WP 2022'!#REF!)</f>
        <v>#REF!</v>
      </c>
    </row>
    <row r="173" spans="1:6">
      <c r="A173" s="30" t="e">
        <f>+'WP 2022'!#REF!</f>
        <v>#REF!</v>
      </c>
      <c r="B173" s="19" t="e">
        <f>+'WP 2022'!#REF!</f>
        <v>#REF!</v>
      </c>
      <c r="C173" s="19" t="e">
        <f>IF('WP 2022'!#REF!="","",'WP 2022'!#REF!)</f>
        <v>#REF!</v>
      </c>
      <c r="D173" s="19" t="e">
        <f>IF('WP 2022'!#REF!="","",'WP 2022'!#REF!)</f>
        <v>#REF!</v>
      </c>
      <c r="E173" s="19" t="e">
        <f>IF('WP 2022'!#REF!="","",'WP 2022'!#REF!)</f>
        <v>#REF!</v>
      </c>
      <c r="F173" s="25" t="e">
        <f>IF('WP 2022'!#REF!="","",'WP 2022'!#REF!)</f>
        <v>#REF!</v>
      </c>
    </row>
    <row r="174" spans="1:6">
      <c r="A174" s="30" t="str">
        <f>+'WP 2022'!B131</f>
        <v>1.1.3.01.0020</v>
      </c>
      <c r="B174" s="19" t="str">
        <f>+'WP 2022'!E131</f>
        <v>BENS A IMOBILIZAR</v>
      </c>
      <c r="C174" s="19" t="e">
        <f>IF('WP 2022'!#REF!="","",'WP 2022'!#REF!)</f>
        <v>#REF!</v>
      </c>
      <c r="D174" s="19" t="e">
        <f>IF('WP 2022'!#REF!="","",'WP 2022'!#REF!)</f>
        <v>#REF!</v>
      </c>
      <c r="E174" s="19" t="e">
        <f>IF('WP 2022'!#REF!="","",'WP 2022'!#REF!)</f>
        <v>#REF!</v>
      </c>
      <c r="F174" s="25" t="e">
        <f>IF('WP 2022'!#REF!="","",'WP 2022'!#REF!)</f>
        <v>#REF!</v>
      </c>
    </row>
    <row r="175" spans="1:6">
      <c r="A175" s="30" t="str">
        <f>+'WP 2022'!B132</f>
        <v>1.1.3.01.0021</v>
      </c>
      <c r="B175" s="19" t="str">
        <f>+'WP 2022'!E132</f>
        <v>TELEFONE</v>
      </c>
      <c r="C175" s="19" t="e">
        <f>IF('WP 2022'!#REF!="","",'WP 2022'!#REF!)</f>
        <v>#REF!</v>
      </c>
      <c r="D175" s="19" t="e">
        <f>IF('WP 2022'!#REF!="","",'WP 2022'!#REF!)</f>
        <v>#REF!</v>
      </c>
      <c r="E175" s="19" t="e">
        <f>IF('WP 2022'!#REF!="","",'WP 2022'!#REF!)</f>
        <v>#REF!</v>
      </c>
      <c r="F175" s="25" t="e">
        <f>IF('WP 2022'!#REF!="","",'WP 2022'!#REF!)</f>
        <v>#REF!</v>
      </c>
    </row>
    <row r="176" spans="1:6">
      <c r="A176" s="30" t="str">
        <f>+'WP 2022'!B133</f>
        <v>1.1.3.01.0027</v>
      </c>
      <c r="B176" s="19" t="str">
        <f>+'WP 2022'!E133</f>
        <v>INSTRUMENTAL CIRURGICO</v>
      </c>
      <c r="C176" s="19" t="e">
        <f>IF('WP 2022'!#REF!="","",'WP 2022'!#REF!)</f>
        <v>#REF!</v>
      </c>
      <c r="D176" s="19" t="e">
        <f>IF('WP 2022'!#REF!="","",'WP 2022'!#REF!)</f>
        <v>#REF!</v>
      </c>
      <c r="E176" s="19" t="e">
        <f>IF('WP 2022'!#REF!="","",'WP 2022'!#REF!)</f>
        <v>#REF!</v>
      </c>
      <c r="F176" s="25" t="e">
        <f>IF('WP 2022'!#REF!="","",'WP 2022'!#REF!)</f>
        <v>#REF!</v>
      </c>
    </row>
    <row r="177" spans="1:6">
      <c r="A177" s="30" t="str">
        <f>+'WP 2022'!B134</f>
        <v>1.1.3.01.0028</v>
      </c>
      <c r="B177" s="19" t="str">
        <f>+'WP 2022'!E134</f>
        <v>UNIFORMES</v>
      </c>
      <c r="C177" s="19" t="e">
        <f>IF('WP 2022'!#REF!="","",'WP 2022'!#REF!)</f>
        <v>#REF!</v>
      </c>
      <c r="D177" s="19" t="e">
        <f>IF('WP 2022'!#REF!="","",'WP 2022'!#REF!)</f>
        <v>#REF!</v>
      </c>
      <c r="E177" s="19" t="e">
        <f>IF('WP 2022'!#REF!="","",'WP 2022'!#REF!)</f>
        <v>#REF!</v>
      </c>
      <c r="F177" s="25" t="e">
        <f>IF('WP 2022'!#REF!="","",'WP 2022'!#REF!)</f>
        <v>#REF!</v>
      </c>
    </row>
    <row r="178" spans="1:6">
      <c r="A178" s="30" t="str">
        <f>+'WP 2022'!B135</f>
        <v>1.1.3.01.0029</v>
      </c>
      <c r="B178" s="19" t="str">
        <f>+'WP 2022'!E135</f>
        <v>EXAMES</v>
      </c>
      <c r="C178" s="19" t="e">
        <f>IF('WP 2022'!#REF!="","",'WP 2022'!#REF!)</f>
        <v>#REF!</v>
      </c>
      <c r="D178" s="19" t="e">
        <f>IF('WP 2022'!#REF!="","",'WP 2022'!#REF!)</f>
        <v>#REF!</v>
      </c>
      <c r="E178" s="19" t="e">
        <f>IF('WP 2022'!#REF!="","",'WP 2022'!#REF!)</f>
        <v>#REF!</v>
      </c>
      <c r="F178" s="25" t="e">
        <f>IF('WP 2022'!#REF!="","",'WP 2022'!#REF!)</f>
        <v>#REF!</v>
      </c>
    </row>
    <row r="179" spans="1:6">
      <c r="A179" s="30" t="str">
        <f>+'WP 2022'!B136</f>
        <v>1.1.3.01.0030</v>
      </c>
      <c r="B179" s="19" t="str">
        <f>+'WP 2022'!E136</f>
        <v>EQUIPAMENTOS DE INFORMATICA</v>
      </c>
      <c r="C179" s="19" t="e">
        <f>IF('WP 2022'!#REF!="","",'WP 2022'!#REF!)</f>
        <v>#REF!</v>
      </c>
      <c r="D179" s="19" t="e">
        <f>IF('WP 2022'!#REF!="","",'WP 2022'!#REF!)</f>
        <v>#REF!</v>
      </c>
      <c r="E179" s="19" t="e">
        <f>IF('WP 2022'!#REF!="","",'WP 2022'!#REF!)</f>
        <v>#REF!</v>
      </c>
      <c r="F179" s="25" t="e">
        <f>IF('WP 2022'!#REF!="","",'WP 2022'!#REF!)</f>
        <v>#REF!</v>
      </c>
    </row>
    <row r="180" spans="1:6">
      <c r="A180" s="30" t="e">
        <f>+'WP 2022'!#REF!</f>
        <v>#REF!</v>
      </c>
      <c r="B180" s="19" t="e">
        <f>+'WP 2022'!#REF!</f>
        <v>#REF!</v>
      </c>
      <c r="C180" s="19" t="e">
        <f>IF('WP 2022'!#REF!="","",'WP 2022'!#REF!)</f>
        <v>#REF!</v>
      </c>
      <c r="D180" s="19" t="e">
        <f>IF('WP 2022'!#REF!="","",'WP 2022'!#REF!)</f>
        <v>#REF!</v>
      </c>
      <c r="E180" s="19" t="e">
        <f>IF('WP 2022'!#REF!="","",'WP 2022'!#REF!)</f>
        <v>#REF!</v>
      </c>
      <c r="F180" s="25" t="e">
        <f>IF('WP 2022'!#REF!="","",'WP 2022'!#REF!)</f>
        <v>#REF!</v>
      </c>
    </row>
    <row r="181" spans="1:6">
      <c r="A181" s="30" t="e">
        <f>+'WP 2022'!#REF!</f>
        <v>#REF!</v>
      </c>
      <c r="B181" s="19" t="e">
        <f>+'WP 2022'!#REF!</f>
        <v>#REF!</v>
      </c>
      <c r="C181" s="19" t="e">
        <f>IF('WP 2022'!#REF!="","",'WP 2022'!#REF!)</f>
        <v>#REF!</v>
      </c>
      <c r="D181" s="19" t="e">
        <f>IF('WP 2022'!#REF!="","",'WP 2022'!#REF!)</f>
        <v>#REF!</v>
      </c>
      <c r="E181" s="19" t="e">
        <f>IF('WP 2022'!#REF!="","",'WP 2022'!#REF!)</f>
        <v>#REF!</v>
      </c>
      <c r="F181" s="25" t="e">
        <f>IF('WP 2022'!#REF!="","",'WP 2022'!#REF!)</f>
        <v>#REF!</v>
      </c>
    </row>
    <row r="182" spans="1:6">
      <c r="A182" s="30" t="e">
        <f>+'WP 2022'!#REF!</f>
        <v>#REF!</v>
      </c>
      <c r="B182" s="19" t="e">
        <f>+'WP 2022'!#REF!</f>
        <v>#REF!</v>
      </c>
      <c r="C182" s="19" t="e">
        <f>IF('WP 2022'!#REF!="","",'WP 2022'!#REF!)</f>
        <v>#REF!</v>
      </c>
      <c r="D182" s="19" t="e">
        <f>IF('WP 2022'!#REF!="","",'WP 2022'!#REF!)</f>
        <v>#REF!</v>
      </c>
      <c r="E182" s="19" t="e">
        <f>IF('WP 2022'!#REF!="","",'WP 2022'!#REF!)</f>
        <v>#REF!</v>
      </c>
      <c r="F182" s="25" t="e">
        <f>IF('WP 2022'!#REF!="","",'WP 2022'!#REF!)</f>
        <v>#REF!</v>
      </c>
    </row>
    <row r="183" spans="1:6">
      <c r="A183" s="30" t="e">
        <f>+'WP 2022'!#REF!</f>
        <v>#REF!</v>
      </c>
      <c r="B183" s="19" t="e">
        <f>+'WP 2022'!#REF!</f>
        <v>#REF!</v>
      </c>
      <c r="C183" s="19" t="e">
        <f>IF('WP 2022'!#REF!="","",'WP 2022'!#REF!)</f>
        <v>#REF!</v>
      </c>
      <c r="D183" s="19" t="e">
        <f>IF('WP 2022'!#REF!="","",'WP 2022'!#REF!)</f>
        <v>#REF!</v>
      </c>
      <c r="E183" s="19" t="e">
        <f>IF('WP 2022'!#REF!="","",'WP 2022'!#REF!)</f>
        <v>#REF!</v>
      </c>
      <c r="F183" s="25" t="e">
        <f>IF('WP 2022'!#REF!="","",'WP 2022'!#REF!)</f>
        <v>#REF!</v>
      </c>
    </row>
    <row r="184" spans="1:6">
      <c r="A184" s="30" t="str">
        <f>+'WP 2022'!B137</f>
        <v>1.1.3.02</v>
      </c>
      <c r="B184" s="19" t="str">
        <f>+'WP 2022'!E137</f>
        <v>EMPRESTIMOS MAT/MED</v>
      </c>
      <c r="C184" s="19" t="e">
        <f>IF('WP 2022'!#REF!="","",'WP 2022'!#REF!)</f>
        <v>#REF!</v>
      </c>
      <c r="D184" s="19" t="e">
        <f>IF('WP 2022'!#REF!="","",'WP 2022'!#REF!)</f>
        <v>#REF!</v>
      </c>
      <c r="E184" s="19" t="e">
        <f>IF('WP 2022'!#REF!="","",'WP 2022'!#REF!)</f>
        <v>#REF!</v>
      </c>
      <c r="F184" s="25" t="e">
        <f>IF('WP 2022'!#REF!="","",'WP 2022'!#REF!)</f>
        <v>#REF!</v>
      </c>
    </row>
    <row r="185" spans="1:6">
      <c r="A185" s="30" t="str">
        <f>+'WP 2022'!B138</f>
        <v>1.1.3.02.0001</v>
      </c>
      <c r="B185" s="19" t="str">
        <f>+'WP 2022'!E138</f>
        <v>MAT/MED RECEBIDO DE TERCEIROS</v>
      </c>
      <c r="C185" s="19" t="e">
        <f>IF('WP 2022'!#REF!="","",'WP 2022'!#REF!)</f>
        <v>#REF!</v>
      </c>
      <c r="D185" s="19" t="e">
        <f>IF('WP 2022'!#REF!="","",'WP 2022'!#REF!)</f>
        <v>#REF!</v>
      </c>
      <c r="E185" s="19" t="e">
        <f>IF('WP 2022'!#REF!="","",'WP 2022'!#REF!)</f>
        <v>#REF!</v>
      </c>
      <c r="F185" s="25" t="e">
        <f>IF('WP 2022'!#REF!="","",'WP 2022'!#REF!)</f>
        <v>#REF!</v>
      </c>
    </row>
    <row r="186" spans="1:6">
      <c r="A186" s="30" t="str">
        <f>+'WP 2022'!B139</f>
        <v>1.1.3.02.0002</v>
      </c>
      <c r="B186" s="19" t="str">
        <f>+'WP 2022'!E139</f>
        <v>MAT/MED EM PODER DE TERCEIROS</v>
      </c>
      <c r="C186" s="19" t="e">
        <f>IF('WP 2022'!#REF!="","",'WP 2022'!#REF!)</f>
        <v>#REF!</v>
      </c>
      <c r="D186" s="19" t="e">
        <f>IF('WP 2022'!#REF!="","",'WP 2022'!#REF!)</f>
        <v>#REF!</v>
      </c>
      <c r="E186" s="19" t="e">
        <f>IF('WP 2022'!#REF!="","",'WP 2022'!#REF!)</f>
        <v>#REF!</v>
      </c>
      <c r="F186" s="25" t="e">
        <f>IF('WP 2022'!#REF!="","",'WP 2022'!#REF!)</f>
        <v>#REF!</v>
      </c>
    </row>
    <row r="187" spans="1:6">
      <c r="A187" s="30" t="str">
        <f>+'WP 2022'!B140</f>
        <v>1.2</v>
      </c>
      <c r="B187" s="19" t="str">
        <f>+'WP 2022'!E140</f>
        <v>ATIVO NAO CIRCULANTE</v>
      </c>
      <c r="C187" s="19" t="e">
        <f>IF('WP 2022'!#REF!="","",'WP 2022'!#REF!)</f>
        <v>#REF!</v>
      </c>
      <c r="D187" s="19" t="e">
        <f>IF('WP 2022'!#REF!="","",'WP 2022'!#REF!)</f>
        <v>#REF!</v>
      </c>
      <c r="E187" s="19" t="e">
        <f>IF('WP 2022'!#REF!="","",'WP 2022'!#REF!)</f>
        <v>#REF!</v>
      </c>
      <c r="F187" s="25" t="e">
        <f>IF('WP 2022'!#REF!="","",'WP 2022'!#REF!)</f>
        <v>#REF!</v>
      </c>
    </row>
    <row r="188" spans="1:6">
      <c r="A188" s="30" t="str">
        <f>+'WP 2022'!B142</f>
        <v>1.2.2.01</v>
      </c>
      <c r="B188" s="19" t="str">
        <f>+'WP 2022'!E142</f>
        <v>INVESTIMENTOS</v>
      </c>
      <c r="C188" s="19" t="e">
        <f>IF('WP 2022'!#REF!="","",'WP 2022'!#REF!)</f>
        <v>#REF!</v>
      </c>
      <c r="D188" s="19" t="e">
        <f>IF('WP 2022'!#REF!="","",'WP 2022'!#REF!)</f>
        <v>#REF!</v>
      </c>
      <c r="E188" s="19" t="e">
        <f>IF('WP 2022'!#REF!="","",'WP 2022'!#REF!)</f>
        <v>#REF!</v>
      </c>
      <c r="F188" s="25" t="e">
        <f>IF('WP 2022'!#REF!="","",'WP 2022'!#REF!)</f>
        <v>#REF!</v>
      </c>
    </row>
    <row r="189" spans="1:6">
      <c r="A189" s="30" t="str">
        <f>+'WP 2022'!B143</f>
        <v>1.2.2.01.0001</v>
      </c>
      <c r="B189" s="19" t="str">
        <f>+'WP 2022'!E143</f>
        <v>CAPITAL INTEGRALIZADO UNICRED 8797-7</v>
      </c>
      <c r="C189" s="19" t="e">
        <f>IF('WP 2022'!#REF!="","",'WP 2022'!#REF!)</f>
        <v>#REF!</v>
      </c>
      <c r="D189" s="19" t="e">
        <f>IF('WP 2022'!#REF!="","",'WP 2022'!#REF!)</f>
        <v>#REF!</v>
      </c>
      <c r="E189" s="19" t="e">
        <f>IF('WP 2022'!#REF!="","",'WP 2022'!#REF!)</f>
        <v>#REF!</v>
      </c>
      <c r="F189" s="25" t="e">
        <f>IF('WP 2022'!#REF!="","",'WP 2022'!#REF!)</f>
        <v>#REF!</v>
      </c>
    </row>
    <row r="190" spans="1:6">
      <c r="A190" s="30" t="str">
        <f>+'WP 2022'!B144</f>
        <v>1.2.3</v>
      </c>
      <c r="B190" s="19" t="str">
        <f>+'WP 2022'!E144</f>
        <v>IMOBILIZADO</v>
      </c>
      <c r="C190" s="19" t="e">
        <f>IF('WP 2022'!#REF!="","",'WP 2022'!#REF!)</f>
        <v>#REF!</v>
      </c>
      <c r="D190" s="19" t="e">
        <f>IF('WP 2022'!#REF!="","",'WP 2022'!#REF!)</f>
        <v>#REF!</v>
      </c>
      <c r="E190" s="19" t="e">
        <f>IF('WP 2022'!#REF!="","",'WP 2022'!#REF!)</f>
        <v>#REF!</v>
      </c>
      <c r="F190" s="25" t="e">
        <f>IF('WP 2022'!#REF!="","",'WP 2022'!#REF!)</f>
        <v>#REF!</v>
      </c>
    </row>
    <row r="191" spans="1:6">
      <c r="A191" s="30" t="str">
        <f>+'WP 2022'!B145</f>
        <v>1.2.3.01</v>
      </c>
      <c r="B191" s="19" t="str">
        <f>+'WP 2022'!E145</f>
        <v>BENS IMOBILIZADOS</v>
      </c>
      <c r="C191" s="19" t="e">
        <f>IF('WP 2022'!#REF!="","",'WP 2022'!#REF!)</f>
        <v>#REF!</v>
      </c>
      <c r="D191" s="19" t="e">
        <f>IF('WP 2022'!#REF!="","",'WP 2022'!#REF!)</f>
        <v>#REF!</v>
      </c>
      <c r="E191" s="19" t="e">
        <f>IF('WP 2022'!#REF!="","",'WP 2022'!#REF!)</f>
        <v>#REF!</v>
      </c>
      <c r="F191" s="25" t="e">
        <f>IF('WP 2022'!#REF!="","",'WP 2022'!#REF!)</f>
        <v>#REF!</v>
      </c>
    </row>
    <row r="192" spans="1:6">
      <c r="A192" s="30" t="str">
        <f>+'WP 2022'!B146</f>
        <v>1.2.3.01.0001</v>
      </c>
      <c r="B192" s="19" t="str">
        <f>+'WP 2022'!E146</f>
        <v>TERRENOS</v>
      </c>
      <c r="C192" s="19" t="e">
        <f>IF('WP 2022'!#REF!="","",'WP 2022'!#REF!)</f>
        <v>#REF!</v>
      </c>
      <c r="D192" s="19" t="e">
        <f>IF('WP 2022'!#REF!="","",'WP 2022'!#REF!)</f>
        <v>#REF!</v>
      </c>
      <c r="E192" s="19" t="e">
        <f>IF('WP 2022'!#REF!="","",'WP 2022'!#REF!)</f>
        <v>#REF!</v>
      </c>
      <c r="F192" s="25" t="e">
        <f>IF('WP 2022'!#REF!="","",'WP 2022'!#REF!)</f>
        <v>#REF!</v>
      </c>
    </row>
    <row r="193" spans="1:6">
      <c r="A193" s="30" t="str">
        <f>+'WP 2022'!B147</f>
        <v>1.2.3.01.0002</v>
      </c>
      <c r="B193" s="19" t="str">
        <f>+'WP 2022'!E147</f>
        <v>EDIFICACOES</v>
      </c>
      <c r="C193" s="19" t="e">
        <f>IF('WP 2022'!#REF!="","",'WP 2022'!#REF!)</f>
        <v>#REF!</v>
      </c>
      <c r="D193" s="19" t="e">
        <f>IF('WP 2022'!#REF!="","",'WP 2022'!#REF!)</f>
        <v>#REF!</v>
      </c>
      <c r="E193" s="19" t="e">
        <f>IF('WP 2022'!#REF!="","",'WP 2022'!#REF!)</f>
        <v>#REF!</v>
      </c>
      <c r="F193" s="25" t="e">
        <f>IF('WP 2022'!#REF!="","",'WP 2022'!#REF!)</f>
        <v>#REF!</v>
      </c>
    </row>
    <row r="194" spans="1:6">
      <c r="A194" s="30" t="str">
        <f>+'WP 2022'!B148</f>
        <v>1.2.3.01.0003</v>
      </c>
      <c r="B194" s="19" t="str">
        <f>+'WP 2022'!E148</f>
        <v>INSTALACOES</v>
      </c>
      <c r="C194" s="19" t="e">
        <f>IF('WP 2022'!#REF!="","",'WP 2022'!#REF!)</f>
        <v>#REF!</v>
      </c>
      <c r="D194" s="19" t="e">
        <f>IF('WP 2022'!#REF!="","",'WP 2022'!#REF!)</f>
        <v>#REF!</v>
      </c>
      <c r="E194" s="19" t="e">
        <f>IF('WP 2022'!#REF!="","",'WP 2022'!#REF!)</f>
        <v>#REF!</v>
      </c>
      <c r="F194" s="25" t="e">
        <f>IF('WP 2022'!#REF!="","",'WP 2022'!#REF!)</f>
        <v>#REF!</v>
      </c>
    </row>
    <row r="195" spans="1:6">
      <c r="A195" s="30" t="str">
        <f>+'WP 2022'!B149</f>
        <v>1.2.3.01.0004</v>
      </c>
      <c r="B195" s="19" t="str">
        <f>+'WP 2022'!E149</f>
        <v>APARELHOS DE MEDICINA E CIRURGIA</v>
      </c>
      <c r="C195" s="19" t="e">
        <f>IF('WP 2022'!#REF!="","",'WP 2022'!#REF!)</f>
        <v>#REF!</v>
      </c>
      <c r="D195" s="19" t="e">
        <f>IF('WP 2022'!#REF!="","",'WP 2022'!#REF!)</f>
        <v>#REF!</v>
      </c>
      <c r="E195" s="19" t="e">
        <f>IF('WP 2022'!#REF!="","",'WP 2022'!#REF!)</f>
        <v>#REF!</v>
      </c>
      <c r="F195" s="25" t="e">
        <f>IF('WP 2022'!#REF!="","",'WP 2022'!#REF!)</f>
        <v>#REF!</v>
      </c>
    </row>
    <row r="196" spans="1:6">
      <c r="A196" s="30" t="str">
        <f>+'WP 2022'!B150</f>
        <v>1.2.3.01.0005</v>
      </c>
      <c r="B196" s="19" t="str">
        <f>+'WP 2022'!E150</f>
        <v>INSTRUMENTOS DE MEDICINA E CIRURGIA</v>
      </c>
      <c r="C196" s="19" t="e">
        <f>IF('WP 2022'!#REF!="","",'WP 2022'!#REF!)</f>
        <v>#REF!</v>
      </c>
      <c r="D196" s="19" t="e">
        <f>IF('WP 2022'!#REF!="","",'WP 2022'!#REF!)</f>
        <v>#REF!</v>
      </c>
      <c r="E196" s="19" t="e">
        <f>IF('WP 2022'!#REF!="","",'WP 2022'!#REF!)</f>
        <v>#REF!</v>
      </c>
      <c r="F196" s="25" t="e">
        <f>IF('WP 2022'!#REF!="","",'WP 2022'!#REF!)</f>
        <v>#REF!</v>
      </c>
    </row>
    <row r="197" spans="1:6">
      <c r="A197" s="30" t="str">
        <f>+'WP 2022'!B151</f>
        <v>1.2.3.01.0006</v>
      </c>
      <c r="B197" s="19" t="str">
        <f>+'WP 2022'!E151</f>
        <v>EQUIPAMENTOS DE PROC DE DADOS</v>
      </c>
      <c r="C197" s="19" t="e">
        <f>IF('WP 2022'!#REF!="","",'WP 2022'!#REF!)</f>
        <v>#REF!</v>
      </c>
      <c r="D197" s="19" t="e">
        <f>IF('WP 2022'!#REF!="","",'WP 2022'!#REF!)</f>
        <v>#REF!</v>
      </c>
      <c r="E197" s="19" t="e">
        <f>IF('WP 2022'!#REF!="","",'WP 2022'!#REF!)</f>
        <v>#REF!</v>
      </c>
      <c r="F197" s="25" t="e">
        <f>IF('WP 2022'!#REF!="","",'WP 2022'!#REF!)</f>
        <v>#REF!</v>
      </c>
    </row>
    <row r="198" spans="1:6">
      <c r="A198" s="30" t="str">
        <f>+'WP 2022'!B152</f>
        <v>1.2.3.01.0007</v>
      </c>
      <c r="B198" s="19" t="str">
        <f>+'WP 2022'!E152</f>
        <v>MOVEIS E EQUIPAMENTOS</v>
      </c>
      <c r="C198" s="19" t="e">
        <f>IF('WP 2022'!#REF!="","",'WP 2022'!#REF!)</f>
        <v>#REF!</v>
      </c>
      <c r="D198" s="19" t="e">
        <f>IF('WP 2022'!#REF!="","",'WP 2022'!#REF!)</f>
        <v>#REF!</v>
      </c>
      <c r="E198" s="19" t="e">
        <f>IF('WP 2022'!#REF!="","",'WP 2022'!#REF!)</f>
        <v>#REF!</v>
      </c>
      <c r="F198" s="25" t="e">
        <f>IF('WP 2022'!#REF!="","",'WP 2022'!#REF!)</f>
        <v>#REF!</v>
      </c>
    </row>
    <row r="199" spans="1:6">
      <c r="A199" s="30" t="str">
        <f>+'WP 2022'!B153</f>
        <v>1.2.3.01.0008</v>
      </c>
      <c r="B199" s="19" t="str">
        <f>+'WP 2022'!E153</f>
        <v>EDIFICACOES - CABINE DE FORCA</v>
      </c>
      <c r="C199" s="19" t="e">
        <f>IF('WP 2022'!#REF!="","",'WP 2022'!#REF!)</f>
        <v>#REF!</v>
      </c>
      <c r="D199" s="19" t="e">
        <f>IF('WP 2022'!#REF!="","",'WP 2022'!#REF!)</f>
        <v>#REF!</v>
      </c>
      <c r="E199" s="19" t="e">
        <f>IF('WP 2022'!#REF!="","",'WP 2022'!#REF!)</f>
        <v>#REF!</v>
      </c>
      <c r="F199" s="25" t="e">
        <f>IF('WP 2022'!#REF!="","",'WP 2022'!#REF!)</f>
        <v>#REF!</v>
      </c>
    </row>
    <row r="200" spans="1:6">
      <c r="A200" s="30" t="str">
        <f>+'WP 2022'!B154</f>
        <v>1.2.3.01.0009</v>
      </c>
      <c r="B200" s="19" t="str">
        <f>+'WP 2022'!E154</f>
        <v>EDIFICACOES - LAVANDERIA</v>
      </c>
      <c r="C200" s="19" t="e">
        <f>IF('WP 2022'!#REF!="","",'WP 2022'!#REF!)</f>
        <v>#REF!</v>
      </c>
      <c r="D200" s="19" t="e">
        <f>IF('WP 2022'!#REF!="","",'WP 2022'!#REF!)</f>
        <v>#REF!</v>
      </c>
      <c r="E200" s="19" t="e">
        <f>IF('WP 2022'!#REF!="","",'WP 2022'!#REF!)</f>
        <v>#REF!</v>
      </c>
      <c r="F200" s="25" t="e">
        <f>IF('WP 2022'!#REF!="","",'WP 2022'!#REF!)</f>
        <v>#REF!</v>
      </c>
    </row>
    <row r="201" spans="1:6">
      <c r="A201" s="30" t="str">
        <f>+'WP 2022'!B155</f>
        <v>1.2.3.01.0010</v>
      </c>
      <c r="B201" s="19" t="str">
        <f>+'WP 2022'!E155</f>
        <v>EDIFICACOES - ALA D</v>
      </c>
      <c r="C201" s="19" t="e">
        <f>IF('WP 2022'!#REF!="","",'WP 2022'!#REF!)</f>
        <v>#REF!</v>
      </c>
      <c r="D201" s="19" t="e">
        <f>IF('WP 2022'!#REF!="","",'WP 2022'!#REF!)</f>
        <v>#REF!</v>
      </c>
      <c r="E201" s="19" t="e">
        <f>IF('WP 2022'!#REF!="","",'WP 2022'!#REF!)</f>
        <v>#REF!</v>
      </c>
      <c r="F201" s="25" t="e">
        <f>IF('WP 2022'!#REF!="","",'WP 2022'!#REF!)</f>
        <v>#REF!</v>
      </c>
    </row>
    <row r="202" spans="1:6">
      <c r="A202" s="30" t="str">
        <f>+'WP 2022'!B156</f>
        <v>1.2.3.01.0011</v>
      </c>
      <c r="B202" s="19" t="str">
        <f>+'WP 2022'!E156</f>
        <v>EDIFICACOES - SALA DE ESTABILIZACAO</v>
      </c>
      <c r="C202" s="19" t="e">
        <f>IF('WP 2022'!#REF!="","",'WP 2022'!#REF!)</f>
        <v>#REF!</v>
      </c>
      <c r="D202" s="19" t="e">
        <f>IF('WP 2022'!#REF!="","",'WP 2022'!#REF!)</f>
        <v>#REF!</v>
      </c>
      <c r="E202" s="19" t="e">
        <f>IF('WP 2022'!#REF!="","",'WP 2022'!#REF!)</f>
        <v>#REF!</v>
      </c>
      <c r="F202" s="25" t="e">
        <f>IF('WP 2022'!#REF!="","",'WP 2022'!#REF!)</f>
        <v>#REF!</v>
      </c>
    </row>
    <row r="203" spans="1:6">
      <c r="A203" s="30" t="str">
        <f>+'WP 2022'!B157</f>
        <v>1.2.3.01.0012</v>
      </c>
      <c r="B203" s="19" t="str">
        <f>+'WP 2022'!E157</f>
        <v>EDIFICACOES - ADMINISTRACAO</v>
      </c>
      <c r="C203" s="19" t="e">
        <f>IF('WP 2022'!#REF!="","",'WP 2022'!#REF!)</f>
        <v>#REF!</v>
      </c>
      <c r="D203" s="19" t="e">
        <f>IF('WP 2022'!#REF!="","",'WP 2022'!#REF!)</f>
        <v>#REF!</v>
      </c>
      <c r="E203" s="19" t="e">
        <f>IF('WP 2022'!#REF!="","",'WP 2022'!#REF!)</f>
        <v>#REF!</v>
      </c>
      <c r="F203" s="25" t="e">
        <f>IF('WP 2022'!#REF!="","",'WP 2022'!#REF!)</f>
        <v>#REF!</v>
      </c>
    </row>
    <row r="204" spans="1:6">
      <c r="A204" s="30" t="str">
        <f>+'WP 2022'!B161</f>
        <v>1.2.3.01.0016</v>
      </c>
      <c r="B204" s="19" t="str">
        <f>+'WP 2022'!E161</f>
        <v>EDIFICACOES - CASA DE VACUO</v>
      </c>
      <c r="C204" s="19" t="e">
        <f>IF('WP 2022'!#REF!="","",'WP 2022'!#REF!)</f>
        <v>#REF!</v>
      </c>
      <c r="D204" s="19" t="e">
        <f>IF('WP 2022'!#REF!="","",'WP 2022'!#REF!)</f>
        <v>#REF!</v>
      </c>
      <c r="E204" s="19" t="e">
        <f>IF('WP 2022'!#REF!="","",'WP 2022'!#REF!)</f>
        <v>#REF!</v>
      </c>
      <c r="F204" s="25" t="e">
        <f>IF('WP 2022'!#REF!="","",'WP 2022'!#REF!)</f>
        <v>#REF!</v>
      </c>
    </row>
    <row r="205" spans="1:6">
      <c r="A205" s="30" t="str">
        <f>+'WP 2022'!B162</f>
        <v>1.2.3.01.0017</v>
      </c>
      <c r="B205" s="19" t="str">
        <f>+'WP 2022'!E162</f>
        <v>EDIFICACOES - LACTARIO</v>
      </c>
      <c r="C205" s="19" t="e">
        <f>IF('WP 2022'!#REF!="","",'WP 2022'!#REF!)</f>
        <v>#REF!</v>
      </c>
      <c r="D205" s="19" t="e">
        <f>IF('WP 2022'!#REF!="","",'WP 2022'!#REF!)</f>
        <v>#REF!</v>
      </c>
      <c r="E205" s="19" t="e">
        <f>IF('WP 2022'!#REF!="","",'WP 2022'!#REF!)</f>
        <v>#REF!</v>
      </c>
      <c r="F205" s="25" t="e">
        <f>IF('WP 2022'!#REF!="","",'WP 2022'!#REF!)</f>
        <v>#REF!</v>
      </c>
    </row>
    <row r="206" spans="1:6">
      <c r="A206" s="30" t="str">
        <f>+'WP 2022'!B163</f>
        <v>1.2.3.01.0018</v>
      </c>
      <c r="B206" s="19" t="str">
        <f>+'WP 2022'!E163</f>
        <v>EDIFICACOES - ALA C</v>
      </c>
      <c r="C206" s="19" t="e">
        <f>IF('WP 2022'!#REF!="","",'WP 2022'!#REF!)</f>
        <v>#REF!</v>
      </c>
      <c r="D206" s="19" t="e">
        <f>IF('WP 2022'!#REF!="","",'WP 2022'!#REF!)</f>
        <v>#REF!</v>
      </c>
      <c r="E206" s="19" t="e">
        <f>IF('WP 2022'!#REF!="","",'WP 2022'!#REF!)</f>
        <v>#REF!</v>
      </c>
      <c r="F206" s="25" t="e">
        <f>IF('WP 2022'!#REF!="","",'WP 2022'!#REF!)</f>
        <v>#REF!</v>
      </c>
    </row>
    <row r="207" spans="1:6">
      <c r="A207" s="30" t="str">
        <f>+'WP 2022'!B164</f>
        <v>1.2.3.01.0019</v>
      </c>
      <c r="B207" s="19" t="str">
        <f>+'WP 2022'!E164</f>
        <v>EDIFICACOES - UNIMED</v>
      </c>
      <c r="C207" s="19" t="e">
        <f>IF('WP 2022'!#REF!="","",'WP 2022'!#REF!)</f>
        <v>#REF!</v>
      </c>
      <c r="D207" s="19" t="e">
        <f>IF('WP 2022'!#REF!="","",'WP 2022'!#REF!)</f>
        <v>#REF!</v>
      </c>
      <c r="E207" s="19" t="e">
        <f>IF('WP 2022'!#REF!="","",'WP 2022'!#REF!)</f>
        <v>#REF!</v>
      </c>
      <c r="F207" s="25" t="e">
        <f>IF('WP 2022'!#REF!="","",'WP 2022'!#REF!)</f>
        <v>#REF!</v>
      </c>
    </row>
    <row r="208" spans="1:6">
      <c r="A208" s="30" t="str">
        <f>+'WP 2022'!B165</f>
        <v>1.2.3.01.0020</v>
      </c>
      <c r="B208" s="19" t="str">
        <f>+'WP 2022'!E165</f>
        <v>EDIFICACOES - CENTRO CIRURGICO</v>
      </c>
      <c r="C208" s="19" t="e">
        <f>IF('WP 2022'!#REF!="","",'WP 2022'!#REF!)</f>
        <v>#REF!</v>
      </c>
      <c r="D208" s="19" t="e">
        <f>IF('WP 2022'!#REF!="","",'WP 2022'!#REF!)</f>
        <v>#REF!</v>
      </c>
      <c r="E208" s="19" t="e">
        <f>IF('WP 2022'!#REF!="","",'WP 2022'!#REF!)</f>
        <v>#REF!</v>
      </c>
      <c r="F208" s="25" t="e">
        <f>IF('WP 2022'!#REF!="","",'WP 2022'!#REF!)</f>
        <v>#REF!</v>
      </c>
    </row>
    <row r="209" spans="1:6">
      <c r="A209" s="30" t="str">
        <f>+'WP 2022'!B166</f>
        <v>1.2.3.01.0021</v>
      </c>
      <c r="B209" s="19" t="str">
        <f>+'WP 2022'!E166</f>
        <v>EDIFICACOES - 4º ANDAR LEITOS UTI</v>
      </c>
      <c r="C209" s="19" t="e">
        <f>IF('WP 2022'!#REF!="","",'WP 2022'!#REF!)</f>
        <v>#REF!</v>
      </c>
      <c r="D209" s="19" t="e">
        <f>IF('WP 2022'!#REF!="","",'WP 2022'!#REF!)</f>
        <v>#REF!</v>
      </c>
      <c r="E209" s="19" t="e">
        <f>IF('WP 2022'!#REF!="","",'WP 2022'!#REF!)</f>
        <v>#REF!</v>
      </c>
      <c r="F209" s="25" t="e">
        <f>IF('WP 2022'!#REF!="","",'WP 2022'!#REF!)</f>
        <v>#REF!</v>
      </c>
    </row>
    <row r="210" spans="1:6">
      <c r="A210" s="30" t="str">
        <f>+'WP 2022'!B167</f>
        <v>1.2.3.01.0022</v>
      </c>
      <c r="B210" s="19" t="str">
        <f>+'WP 2022'!E167</f>
        <v>EDIFICACOES - EXTERNA/INTERNA PREDIO</v>
      </c>
      <c r="C210" s="19" t="e">
        <f>IF('WP 2022'!#REF!="","",'WP 2022'!#REF!)</f>
        <v>#REF!</v>
      </c>
      <c r="D210" s="19" t="e">
        <f>IF('WP 2022'!#REF!="","",'WP 2022'!#REF!)</f>
        <v>#REF!</v>
      </c>
      <c r="E210" s="19" t="e">
        <f>IF('WP 2022'!#REF!="","",'WP 2022'!#REF!)</f>
        <v>#REF!</v>
      </c>
      <c r="F210" s="25" t="e">
        <f>IF('WP 2022'!#REF!="","",'WP 2022'!#REF!)</f>
        <v>#REF!</v>
      </c>
    </row>
    <row r="211" spans="1:6">
      <c r="A211" s="30" t="str">
        <f>+'WP 2022'!B168</f>
        <v>1.2.3.01.0023</v>
      </c>
      <c r="B211" s="19" t="str">
        <f>+'WP 2022'!E168</f>
        <v>EDIFICACOES - CENTRAL DE TRATAMENTO</v>
      </c>
      <c r="C211" s="19" t="e">
        <f>IF('WP 2022'!#REF!="","",'WP 2022'!#REF!)</f>
        <v>#REF!</v>
      </c>
      <c r="D211" s="19" t="e">
        <f>IF('WP 2022'!#REF!="","",'WP 2022'!#REF!)</f>
        <v>#REF!</v>
      </c>
      <c r="E211" s="19" t="e">
        <f>IF('WP 2022'!#REF!="","",'WP 2022'!#REF!)</f>
        <v>#REF!</v>
      </c>
      <c r="F211" s="25" t="e">
        <f>IF('WP 2022'!#REF!="","",'WP 2022'!#REF!)</f>
        <v>#REF!</v>
      </c>
    </row>
    <row r="212" spans="1:6">
      <c r="A212" s="30" t="str">
        <f>+'WP 2022'!B169</f>
        <v>1.2.3.01.0025</v>
      </c>
      <c r="B212" s="19" t="str">
        <f>+'WP 2022'!E169</f>
        <v>EIDFICACOES - MATERNIDADE 5º ANDAR</v>
      </c>
      <c r="C212" s="19" t="e">
        <f>IF('WP 2022'!#REF!="","",'WP 2022'!#REF!)</f>
        <v>#REF!</v>
      </c>
      <c r="D212" s="19" t="e">
        <f>IF('WP 2022'!#REF!="","",'WP 2022'!#REF!)</f>
        <v>#REF!</v>
      </c>
      <c r="E212" s="19" t="e">
        <f>IF('WP 2022'!#REF!="","",'WP 2022'!#REF!)</f>
        <v>#REF!</v>
      </c>
      <c r="F212" s="25" t="e">
        <f>IF('WP 2022'!#REF!="","",'WP 2022'!#REF!)</f>
        <v>#REF!</v>
      </c>
    </row>
    <row r="213" spans="1:6">
      <c r="A213" s="30" t="e">
        <f>+'WP 2022'!#REF!</f>
        <v>#REF!</v>
      </c>
      <c r="B213" s="19" t="e">
        <f>+'WP 2022'!#REF!</f>
        <v>#REF!</v>
      </c>
      <c r="C213" s="19" t="e">
        <f>IF('WP 2022'!#REF!="","",'WP 2022'!#REF!)</f>
        <v>#REF!</v>
      </c>
      <c r="D213" s="19" t="e">
        <f>IF('WP 2022'!#REF!="","",'WP 2022'!#REF!)</f>
        <v>#REF!</v>
      </c>
      <c r="E213" s="19" t="e">
        <f>IF('WP 2022'!#REF!="","",'WP 2022'!#REF!)</f>
        <v>#REF!</v>
      </c>
      <c r="F213" s="25" t="e">
        <f>IF('WP 2022'!#REF!="","",'WP 2022'!#REF!)</f>
        <v>#REF!</v>
      </c>
    </row>
    <row r="214" spans="1:6">
      <c r="A214" s="30" t="str">
        <f>+'WP 2022'!B170</f>
        <v>1.2.3.01.0026</v>
      </c>
      <c r="B214" s="19" t="str">
        <f>+'WP 2022'!E170</f>
        <v>EDIFICACOES - BASE DE TANQUE OXIGENIO</v>
      </c>
      <c r="C214" s="19" t="e">
        <f>IF('WP 2022'!#REF!="","",'WP 2022'!#REF!)</f>
        <v>#REF!</v>
      </c>
      <c r="D214" s="19" t="e">
        <f>IF('WP 2022'!#REF!="","",'WP 2022'!#REF!)</f>
        <v>#REF!</v>
      </c>
      <c r="E214" s="19" t="e">
        <f>IF('WP 2022'!#REF!="","",'WP 2022'!#REF!)</f>
        <v>#REF!</v>
      </c>
      <c r="F214" s="25" t="e">
        <f>IF('WP 2022'!#REF!="","",'WP 2022'!#REF!)</f>
        <v>#REF!</v>
      </c>
    </row>
    <row r="215" spans="1:6">
      <c r="A215" s="30" t="str">
        <f>+'WP 2022'!B175</f>
        <v>1.2.3.01.0031</v>
      </c>
      <c r="B215" s="19" t="str">
        <f>+'WP 2022'!E175</f>
        <v>EDIFICACOES - RADIOTERAPIA</v>
      </c>
      <c r="C215" s="19" t="e">
        <f>IF('WP 2022'!#REF!="","",'WP 2022'!#REF!)</f>
        <v>#REF!</v>
      </c>
      <c r="D215" s="19" t="e">
        <f>IF('WP 2022'!#REF!="","",'WP 2022'!#REF!)</f>
        <v>#REF!</v>
      </c>
      <c r="E215" s="19" t="e">
        <f>IF('WP 2022'!#REF!="","",'WP 2022'!#REF!)</f>
        <v>#REF!</v>
      </c>
      <c r="F215" s="25" t="e">
        <f>IF('WP 2022'!#REF!="","",'WP 2022'!#REF!)</f>
        <v>#REF!</v>
      </c>
    </row>
    <row r="216" spans="1:6">
      <c r="A216" s="30" t="str">
        <f>+'WP 2022'!B176</f>
        <v>1.2.3.01.0032</v>
      </c>
      <c r="B216" s="19" t="str">
        <f>+'WP 2022'!E176</f>
        <v>EDIFICACOES - UTI COVID-19</v>
      </c>
      <c r="C216" s="19" t="e">
        <f>IF('WP 2022'!#REF!="","",'WP 2022'!#REF!)</f>
        <v>#REF!</v>
      </c>
      <c r="D216" s="19" t="e">
        <f>IF('WP 2022'!#REF!="","",'WP 2022'!#REF!)</f>
        <v>#REF!</v>
      </c>
      <c r="E216" s="19" t="e">
        <f>IF('WP 2022'!#REF!="","",'WP 2022'!#REF!)</f>
        <v>#REF!</v>
      </c>
      <c r="F216" s="25" t="e">
        <f>IF('WP 2022'!#REF!="","",'WP 2022'!#REF!)</f>
        <v>#REF!</v>
      </c>
    </row>
    <row r="217" spans="1:6">
      <c r="A217" s="30" t="str">
        <f>+'WP 2022'!B177</f>
        <v>1.2.3.02</v>
      </c>
      <c r="B217" s="19" t="str">
        <f>+'WP 2022'!E177</f>
        <v>(-) DEPRECIACAO ACUMULADA</v>
      </c>
      <c r="C217" s="19" t="e">
        <f>IF('WP 2022'!#REF!="","",'WP 2022'!#REF!)</f>
        <v>#REF!</v>
      </c>
      <c r="D217" s="19" t="e">
        <f>IF('WP 2022'!#REF!="","",'WP 2022'!#REF!)</f>
        <v>#REF!</v>
      </c>
      <c r="E217" s="19" t="e">
        <f>IF('WP 2022'!#REF!="","",'WP 2022'!#REF!)</f>
        <v>#REF!</v>
      </c>
      <c r="F217" s="25" t="e">
        <f>IF('WP 2022'!#REF!="","",'WP 2022'!#REF!)</f>
        <v>#REF!</v>
      </c>
    </row>
    <row r="218" spans="1:6">
      <c r="A218" s="30" t="str">
        <f>+'WP 2022'!B178</f>
        <v>1.2.3.02.0001</v>
      </c>
      <c r="B218" s="19" t="str">
        <f>+'WP 2022'!E178</f>
        <v>DEPREC EDIFICACOES</v>
      </c>
      <c r="C218" s="19" t="e">
        <f>IF('WP 2022'!#REF!="","",'WP 2022'!#REF!)</f>
        <v>#REF!</v>
      </c>
      <c r="D218" s="19" t="e">
        <f>IF('WP 2022'!#REF!="","",'WP 2022'!#REF!)</f>
        <v>#REF!</v>
      </c>
      <c r="E218" s="19" t="e">
        <f>IF('WP 2022'!#REF!="","",'WP 2022'!#REF!)</f>
        <v>#REF!</v>
      </c>
      <c r="F218" s="25" t="e">
        <f>IF('WP 2022'!#REF!="","",'WP 2022'!#REF!)</f>
        <v>#REF!</v>
      </c>
    </row>
    <row r="219" spans="1:6">
      <c r="A219" s="30" t="str">
        <f>+'WP 2022'!B179</f>
        <v>1.2.3.02.0002</v>
      </c>
      <c r="B219" s="19" t="str">
        <f>+'WP 2022'!E179</f>
        <v>DEPREC INSTALACOES</v>
      </c>
      <c r="C219" s="19" t="e">
        <f>IF('WP 2022'!#REF!="","",'WP 2022'!#REF!)</f>
        <v>#REF!</v>
      </c>
      <c r="D219" s="19" t="e">
        <f>IF('WP 2022'!#REF!="","",'WP 2022'!#REF!)</f>
        <v>#REF!</v>
      </c>
      <c r="E219" s="19" t="e">
        <f>IF('WP 2022'!#REF!="","",'WP 2022'!#REF!)</f>
        <v>#REF!</v>
      </c>
      <c r="F219" s="25" t="e">
        <f>IF('WP 2022'!#REF!="","",'WP 2022'!#REF!)</f>
        <v>#REF!</v>
      </c>
    </row>
    <row r="220" spans="1:6">
      <c r="A220" s="30" t="str">
        <f>+'WP 2022'!B180</f>
        <v>1.2.3.02.0003</v>
      </c>
      <c r="B220" s="19" t="str">
        <f>+'WP 2022'!E180</f>
        <v>DEPREC APARELHOS DE MED E CIRURGIA</v>
      </c>
      <c r="C220" s="19" t="e">
        <f>IF('WP 2022'!#REF!="","",'WP 2022'!#REF!)</f>
        <v>#REF!</v>
      </c>
      <c r="D220" s="19" t="e">
        <f>IF('WP 2022'!#REF!="","",'WP 2022'!#REF!)</f>
        <v>#REF!</v>
      </c>
      <c r="E220" s="19" t="e">
        <f>IF('WP 2022'!#REF!="","",'WP 2022'!#REF!)</f>
        <v>#REF!</v>
      </c>
      <c r="F220" s="25" t="e">
        <f>IF('WP 2022'!#REF!="","",'WP 2022'!#REF!)</f>
        <v>#REF!</v>
      </c>
    </row>
    <row r="221" spans="1:6">
      <c r="A221" s="30" t="str">
        <f>+'WP 2022'!B181</f>
        <v>1.2.3.02.0004</v>
      </c>
      <c r="B221" s="19" t="str">
        <f>+'WP 2022'!E181</f>
        <v>DEPREC INSTRUMENTOS DE MED E CIRURGIA</v>
      </c>
      <c r="C221" s="19" t="e">
        <f>IF('WP 2022'!#REF!="","",'WP 2022'!#REF!)</f>
        <v>#REF!</v>
      </c>
      <c r="D221" s="19" t="e">
        <f>IF('WP 2022'!#REF!="","",'WP 2022'!#REF!)</f>
        <v>#REF!</v>
      </c>
      <c r="E221" s="19" t="e">
        <f>IF('WP 2022'!#REF!="","",'WP 2022'!#REF!)</f>
        <v>#REF!</v>
      </c>
      <c r="F221" s="25" t="e">
        <f>IF('WP 2022'!#REF!="","",'WP 2022'!#REF!)</f>
        <v>#REF!</v>
      </c>
    </row>
    <row r="222" spans="1:6">
      <c r="A222" s="30" t="str">
        <f>+'WP 2022'!B183</f>
        <v>1.2.3.02.0006</v>
      </c>
      <c r="B222" s="19" t="str">
        <f>+'WP 2022'!E183</f>
        <v>DEPREC MOVEIS E EQUIPAMENTOS</v>
      </c>
      <c r="C222" s="19" t="e">
        <f>IF('WP 2022'!#REF!="","",'WP 2022'!#REF!)</f>
        <v>#REF!</v>
      </c>
      <c r="D222" s="19" t="e">
        <f>IF('WP 2022'!#REF!="","",'WP 2022'!#REF!)</f>
        <v>#REF!</v>
      </c>
      <c r="E222" s="19" t="e">
        <f>IF('WP 2022'!#REF!="","",'WP 2022'!#REF!)</f>
        <v>#REF!</v>
      </c>
      <c r="F222" s="25" t="e">
        <f>IF('WP 2022'!#REF!="","",'WP 2022'!#REF!)</f>
        <v>#REF!</v>
      </c>
    </row>
    <row r="223" spans="1:6">
      <c r="A223" s="30" t="str">
        <f>+'WP 2022'!B184</f>
        <v>1.2.3.02.0007</v>
      </c>
      <c r="B223" s="19" t="str">
        <f>+'WP 2022'!E184</f>
        <v>DEPREC EDIFIC. CABINE DE FORCA</v>
      </c>
      <c r="C223" s="19" t="e">
        <f>IF('WP 2022'!#REF!="","",'WP 2022'!#REF!)</f>
        <v>#REF!</v>
      </c>
      <c r="D223" s="19" t="e">
        <f>IF('WP 2022'!#REF!="","",'WP 2022'!#REF!)</f>
        <v>#REF!</v>
      </c>
      <c r="E223" s="19" t="e">
        <f>IF('WP 2022'!#REF!="","",'WP 2022'!#REF!)</f>
        <v>#REF!</v>
      </c>
      <c r="F223" s="25" t="e">
        <f>IF('WP 2022'!#REF!="","",'WP 2022'!#REF!)</f>
        <v>#REF!</v>
      </c>
    </row>
    <row r="224" spans="1:6">
      <c r="A224" s="30" t="str">
        <f>+'WP 2022'!B185</f>
        <v>1.2.3.02.0008</v>
      </c>
      <c r="B224" s="19" t="str">
        <f>+'WP 2022'!E185</f>
        <v>DEPREC EDIFIC. ALA D</v>
      </c>
      <c r="C224" s="19" t="e">
        <f>IF('WP 2022'!#REF!="","",'WP 2022'!#REF!)</f>
        <v>#REF!</v>
      </c>
      <c r="D224" s="19" t="e">
        <f>IF('WP 2022'!#REF!="","",'WP 2022'!#REF!)</f>
        <v>#REF!</v>
      </c>
      <c r="E224" s="19" t="e">
        <f>IF('WP 2022'!#REF!="","",'WP 2022'!#REF!)</f>
        <v>#REF!</v>
      </c>
      <c r="F224" s="25" t="e">
        <f>IF('WP 2022'!#REF!="","",'WP 2022'!#REF!)</f>
        <v>#REF!</v>
      </c>
    </row>
    <row r="225" spans="1:6">
      <c r="A225" s="30" t="str">
        <f>+'WP 2022'!B186</f>
        <v>1.2.3.02.0009</v>
      </c>
      <c r="B225" s="19" t="str">
        <f>+'WP 2022'!E186</f>
        <v>DEPREC EDIFIC. SALA DE ESTABILIZACAO</v>
      </c>
      <c r="C225" s="19" t="e">
        <f>IF('WP 2022'!#REF!="","",'WP 2022'!#REF!)</f>
        <v>#REF!</v>
      </c>
      <c r="D225" s="19" t="e">
        <f>IF('WP 2022'!#REF!="","",'WP 2022'!#REF!)</f>
        <v>#REF!</v>
      </c>
      <c r="E225" s="19" t="e">
        <f>IF('WP 2022'!#REF!="","",'WP 2022'!#REF!)</f>
        <v>#REF!</v>
      </c>
      <c r="F225" s="25" t="e">
        <f>IF('WP 2022'!#REF!="","",'WP 2022'!#REF!)</f>
        <v>#REF!</v>
      </c>
    </row>
    <row r="226" spans="1:6">
      <c r="A226" s="30" t="str">
        <f>+'WP 2022'!B188</f>
        <v>1.2.3.02.0011</v>
      </c>
      <c r="B226" s="19" t="str">
        <f>+'WP 2022'!E188</f>
        <v>DEPREC EDIFIC. ADMINISTRACAO II</v>
      </c>
      <c r="C226" s="19" t="e">
        <f>IF('WP 2022'!#REF!="","",'WP 2022'!#REF!)</f>
        <v>#REF!</v>
      </c>
      <c r="D226" s="19" t="e">
        <f>IF('WP 2022'!#REF!="","",'WP 2022'!#REF!)</f>
        <v>#REF!</v>
      </c>
      <c r="E226" s="19" t="e">
        <f>IF('WP 2022'!#REF!="","",'WP 2022'!#REF!)</f>
        <v>#REF!</v>
      </c>
      <c r="F226" s="25" t="e">
        <f>IF('WP 2022'!#REF!="","",'WP 2022'!#REF!)</f>
        <v>#REF!</v>
      </c>
    </row>
    <row r="227" spans="1:6">
      <c r="A227" s="30" t="str">
        <f>+'WP 2022'!B189</f>
        <v>1.2.3.02.0012</v>
      </c>
      <c r="B227" s="19" t="str">
        <f>+'WP 2022'!E189</f>
        <v>DEPREC EDIFIC. LACIC</v>
      </c>
      <c r="C227" s="19" t="e">
        <f>IF('WP 2022'!#REF!="","",'WP 2022'!#REF!)</f>
        <v>#REF!</v>
      </c>
      <c r="D227" s="19" t="e">
        <f>IF('WP 2022'!#REF!="","",'WP 2022'!#REF!)</f>
        <v>#REF!</v>
      </c>
      <c r="E227" s="19" t="e">
        <f>IF('WP 2022'!#REF!="","",'WP 2022'!#REF!)</f>
        <v>#REF!</v>
      </c>
      <c r="F227" s="25" t="e">
        <f>IF('WP 2022'!#REF!="","",'WP 2022'!#REF!)</f>
        <v>#REF!</v>
      </c>
    </row>
    <row r="228" spans="1:6">
      <c r="A228" s="30" t="str">
        <f>+'WP 2022'!B190</f>
        <v>1.2.3.02.0013</v>
      </c>
      <c r="B228" s="19" t="str">
        <f>+'WP 2022'!E190</f>
        <v>DEPREC EDIFIC. UTI ADULTA II</v>
      </c>
      <c r="C228" s="19" t="e">
        <f>IF('WP 2022'!#REF!="","",'WP 2022'!#REF!)</f>
        <v>#REF!</v>
      </c>
      <c r="D228" s="19" t="e">
        <f>IF('WP 2022'!#REF!="","",'WP 2022'!#REF!)</f>
        <v>#REF!</v>
      </c>
      <c r="E228" s="19" t="e">
        <f>IF('WP 2022'!#REF!="","",'WP 2022'!#REF!)</f>
        <v>#REF!</v>
      </c>
      <c r="F228" s="25" t="e">
        <f>IF('WP 2022'!#REF!="","",'WP 2022'!#REF!)</f>
        <v>#REF!</v>
      </c>
    </row>
    <row r="229" spans="1:6">
      <c r="A229" s="30" t="str">
        <f>+'WP 2022'!B191</f>
        <v>1.2.3.02.0014</v>
      </c>
      <c r="B229" s="19" t="str">
        <f>+'WP 2022'!E191</f>
        <v>DEPREC EDIFIC. CASA DE VACUO</v>
      </c>
      <c r="C229" s="19" t="e">
        <f>IF('WP 2022'!#REF!="","",'WP 2022'!#REF!)</f>
        <v>#REF!</v>
      </c>
      <c r="D229" s="19" t="e">
        <f>IF('WP 2022'!#REF!="","",'WP 2022'!#REF!)</f>
        <v>#REF!</v>
      </c>
      <c r="E229" s="19" t="e">
        <f>IF('WP 2022'!#REF!="","",'WP 2022'!#REF!)</f>
        <v>#REF!</v>
      </c>
      <c r="F229" s="25" t="e">
        <f>IF('WP 2022'!#REF!="","",'WP 2022'!#REF!)</f>
        <v>#REF!</v>
      </c>
    </row>
    <row r="230" spans="1:6">
      <c r="A230" s="30" t="str">
        <f>+'WP 2022'!B192</f>
        <v>1.2.3.02.0015</v>
      </c>
      <c r="B230" s="19" t="str">
        <f>+'WP 2022'!E192</f>
        <v>DEPREC EDIFIC. LACTARIO</v>
      </c>
      <c r="C230" s="19" t="e">
        <f>IF('WP 2022'!#REF!="","",'WP 2022'!#REF!)</f>
        <v>#REF!</v>
      </c>
      <c r="D230" s="19" t="e">
        <f>IF('WP 2022'!#REF!="","",'WP 2022'!#REF!)</f>
        <v>#REF!</v>
      </c>
      <c r="E230" s="19" t="e">
        <f>IF('WP 2022'!#REF!="","",'WP 2022'!#REF!)</f>
        <v>#REF!</v>
      </c>
      <c r="F230" s="25" t="e">
        <f>IF('WP 2022'!#REF!="","",'WP 2022'!#REF!)</f>
        <v>#REF!</v>
      </c>
    </row>
    <row r="231" spans="1:6">
      <c r="A231" s="30" t="str">
        <f>+'WP 2022'!B193</f>
        <v>1.2.3.02.0016</v>
      </c>
      <c r="B231" s="19" t="str">
        <f>+'WP 2022'!E193</f>
        <v>DEPREC EDIFIC. ALA C</v>
      </c>
      <c r="C231" s="19" t="e">
        <f>IF('WP 2022'!#REF!="","",'WP 2022'!#REF!)</f>
        <v>#REF!</v>
      </c>
      <c r="D231" s="19" t="e">
        <f>IF('WP 2022'!#REF!="","",'WP 2022'!#REF!)</f>
        <v>#REF!</v>
      </c>
      <c r="E231" s="19" t="e">
        <f>IF('WP 2022'!#REF!="","",'WP 2022'!#REF!)</f>
        <v>#REF!</v>
      </c>
      <c r="F231" s="25" t="e">
        <f>IF('WP 2022'!#REF!="","",'WP 2022'!#REF!)</f>
        <v>#REF!</v>
      </c>
    </row>
    <row r="232" spans="1:6">
      <c r="A232" s="30" t="str">
        <f>+'WP 2022'!B194</f>
        <v>1.2.3.02.0017</v>
      </c>
      <c r="B232" s="19" t="str">
        <f>+'WP 2022'!E194</f>
        <v>DEPREC EDIFIC. UNIMED</v>
      </c>
      <c r="C232" s="19" t="e">
        <f>IF('WP 2022'!#REF!="","",'WP 2022'!#REF!)</f>
        <v>#REF!</v>
      </c>
      <c r="D232" s="19" t="e">
        <f>IF('WP 2022'!#REF!="","",'WP 2022'!#REF!)</f>
        <v>#REF!</v>
      </c>
      <c r="E232" s="19" t="e">
        <f>IF('WP 2022'!#REF!="","",'WP 2022'!#REF!)</f>
        <v>#REF!</v>
      </c>
      <c r="F232" s="25" t="e">
        <f>IF('WP 2022'!#REF!="","",'WP 2022'!#REF!)</f>
        <v>#REF!</v>
      </c>
    </row>
    <row r="233" spans="1:6">
      <c r="A233" s="30" t="str">
        <f>+'WP 2022'!B195</f>
        <v>1.2.3.02.0018</v>
      </c>
      <c r="B233" s="19" t="str">
        <f>+'WP 2022'!E195</f>
        <v>DEPREC EDIFIC. CENTRO CIRURGICO</v>
      </c>
      <c r="C233" s="19" t="e">
        <f>IF('WP 2022'!#REF!="","",'WP 2022'!#REF!)</f>
        <v>#REF!</v>
      </c>
      <c r="D233" s="19" t="e">
        <f>IF('WP 2022'!#REF!="","",'WP 2022'!#REF!)</f>
        <v>#REF!</v>
      </c>
      <c r="E233" s="19" t="e">
        <f>IF('WP 2022'!#REF!="","",'WP 2022'!#REF!)</f>
        <v>#REF!</v>
      </c>
      <c r="F233" s="25" t="e">
        <f>IF('WP 2022'!#REF!="","",'WP 2022'!#REF!)</f>
        <v>#REF!</v>
      </c>
    </row>
    <row r="234" spans="1:6">
      <c r="A234" s="30" t="str">
        <f>+'WP 2022'!B196</f>
        <v>1.2.3.02.0019</v>
      </c>
      <c r="B234" s="19" t="str">
        <f>+'WP 2022'!E196</f>
        <v>DEPREC EDIFIC. 4º ANDAR LEITOS UTI PEDIAT.</v>
      </c>
      <c r="C234" s="19" t="e">
        <f>IF('WP 2022'!#REF!="","",'WP 2022'!#REF!)</f>
        <v>#REF!</v>
      </c>
      <c r="D234" s="19" t="e">
        <f>IF('WP 2022'!#REF!="","",'WP 2022'!#REF!)</f>
        <v>#REF!</v>
      </c>
      <c r="E234" s="19" t="e">
        <f>IF('WP 2022'!#REF!="","",'WP 2022'!#REF!)</f>
        <v>#REF!</v>
      </c>
      <c r="F234" s="25" t="e">
        <f>IF('WP 2022'!#REF!="","",'WP 2022'!#REF!)</f>
        <v>#REF!</v>
      </c>
    </row>
    <row r="235" spans="1:6">
      <c r="A235" s="30" t="str">
        <f>+'WP 2022'!B197</f>
        <v>1.2.3.02.0020</v>
      </c>
      <c r="B235" s="19" t="str">
        <f>+'WP 2022'!E197</f>
        <v>DEPREC EDIFIC. EXTERNO/INTERNO PREDIAL</v>
      </c>
      <c r="C235" s="19" t="e">
        <f>IF('WP 2022'!#REF!="","",'WP 2022'!#REF!)</f>
        <v>#REF!</v>
      </c>
      <c r="D235" s="19" t="e">
        <f>IF('WP 2022'!#REF!="","",'WP 2022'!#REF!)</f>
        <v>#REF!</v>
      </c>
      <c r="E235" s="19" t="e">
        <f>IF('WP 2022'!#REF!="","",'WP 2022'!#REF!)</f>
        <v>#REF!</v>
      </c>
      <c r="F235" s="25" t="e">
        <f>IF('WP 2022'!#REF!="","",'WP 2022'!#REF!)</f>
        <v>#REF!</v>
      </c>
    </row>
    <row r="236" spans="1:6">
      <c r="A236" s="30" t="str">
        <f>+'WP 2022'!B198</f>
        <v>1.2.3.02.0021</v>
      </c>
      <c r="B236" s="19" t="str">
        <f>+'WP 2022'!E198</f>
        <v>DEPREC EDIFIC. CENTRAL TRATAMENTO</v>
      </c>
      <c r="C236" s="19" t="e">
        <f>IF('WP 2022'!#REF!="","",'WP 2022'!#REF!)</f>
        <v>#REF!</v>
      </c>
      <c r="D236" s="19" t="e">
        <f>IF('WP 2022'!#REF!="","",'WP 2022'!#REF!)</f>
        <v>#REF!</v>
      </c>
      <c r="E236" s="19" t="e">
        <f>IF('WP 2022'!#REF!="","",'WP 2022'!#REF!)</f>
        <v>#REF!</v>
      </c>
      <c r="F236" s="25" t="e">
        <f>IF('WP 2022'!#REF!="","",'WP 2022'!#REF!)</f>
        <v>#REF!</v>
      </c>
    </row>
    <row r="237" spans="1:6">
      <c r="A237" s="30" t="str">
        <f>+'WP 2022'!B199</f>
        <v>1.2.3.02.0023</v>
      </c>
      <c r="B237" s="19" t="str">
        <f>+'WP 2022'!E199</f>
        <v>DEPREC EDIFIC. 5º ANDAR MATERNIDADE</v>
      </c>
      <c r="C237" s="19" t="e">
        <f>IF('WP 2022'!#REF!="","",'WP 2022'!#REF!)</f>
        <v>#REF!</v>
      </c>
      <c r="D237" s="19" t="e">
        <f>IF('WP 2022'!#REF!="","",'WP 2022'!#REF!)</f>
        <v>#REF!</v>
      </c>
      <c r="E237" s="19" t="e">
        <f>IF('WP 2022'!#REF!="","",'WP 2022'!#REF!)</f>
        <v>#REF!</v>
      </c>
      <c r="F237" s="25" t="e">
        <f>IF('WP 2022'!#REF!="","",'WP 2022'!#REF!)</f>
        <v>#REF!</v>
      </c>
    </row>
    <row r="238" spans="1:6">
      <c r="A238" s="30" t="str">
        <f>+'WP 2022'!B200</f>
        <v>1.2.3.02.0024</v>
      </c>
      <c r="B238" s="19" t="str">
        <f>+'WP 2022'!E200</f>
        <v>DEPREC EDIFIC. NECROTERIO</v>
      </c>
      <c r="C238" s="19" t="e">
        <f>IF('WP 2022'!#REF!="","",'WP 2022'!#REF!)</f>
        <v>#REF!</v>
      </c>
      <c r="D238" s="19" t="e">
        <f>IF('WP 2022'!#REF!="","",'WP 2022'!#REF!)</f>
        <v>#REF!</v>
      </c>
      <c r="E238" s="19" t="e">
        <f>IF('WP 2022'!#REF!="","",'WP 2022'!#REF!)</f>
        <v>#REF!</v>
      </c>
      <c r="F238" s="25" t="e">
        <f>IF('WP 2022'!#REF!="","",'WP 2022'!#REF!)</f>
        <v>#REF!</v>
      </c>
    </row>
    <row r="239" spans="1:6">
      <c r="A239" s="30" t="str">
        <f>+'WP 2022'!B201</f>
        <v>1.2.3.02.0025</v>
      </c>
      <c r="B239" s="19" t="str">
        <f>+'WP 2022'!E201</f>
        <v>DEPREC EDIFIC. BASE TANQUE OXIGENIO</v>
      </c>
      <c r="C239" s="19" t="e">
        <f>IF('WP 2022'!#REF!="","",'WP 2022'!#REF!)</f>
        <v>#REF!</v>
      </c>
      <c r="D239" s="19" t="e">
        <f>IF('WP 2022'!#REF!="","",'WP 2022'!#REF!)</f>
        <v>#REF!</v>
      </c>
      <c r="E239" s="19" t="e">
        <f>IF('WP 2022'!#REF!="","",'WP 2022'!#REF!)</f>
        <v>#REF!</v>
      </c>
      <c r="F239" s="25" t="e">
        <f>IF('WP 2022'!#REF!="","",'WP 2022'!#REF!)</f>
        <v>#REF!</v>
      </c>
    </row>
    <row r="240" spans="1:6">
      <c r="A240" s="30" t="str">
        <f>+'WP 2022'!B202</f>
        <v>1.2.3.02.0026</v>
      </c>
      <c r="B240" s="19" t="str">
        <f>+'WP 2022'!E202</f>
        <v>DEPREC EDIFIC. CME</v>
      </c>
      <c r="C240" s="19" t="e">
        <f>IF('WP 2022'!#REF!="","",'WP 2022'!#REF!)</f>
        <v>#REF!</v>
      </c>
      <c r="D240" s="19" t="e">
        <f>IF('WP 2022'!#REF!="","",'WP 2022'!#REF!)</f>
        <v>#REF!</v>
      </c>
      <c r="E240" s="19" t="e">
        <f>IF('WP 2022'!#REF!="","",'WP 2022'!#REF!)</f>
        <v>#REF!</v>
      </c>
      <c r="F240" s="25" t="e">
        <f>IF('WP 2022'!#REF!="","",'WP 2022'!#REF!)</f>
        <v>#REF!</v>
      </c>
    </row>
    <row r="241" spans="1:6">
      <c r="A241" s="30" t="str">
        <f>+'WP 2022'!B203</f>
        <v>1.2.3.02.0027</v>
      </c>
      <c r="B241" s="19" t="str">
        <f>+'WP 2022'!E203</f>
        <v>DEPREC EDIFIC. NUTEC</v>
      </c>
      <c r="C241" s="19" t="e">
        <f>IF('WP 2022'!#REF!="","",'WP 2022'!#REF!)</f>
        <v>#REF!</v>
      </c>
      <c r="D241" s="19" t="e">
        <f>IF('WP 2022'!#REF!="","",'WP 2022'!#REF!)</f>
        <v>#REF!</v>
      </c>
      <c r="E241" s="19" t="e">
        <f>IF('WP 2022'!#REF!="","",'WP 2022'!#REF!)</f>
        <v>#REF!</v>
      </c>
      <c r="F241" s="25" t="e">
        <f>IF('WP 2022'!#REF!="","",'WP 2022'!#REF!)</f>
        <v>#REF!</v>
      </c>
    </row>
    <row r="242" spans="1:6">
      <c r="A242" s="30" t="str">
        <f>+'WP 2022'!B204</f>
        <v>1.2.3.02.0028</v>
      </c>
      <c r="B242" s="19" t="str">
        <f>+'WP 2022'!E204</f>
        <v>DEPREC EDIFC. LAVANDERIA</v>
      </c>
      <c r="C242" s="19" t="e">
        <f>IF('WP 2022'!#REF!="","",'WP 2022'!#REF!)</f>
        <v>#REF!</v>
      </c>
      <c r="D242" s="19" t="e">
        <f>IF('WP 2022'!#REF!="","",'WP 2022'!#REF!)</f>
        <v>#REF!</v>
      </c>
      <c r="E242" s="19" t="e">
        <f>IF('WP 2022'!#REF!="","",'WP 2022'!#REF!)</f>
        <v>#REF!</v>
      </c>
      <c r="F242" s="25" t="e">
        <f>IF('WP 2022'!#REF!="","",'WP 2022'!#REF!)</f>
        <v>#REF!</v>
      </c>
    </row>
    <row r="243" spans="1:6">
      <c r="A243" s="30" t="str">
        <f>+'WP 2022'!B205</f>
        <v>1.2.3.02.0029</v>
      </c>
      <c r="B243" s="19" t="str">
        <f>+'WP 2022'!E205</f>
        <v>DEPREC EDIFIC. REFORMA 3ºANDAR</v>
      </c>
      <c r="C243" s="19" t="e">
        <f>IF('WP 2022'!#REF!="","",'WP 2022'!#REF!)</f>
        <v>#REF!</v>
      </c>
      <c r="D243" s="19" t="e">
        <f>IF('WP 2022'!#REF!="","",'WP 2022'!#REF!)</f>
        <v>#REF!</v>
      </c>
      <c r="E243" s="19" t="e">
        <f>IF('WP 2022'!#REF!="","",'WP 2022'!#REF!)</f>
        <v>#REF!</v>
      </c>
      <c r="F243" s="25" t="e">
        <f>IF('WP 2022'!#REF!="","",'WP 2022'!#REF!)</f>
        <v>#REF!</v>
      </c>
    </row>
    <row r="244" spans="1:6">
      <c r="A244" s="30" t="str">
        <f>+'WP 2022'!B206</f>
        <v>1.2.3.02.0030</v>
      </c>
      <c r="B244" s="19" t="str">
        <f>+'WP 2022'!E206</f>
        <v>DEPREC EDIFIC. RADIOTERAPIA</v>
      </c>
      <c r="C244" s="19" t="e">
        <f>IF('WP 2022'!#REF!="","",'WP 2022'!#REF!)</f>
        <v>#REF!</v>
      </c>
      <c r="D244" s="19" t="e">
        <f>IF('WP 2022'!#REF!="","",'WP 2022'!#REF!)</f>
        <v>#REF!</v>
      </c>
      <c r="E244" s="19" t="e">
        <f>IF('WP 2022'!#REF!="","",'WP 2022'!#REF!)</f>
        <v>#REF!</v>
      </c>
      <c r="F244" s="25" t="e">
        <f>IF('WP 2022'!#REF!="","",'WP 2022'!#REF!)</f>
        <v>#REF!</v>
      </c>
    </row>
    <row r="245" spans="1:6">
      <c r="A245" s="30" t="str">
        <f>+'WP 2022'!B207</f>
        <v>1.2.3.02.0031</v>
      </c>
      <c r="B245" s="19" t="str">
        <f>+'WP 2022'!E207</f>
        <v>DEPREC EDIFIC UTI COVID-19</v>
      </c>
      <c r="C245" s="19" t="e">
        <f>IF('WP 2022'!#REF!="","",'WP 2022'!#REF!)</f>
        <v>#REF!</v>
      </c>
      <c r="D245" s="19" t="e">
        <f>IF('WP 2022'!#REF!="","",'WP 2022'!#REF!)</f>
        <v>#REF!</v>
      </c>
      <c r="E245" s="19" t="e">
        <f>IF('WP 2022'!#REF!="","",'WP 2022'!#REF!)</f>
        <v>#REF!</v>
      </c>
      <c r="F245" s="25" t="e">
        <f>IF('WP 2022'!#REF!="","",'WP 2022'!#REF!)</f>
        <v>#REF!</v>
      </c>
    </row>
    <row r="246" spans="1:6">
      <c r="A246" s="30" t="str">
        <f>+'WP 2022'!B208</f>
        <v>1.2.3.03</v>
      </c>
      <c r="B246" s="19" t="str">
        <f>+'WP 2022'!E208</f>
        <v>IMOBILIZADO EM ANDAMENTO</v>
      </c>
      <c r="C246" s="19" t="e">
        <f>IF('WP 2022'!#REF!="","",'WP 2022'!#REF!)</f>
        <v>#REF!</v>
      </c>
      <c r="D246" s="19" t="e">
        <f>IF('WP 2022'!#REF!="","",'WP 2022'!#REF!)</f>
        <v>#REF!</v>
      </c>
      <c r="E246" s="19" t="e">
        <f>IF('WP 2022'!#REF!="","",'WP 2022'!#REF!)</f>
        <v>#REF!</v>
      </c>
      <c r="F246" s="25" t="e">
        <f>IF('WP 2022'!#REF!="","",'WP 2022'!#REF!)</f>
        <v>#REF!</v>
      </c>
    </row>
    <row r="247" spans="1:6">
      <c r="A247" s="30" t="str">
        <f>+'WP 2022'!B209</f>
        <v>1.2.3.03.0002</v>
      </c>
      <c r="B247" s="19" t="str">
        <f>+'WP 2022'!E209</f>
        <v>REFORMA 6º ANDAR</v>
      </c>
      <c r="C247" s="19" t="e">
        <f>IF('WP 2022'!#REF!="","",'WP 2022'!#REF!)</f>
        <v>#REF!</v>
      </c>
      <c r="D247" s="19" t="e">
        <f>IF('WP 2022'!#REF!="","",'WP 2022'!#REF!)</f>
        <v>#REF!</v>
      </c>
      <c r="E247" s="19" t="e">
        <f>IF('WP 2022'!#REF!="","",'WP 2022'!#REF!)</f>
        <v>#REF!</v>
      </c>
      <c r="F247" s="25" t="e">
        <f>IF('WP 2022'!#REF!="","",'WP 2022'!#REF!)</f>
        <v>#REF!</v>
      </c>
    </row>
    <row r="248" spans="1:6">
      <c r="A248" s="30" t="str">
        <f>+'WP 2022'!B210</f>
        <v>1.2.3.03.0013</v>
      </c>
      <c r="B248" s="19" t="str">
        <f>+'WP 2022'!E210</f>
        <v>REFORMA DA ESCADA</v>
      </c>
      <c r="C248" s="19" t="e">
        <f>IF('WP 2022'!#REF!="","",'WP 2022'!#REF!)</f>
        <v>#REF!</v>
      </c>
      <c r="D248" s="19" t="e">
        <f>IF('WP 2022'!#REF!="","",'WP 2022'!#REF!)</f>
        <v>#REF!</v>
      </c>
      <c r="E248" s="19" t="e">
        <f>IF('WP 2022'!#REF!="","",'WP 2022'!#REF!)</f>
        <v>#REF!</v>
      </c>
      <c r="F248" s="25" t="e">
        <f>IF('WP 2022'!#REF!="","",'WP 2022'!#REF!)</f>
        <v>#REF!</v>
      </c>
    </row>
    <row r="249" spans="1:6">
      <c r="A249" s="30" t="str">
        <f>+'WP 2022'!B211</f>
        <v>1.2.3.03.0015</v>
      </c>
      <c r="B249" s="19" t="str">
        <f>+'WP 2022'!E211</f>
        <v>REFORMA READEQUACAO PSCIP</v>
      </c>
      <c r="C249" s="19" t="e">
        <f>IF('WP 2022'!#REF!="","",'WP 2022'!#REF!)</f>
        <v>#REF!</v>
      </c>
      <c r="D249" s="19" t="e">
        <f>IF('WP 2022'!#REF!="","",'WP 2022'!#REF!)</f>
        <v>#REF!</v>
      </c>
      <c r="E249" s="19" t="e">
        <f>IF('WP 2022'!#REF!="","",'WP 2022'!#REF!)</f>
        <v>#REF!</v>
      </c>
      <c r="F249" s="25" t="e">
        <f>IF('WP 2022'!#REF!="","",'WP 2022'!#REF!)</f>
        <v>#REF!</v>
      </c>
    </row>
    <row r="250" spans="1:6">
      <c r="A250" s="30" t="str">
        <f>+'WP 2022'!B212</f>
        <v>1.2.3.03.0018</v>
      </c>
      <c r="B250" s="19" t="str">
        <f>+'WP 2022'!E212</f>
        <v>CONTRUCAO RAMPA RADIOTERAPIA</v>
      </c>
      <c r="C250" s="19" t="e">
        <f>IF('WP 2022'!#REF!="","",'WP 2022'!#REF!)</f>
        <v>#REF!</v>
      </c>
      <c r="D250" s="19" t="e">
        <f>IF('WP 2022'!#REF!="","",'WP 2022'!#REF!)</f>
        <v>#REF!</v>
      </c>
      <c r="E250" s="19" t="e">
        <f>IF('WP 2022'!#REF!="","",'WP 2022'!#REF!)</f>
        <v>#REF!</v>
      </c>
      <c r="F250" s="25" t="e">
        <f>IF('WP 2022'!#REF!="","",'WP 2022'!#REF!)</f>
        <v>#REF!</v>
      </c>
    </row>
    <row r="251" spans="1:6">
      <c r="A251" s="30" t="str">
        <f>+'WP 2022'!B213</f>
        <v>1.2.3.03.0019</v>
      </c>
      <c r="B251" s="19" t="str">
        <f>+'WP 2022'!E213</f>
        <v>CONTRUCAO RAMPA 6º ANDAR</v>
      </c>
      <c r="C251" s="19" t="e">
        <f>IF('WP 2022'!#REF!="","",'WP 2022'!#REF!)</f>
        <v>#REF!</v>
      </c>
      <c r="D251" s="19" t="e">
        <f>IF('WP 2022'!#REF!="","",'WP 2022'!#REF!)</f>
        <v>#REF!</v>
      </c>
      <c r="E251" s="19" t="e">
        <f>IF('WP 2022'!#REF!="","",'WP 2022'!#REF!)</f>
        <v>#REF!</v>
      </c>
      <c r="F251" s="25" t="e">
        <f>IF('WP 2022'!#REF!="","",'WP 2022'!#REF!)</f>
        <v>#REF!</v>
      </c>
    </row>
    <row r="252" spans="1:6">
      <c r="A252" s="30" t="str">
        <f>+'WP 2022'!B214</f>
        <v>1.2.3.03.0020</v>
      </c>
      <c r="B252" s="19" t="str">
        <f>+'WP 2022'!E214</f>
        <v>REFORMA PRONTO ATENDIMENTO</v>
      </c>
      <c r="C252" s="19" t="e">
        <f>IF('WP 2022'!#REF!="","",'WP 2022'!#REF!)</f>
        <v>#REF!</v>
      </c>
      <c r="D252" s="19" t="e">
        <f>IF('WP 2022'!#REF!="","",'WP 2022'!#REF!)</f>
        <v>#REF!</v>
      </c>
      <c r="E252" s="19" t="e">
        <f>IF('WP 2022'!#REF!="","",'WP 2022'!#REF!)</f>
        <v>#REF!</v>
      </c>
      <c r="F252" s="25" t="e">
        <f>IF('WP 2022'!#REF!="","",'WP 2022'!#REF!)</f>
        <v>#REF!</v>
      </c>
    </row>
    <row r="253" spans="1:6">
      <c r="A253" s="30" t="str">
        <f>+'WP 2022'!B215</f>
        <v>1.2.3.03.0021</v>
      </c>
      <c r="B253" s="19" t="str">
        <f>+'WP 2022'!E215</f>
        <v>REFORMA SALA DE PARTO</v>
      </c>
      <c r="C253" s="19" t="e">
        <f>IF('WP 2022'!#REF!="","",'WP 2022'!#REF!)</f>
        <v>#REF!</v>
      </c>
      <c r="D253" s="19" t="e">
        <f>IF('WP 2022'!#REF!="","",'WP 2022'!#REF!)</f>
        <v>#REF!</v>
      </c>
      <c r="E253" s="19" t="e">
        <f>IF('WP 2022'!#REF!="","",'WP 2022'!#REF!)</f>
        <v>#REF!</v>
      </c>
      <c r="F253" s="25" t="e">
        <f>IF('WP 2022'!#REF!="","",'WP 2022'!#REF!)</f>
        <v>#REF!</v>
      </c>
    </row>
    <row r="254" spans="1:6">
      <c r="A254" s="30" t="str">
        <f>+'WP 2022'!B216</f>
        <v>1.2.4</v>
      </c>
      <c r="B254" s="19" t="str">
        <f>+'WP 2022'!E216</f>
        <v>INTANGIVEL</v>
      </c>
      <c r="C254" s="19" t="e">
        <f>IF('WP 2022'!#REF!="","",'WP 2022'!#REF!)</f>
        <v>#REF!</v>
      </c>
      <c r="D254" s="19" t="e">
        <f>IF('WP 2022'!#REF!="","",'WP 2022'!#REF!)</f>
        <v>#REF!</v>
      </c>
      <c r="E254" s="19" t="e">
        <f>IF('WP 2022'!#REF!="","",'WP 2022'!#REF!)</f>
        <v>#REF!</v>
      </c>
      <c r="F254" s="25" t="e">
        <f>IF('WP 2022'!#REF!="","",'WP 2022'!#REF!)</f>
        <v>#REF!</v>
      </c>
    </row>
    <row r="255" spans="1:6">
      <c r="A255" s="30" t="str">
        <f>+'WP 2022'!B217</f>
        <v>1.2.4.01</v>
      </c>
      <c r="B255" s="19" t="str">
        <f>+'WP 2022'!E217</f>
        <v>DIREITO DE USO</v>
      </c>
      <c r="C255" s="19" t="e">
        <f>IF('WP 2022'!#REF!="","",'WP 2022'!#REF!)</f>
        <v>#REF!</v>
      </c>
      <c r="D255" s="19" t="e">
        <f>IF('WP 2022'!#REF!="","",'WP 2022'!#REF!)</f>
        <v>#REF!</v>
      </c>
      <c r="E255" s="19" t="e">
        <f>IF('WP 2022'!#REF!="","",'WP 2022'!#REF!)</f>
        <v>#REF!</v>
      </c>
      <c r="F255" s="25" t="e">
        <f>IF('WP 2022'!#REF!="","",'WP 2022'!#REF!)</f>
        <v>#REF!</v>
      </c>
    </row>
    <row r="256" spans="1:6">
      <c r="A256" s="30" t="str">
        <f>+'WP 2022'!B218</f>
        <v>1.2.4.01.0001</v>
      </c>
      <c r="B256" s="19" t="str">
        <f>+'WP 2022'!E218</f>
        <v>SOFTWARE</v>
      </c>
      <c r="C256" s="19" t="e">
        <f>IF('WP 2022'!#REF!="","",'WP 2022'!#REF!)</f>
        <v>#REF!</v>
      </c>
      <c r="D256" s="19" t="e">
        <f>IF('WP 2022'!#REF!="","",'WP 2022'!#REF!)</f>
        <v>#REF!</v>
      </c>
      <c r="E256" s="19" t="e">
        <f>IF('WP 2022'!#REF!="","",'WP 2022'!#REF!)</f>
        <v>#REF!</v>
      </c>
      <c r="F256" s="25" t="e">
        <f>IF('WP 2022'!#REF!="","",'WP 2022'!#REF!)</f>
        <v>#REF!</v>
      </c>
    </row>
    <row r="257" spans="1:6">
      <c r="A257" s="30" t="str">
        <f>+'WP 2022'!B219</f>
        <v>1.2.4.02</v>
      </c>
      <c r="B257" s="19" t="str">
        <f>+'WP 2022'!E219</f>
        <v>(-) AMORTIZACAO ACUMULADA</v>
      </c>
      <c r="C257" s="19" t="e">
        <f>IF('WP 2022'!#REF!="","",'WP 2022'!#REF!)</f>
        <v>#REF!</v>
      </c>
      <c r="D257" s="19" t="e">
        <f>IF('WP 2022'!#REF!="","",'WP 2022'!#REF!)</f>
        <v>#REF!</v>
      </c>
      <c r="E257" s="19" t="e">
        <f>IF('WP 2022'!#REF!="","",'WP 2022'!#REF!)</f>
        <v>#REF!</v>
      </c>
      <c r="F257" s="25" t="e">
        <f>IF('WP 2022'!#REF!="","",'WP 2022'!#REF!)</f>
        <v>#REF!</v>
      </c>
    </row>
    <row r="258" spans="1:6">
      <c r="A258" s="30" t="str">
        <f>+'WP 2022'!B220</f>
        <v>1.2.4.02.0001</v>
      </c>
      <c r="B258" s="19" t="str">
        <f>+'WP 2022'!E220</f>
        <v>AMORT. SOFTWARE</v>
      </c>
      <c r="C258" s="19" t="e">
        <f>IF('WP 2022'!#REF!="","",'WP 2022'!#REF!)</f>
        <v>#REF!</v>
      </c>
      <c r="D258" s="19" t="e">
        <f>IF('WP 2022'!#REF!="","",'WP 2022'!#REF!)</f>
        <v>#REF!</v>
      </c>
      <c r="E258" s="19" t="e">
        <f>IF('WP 2022'!#REF!="","",'WP 2022'!#REF!)</f>
        <v>#REF!</v>
      </c>
      <c r="F258" s="25" t="e">
        <f>IF('WP 2022'!#REF!="","",'WP 2022'!#REF!)</f>
        <v>#REF!</v>
      </c>
    </row>
    <row r="259" spans="1:6">
      <c r="A259" s="30" t="str">
        <f>+'WP 2022'!B221</f>
        <v>1.3</v>
      </c>
      <c r="B259" s="19" t="str">
        <f>+'WP 2022'!E221</f>
        <v>INATIVA - ATIVO PERMANENTE</v>
      </c>
      <c r="C259" s="19" t="e">
        <f>IF('WP 2022'!#REF!="","",'WP 2022'!#REF!)</f>
        <v>#REF!</v>
      </c>
      <c r="D259" s="19" t="e">
        <f>IF('WP 2022'!#REF!="","",'WP 2022'!#REF!)</f>
        <v>#REF!</v>
      </c>
      <c r="E259" s="19" t="e">
        <f>IF('WP 2022'!#REF!="","",'WP 2022'!#REF!)</f>
        <v>#REF!</v>
      </c>
      <c r="F259" s="25" t="e">
        <f>IF('WP 2022'!#REF!="","",'WP 2022'!#REF!)</f>
        <v>#REF!</v>
      </c>
    </row>
    <row r="260" spans="1:6">
      <c r="A260" s="30" t="str">
        <f>+'WP 2022'!B222</f>
        <v>1.3.2</v>
      </c>
      <c r="B260" s="19" t="str">
        <f>+'WP 2022'!E222</f>
        <v>IMOBILIZADO</v>
      </c>
      <c r="C260" s="19" t="e">
        <f>IF('WP 2022'!#REF!="","",'WP 2022'!#REF!)</f>
        <v>#REF!</v>
      </c>
      <c r="D260" s="19" t="e">
        <f>IF('WP 2022'!#REF!="","",'WP 2022'!#REF!)</f>
        <v>#REF!</v>
      </c>
      <c r="E260" s="19" t="e">
        <f>IF('WP 2022'!#REF!="","",'WP 2022'!#REF!)</f>
        <v>#REF!</v>
      </c>
      <c r="F260" s="25" t="e">
        <f>IF('WP 2022'!#REF!="","",'WP 2022'!#REF!)</f>
        <v>#REF!</v>
      </c>
    </row>
    <row r="261" spans="1:6">
      <c r="A261" s="30" t="str">
        <f>+'WP 2022'!B223</f>
        <v>1.3.2.01</v>
      </c>
      <c r="B261" s="19" t="str">
        <f>+'WP 2022'!E223</f>
        <v>BENS E DIREITOS DE USO</v>
      </c>
      <c r="C261" s="19" t="e">
        <f>IF('WP 2022'!#REF!="","",'WP 2022'!#REF!)</f>
        <v>#REF!</v>
      </c>
      <c r="D261" s="19" t="e">
        <f>IF('WP 2022'!#REF!="","",'WP 2022'!#REF!)</f>
        <v>#REF!</v>
      </c>
      <c r="E261" s="19" t="e">
        <f>IF('WP 2022'!#REF!="","",'WP 2022'!#REF!)</f>
        <v>#REF!</v>
      </c>
      <c r="F261" s="25" t="e">
        <f>IF('WP 2022'!#REF!="","",'WP 2022'!#REF!)</f>
        <v>#REF!</v>
      </c>
    </row>
    <row r="262" spans="1:6">
      <c r="A262" s="30" t="str">
        <f>+'WP 2022'!B224</f>
        <v>1.3.2.01.0011</v>
      </c>
      <c r="B262" s="19" t="str">
        <f>+'WP 2022'!E224</f>
        <v>LINHA TELEFONICA</v>
      </c>
      <c r="C262" s="19" t="e">
        <f>IF('WP 2022'!#REF!="","",'WP 2022'!#REF!)</f>
        <v>#REF!</v>
      </c>
      <c r="D262" s="19" t="e">
        <f>IF('WP 2022'!#REF!="","",'WP 2022'!#REF!)</f>
        <v>#REF!</v>
      </c>
      <c r="E262" s="19" t="e">
        <f>IF('WP 2022'!#REF!="","",'WP 2022'!#REF!)</f>
        <v>#REF!</v>
      </c>
      <c r="F262" s="25" t="e">
        <f>IF('WP 2022'!#REF!="","",'WP 2022'!#REF!)</f>
        <v>#REF!</v>
      </c>
    </row>
    <row r="263" spans="1:6">
      <c r="A263" s="30" t="str">
        <f>+'WP 2022'!B225</f>
        <v>1.6</v>
      </c>
      <c r="B263" s="19" t="str">
        <f>+'WP 2022'!E225</f>
        <v>CONTRIB. PREV.  ISENCAO</v>
      </c>
      <c r="C263" s="19" t="e">
        <f>IF('WP 2022'!#REF!="","",'WP 2022'!#REF!)</f>
        <v>#REF!</v>
      </c>
      <c r="D263" s="19" t="e">
        <f>IF('WP 2022'!#REF!="","",'WP 2022'!#REF!)</f>
        <v>#REF!</v>
      </c>
      <c r="E263" s="19" t="e">
        <f>IF('WP 2022'!#REF!="","",'WP 2022'!#REF!)</f>
        <v>#REF!</v>
      </c>
      <c r="F263" s="25" t="e">
        <f>IF('WP 2022'!#REF!="","",'WP 2022'!#REF!)</f>
        <v>#REF!</v>
      </c>
    </row>
    <row r="264" spans="1:6">
      <c r="A264" s="30" t="str">
        <f>+'WP 2022'!B226</f>
        <v>1.6.1</v>
      </c>
      <c r="B264" s="19" t="str">
        <f>+'WP 2022'!E226</f>
        <v>CONTRIBUICAO PREVIDENCIARIA - ISENCAO</v>
      </c>
      <c r="C264" s="19" t="e">
        <f>IF('WP 2022'!#REF!="","",'WP 2022'!#REF!)</f>
        <v>#REF!</v>
      </c>
      <c r="D264" s="19" t="e">
        <f>IF('WP 2022'!#REF!="","",'WP 2022'!#REF!)</f>
        <v>#REF!</v>
      </c>
      <c r="E264" s="19" t="e">
        <f>IF('WP 2022'!#REF!="","",'WP 2022'!#REF!)</f>
        <v>#REF!</v>
      </c>
      <c r="F264" s="25" t="e">
        <f>IF('WP 2022'!#REF!="","",'WP 2022'!#REF!)</f>
        <v>#REF!</v>
      </c>
    </row>
    <row r="265" spans="1:6">
      <c r="A265" s="30" t="str">
        <f>+'WP 2022'!B227</f>
        <v>1.6.1.01</v>
      </c>
      <c r="B265" s="19" t="str">
        <f>+'WP 2022'!E227</f>
        <v>CONTRIBUICAO PREVIDENCIARIA - ISENCAO</v>
      </c>
      <c r="C265" s="19" t="e">
        <f>IF('WP 2022'!#REF!="","",'WP 2022'!#REF!)</f>
        <v>#REF!</v>
      </c>
      <c r="D265" s="19" t="e">
        <f>IF('WP 2022'!#REF!="","",'WP 2022'!#REF!)</f>
        <v>#REF!</v>
      </c>
      <c r="E265" s="19" t="e">
        <f>IF('WP 2022'!#REF!="","",'WP 2022'!#REF!)</f>
        <v>#REF!</v>
      </c>
      <c r="F265" s="25" t="e">
        <f>IF('WP 2022'!#REF!="","",'WP 2022'!#REF!)</f>
        <v>#REF!</v>
      </c>
    </row>
    <row r="266" spans="1:6">
      <c r="A266" s="30" t="str">
        <f>+'WP 2022'!B228</f>
        <v>1.6.1.01.0001</v>
      </c>
      <c r="B266" s="19" t="str">
        <f>+'WP 2022'!E228</f>
        <v>INSS - CONTRIB. S/EMPREGADOS- ISENCAO</v>
      </c>
      <c r="C266" s="19" t="e">
        <f>IF('WP 2022'!#REF!="","",'WP 2022'!#REF!)</f>
        <v>#REF!</v>
      </c>
      <c r="D266" s="19" t="e">
        <f>IF('WP 2022'!#REF!="","",'WP 2022'!#REF!)</f>
        <v>#REF!</v>
      </c>
      <c r="E266" s="19" t="e">
        <f>IF('WP 2022'!#REF!="","",'WP 2022'!#REF!)</f>
        <v>#REF!</v>
      </c>
      <c r="F266" s="25" t="e">
        <f>IF('WP 2022'!#REF!="","",'WP 2022'!#REF!)</f>
        <v>#REF!</v>
      </c>
    </row>
    <row r="267" spans="1:6">
      <c r="A267" s="30" t="str">
        <f>+'WP 2022'!B229</f>
        <v>1.6.1.01.0002</v>
      </c>
      <c r="B267" s="19" t="str">
        <f>+'WP 2022'!E229</f>
        <v>INSS - CONTRIB. S/AUTONOMOS- ISENCAO</v>
      </c>
      <c r="C267" s="19" t="e">
        <f>IF('WP 2022'!#REF!="","",'WP 2022'!#REF!)</f>
        <v>#REF!</v>
      </c>
      <c r="D267" s="19" t="e">
        <f>IF('WP 2022'!#REF!="","",'WP 2022'!#REF!)</f>
        <v>#REF!</v>
      </c>
      <c r="E267" s="19" t="e">
        <f>IF('WP 2022'!#REF!="","",'WP 2022'!#REF!)</f>
        <v>#REF!</v>
      </c>
      <c r="F267" s="25" t="e">
        <f>IF('WP 2022'!#REF!="","",'WP 2022'!#REF!)</f>
        <v>#REF!</v>
      </c>
    </row>
    <row r="268" spans="1:6">
      <c r="A268" s="30" t="str">
        <f>+'WP 2022'!B231</f>
        <v>1.7</v>
      </c>
      <c r="B268" s="19" t="str">
        <f>+'WP 2022'!E231</f>
        <v>COMPENSACAO ATIVA</v>
      </c>
      <c r="C268" s="19" t="e">
        <f>IF('WP 2022'!#REF!="","",'WP 2022'!#REF!)</f>
        <v>#REF!</v>
      </c>
      <c r="D268" s="19" t="e">
        <f>IF('WP 2022'!#REF!="","",'WP 2022'!#REF!)</f>
        <v>#REF!</v>
      </c>
      <c r="E268" s="19" t="e">
        <f>IF('WP 2022'!#REF!="","",'WP 2022'!#REF!)</f>
        <v>#REF!</v>
      </c>
      <c r="F268" s="25" t="e">
        <f>IF('WP 2022'!#REF!="","",'WP 2022'!#REF!)</f>
        <v>#REF!</v>
      </c>
    </row>
    <row r="269" spans="1:6">
      <c r="A269" s="30" t="str">
        <f>+'WP 2022'!B232</f>
        <v>1.7.1</v>
      </c>
      <c r="B269" s="19" t="str">
        <f>+'WP 2022'!E232</f>
        <v>CONTAS DE COMPENSACAO</v>
      </c>
      <c r="C269" s="19" t="e">
        <f>IF('WP 2022'!#REF!="","",'WP 2022'!#REF!)</f>
        <v>#REF!</v>
      </c>
      <c r="D269" s="19" t="e">
        <f>IF('WP 2022'!#REF!="","",'WP 2022'!#REF!)</f>
        <v>#REF!</v>
      </c>
      <c r="E269" s="19" t="e">
        <f>IF('WP 2022'!#REF!="","",'WP 2022'!#REF!)</f>
        <v>#REF!</v>
      </c>
      <c r="F269" s="25" t="e">
        <f>IF('WP 2022'!#REF!="","",'WP 2022'!#REF!)</f>
        <v>#REF!</v>
      </c>
    </row>
    <row r="270" spans="1:6">
      <c r="A270" s="30" t="str">
        <f>+'WP 2022'!B233</f>
        <v>1.7.1.01</v>
      </c>
      <c r="B270" s="19" t="str">
        <f>+'WP 2022'!E233</f>
        <v>COMODATO</v>
      </c>
      <c r="C270" s="19" t="e">
        <f>IF('WP 2022'!#REF!="","",'WP 2022'!#REF!)</f>
        <v>#REF!</v>
      </c>
      <c r="D270" s="19" t="e">
        <f>IF('WP 2022'!#REF!="","",'WP 2022'!#REF!)</f>
        <v>#REF!</v>
      </c>
      <c r="E270" s="19" t="e">
        <f>IF('WP 2022'!#REF!="","",'WP 2022'!#REF!)</f>
        <v>#REF!</v>
      </c>
      <c r="F270" s="25" t="e">
        <f>IF('WP 2022'!#REF!="","",'WP 2022'!#REF!)</f>
        <v>#REF!</v>
      </c>
    </row>
    <row r="271" spans="1:6">
      <c r="A271" s="30" t="str">
        <f>+'WP 2022'!B234</f>
        <v>1.7.1.01.0007</v>
      </c>
      <c r="B271" s="19" t="str">
        <f>+'WP 2022'!E234</f>
        <v>PMH PRODUTOS MEDICOS HOSPITALARES</v>
      </c>
      <c r="C271" s="19" t="e">
        <f>IF('WP 2022'!#REF!="","",'WP 2022'!#REF!)</f>
        <v>#REF!</v>
      </c>
      <c r="D271" s="19" t="e">
        <f>IF('WP 2022'!#REF!="","",'WP 2022'!#REF!)</f>
        <v>#REF!</v>
      </c>
      <c r="E271" s="19" t="e">
        <f>IF('WP 2022'!#REF!="","",'WP 2022'!#REF!)</f>
        <v>#REF!</v>
      </c>
      <c r="F271" s="25" t="e">
        <f>IF('WP 2022'!#REF!="","",'WP 2022'!#REF!)</f>
        <v>#REF!</v>
      </c>
    </row>
    <row r="272" spans="1:6">
      <c r="A272" s="30" t="str">
        <f>+'WP 2022'!B235</f>
        <v>1.7.1.01.0008</v>
      </c>
      <c r="B272" s="19" t="str">
        <f>+'WP 2022'!E235</f>
        <v>GOIANIA MEDICA PROD HOSP LTDA</v>
      </c>
      <c r="C272" s="19" t="e">
        <f>IF('WP 2022'!#REF!="","",'WP 2022'!#REF!)</f>
        <v>#REF!</v>
      </c>
      <c r="D272" s="19" t="e">
        <f>IF('WP 2022'!#REF!="","",'WP 2022'!#REF!)</f>
        <v>#REF!</v>
      </c>
      <c r="E272" s="19" t="e">
        <f>IF('WP 2022'!#REF!="","",'WP 2022'!#REF!)</f>
        <v>#REF!</v>
      </c>
      <c r="F272" s="25" t="e">
        <f>IF('WP 2022'!#REF!="","",'WP 2022'!#REF!)</f>
        <v>#REF!</v>
      </c>
    </row>
    <row r="273" spans="1:6">
      <c r="A273" s="30" t="str">
        <f>+'WP 2022'!B236</f>
        <v>1.7.1.01.0009</v>
      </c>
      <c r="B273" s="19" t="str">
        <f>+'WP 2022'!E236</f>
        <v>RFL COM DE PROD DE HIG E DESC LTDA</v>
      </c>
      <c r="C273" s="19" t="e">
        <f>IF('WP 2022'!#REF!="","",'WP 2022'!#REF!)</f>
        <v>#REF!</v>
      </c>
      <c r="D273" s="19" t="e">
        <f>IF('WP 2022'!#REF!="","",'WP 2022'!#REF!)</f>
        <v>#REF!</v>
      </c>
      <c r="E273" s="19" t="e">
        <f>IF('WP 2022'!#REF!="","",'WP 2022'!#REF!)</f>
        <v>#REF!</v>
      </c>
      <c r="F273" s="25" t="e">
        <f>IF('WP 2022'!#REF!="","",'WP 2022'!#REF!)</f>
        <v>#REF!</v>
      </c>
    </row>
    <row r="274" spans="1:6">
      <c r="A274" s="30" t="str">
        <f>+'WP 2022'!B237</f>
        <v>1.7.1.01.0012</v>
      </c>
      <c r="B274" s="19" t="str">
        <f>+'WP 2022'!E237</f>
        <v>BRAILE BIOMEDICA IND COM REPRES LTDA</v>
      </c>
      <c r="C274" s="19" t="e">
        <f>IF('WP 2022'!#REF!="","",'WP 2022'!#REF!)</f>
        <v>#REF!</v>
      </c>
      <c r="D274" s="19" t="e">
        <f>IF('WP 2022'!#REF!="","",'WP 2022'!#REF!)</f>
        <v>#REF!</v>
      </c>
      <c r="E274" s="19" t="e">
        <f>IF('WP 2022'!#REF!="","",'WP 2022'!#REF!)</f>
        <v>#REF!</v>
      </c>
      <c r="F274" s="25" t="e">
        <f>IF('WP 2022'!#REF!="","",'WP 2022'!#REF!)</f>
        <v>#REF!</v>
      </c>
    </row>
    <row r="275" spans="1:6">
      <c r="A275" s="30" t="str">
        <f>+'WP 2022'!B238</f>
        <v>1.7.1.01.0013</v>
      </c>
      <c r="B275" s="19" t="str">
        <f>+'WP 2022'!E238</f>
        <v>BIOCATH COMERCIO DE PRODUTOS HOSP</v>
      </c>
      <c r="C275" s="19" t="e">
        <f>IF('WP 2022'!#REF!="","",'WP 2022'!#REF!)</f>
        <v>#REF!</v>
      </c>
      <c r="D275" s="19" t="e">
        <f>IF('WP 2022'!#REF!="","",'WP 2022'!#REF!)</f>
        <v>#REF!</v>
      </c>
      <c r="E275" s="19" t="e">
        <f>IF('WP 2022'!#REF!="","",'WP 2022'!#REF!)</f>
        <v>#REF!</v>
      </c>
      <c r="F275" s="25" t="e">
        <f>IF('WP 2022'!#REF!="","",'WP 2022'!#REF!)</f>
        <v>#REF!</v>
      </c>
    </row>
    <row r="276" spans="1:6">
      <c r="A276" s="30" t="str">
        <f>+'WP 2022'!B239</f>
        <v>1.7.1.01.0027</v>
      </c>
      <c r="B276" s="19" t="str">
        <f>+'WP 2022'!E239</f>
        <v>MEDLEVENSOHN COM REPRES PROD HOSP</v>
      </c>
      <c r="C276" s="19" t="e">
        <f>IF('WP 2022'!#REF!="","",'WP 2022'!#REF!)</f>
        <v>#REF!</v>
      </c>
      <c r="D276" s="19" t="e">
        <f>IF('WP 2022'!#REF!="","",'WP 2022'!#REF!)</f>
        <v>#REF!</v>
      </c>
      <c r="E276" s="19" t="e">
        <f>IF('WP 2022'!#REF!="","",'WP 2022'!#REF!)</f>
        <v>#REF!</v>
      </c>
      <c r="F276" s="25" t="e">
        <f>IF('WP 2022'!#REF!="","",'WP 2022'!#REF!)</f>
        <v>#REF!</v>
      </c>
    </row>
    <row r="277" spans="1:6">
      <c r="A277" s="30" t="str">
        <f>+'WP 2022'!B240</f>
        <v>1.7.1.01.0028</v>
      </c>
      <c r="B277" s="19" t="str">
        <f>+'WP 2022'!E240</f>
        <v>ALPHARAD COM IMP EXP PROD HOSP EIRELI</v>
      </c>
      <c r="C277" s="19" t="e">
        <f>IF('WP 2022'!#REF!="","",'WP 2022'!#REF!)</f>
        <v>#REF!</v>
      </c>
      <c r="D277" s="19" t="e">
        <f>IF('WP 2022'!#REF!="","",'WP 2022'!#REF!)</f>
        <v>#REF!</v>
      </c>
      <c r="E277" s="19" t="e">
        <f>IF('WP 2022'!#REF!="","",'WP 2022'!#REF!)</f>
        <v>#REF!</v>
      </c>
      <c r="F277" s="25" t="e">
        <f>IF('WP 2022'!#REF!="","",'WP 2022'!#REF!)</f>
        <v>#REF!</v>
      </c>
    </row>
    <row r="278" spans="1:6">
      <c r="A278" s="30" t="str">
        <f>+'WP 2022'!B241</f>
        <v>1.7.1.01.0029</v>
      </c>
      <c r="B278" s="19" t="str">
        <f>+'WP 2022'!E241</f>
        <v>NACIONAL COMERCIAL HOSPITALAR SA</v>
      </c>
      <c r="C278" s="19" t="e">
        <f>IF('WP 2022'!#REF!="","",'WP 2022'!#REF!)</f>
        <v>#REF!</v>
      </c>
      <c r="D278" s="19" t="e">
        <f>IF('WP 2022'!#REF!="","",'WP 2022'!#REF!)</f>
        <v>#REF!</v>
      </c>
      <c r="E278" s="19" t="e">
        <f>IF('WP 2022'!#REF!="","",'WP 2022'!#REF!)</f>
        <v>#REF!</v>
      </c>
      <c r="F278" s="25" t="e">
        <f>IF('WP 2022'!#REF!="","",'WP 2022'!#REF!)</f>
        <v>#REF!</v>
      </c>
    </row>
    <row r="279" spans="1:6">
      <c r="A279" s="30" t="str">
        <f>+'WP 2022'!B242</f>
        <v>1.7.1.01.0031</v>
      </c>
      <c r="B279" s="19" t="str">
        <f>+'WP 2022'!E242</f>
        <v>SELBETTI GESTAO DE DOCUMENTOS S A</v>
      </c>
      <c r="C279" s="19" t="e">
        <f>IF('WP 2022'!#REF!="","",'WP 2022'!#REF!)</f>
        <v>#REF!</v>
      </c>
      <c r="D279" s="19" t="e">
        <f>IF('WP 2022'!#REF!="","",'WP 2022'!#REF!)</f>
        <v>#REF!</v>
      </c>
      <c r="E279" s="19" t="e">
        <f>IF('WP 2022'!#REF!="","",'WP 2022'!#REF!)</f>
        <v>#REF!</v>
      </c>
      <c r="F279" s="25" t="e">
        <f>IF('WP 2022'!#REF!="","",'WP 2022'!#REF!)</f>
        <v>#REF!</v>
      </c>
    </row>
    <row r="280" spans="1:6">
      <c r="A280" s="30" t="str">
        <f>+'WP 2022'!B243</f>
        <v>1.7.1.01.0032</v>
      </c>
      <c r="B280" s="19" t="str">
        <f>+'WP 2022'!E243</f>
        <v>ROSS MEDICAL LTDA</v>
      </c>
      <c r="C280" s="19" t="e">
        <f>IF('WP 2022'!#REF!="","",'WP 2022'!#REF!)</f>
        <v>#REF!</v>
      </c>
      <c r="D280" s="19" t="e">
        <f>IF('WP 2022'!#REF!="","",'WP 2022'!#REF!)</f>
        <v>#REF!</v>
      </c>
      <c r="E280" s="19" t="e">
        <f>IF('WP 2022'!#REF!="","",'WP 2022'!#REF!)</f>
        <v>#REF!</v>
      </c>
      <c r="F280" s="25" t="e">
        <f>IF('WP 2022'!#REF!="","",'WP 2022'!#REF!)</f>
        <v>#REF!</v>
      </c>
    </row>
    <row r="281" spans="1:6">
      <c r="A281" s="30" t="str">
        <f>+'WP 2022'!B244</f>
        <v>1.7.1.01.0033</v>
      </c>
      <c r="B281" s="19" t="str">
        <f>+'WP 2022'!E244</f>
        <v>NUTRILIFE PROD NUTRICIONAIS EIRELI</v>
      </c>
      <c r="C281" s="19" t="e">
        <f>IF('WP 2022'!#REF!="","",'WP 2022'!#REF!)</f>
        <v>#REF!</v>
      </c>
      <c r="D281" s="19" t="e">
        <f>IF('WP 2022'!#REF!="","",'WP 2022'!#REF!)</f>
        <v>#REF!</v>
      </c>
      <c r="E281" s="19" t="e">
        <f>IF('WP 2022'!#REF!="","",'WP 2022'!#REF!)</f>
        <v>#REF!</v>
      </c>
      <c r="F281" s="25" t="e">
        <f>IF('WP 2022'!#REF!="","",'WP 2022'!#REF!)</f>
        <v>#REF!</v>
      </c>
    </row>
    <row r="282" spans="1:6">
      <c r="A282" s="30" t="str">
        <f>+'WP 2022'!B245</f>
        <v>1.7.1.01.0034</v>
      </c>
      <c r="B282" s="19" t="str">
        <f>+'WP 2022'!E245</f>
        <v>MEDITON FRAMACEUTICO LTDA</v>
      </c>
      <c r="C282" s="19" t="e">
        <f>IF('WP 2022'!#REF!="","",'WP 2022'!#REF!)</f>
        <v>#REF!</v>
      </c>
      <c r="D282" s="19" t="e">
        <f>IF('WP 2022'!#REF!="","",'WP 2022'!#REF!)</f>
        <v>#REF!</v>
      </c>
      <c r="E282" s="19" t="e">
        <f>IF('WP 2022'!#REF!="","",'WP 2022'!#REF!)</f>
        <v>#REF!</v>
      </c>
      <c r="F282" s="25" t="e">
        <f>IF('WP 2022'!#REF!="","",'WP 2022'!#REF!)</f>
        <v>#REF!</v>
      </c>
    </row>
    <row r="283" spans="1:6">
      <c r="A283" s="30" t="str">
        <f>+'WP 2022'!B246</f>
        <v>1.7.1.01.0035</v>
      </c>
      <c r="B283" s="19" t="str">
        <f>+'WP 2022'!E246</f>
        <v>FRESENIUS MEDICAL CARE</v>
      </c>
      <c r="C283" s="19" t="e">
        <f>IF('WP 2022'!#REF!="","",'WP 2022'!#REF!)</f>
        <v>#REF!</v>
      </c>
      <c r="D283" s="19" t="e">
        <f>IF('WP 2022'!#REF!="","",'WP 2022'!#REF!)</f>
        <v>#REF!</v>
      </c>
      <c r="E283" s="19" t="e">
        <f>IF('WP 2022'!#REF!="","",'WP 2022'!#REF!)</f>
        <v>#REF!</v>
      </c>
      <c r="F283" s="25" t="e">
        <f>IF('WP 2022'!#REF!="","",'WP 2022'!#REF!)</f>
        <v>#REF!</v>
      </c>
    </row>
    <row r="284" spans="1:6">
      <c r="A284" s="30" t="str">
        <f>+'WP 2022'!B247</f>
        <v>1.7.1.01.0036</v>
      </c>
      <c r="B284" s="19" t="str">
        <f>+'WP 2022'!E247</f>
        <v>X MED COM DE MAT MEDICO HOSP LTDA</v>
      </c>
      <c r="C284" s="19" t="e">
        <f>IF('WP 2022'!#REF!="","",'WP 2022'!#REF!)</f>
        <v>#REF!</v>
      </c>
      <c r="D284" s="19" t="e">
        <f>IF('WP 2022'!#REF!="","",'WP 2022'!#REF!)</f>
        <v>#REF!</v>
      </c>
      <c r="E284" s="19" t="e">
        <f>IF('WP 2022'!#REF!="","",'WP 2022'!#REF!)</f>
        <v>#REF!</v>
      </c>
      <c r="F284" s="25" t="e">
        <f>IF('WP 2022'!#REF!="","",'WP 2022'!#REF!)</f>
        <v>#REF!</v>
      </c>
    </row>
    <row r="285" spans="1:6">
      <c r="A285" s="30" t="str">
        <f>+'WP 2022'!B248</f>
        <v>1.7.1.01.0037</v>
      </c>
      <c r="B285" s="19" t="str">
        <f>+'WP 2022'!E248</f>
        <v>PREVINE MEDICINA PREVENTIVA E</v>
      </c>
      <c r="C285" s="19" t="e">
        <f>IF('WP 2022'!#REF!="","",'WP 2022'!#REF!)</f>
        <v>#REF!</v>
      </c>
      <c r="D285" s="19" t="e">
        <f>IF('WP 2022'!#REF!="","",'WP 2022'!#REF!)</f>
        <v>#REF!</v>
      </c>
      <c r="E285" s="19" t="e">
        <f>IF('WP 2022'!#REF!="","",'WP 2022'!#REF!)</f>
        <v>#REF!</v>
      </c>
      <c r="F285" s="25" t="e">
        <f>IF('WP 2022'!#REF!="","",'WP 2022'!#REF!)</f>
        <v>#REF!</v>
      </c>
    </row>
    <row r="286" spans="1:6">
      <c r="A286" s="30" t="str">
        <f>+'WP 2022'!B249</f>
        <v>1.7.1.02</v>
      </c>
      <c r="B286" s="19" t="str">
        <f>+'WP 2022'!E249</f>
        <v>LOCACAO</v>
      </c>
      <c r="C286" s="19" t="e">
        <f>IF('WP 2022'!#REF!="","",'WP 2022'!#REF!)</f>
        <v>#REF!</v>
      </c>
      <c r="D286" s="19" t="e">
        <f>IF('WP 2022'!#REF!="","",'WP 2022'!#REF!)</f>
        <v>#REF!</v>
      </c>
      <c r="E286" s="19" t="e">
        <f>IF('WP 2022'!#REF!="","",'WP 2022'!#REF!)</f>
        <v>#REF!</v>
      </c>
      <c r="F286" s="25" t="e">
        <f>IF('WP 2022'!#REF!="","",'WP 2022'!#REF!)</f>
        <v>#REF!</v>
      </c>
    </row>
    <row r="287" spans="1:6">
      <c r="A287" s="30" t="str">
        <f>+'WP 2022'!B250</f>
        <v>1.7.1.02.0002</v>
      </c>
      <c r="B287" s="19" t="str">
        <f>+'WP 2022'!E250</f>
        <v>DIAS E AMORIM LTDA EPP</v>
      </c>
      <c r="C287" s="19" t="e">
        <f>IF('WP 2022'!#REF!="","",'WP 2022'!#REF!)</f>
        <v>#REF!</v>
      </c>
      <c r="D287" s="19" t="e">
        <f>IF('WP 2022'!#REF!="","",'WP 2022'!#REF!)</f>
        <v>#REF!</v>
      </c>
      <c r="E287" s="19" t="e">
        <f>IF('WP 2022'!#REF!="","",'WP 2022'!#REF!)</f>
        <v>#REF!</v>
      </c>
      <c r="F287" s="25" t="e">
        <f>IF('WP 2022'!#REF!="","",'WP 2022'!#REF!)</f>
        <v>#REF!</v>
      </c>
    </row>
    <row r="288" spans="1:6">
      <c r="A288" s="30" t="str">
        <f>+'WP 2022'!B251</f>
        <v>1.7.1.02.0029</v>
      </c>
      <c r="B288" s="19" t="str">
        <f>+'WP 2022'!E251</f>
        <v>LIG PRINT COM LOC DE EQUIP INF LTDA</v>
      </c>
      <c r="C288" s="19" t="e">
        <f>IF('WP 2022'!#REF!="","",'WP 2022'!#REF!)</f>
        <v>#REF!</v>
      </c>
      <c r="D288" s="19" t="e">
        <f>IF('WP 2022'!#REF!="","",'WP 2022'!#REF!)</f>
        <v>#REF!</v>
      </c>
      <c r="E288" s="19" t="e">
        <f>IF('WP 2022'!#REF!="","",'WP 2022'!#REF!)</f>
        <v>#REF!</v>
      </c>
      <c r="F288" s="25" t="e">
        <f>IF('WP 2022'!#REF!="","",'WP 2022'!#REF!)</f>
        <v>#REF!</v>
      </c>
    </row>
    <row r="289" spans="1:6">
      <c r="A289" s="30" t="str">
        <f>+'WP 2022'!B252</f>
        <v>1.7.1.03</v>
      </c>
      <c r="B289" s="19" t="str">
        <f>+'WP 2022'!E252</f>
        <v>CESSAO DE USO</v>
      </c>
      <c r="C289" s="19" t="e">
        <f>IF('WP 2022'!#REF!="","",'WP 2022'!#REF!)</f>
        <v>#REF!</v>
      </c>
      <c r="D289" s="19" t="e">
        <f>IF('WP 2022'!#REF!="","",'WP 2022'!#REF!)</f>
        <v>#REF!</v>
      </c>
      <c r="E289" s="19" t="e">
        <f>IF('WP 2022'!#REF!="","",'WP 2022'!#REF!)</f>
        <v>#REF!</v>
      </c>
      <c r="F289" s="25" t="e">
        <f>IF('WP 2022'!#REF!="","",'WP 2022'!#REF!)</f>
        <v>#REF!</v>
      </c>
    </row>
    <row r="290" spans="1:6">
      <c r="A290" s="30" t="str">
        <f>+'WP 2022'!B253</f>
        <v>1.7.1.03.0001</v>
      </c>
      <c r="B290" s="19" t="str">
        <f>+'WP 2022'!E253</f>
        <v>SECRETARIA DO ESTADO DE SAUDE</v>
      </c>
      <c r="C290" s="19" t="e">
        <f>IF('WP 2022'!#REF!="","",'WP 2022'!#REF!)</f>
        <v>#REF!</v>
      </c>
      <c r="D290" s="19" t="e">
        <f>IF('WP 2022'!#REF!="","",'WP 2022'!#REF!)</f>
        <v>#REF!</v>
      </c>
      <c r="E290" s="19" t="e">
        <f>IF('WP 2022'!#REF!="","",'WP 2022'!#REF!)</f>
        <v>#REF!</v>
      </c>
      <c r="F290" s="25" t="e">
        <f>IF('WP 2022'!#REF!="","",'WP 2022'!#REF!)</f>
        <v>#REF!</v>
      </c>
    </row>
    <row r="291" spans="1:6">
      <c r="A291" s="30" t="str">
        <f>+'WP 2022'!B254</f>
        <v>1.7.1.03.0002</v>
      </c>
      <c r="B291" s="19" t="str">
        <f>+'WP 2022'!E254</f>
        <v>SECRETARIA DE ESTADO DE FAZENDA DE</v>
      </c>
      <c r="C291" s="19" t="e">
        <f>IF('WP 2022'!#REF!="","",'WP 2022'!#REF!)</f>
        <v>#REF!</v>
      </c>
      <c r="D291" s="19" t="e">
        <f>IF('WP 2022'!#REF!="","",'WP 2022'!#REF!)</f>
        <v>#REF!</v>
      </c>
      <c r="E291" s="19" t="e">
        <f>IF('WP 2022'!#REF!="","",'WP 2022'!#REF!)</f>
        <v>#REF!</v>
      </c>
      <c r="F291" s="25" t="e">
        <f>IF('WP 2022'!#REF!="","",'WP 2022'!#REF!)</f>
        <v>#REF!</v>
      </c>
    </row>
    <row r="292" spans="1:6">
      <c r="A292" s="30">
        <f>+'WP 2022'!B255</f>
        <v>2</v>
      </c>
      <c r="B292" s="19" t="str">
        <f>+'WP 2022'!E255</f>
        <v>PASSIVO</v>
      </c>
      <c r="C292" s="19" t="e">
        <f>IF('WP 2022'!#REF!="","",'WP 2022'!#REF!)</f>
        <v>#REF!</v>
      </c>
      <c r="D292" s="19" t="e">
        <f>IF('WP 2022'!#REF!="","",'WP 2022'!#REF!)</f>
        <v>#REF!</v>
      </c>
      <c r="E292" s="19" t="e">
        <f>IF('WP 2022'!#REF!="","",'WP 2022'!#REF!)</f>
        <v>#REF!</v>
      </c>
      <c r="F292" s="25" t="e">
        <f>IF('WP 2022'!#REF!="","",'WP 2022'!#REF!)</f>
        <v>#REF!</v>
      </c>
    </row>
    <row r="293" spans="1:6">
      <c r="A293" s="30" t="str">
        <f>+'WP 2022'!B256</f>
        <v>2.1</v>
      </c>
      <c r="B293" s="19" t="str">
        <f>+'WP 2022'!E256</f>
        <v>PASSIVO CIRCULANTE</v>
      </c>
      <c r="C293" s="19" t="e">
        <f>IF('WP 2022'!#REF!="","",'WP 2022'!#REF!)</f>
        <v>#REF!</v>
      </c>
      <c r="D293" s="19" t="e">
        <f>IF('WP 2022'!#REF!="","",'WP 2022'!#REF!)</f>
        <v>#REF!</v>
      </c>
      <c r="E293" s="19" t="e">
        <f>IF('WP 2022'!#REF!="","",'WP 2022'!#REF!)</f>
        <v>#REF!</v>
      </c>
      <c r="F293" s="25" t="e">
        <f>IF('WP 2022'!#REF!="","",'WP 2022'!#REF!)</f>
        <v>#REF!</v>
      </c>
    </row>
    <row r="294" spans="1:6">
      <c r="A294" s="30" t="str">
        <f>+'WP 2022'!B257</f>
        <v>2.1.1</v>
      </c>
      <c r="B294" s="19" t="str">
        <f>+'WP 2022'!E257</f>
        <v>FORNECEDORES</v>
      </c>
      <c r="C294" s="19" t="e">
        <f>IF('WP 2022'!#REF!="","",'WP 2022'!#REF!)</f>
        <v>#REF!</v>
      </c>
      <c r="D294" s="19" t="e">
        <f>IF('WP 2022'!#REF!="","",'WP 2022'!#REF!)</f>
        <v>#REF!</v>
      </c>
      <c r="E294" s="19" t="e">
        <f>IF('WP 2022'!#REF!="","",'WP 2022'!#REF!)</f>
        <v>#REF!</v>
      </c>
      <c r="F294" s="25" t="e">
        <f>IF('WP 2022'!#REF!="","",'WP 2022'!#REF!)</f>
        <v>#REF!</v>
      </c>
    </row>
    <row r="295" spans="1:6">
      <c r="A295" s="30" t="str">
        <f>+'WP 2022'!B258</f>
        <v>2.1.1.01</v>
      </c>
      <c r="B295" s="19" t="str">
        <f>+'WP 2022'!E258</f>
        <v>FORNECEDORES DE MATERIAIS E</v>
      </c>
      <c r="C295" s="19" t="e">
        <f>IF('WP 2022'!#REF!="","",'WP 2022'!#REF!)</f>
        <v>#REF!</v>
      </c>
      <c r="D295" s="19" t="e">
        <f>IF('WP 2022'!#REF!="","",'WP 2022'!#REF!)</f>
        <v>#REF!</v>
      </c>
      <c r="E295" s="19" t="e">
        <f>IF('WP 2022'!#REF!="","",'WP 2022'!#REF!)</f>
        <v>#REF!</v>
      </c>
      <c r="F295" s="25" t="e">
        <f>IF('WP 2022'!#REF!="","",'WP 2022'!#REF!)</f>
        <v>#REF!</v>
      </c>
    </row>
    <row r="296" spans="1:6">
      <c r="A296" s="30" t="e">
        <f>+'WP 2022'!#REF!</f>
        <v>#REF!</v>
      </c>
      <c r="B296" s="19" t="e">
        <f>+'WP 2022'!#REF!</f>
        <v>#REF!</v>
      </c>
      <c r="C296" s="19" t="e">
        <f>IF('WP 2022'!#REF!="","",'WP 2022'!#REF!)</f>
        <v>#REF!</v>
      </c>
      <c r="D296" s="19" t="e">
        <f>IF('WP 2022'!#REF!="","",'WP 2022'!#REF!)</f>
        <v>#REF!</v>
      </c>
      <c r="E296" s="19" t="e">
        <f>IF('WP 2022'!#REF!="","",'WP 2022'!#REF!)</f>
        <v>#REF!</v>
      </c>
      <c r="F296" s="25" t="e">
        <f>IF('WP 2022'!#REF!="","",'WP 2022'!#REF!)</f>
        <v>#REF!</v>
      </c>
    </row>
    <row r="297" spans="1:6">
      <c r="A297" s="30" t="str">
        <f>+'WP 2022'!B259</f>
        <v>2.1.1.01.0026</v>
      </c>
      <c r="B297" s="19" t="str">
        <f>+'WP 2022'!E259</f>
        <v>CIRURGICA FERNANDES LTDA</v>
      </c>
      <c r="C297" s="19" t="e">
        <f>IF('WP 2022'!#REF!="","",'WP 2022'!#REF!)</f>
        <v>#REF!</v>
      </c>
      <c r="D297" s="19" t="e">
        <f>IF('WP 2022'!#REF!="","",'WP 2022'!#REF!)</f>
        <v>#REF!</v>
      </c>
      <c r="E297" s="19" t="e">
        <f>IF('WP 2022'!#REF!="","",'WP 2022'!#REF!)</f>
        <v>#REF!</v>
      </c>
      <c r="F297" s="25" t="e">
        <f>IF('WP 2022'!#REF!="","",'WP 2022'!#REF!)</f>
        <v>#REF!</v>
      </c>
    </row>
    <row r="298" spans="1:6">
      <c r="A298" s="30" t="e">
        <f>+'WP 2022'!#REF!</f>
        <v>#REF!</v>
      </c>
      <c r="B298" s="19" t="e">
        <f>+'WP 2022'!#REF!</f>
        <v>#REF!</v>
      </c>
      <c r="C298" s="19" t="e">
        <f>IF('WP 2022'!#REF!="","",'WP 2022'!#REF!)</f>
        <v>#REF!</v>
      </c>
      <c r="D298" s="19" t="e">
        <f>IF('WP 2022'!#REF!="","",'WP 2022'!#REF!)</f>
        <v>#REF!</v>
      </c>
      <c r="E298" s="19" t="e">
        <f>IF('WP 2022'!#REF!="","",'WP 2022'!#REF!)</f>
        <v>#REF!</v>
      </c>
      <c r="F298" s="25" t="e">
        <f>IF('WP 2022'!#REF!="","",'WP 2022'!#REF!)</f>
        <v>#REF!</v>
      </c>
    </row>
    <row r="299" spans="1:6">
      <c r="A299" s="30" t="str">
        <f>+'WP 2022'!B260</f>
        <v>2.1.1.01.0039</v>
      </c>
      <c r="B299" s="19" t="str">
        <f>+'WP 2022'!E260</f>
        <v>DIHOL DIST HOSP LTDA</v>
      </c>
      <c r="C299" s="19" t="e">
        <f>IF('WP 2022'!#REF!="","",'WP 2022'!#REF!)</f>
        <v>#REF!</v>
      </c>
      <c r="D299" s="19" t="e">
        <f>IF('WP 2022'!#REF!="","",'WP 2022'!#REF!)</f>
        <v>#REF!</v>
      </c>
      <c r="E299" s="19" t="e">
        <f>IF('WP 2022'!#REF!="","",'WP 2022'!#REF!)</f>
        <v>#REF!</v>
      </c>
      <c r="F299" s="25" t="e">
        <f>IF('WP 2022'!#REF!="","",'WP 2022'!#REF!)</f>
        <v>#REF!</v>
      </c>
    </row>
    <row r="300" spans="1:6">
      <c r="A300" s="30" t="e">
        <f>+'WP 2022'!#REF!</f>
        <v>#REF!</v>
      </c>
      <c r="B300" s="19" t="e">
        <f>+'WP 2022'!#REF!</f>
        <v>#REF!</v>
      </c>
      <c r="C300" s="19" t="e">
        <f>IF('WP 2022'!#REF!="","",'WP 2022'!#REF!)</f>
        <v>#REF!</v>
      </c>
      <c r="D300" s="19" t="e">
        <f>IF('WP 2022'!#REF!="","",'WP 2022'!#REF!)</f>
        <v>#REF!</v>
      </c>
      <c r="E300" s="19" t="e">
        <f>IF('WP 2022'!#REF!="","",'WP 2022'!#REF!)</f>
        <v>#REF!</v>
      </c>
      <c r="F300" s="25" t="e">
        <f>IF('WP 2022'!#REF!="","",'WP 2022'!#REF!)</f>
        <v>#REF!</v>
      </c>
    </row>
    <row r="301" spans="1:6">
      <c r="A301" s="30" t="str">
        <f>+'WP 2022'!B261</f>
        <v>2.1.1.01.0069</v>
      </c>
      <c r="B301" s="19" t="str">
        <f>+'WP 2022'!E261</f>
        <v>HALEX ISTAR IND FARMACEUTICA</v>
      </c>
      <c r="C301" s="19" t="e">
        <f>IF('WP 2022'!#REF!="","",'WP 2022'!#REF!)</f>
        <v>#REF!</v>
      </c>
      <c r="D301" s="19" t="e">
        <f>IF('WP 2022'!#REF!="","",'WP 2022'!#REF!)</f>
        <v>#REF!</v>
      </c>
      <c r="E301" s="19" t="e">
        <f>IF('WP 2022'!#REF!="","",'WP 2022'!#REF!)</f>
        <v>#REF!</v>
      </c>
      <c r="F301" s="25" t="e">
        <f>IF('WP 2022'!#REF!="","",'WP 2022'!#REF!)</f>
        <v>#REF!</v>
      </c>
    </row>
    <row r="302" spans="1:6">
      <c r="A302" s="30" t="e">
        <f>+'WP 2022'!#REF!</f>
        <v>#REF!</v>
      </c>
      <c r="B302" s="19" t="e">
        <f>+'WP 2022'!#REF!</f>
        <v>#REF!</v>
      </c>
      <c r="C302" s="19" t="e">
        <f>IF('WP 2022'!#REF!="","",'WP 2022'!#REF!)</f>
        <v>#REF!</v>
      </c>
      <c r="D302" s="19" t="e">
        <f>IF('WP 2022'!#REF!="","",'WP 2022'!#REF!)</f>
        <v>#REF!</v>
      </c>
      <c r="E302" s="19" t="e">
        <f>IF('WP 2022'!#REF!="","",'WP 2022'!#REF!)</f>
        <v>#REF!</v>
      </c>
      <c r="F302" s="25" t="e">
        <f>IF('WP 2022'!#REF!="","",'WP 2022'!#REF!)</f>
        <v>#REF!</v>
      </c>
    </row>
    <row r="303" spans="1:6">
      <c r="A303" s="30" t="str">
        <f>+'WP 2022'!B264</f>
        <v>2.1.1.01.0165</v>
      </c>
      <c r="B303" s="19" t="str">
        <f>+'WP 2022'!E264</f>
        <v>CLINICA DIETETICA LTDA</v>
      </c>
      <c r="C303" s="19" t="e">
        <f>IF('WP 2022'!#REF!="","",'WP 2022'!#REF!)</f>
        <v>#REF!</v>
      </c>
      <c r="D303" s="19" t="e">
        <f>IF('WP 2022'!#REF!="","",'WP 2022'!#REF!)</f>
        <v>#REF!</v>
      </c>
      <c r="E303" s="19" t="e">
        <f>IF('WP 2022'!#REF!="","",'WP 2022'!#REF!)</f>
        <v>#REF!</v>
      </c>
      <c r="F303" s="25" t="e">
        <f>IF('WP 2022'!#REF!="","",'WP 2022'!#REF!)</f>
        <v>#REF!</v>
      </c>
    </row>
    <row r="304" spans="1:6">
      <c r="A304" s="30" t="e">
        <f>+'WP 2022'!#REF!</f>
        <v>#REF!</v>
      </c>
      <c r="B304" s="19" t="e">
        <f>+'WP 2022'!#REF!</f>
        <v>#REF!</v>
      </c>
      <c r="C304" s="19" t="e">
        <f>IF('WP 2022'!#REF!="","",'WP 2022'!#REF!)</f>
        <v>#REF!</v>
      </c>
      <c r="D304" s="19" t="e">
        <f>IF('WP 2022'!#REF!="","",'WP 2022'!#REF!)</f>
        <v>#REF!</v>
      </c>
      <c r="E304" s="19" t="e">
        <f>IF('WP 2022'!#REF!="","",'WP 2022'!#REF!)</f>
        <v>#REF!</v>
      </c>
      <c r="F304" s="25" t="e">
        <f>IF('WP 2022'!#REF!="","",'WP 2022'!#REF!)</f>
        <v>#REF!</v>
      </c>
    </row>
    <row r="305" spans="1:6">
      <c r="A305" s="30" t="str">
        <f>+'WP 2022'!B266</f>
        <v>2.1.1.01.0196</v>
      </c>
      <c r="B305" s="19" t="str">
        <f>+'WP 2022'!E266</f>
        <v>FRESENIUS KABI BRASIL LTDA</v>
      </c>
      <c r="C305" s="19" t="e">
        <f>IF('WP 2022'!#REF!="","",'WP 2022'!#REF!)</f>
        <v>#REF!</v>
      </c>
      <c r="D305" s="19" t="e">
        <f>IF('WP 2022'!#REF!="","",'WP 2022'!#REF!)</f>
        <v>#REF!</v>
      </c>
      <c r="E305" s="19" t="e">
        <f>IF('WP 2022'!#REF!="","",'WP 2022'!#REF!)</f>
        <v>#REF!</v>
      </c>
      <c r="F305" s="25" t="e">
        <f>IF('WP 2022'!#REF!="","",'WP 2022'!#REF!)</f>
        <v>#REF!</v>
      </c>
    </row>
    <row r="306" spans="1:6">
      <c r="A306" s="30" t="e">
        <f>+'WP 2022'!#REF!</f>
        <v>#REF!</v>
      </c>
      <c r="B306" s="19" t="e">
        <f>+'WP 2022'!#REF!</f>
        <v>#REF!</v>
      </c>
      <c r="C306" s="19" t="e">
        <f>IF('WP 2022'!#REF!="","",'WP 2022'!#REF!)</f>
        <v>#REF!</v>
      </c>
      <c r="D306" s="19" t="e">
        <f>IF('WP 2022'!#REF!="","",'WP 2022'!#REF!)</f>
        <v>#REF!</v>
      </c>
      <c r="E306" s="19" t="e">
        <f>IF('WP 2022'!#REF!="","",'WP 2022'!#REF!)</f>
        <v>#REF!</v>
      </c>
      <c r="F306" s="25" t="e">
        <f>IF('WP 2022'!#REF!="","",'WP 2022'!#REF!)</f>
        <v>#REF!</v>
      </c>
    </row>
    <row r="307" spans="1:6">
      <c r="A307" s="30" t="str">
        <f>+'WP 2022'!B267</f>
        <v>2.1.1.01.0285</v>
      </c>
      <c r="B307" s="19" t="str">
        <f>+'WP 2022'!E267</f>
        <v>VILELA TORRES E ZIMINIANI LTDA</v>
      </c>
      <c r="C307" s="19" t="e">
        <f>IF('WP 2022'!#REF!="","",'WP 2022'!#REF!)</f>
        <v>#REF!</v>
      </c>
      <c r="D307" s="19" t="e">
        <f>IF('WP 2022'!#REF!="","",'WP 2022'!#REF!)</f>
        <v>#REF!</v>
      </c>
      <c r="E307" s="19" t="e">
        <f>IF('WP 2022'!#REF!="","",'WP 2022'!#REF!)</f>
        <v>#REF!</v>
      </c>
      <c r="F307" s="25" t="e">
        <f>IF('WP 2022'!#REF!="","",'WP 2022'!#REF!)</f>
        <v>#REF!</v>
      </c>
    </row>
    <row r="308" spans="1:6">
      <c r="A308" s="30" t="str">
        <f>+'WP 2022'!B268</f>
        <v>2.1.1.01.0945</v>
      </c>
      <c r="B308" s="19" t="str">
        <f>+'WP 2022'!E268</f>
        <v>HOSPFAR IN E COM PROD HOSP LTDA</v>
      </c>
      <c r="C308" s="19" t="e">
        <f>IF('WP 2022'!#REF!="","",'WP 2022'!#REF!)</f>
        <v>#REF!</v>
      </c>
      <c r="D308" s="19" t="e">
        <f>IF('WP 2022'!#REF!="","",'WP 2022'!#REF!)</f>
        <v>#REF!</v>
      </c>
      <c r="E308" s="19" t="e">
        <f>IF('WP 2022'!#REF!="","",'WP 2022'!#REF!)</f>
        <v>#REF!</v>
      </c>
      <c r="F308" s="25" t="e">
        <f>IF('WP 2022'!#REF!="","",'WP 2022'!#REF!)</f>
        <v>#REF!</v>
      </c>
    </row>
    <row r="309" spans="1:6">
      <c r="A309" s="30" t="str">
        <f>+'WP 2022'!B269</f>
        <v>2.1.1.01.1001</v>
      </c>
      <c r="B309" s="19" t="str">
        <f>+'WP 2022'!E269</f>
        <v>TIRADENTES MED HOSP LTDA (FILIAL)</v>
      </c>
      <c r="C309" s="19" t="e">
        <f>IF('WP 2022'!#REF!="","",'WP 2022'!#REF!)</f>
        <v>#REF!</v>
      </c>
      <c r="D309" s="19" t="e">
        <f>IF('WP 2022'!#REF!="","",'WP 2022'!#REF!)</f>
        <v>#REF!</v>
      </c>
      <c r="E309" s="19" t="e">
        <f>IF('WP 2022'!#REF!="","",'WP 2022'!#REF!)</f>
        <v>#REF!</v>
      </c>
      <c r="F309" s="25" t="e">
        <f>IF('WP 2022'!#REF!="","",'WP 2022'!#REF!)</f>
        <v>#REF!</v>
      </c>
    </row>
    <row r="310" spans="1:6">
      <c r="A310" s="30" t="str">
        <f>+'WP 2022'!B270</f>
        <v>2.1.1.01.1007</v>
      </c>
      <c r="B310" s="19" t="str">
        <f>+'WP 2022'!E270</f>
        <v>DISMASTER COM DE PROD HOSP LTDA</v>
      </c>
      <c r="C310" s="19" t="e">
        <f>IF('WP 2022'!#REF!="","",'WP 2022'!#REF!)</f>
        <v>#REF!</v>
      </c>
      <c r="D310" s="19" t="e">
        <f>IF('WP 2022'!#REF!="","",'WP 2022'!#REF!)</f>
        <v>#REF!</v>
      </c>
      <c r="E310" s="19" t="e">
        <f>IF('WP 2022'!#REF!="","",'WP 2022'!#REF!)</f>
        <v>#REF!</v>
      </c>
      <c r="F310" s="25" t="e">
        <f>IF('WP 2022'!#REF!="","",'WP 2022'!#REF!)</f>
        <v>#REF!</v>
      </c>
    </row>
    <row r="311" spans="1:6">
      <c r="A311" s="30" t="str">
        <f>+'WP 2022'!B271</f>
        <v>2.1.1.01.1012</v>
      </c>
      <c r="B311" s="19" t="str">
        <f>+'WP 2022'!E271</f>
        <v>QUALITY COM PROD MED HOSP LTDA</v>
      </c>
      <c r="C311" s="19" t="e">
        <f>IF('WP 2022'!#REF!="","",'WP 2022'!#REF!)</f>
        <v>#REF!</v>
      </c>
      <c r="D311" s="19" t="e">
        <f>IF('WP 2022'!#REF!="","",'WP 2022'!#REF!)</f>
        <v>#REF!</v>
      </c>
      <c r="E311" s="19" t="e">
        <f>IF('WP 2022'!#REF!="","",'WP 2022'!#REF!)</f>
        <v>#REF!</v>
      </c>
      <c r="F311" s="25" t="e">
        <f>IF('WP 2022'!#REF!="","",'WP 2022'!#REF!)</f>
        <v>#REF!</v>
      </c>
    </row>
    <row r="312" spans="1:6">
      <c r="A312" s="30" t="e">
        <f>+'WP 2022'!#REF!</f>
        <v>#REF!</v>
      </c>
      <c r="B312" s="19" t="e">
        <f>+'WP 2022'!#REF!</f>
        <v>#REF!</v>
      </c>
      <c r="C312" s="19" t="e">
        <f>IF('WP 2022'!#REF!="","",'WP 2022'!#REF!)</f>
        <v>#REF!</v>
      </c>
      <c r="D312" s="19" t="e">
        <f>IF('WP 2022'!#REF!="","",'WP 2022'!#REF!)</f>
        <v>#REF!</v>
      </c>
      <c r="E312" s="19" t="e">
        <f>IF('WP 2022'!#REF!="","",'WP 2022'!#REF!)</f>
        <v>#REF!</v>
      </c>
      <c r="F312" s="25" t="e">
        <f>IF('WP 2022'!#REF!="","",'WP 2022'!#REF!)</f>
        <v>#REF!</v>
      </c>
    </row>
    <row r="313" spans="1:6">
      <c r="A313" s="30" t="e">
        <f>+'WP 2022'!#REF!</f>
        <v>#REF!</v>
      </c>
      <c r="B313" s="19" t="e">
        <f>+'WP 2022'!#REF!</f>
        <v>#REF!</v>
      </c>
      <c r="C313" s="19" t="e">
        <f>IF('WP 2022'!#REF!="","",'WP 2022'!#REF!)</f>
        <v>#REF!</v>
      </c>
      <c r="D313" s="19" t="e">
        <f>IF('WP 2022'!#REF!="","",'WP 2022'!#REF!)</f>
        <v>#REF!</v>
      </c>
      <c r="E313" s="19" t="e">
        <f>IF('WP 2022'!#REF!="","",'WP 2022'!#REF!)</f>
        <v>#REF!</v>
      </c>
      <c r="F313" s="25" t="e">
        <f>IF('WP 2022'!#REF!="","",'WP 2022'!#REF!)</f>
        <v>#REF!</v>
      </c>
    </row>
    <row r="314" spans="1:6">
      <c r="A314" s="30" t="str">
        <f>+'WP 2022'!B272</f>
        <v>2.1.1.01.2310</v>
      </c>
      <c r="B314" s="19" t="str">
        <f>+'WP 2022'!E272</f>
        <v>N W FERREIRA DE FARIAS E CIA LTDA</v>
      </c>
      <c r="C314" s="19" t="e">
        <f>IF('WP 2022'!#REF!="","",'WP 2022'!#REF!)</f>
        <v>#REF!</v>
      </c>
      <c r="D314" s="19" t="e">
        <f>IF('WP 2022'!#REF!="","",'WP 2022'!#REF!)</f>
        <v>#REF!</v>
      </c>
      <c r="E314" s="19" t="e">
        <f>IF('WP 2022'!#REF!="","",'WP 2022'!#REF!)</f>
        <v>#REF!</v>
      </c>
      <c r="F314" s="25" t="e">
        <f>IF('WP 2022'!#REF!="","",'WP 2022'!#REF!)</f>
        <v>#REF!</v>
      </c>
    </row>
    <row r="315" spans="1:6">
      <c r="A315" s="30" t="e">
        <f>+'WP 2022'!#REF!</f>
        <v>#REF!</v>
      </c>
      <c r="B315" s="19" t="e">
        <f>+'WP 2022'!#REF!</f>
        <v>#REF!</v>
      </c>
      <c r="C315" s="19" t="e">
        <f>IF('WP 2022'!#REF!="","",'WP 2022'!#REF!)</f>
        <v>#REF!</v>
      </c>
      <c r="D315" s="19" t="e">
        <f>IF('WP 2022'!#REF!="","",'WP 2022'!#REF!)</f>
        <v>#REF!</v>
      </c>
      <c r="E315" s="19" t="e">
        <f>IF('WP 2022'!#REF!="","",'WP 2022'!#REF!)</f>
        <v>#REF!</v>
      </c>
      <c r="F315" s="25" t="e">
        <f>IF('WP 2022'!#REF!="","",'WP 2022'!#REF!)</f>
        <v>#REF!</v>
      </c>
    </row>
    <row r="316" spans="1:6">
      <c r="A316" s="30" t="e">
        <f>+'WP 2022'!#REF!</f>
        <v>#REF!</v>
      </c>
      <c r="B316" s="19" t="e">
        <f>+'WP 2022'!#REF!</f>
        <v>#REF!</v>
      </c>
      <c r="C316" s="19" t="e">
        <f>IF('WP 2022'!#REF!="","",'WP 2022'!#REF!)</f>
        <v>#REF!</v>
      </c>
      <c r="D316" s="19" t="e">
        <f>IF('WP 2022'!#REF!="","",'WP 2022'!#REF!)</f>
        <v>#REF!</v>
      </c>
      <c r="E316" s="19" t="e">
        <f>IF('WP 2022'!#REF!="","",'WP 2022'!#REF!)</f>
        <v>#REF!</v>
      </c>
      <c r="F316" s="25" t="e">
        <f>IF('WP 2022'!#REF!="","",'WP 2022'!#REF!)</f>
        <v>#REF!</v>
      </c>
    </row>
    <row r="317" spans="1:6">
      <c r="A317" s="30" t="str">
        <f>+'WP 2022'!B273</f>
        <v>2.1.1.01.2349</v>
      </c>
      <c r="B317" s="19" t="str">
        <f>+'WP 2022'!E273</f>
        <v>HTS TECNOLOGIA EM SAUDE COM IMPOR E</v>
      </c>
      <c r="C317" s="19" t="e">
        <f>IF('WP 2022'!#REF!="","",'WP 2022'!#REF!)</f>
        <v>#REF!</v>
      </c>
      <c r="D317" s="19" t="e">
        <f>IF('WP 2022'!#REF!="","",'WP 2022'!#REF!)</f>
        <v>#REF!</v>
      </c>
      <c r="E317" s="19" t="e">
        <f>IF('WP 2022'!#REF!="","",'WP 2022'!#REF!)</f>
        <v>#REF!</v>
      </c>
      <c r="F317" s="25" t="e">
        <f>IF('WP 2022'!#REF!="","",'WP 2022'!#REF!)</f>
        <v>#REF!</v>
      </c>
    </row>
    <row r="318" spans="1:6">
      <c r="A318" s="30" t="e">
        <f>+'WP 2022'!#REF!</f>
        <v>#REF!</v>
      </c>
      <c r="B318" s="19" t="e">
        <f>+'WP 2022'!#REF!</f>
        <v>#REF!</v>
      </c>
      <c r="C318" s="19" t="e">
        <f>IF('WP 2022'!#REF!="","",'WP 2022'!#REF!)</f>
        <v>#REF!</v>
      </c>
      <c r="D318" s="19" t="e">
        <f>IF('WP 2022'!#REF!="","",'WP 2022'!#REF!)</f>
        <v>#REF!</v>
      </c>
      <c r="E318" s="19" t="e">
        <f>IF('WP 2022'!#REF!="","",'WP 2022'!#REF!)</f>
        <v>#REF!</v>
      </c>
      <c r="F318" s="25" t="e">
        <f>IF('WP 2022'!#REF!="","",'WP 2022'!#REF!)</f>
        <v>#REF!</v>
      </c>
    </row>
    <row r="319" spans="1:6">
      <c r="A319" s="30" t="str">
        <f>+'WP 2022'!B275</f>
        <v>2.1.1.01.2646</v>
      </c>
      <c r="B319" s="19" t="str">
        <f>+'WP 2022'!E275</f>
        <v>CM HOSPITALAR S A MATRIZ</v>
      </c>
      <c r="C319" s="19" t="e">
        <f>IF('WP 2022'!#REF!="","",'WP 2022'!#REF!)</f>
        <v>#REF!</v>
      </c>
      <c r="D319" s="19" t="e">
        <f>IF('WP 2022'!#REF!="","",'WP 2022'!#REF!)</f>
        <v>#REF!</v>
      </c>
      <c r="E319" s="19" t="e">
        <f>IF('WP 2022'!#REF!="","",'WP 2022'!#REF!)</f>
        <v>#REF!</v>
      </c>
      <c r="F319" s="25" t="e">
        <f>IF('WP 2022'!#REF!="","",'WP 2022'!#REF!)</f>
        <v>#REF!</v>
      </c>
    </row>
    <row r="320" spans="1:6">
      <c r="A320" s="30" t="str">
        <f>+'WP 2022'!B276</f>
        <v>2.1.1.01.2649</v>
      </c>
      <c r="B320" s="19" t="str">
        <f>+'WP 2022'!E276</f>
        <v>OCTALAB FARMACIA DE MANIPULACAO LTDA</v>
      </c>
      <c r="C320" s="19" t="e">
        <f>IF('WP 2022'!#REF!="","",'WP 2022'!#REF!)</f>
        <v>#REF!</v>
      </c>
      <c r="D320" s="19" t="e">
        <f>IF('WP 2022'!#REF!="","",'WP 2022'!#REF!)</f>
        <v>#REF!</v>
      </c>
      <c r="E320" s="19" t="e">
        <f>IF('WP 2022'!#REF!="","",'WP 2022'!#REF!)</f>
        <v>#REF!</v>
      </c>
      <c r="F320" s="25" t="e">
        <f>IF('WP 2022'!#REF!="","",'WP 2022'!#REF!)</f>
        <v>#REF!</v>
      </c>
    </row>
    <row r="321" spans="1:6">
      <c r="A321" s="30" t="str">
        <f>+'WP 2022'!B277</f>
        <v>2.1.1.01.2650</v>
      </c>
      <c r="B321" s="19" t="str">
        <f>+'WP 2022'!E277</f>
        <v>SODROGAS DISTRIBUIDORA DE</v>
      </c>
      <c r="C321" s="19" t="e">
        <f>IF('WP 2022'!#REF!="","",'WP 2022'!#REF!)</f>
        <v>#REF!</v>
      </c>
      <c r="D321" s="19" t="e">
        <f>IF('WP 2022'!#REF!="","",'WP 2022'!#REF!)</f>
        <v>#REF!</v>
      </c>
      <c r="E321" s="19" t="e">
        <f>IF('WP 2022'!#REF!="","",'WP 2022'!#REF!)</f>
        <v>#REF!</v>
      </c>
      <c r="F321" s="25" t="e">
        <f>IF('WP 2022'!#REF!="","",'WP 2022'!#REF!)</f>
        <v>#REF!</v>
      </c>
    </row>
    <row r="322" spans="1:6">
      <c r="A322" s="30" t="str">
        <f>+'WP 2022'!B278</f>
        <v>2.1.1.01.2657</v>
      </c>
      <c r="B322" s="19" t="str">
        <f>+'WP 2022'!E278</f>
        <v>EXPRESSA DISTRIBUIDORA DE MEDICAMENTO</v>
      </c>
      <c r="C322" s="19" t="e">
        <f>IF('WP 2022'!#REF!="","",'WP 2022'!#REF!)</f>
        <v>#REF!</v>
      </c>
      <c r="D322" s="19" t="e">
        <f>IF('WP 2022'!#REF!="","",'WP 2022'!#REF!)</f>
        <v>#REF!</v>
      </c>
      <c r="E322" s="19" t="e">
        <f>IF('WP 2022'!#REF!="","",'WP 2022'!#REF!)</f>
        <v>#REF!</v>
      </c>
      <c r="F322" s="25" t="e">
        <f>IF('WP 2022'!#REF!="","",'WP 2022'!#REF!)</f>
        <v>#REF!</v>
      </c>
    </row>
    <row r="323" spans="1:6">
      <c r="A323" s="30" t="e">
        <f>+'WP 2022'!#REF!</f>
        <v>#REF!</v>
      </c>
      <c r="B323" s="19" t="e">
        <f>+'WP 2022'!#REF!</f>
        <v>#REF!</v>
      </c>
      <c r="C323" s="19" t="e">
        <f>IF('WP 2022'!#REF!="","",'WP 2022'!#REF!)</f>
        <v>#REF!</v>
      </c>
      <c r="D323" s="19" t="e">
        <f>IF('WP 2022'!#REF!="","",'WP 2022'!#REF!)</f>
        <v>#REF!</v>
      </c>
      <c r="E323" s="19" t="e">
        <f>IF('WP 2022'!#REF!="","",'WP 2022'!#REF!)</f>
        <v>#REF!</v>
      </c>
      <c r="F323" s="25" t="e">
        <f>IF('WP 2022'!#REF!="","",'WP 2022'!#REF!)</f>
        <v>#REF!</v>
      </c>
    </row>
    <row r="324" spans="1:6">
      <c r="A324" s="30" t="str">
        <f>+'WP 2022'!B279</f>
        <v>2.1.1.01.2962</v>
      </c>
      <c r="B324" s="19" t="str">
        <f>+'WP 2022'!E279</f>
        <v>MEDICAL SUTURE COM MAT HOSP LTDA</v>
      </c>
      <c r="C324" s="19" t="e">
        <f>IF('WP 2022'!#REF!="","",'WP 2022'!#REF!)</f>
        <v>#REF!</v>
      </c>
      <c r="D324" s="19" t="e">
        <f>IF('WP 2022'!#REF!="","",'WP 2022'!#REF!)</f>
        <v>#REF!</v>
      </c>
      <c r="E324" s="19" t="e">
        <f>IF('WP 2022'!#REF!="","",'WP 2022'!#REF!)</f>
        <v>#REF!</v>
      </c>
      <c r="F324" s="25" t="e">
        <f>IF('WP 2022'!#REF!="","",'WP 2022'!#REF!)</f>
        <v>#REF!</v>
      </c>
    </row>
    <row r="325" spans="1:6">
      <c r="A325" s="30" t="str">
        <f>+'WP 2022'!B280</f>
        <v>2.1.1.01.2970</v>
      </c>
      <c r="B325" s="19" t="str">
        <f>+'WP 2022'!E280</f>
        <v>DROGARIA FARMATER MEDICAMENTOS LTDA</v>
      </c>
      <c r="C325" s="19" t="e">
        <f>IF('WP 2022'!#REF!="","",'WP 2022'!#REF!)</f>
        <v>#REF!</v>
      </c>
      <c r="D325" s="19" t="e">
        <f>IF('WP 2022'!#REF!="","",'WP 2022'!#REF!)</f>
        <v>#REF!</v>
      </c>
      <c r="E325" s="19" t="e">
        <f>IF('WP 2022'!#REF!="","",'WP 2022'!#REF!)</f>
        <v>#REF!</v>
      </c>
      <c r="F325" s="25" t="e">
        <f>IF('WP 2022'!#REF!="","",'WP 2022'!#REF!)</f>
        <v>#REF!</v>
      </c>
    </row>
    <row r="326" spans="1:6">
      <c r="A326" s="30" t="str">
        <f>+'WP 2022'!B281</f>
        <v>2.1.1.01.2976</v>
      </c>
      <c r="B326" s="19" t="str">
        <f>+'WP 2022'!E281</f>
        <v>MAIS MEDICAMENTOS LTDA</v>
      </c>
      <c r="C326" s="19" t="e">
        <f>IF('WP 2022'!#REF!="","",'WP 2022'!#REF!)</f>
        <v>#REF!</v>
      </c>
      <c r="D326" s="19" t="e">
        <f>IF('WP 2022'!#REF!="","",'WP 2022'!#REF!)</f>
        <v>#REF!</v>
      </c>
      <c r="E326" s="19" t="e">
        <f>IF('WP 2022'!#REF!="","",'WP 2022'!#REF!)</f>
        <v>#REF!</v>
      </c>
      <c r="F326" s="25" t="e">
        <f>IF('WP 2022'!#REF!="","",'WP 2022'!#REF!)</f>
        <v>#REF!</v>
      </c>
    </row>
    <row r="327" spans="1:6">
      <c r="A327" s="30" t="str">
        <f>+'WP 2022'!B282</f>
        <v>2.1.1.01.2977</v>
      </c>
      <c r="B327" s="19" t="str">
        <f>+'WP 2022'!E282</f>
        <v>WERBRAN DISTRIBUIDORA DE MEDICAMENTOS</v>
      </c>
      <c r="C327" s="19" t="e">
        <f>IF('WP 2022'!#REF!="","",'WP 2022'!#REF!)</f>
        <v>#REF!</v>
      </c>
      <c r="D327" s="19" t="e">
        <f>IF('WP 2022'!#REF!="","",'WP 2022'!#REF!)</f>
        <v>#REF!</v>
      </c>
      <c r="E327" s="19" t="e">
        <f>IF('WP 2022'!#REF!="","",'WP 2022'!#REF!)</f>
        <v>#REF!</v>
      </c>
      <c r="F327" s="25" t="e">
        <f>IF('WP 2022'!#REF!="","",'WP 2022'!#REF!)</f>
        <v>#REF!</v>
      </c>
    </row>
    <row r="328" spans="1:6">
      <c r="A328" s="30" t="str">
        <f>+'WP 2022'!B283</f>
        <v>2.1.1.01.2993</v>
      </c>
      <c r="B328" s="19" t="str">
        <f>+'WP 2022'!E283</f>
        <v>FORTECARE IND DE PROD MEDICOS LTDA</v>
      </c>
      <c r="C328" s="19" t="e">
        <f>IF('WP 2022'!#REF!="","",'WP 2022'!#REF!)</f>
        <v>#REF!</v>
      </c>
      <c r="D328" s="19" t="e">
        <f>IF('WP 2022'!#REF!="","",'WP 2022'!#REF!)</f>
        <v>#REF!</v>
      </c>
      <c r="E328" s="19" t="e">
        <f>IF('WP 2022'!#REF!="","",'WP 2022'!#REF!)</f>
        <v>#REF!</v>
      </c>
      <c r="F328" s="25" t="e">
        <f>IF('WP 2022'!#REF!="","",'WP 2022'!#REF!)</f>
        <v>#REF!</v>
      </c>
    </row>
    <row r="329" spans="1:6">
      <c r="A329" s="30" t="str">
        <f>+'WP 2022'!B284</f>
        <v>2.1.1.01.3001</v>
      </c>
      <c r="B329" s="19" t="str">
        <f>+'WP 2022'!E284</f>
        <v>CRISTAL PHARMA LTDA</v>
      </c>
      <c r="C329" s="19" t="e">
        <f>IF('WP 2022'!#REF!="","",'WP 2022'!#REF!)</f>
        <v>#REF!</v>
      </c>
      <c r="D329" s="19" t="e">
        <f>IF('WP 2022'!#REF!="","",'WP 2022'!#REF!)</f>
        <v>#REF!</v>
      </c>
      <c r="E329" s="19" t="e">
        <f>IF('WP 2022'!#REF!="","",'WP 2022'!#REF!)</f>
        <v>#REF!</v>
      </c>
      <c r="F329" s="25" t="e">
        <f>IF('WP 2022'!#REF!="","",'WP 2022'!#REF!)</f>
        <v>#REF!</v>
      </c>
    </row>
    <row r="330" spans="1:6">
      <c r="A330" s="30" t="str">
        <f>+'WP 2022'!B285</f>
        <v>2.1.1.01.3002</v>
      </c>
      <c r="B330" s="19" t="str">
        <f>+'WP 2022'!E285</f>
        <v>MEDILAR IMPORTAÇÃO E DISTRIBUIÇÃO DE</v>
      </c>
      <c r="C330" s="19" t="e">
        <f>IF('WP 2022'!#REF!="","",'WP 2022'!#REF!)</f>
        <v>#REF!</v>
      </c>
      <c r="D330" s="19" t="e">
        <f>IF('WP 2022'!#REF!="","",'WP 2022'!#REF!)</f>
        <v>#REF!</v>
      </c>
      <c r="E330" s="19" t="e">
        <f>IF('WP 2022'!#REF!="","",'WP 2022'!#REF!)</f>
        <v>#REF!</v>
      </c>
      <c r="F330" s="25" t="e">
        <f>IF('WP 2022'!#REF!="","",'WP 2022'!#REF!)</f>
        <v>#REF!</v>
      </c>
    </row>
    <row r="331" spans="1:6">
      <c r="A331" s="30" t="str">
        <f>+'WP 2022'!B286</f>
        <v>2.1.1.01.3006</v>
      </c>
      <c r="B331" s="19" t="str">
        <f>+'WP 2022'!E286</f>
        <v>SUPERMED COM E IMPO DE PROD MED E</v>
      </c>
      <c r="C331" s="19" t="e">
        <f>IF('WP 2022'!#REF!="","",'WP 2022'!#REF!)</f>
        <v>#REF!</v>
      </c>
      <c r="D331" s="19" t="e">
        <f>IF('WP 2022'!#REF!="","",'WP 2022'!#REF!)</f>
        <v>#REF!</v>
      </c>
      <c r="E331" s="19" t="e">
        <f>IF('WP 2022'!#REF!="","",'WP 2022'!#REF!)</f>
        <v>#REF!</v>
      </c>
      <c r="F331" s="25" t="e">
        <f>IF('WP 2022'!#REF!="","",'WP 2022'!#REF!)</f>
        <v>#REF!</v>
      </c>
    </row>
    <row r="332" spans="1:6">
      <c r="A332" s="30" t="str">
        <f>+'WP 2022'!B287</f>
        <v>2.1.1.01.3007</v>
      </c>
      <c r="B332" s="19" t="str">
        <f>+'WP 2022'!E287</f>
        <v>ALPHARAD COM IMPOR EXPOR DE PROD HOSP</v>
      </c>
      <c r="C332" s="19" t="e">
        <f>IF('WP 2022'!#REF!="","",'WP 2022'!#REF!)</f>
        <v>#REF!</v>
      </c>
      <c r="D332" s="19" t="e">
        <f>IF('WP 2022'!#REF!="","",'WP 2022'!#REF!)</f>
        <v>#REF!</v>
      </c>
      <c r="E332" s="19" t="e">
        <f>IF('WP 2022'!#REF!="","",'WP 2022'!#REF!)</f>
        <v>#REF!</v>
      </c>
      <c r="F332" s="25" t="e">
        <f>IF('WP 2022'!#REF!="","",'WP 2022'!#REF!)</f>
        <v>#REF!</v>
      </c>
    </row>
    <row r="333" spans="1:6">
      <c r="A333" s="30" t="e">
        <f>+'WP 2022'!#REF!</f>
        <v>#REF!</v>
      </c>
      <c r="B333" s="19" t="e">
        <f>+'WP 2022'!#REF!</f>
        <v>#REF!</v>
      </c>
      <c r="C333" s="19" t="e">
        <f>IF('WP 2022'!#REF!="","",'WP 2022'!#REF!)</f>
        <v>#REF!</v>
      </c>
      <c r="D333" s="19" t="e">
        <f>IF('WP 2022'!#REF!="","",'WP 2022'!#REF!)</f>
        <v>#REF!</v>
      </c>
      <c r="E333" s="19" t="e">
        <f>IF('WP 2022'!#REF!="","",'WP 2022'!#REF!)</f>
        <v>#REF!</v>
      </c>
      <c r="F333" s="25" t="e">
        <f>IF('WP 2022'!#REF!="","",'WP 2022'!#REF!)</f>
        <v>#REF!</v>
      </c>
    </row>
    <row r="334" spans="1:6">
      <c r="A334" s="30" t="e">
        <f>+'WP 2022'!#REF!</f>
        <v>#REF!</v>
      </c>
      <c r="B334" s="19" t="e">
        <f>+'WP 2022'!#REF!</f>
        <v>#REF!</v>
      </c>
      <c r="C334" s="19" t="e">
        <f>IF('WP 2022'!#REF!="","",'WP 2022'!#REF!)</f>
        <v>#REF!</v>
      </c>
      <c r="D334" s="19" t="e">
        <f>IF('WP 2022'!#REF!="","",'WP 2022'!#REF!)</f>
        <v>#REF!</v>
      </c>
      <c r="E334" s="19" t="e">
        <f>IF('WP 2022'!#REF!="","",'WP 2022'!#REF!)</f>
        <v>#REF!</v>
      </c>
      <c r="F334" s="25" t="e">
        <f>IF('WP 2022'!#REF!="","",'WP 2022'!#REF!)</f>
        <v>#REF!</v>
      </c>
    </row>
    <row r="335" spans="1:6">
      <c r="A335" s="30" t="e">
        <f>+'WP 2022'!#REF!</f>
        <v>#REF!</v>
      </c>
      <c r="B335" s="19" t="e">
        <f>+'WP 2022'!#REF!</f>
        <v>#REF!</v>
      </c>
      <c r="C335" s="19" t="e">
        <f>IF('WP 2022'!#REF!="","",'WP 2022'!#REF!)</f>
        <v>#REF!</v>
      </c>
      <c r="D335" s="19" t="e">
        <f>IF('WP 2022'!#REF!="","",'WP 2022'!#REF!)</f>
        <v>#REF!</v>
      </c>
      <c r="E335" s="19" t="e">
        <f>IF('WP 2022'!#REF!="","",'WP 2022'!#REF!)</f>
        <v>#REF!</v>
      </c>
      <c r="F335" s="25" t="e">
        <f>IF('WP 2022'!#REF!="","",'WP 2022'!#REF!)</f>
        <v>#REF!</v>
      </c>
    </row>
    <row r="336" spans="1:6">
      <c r="A336" s="30" t="e">
        <f>+'WP 2022'!#REF!</f>
        <v>#REF!</v>
      </c>
      <c r="B336" s="19" t="e">
        <f>+'WP 2022'!#REF!</f>
        <v>#REF!</v>
      </c>
      <c r="C336" s="19" t="e">
        <f>IF('WP 2022'!#REF!="","",'WP 2022'!#REF!)</f>
        <v>#REF!</v>
      </c>
      <c r="D336" s="19" t="e">
        <f>IF('WP 2022'!#REF!="","",'WP 2022'!#REF!)</f>
        <v>#REF!</v>
      </c>
      <c r="E336" s="19" t="e">
        <f>IF('WP 2022'!#REF!="","",'WP 2022'!#REF!)</f>
        <v>#REF!</v>
      </c>
      <c r="F336" s="25" t="e">
        <f>IF('WP 2022'!#REF!="","",'WP 2022'!#REF!)</f>
        <v>#REF!</v>
      </c>
    </row>
    <row r="337" spans="1:6">
      <c r="A337" s="30" t="str">
        <f>+'WP 2022'!B288</f>
        <v>2.1.1.01.3040</v>
      </c>
      <c r="B337" s="19" t="str">
        <f>+'WP 2022'!E288</f>
        <v>ONCOTECH HOSPITALAR COMERCIO DE</v>
      </c>
      <c r="C337" s="19" t="e">
        <f>IF('WP 2022'!#REF!="","",'WP 2022'!#REF!)</f>
        <v>#REF!</v>
      </c>
      <c r="D337" s="19" t="e">
        <f>IF('WP 2022'!#REF!="","",'WP 2022'!#REF!)</f>
        <v>#REF!</v>
      </c>
      <c r="E337" s="19" t="e">
        <f>IF('WP 2022'!#REF!="","",'WP 2022'!#REF!)</f>
        <v>#REF!</v>
      </c>
      <c r="F337" s="25" t="e">
        <f>IF('WP 2022'!#REF!="","",'WP 2022'!#REF!)</f>
        <v>#REF!</v>
      </c>
    </row>
    <row r="338" spans="1:6">
      <c r="A338" s="30" t="str">
        <f>+'WP 2022'!B289</f>
        <v>2.1.1.01.3045</v>
      </c>
      <c r="B338" s="19" t="str">
        <f>+'WP 2022'!E289</f>
        <v>MEDPEJ EQUIPAMENTOS MEDICOS LTDA</v>
      </c>
      <c r="C338" s="19" t="e">
        <f>IF('WP 2022'!#REF!="","",'WP 2022'!#REF!)</f>
        <v>#REF!</v>
      </c>
      <c r="D338" s="19" t="e">
        <f>IF('WP 2022'!#REF!="","",'WP 2022'!#REF!)</f>
        <v>#REF!</v>
      </c>
      <c r="E338" s="19" t="e">
        <f>IF('WP 2022'!#REF!="","",'WP 2022'!#REF!)</f>
        <v>#REF!</v>
      </c>
      <c r="F338" s="25" t="e">
        <f>IF('WP 2022'!#REF!="","",'WP 2022'!#REF!)</f>
        <v>#REF!</v>
      </c>
    </row>
    <row r="339" spans="1:6">
      <c r="A339" s="30" t="e">
        <f>+'WP 2022'!#REF!</f>
        <v>#REF!</v>
      </c>
      <c r="B339" s="19" t="e">
        <f>+'WP 2022'!#REF!</f>
        <v>#REF!</v>
      </c>
      <c r="C339" s="19" t="e">
        <f>IF('WP 2022'!#REF!="","",'WP 2022'!#REF!)</f>
        <v>#REF!</v>
      </c>
      <c r="D339" s="19" t="e">
        <f>IF('WP 2022'!#REF!="","",'WP 2022'!#REF!)</f>
        <v>#REF!</v>
      </c>
      <c r="E339" s="19" t="e">
        <f>IF('WP 2022'!#REF!="","",'WP 2022'!#REF!)</f>
        <v>#REF!</v>
      </c>
      <c r="F339" s="25" t="e">
        <f>IF('WP 2022'!#REF!="","",'WP 2022'!#REF!)</f>
        <v>#REF!</v>
      </c>
    </row>
    <row r="340" spans="1:6">
      <c r="A340" s="30" t="e">
        <f>+'WP 2022'!#REF!</f>
        <v>#REF!</v>
      </c>
      <c r="B340" s="19" t="e">
        <f>+'WP 2022'!#REF!</f>
        <v>#REF!</v>
      </c>
      <c r="C340" s="19" t="e">
        <f>IF('WP 2022'!#REF!="","",'WP 2022'!#REF!)</f>
        <v>#REF!</v>
      </c>
      <c r="D340" s="19" t="e">
        <f>IF('WP 2022'!#REF!="","",'WP 2022'!#REF!)</f>
        <v>#REF!</v>
      </c>
      <c r="E340" s="19" t="e">
        <f>IF('WP 2022'!#REF!="","",'WP 2022'!#REF!)</f>
        <v>#REF!</v>
      </c>
      <c r="F340" s="25" t="e">
        <f>IF('WP 2022'!#REF!="","",'WP 2022'!#REF!)</f>
        <v>#REF!</v>
      </c>
    </row>
    <row r="341" spans="1:6">
      <c r="A341" s="30" t="str">
        <f>+'WP 2022'!B290</f>
        <v>2.1.1.01.3066</v>
      </c>
      <c r="B341" s="19" t="str">
        <f>+'WP 2022'!E290</f>
        <v>CRISTAL DISTRIBUIDORA DE MEDICAMENTOS</v>
      </c>
      <c r="C341" s="19" t="e">
        <f>IF('WP 2022'!#REF!="","",'WP 2022'!#REF!)</f>
        <v>#REF!</v>
      </c>
      <c r="D341" s="19" t="e">
        <f>IF('WP 2022'!#REF!="","",'WP 2022'!#REF!)</f>
        <v>#REF!</v>
      </c>
      <c r="E341" s="19" t="e">
        <f>IF('WP 2022'!#REF!="","",'WP 2022'!#REF!)</f>
        <v>#REF!</v>
      </c>
      <c r="F341" s="25" t="e">
        <f>IF('WP 2022'!#REF!="","",'WP 2022'!#REF!)</f>
        <v>#REF!</v>
      </c>
    </row>
    <row r="342" spans="1:6">
      <c r="A342" s="30" t="str">
        <f>+'WP 2022'!B291</f>
        <v>2.1.1.01.3071</v>
      </c>
      <c r="B342" s="19" t="str">
        <f>+'WP 2022'!E291</f>
        <v>CENTRAL DISTRIBUIDORA DE MEDICAMENTOS</v>
      </c>
      <c r="C342" s="19" t="e">
        <f>IF('WP 2022'!#REF!="","",'WP 2022'!#REF!)</f>
        <v>#REF!</v>
      </c>
      <c r="D342" s="19" t="e">
        <f>IF('WP 2022'!#REF!="","",'WP 2022'!#REF!)</f>
        <v>#REF!</v>
      </c>
      <c r="E342" s="19" t="e">
        <f>IF('WP 2022'!#REF!="","",'WP 2022'!#REF!)</f>
        <v>#REF!</v>
      </c>
      <c r="F342" s="25" t="e">
        <f>IF('WP 2022'!#REF!="","",'WP 2022'!#REF!)</f>
        <v>#REF!</v>
      </c>
    </row>
    <row r="343" spans="1:6">
      <c r="A343" s="30" t="e">
        <f>+'WP 2022'!#REF!</f>
        <v>#REF!</v>
      </c>
      <c r="B343" s="19" t="e">
        <f>+'WP 2022'!#REF!</f>
        <v>#REF!</v>
      </c>
      <c r="C343" s="19" t="e">
        <f>IF('WP 2022'!#REF!="","",'WP 2022'!#REF!)</f>
        <v>#REF!</v>
      </c>
      <c r="D343" s="19" t="e">
        <f>IF('WP 2022'!#REF!="","",'WP 2022'!#REF!)</f>
        <v>#REF!</v>
      </c>
      <c r="E343" s="19" t="e">
        <f>IF('WP 2022'!#REF!="","",'WP 2022'!#REF!)</f>
        <v>#REF!</v>
      </c>
      <c r="F343" s="25" t="e">
        <f>IF('WP 2022'!#REF!="","",'WP 2022'!#REF!)</f>
        <v>#REF!</v>
      </c>
    </row>
    <row r="344" spans="1:6">
      <c r="A344" s="30" t="e">
        <f>+'WP 2022'!#REF!</f>
        <v>#REF!</v>
      </c>
      <c r="B344" s="19" t="e">
        <f>+'WP 2022'!#REF!</f>
        <v>#REF!</v>
      </c>
      <c r="C344" s="19" t="e">
        <f>IF('WP 2022'!#REF!="","",'WP 2022'!#REF!)</f>
        <v>#REF!</v>
      </c>
      <c r="D344" s="19" t="e">
        <f>IF('WP 2022'!#REF!="","",'WP 2022'!#REF!)</f>
        <v>#REF!</v>
      </c>
      <c r="E344" s="19" t="e">
        <f>IF('WP 2022'!#REF!="","",'WP 2022'!#REF!)</f>
        <v>#REF!</v>
      </c>
      <c r="F344" s="25" t="e">
        <f>IF('WP 2022'!#REF!="","",'WP 2022'!#REF!)</f>
        <v>#REF!</v>
      </c>
    </row>
    <row r="345" spans="1:6">
      <c r="A345" s="30" t="str">
        <f>+'WP 2022'!B292</f>
        <v>2.1.1.01.3108</v>
      </c>
      <c r="B345" s="19" t="str">
        <f>+'WP 2022'!E292</f>
        <v>GE HEALTHCARE DO BRASIL COM E SERV</v>
      </c>
      <c r="C345" s="19" t="e">
        <f>IF('WP 2022'!#REF!="","",'WP 2022'!#REF!)</f>
        <v>#REF!</v>
      </c>
      <c r="D345" s="19" t="e">
        <f>IF('WP 2022'!#REF!="","",'WP 2022'!#REF!)</f>
        <v>#REF!</v>
      </c>
      <c r="E345" s="19" t="e">
        <f>IF('WP 2022'!#REF!="","",'WP 2022'!#REF!)</f>
        <v>#REF!</v>
      </c>
      <c r="F345" s="25" t="e">
        <f>IF('WP 2022'!#REF!="","",'WP 2022'!#REF!)</f>
        <v>#REF!</v>
      </c>
    </row>
    <row r="346" spans="1:6">
      <c r="A346" s="30" t="e">
        <f>+'WP 2022'!#REF!</f>
        <v>#REF!</v>
      </c>
      <c r="B346" s="19" t="e">
        <f>+'WP 2022'!#REF!</f>
        <v>#REF!</v>
      </c>
      <c r="C346" s="19" t="e">
        <f>IF('WP 2022'!#REF!="","",'WP 2022'!#REF!)</f>
        <v>#REF!</v>
      </c>
      <c r="D346" s="19" t="e">
        <f>IF('WP 2022'!#REF!="","",'WP 2022'!#REF!)</f>
        <v>#REF!</v>
      </c>
      <c r="E346" s="19" t="e">
        <f>IF('WP 2022'!#REF!="","",'WP 2022'!#REF!)</f>
        <v>#REF!</v>
      </c>
      <c r="F346" s="25" t="e">
        <f>IF('WP 2022'!#REF!="","",'WP 2022'!#REF!)</f>
        <v>#REF!</v>
      </c>
    </row>
    <row r="347" spans="1:6">
      <c r="A347" s="30" t="str">
        <f>+'WP 2022'!B293</f>
        <v>2.1.1.01.3120</v>
      </c>
      <c r="B347" s="19" t="str">
        <f>+'WP 2022'!E293</f>
        <v>LANCO LTDA</v>
      </c>
      <c r="C347" s="19" t="e">
        <f>IF('WP 2022'!#REF!="","",'WP 2022'!#REF!)</f>
        <v>#REF!</v>
      </c>
      <c r="D347" s="19" t="e">
        <f>IF('WP 2022'!#REF!="","",'WP 2022'!#REF!)</f>
        <v>#REF!</v>
      </c>
      <c r="E347" s="19" t="e">
        <f>IF('WP 2022'!#REF!="","",'WP 2022'!#REF!)</f>
        <v>#REF!</v>
      </c>
      <c r="F347" s="25" t="e">
        <f>IF('WP 2022'!#REF!="","",'WP 2022'!#REF!)</f>
        <v>#REF!</v>
      </c>
    </row>
    <row r="348" spans="1:6">
      <c r="A348" s="30" t="str">
        <f>+'WP 2022'!B294</f>
        <v>2.1.1.01.3131</v>
      </c>
      <c r="B348" s="19" t="str">
        <f>+'WP 2022'!E294</f>
        <v>NACIONAL COM HOSPITALAR</v>
      </c>
      <c r="C348" s="19" t="e">
        <f>IF('WP 2022'!#REF!="","",'WP 2022'!#REF!)</f>
        <v>#REF!</v>
      </c>
      <c r="D348" s="19" t="e">
        <f>IF('WP 2022'!#REF!="","",'WP 2022'!#REF!)</f>
        <v>#REF!</v>
      </c>
      <c r="E348" s="19" t="e">
        <f>IF('WP 2022'!#REF!="","",'WP 2022'!#REF!)</f>
        <v>#REF!</v>
      </c>
      <c r="F348" s="25" t="e">
        <f>IF('WP 2022'!#REF!="","",'WP 2022'!#REF!)</f>
        <v>#REF!</v>
      </c>
    </row>
    <row r="349" spans="1:6">
      <c r="A349" s="30" t="str">
        <f>+'WP 2022'!B295</f>
        <v>2.1.1.01.3137</v>
      </c>
      <c r="B349" s="19" t="str">
        <f>+'WP 2022'!E295</f>
        <v>TITANIUM COM. DE MAT. MÉDICO HOSP. E</v>
      </c>
      <c r="C349" s="19" t="e">
        <f>IF('WP 2022'!#REF!="","",'WP 2022'!#REF!)</f>
        <v>#REF!</v>
      </c>
      <c r="D349" s="19" t="e">
        <f>IF('WP 2022'!#REF!="","",'WP 2022'!#REF!)</f>
        <v>#REF!</v>
      </c>
      <c r="E349" s="19" t="e">
        <f>IF('WP 2022'!#REF!="","",'WP 2022'!#REF!)</f>
        <v>#REF!</v>
      </c>
      <c r="F349" s="25" t="e">
        <f>IF('WP 2022'!#REF!="","",'WP 2022'!#REF!)</f>
        <v>#REF!</v>
      </c>
    </row>
    <row r="350" spans="1:6">
      <c r="A350" s="30" t="str">
        <f>+'WP 2022'!B296</f>
        <v>2.1.1.01.3144</v>
      </c>
      <c r="B350" s="19" t="str">
        <f>+'WP 2022'!E296</f>
        <v>DORMED HOSPITALAR EIRELI</v>
      </c>
      <c r="C350" s="19" t="e">
        <f>IF('WP 2022'!#REF!="","",'WP 2022'!#REF!)</f>
        <v>#REF!</v>
      </c>
      <c r="D350" s="19" t="e">
        <f>IF('WP 2022'!#REF!="","",'WP 2022'!#REF!)</f>
        <v>#REF!</v>
      </c>
      <c r="E350" s="19" t="e">
        <f>IF('WP 2022'!#REF!="","",'WP 2022'!#REF!)</f>
        <v>#REF!</v>
      </c>
      <c r="F350" s="25" t="e">
        <f>IF('WP 2022'!#REF!="","",'WP 2022'!#REF!)</f>
        <v>#REF!</v>
      </c>
    </row>
    <row r="351" spans="1:6">
      <c r="A351" s="30" t="str">
        <f>+'WP 2022'!B297</f>
        <v>2.1.1.01.3148</v>
      </c>
      <c r="B351" s="19" t="str">
        <f>+'WP 2022'!E297</f>
        <v>INOVACAO SERVICOS E COMERCIO DE</v>
      </c>
      <c r="C351" s="19" t="e">
        <f>IF('WP 2022'!#REF!="","",'WP 2022'!#REF!)</f>
        <v>#REF!</v>
      </c>
      <c r="D351" s="19" t="e">
        <f>IF('WP 2022'!#REF!="","",'WP 2022'!#REF!)</f>
        <v>#REF!</v>
      </c>
      <c r="E351" s="19" t="e">
        <f>IF('WP 2022'!#REF!="","",'WP 2022'!#REF!)</f>
        <v>#REF!</v>
      </c>
      <c r="F351" s="25" t="e">
        <f>IF('WP 2022'!#REF!="","",'WP 2022'!#REF!)</f>
        <v>#REF!</v>
      </c>
    </row>
    <row r="352" spans="1:6">
      <c r="A352" s="30" t="e">
        <f>+'WP 2022'!#REF!</f>
        <v>#REF!</v>
      </c>
      <c r="B352" s="19" t="e">
        <f>+'WP 2022'!#REF!</f>
        <v>#REF!</v>
      </c>
      <c r="C352" s="19" t="e">
        <f>IF('WP 2022'!#REF!="","",'WP 2022'!#REF!)</f>
        <v>#REF!</v>
      </c>
      <c r="D352" s="19" t="e">
        <f>IF('WP 2022'!#REF!="","",'WP 2022'!#REF!)</f>
        <v>#REF!</v>
      </c>
      <c r="E352" s="19" t="e">
        <f>IF('WP 2022'!#REF!="","",'WP 2022'!#REF!)</f>
        <v>#REF!</v>
      </c>
      <c r="F352" s="25" t="e">
        <f>IF('WP 2022'!#REF!="","",'WP 2022'!#REF!)</f>
        <v>#REF!</v>
      </c>
    </row>
    <row r="353" spans="1:6">
      <c r="A353" s="30" t="str">
        <f>+'WP 2022'!B298</f>
        <v>2.1.1.01.3162</v>
      </c>
      <c r="B353" s="19" t="str">
        <f>+'WP 2022'!E298</f>
        <v>VERBENNA FARMACIA  DE MANIP LTDA</v>
      </c>
      <c r="C353" s="19" t="e">
        <f>IF('WP 2022'!#REF!="","",'WP 2022'!#REF!)</f>
        <v>#REF!</v>
      </c>
      <c r="D353" s="19" t="e">
        <f>IF('WP 2022'!#REF!="","",'WP 2022'!#REF!)</f>
        <v>#REF!</v>
      </c>
      <c r="E353" s="19" t="e">
        <f>IF('WP 2022'!#REF!="","",'WP 2022'!#REF!)</f>
        <v>#REF!</v>
      </c>
      <c r="F353" s="25" t="e">
        <f>IF('WP 2022'!#REF!="","",'WP 2022'!#REF!)</f>
        <v>#REF!</v>
      </c>
    </row>
    <row r="354" spans="1:6">
      <c r="A354" s="30" t="str">
        <f>+'WP 2022'!B299</f>
        <v>2.1.1.01.3166</v>
      </c>
      <c r="B354" s="19" t="str">
        <f>+'WP 2022'!E299</f>
        <v>R R FERREIRA MAT HOSP ELET EPP</v>
      </c>
      <c r="C354" s="19" t="e">
        <f>IF('WP 2022'!#REF!="","",'WP 2022'!#REF!)</f>
        <v>#REF!</v>
      </c>
      <c r="D354" s="19" t="e">
        <f>IF('WP 2022'!#REF!="","",'WP 2022'!#REF!)</f>
        <v>#REF!</v>
      </c>
      <c r="E354" s="19" t="e">
        <f>IF('WP 2022'!#REF!="","",'WP 2022'!#REF!)</f>
        <v>#REF!</v>
      </c>
      <c r="F354" s="25" t="e">
        <f>IF('WP 2022'!#REF!="","",'WP 2022'!#REF!)</f>
        <v>#REF!</v>
      </c>
    </row>
    <row r="355" spans="1:6">
      <c r="A355" s="30" t="e">
        <f>+'WP 2022'!#REF!</f>
        <v>#REF!</v>
      </c>
      <c r="B355" s="19" t="e">
        <f>+'WP 2022'!#REF!</f>
        <v>#REF!</v>
      </c>
      <c r="C355" s="19" t="e">
        <f>IF('WP 2022'!#REF!="","",'WP 2022'!#REF!)</f>
        <v>#REF!</v>
      </c>
      <c r="D355" s="19" t="e">
        <f>IF('WP 2022'!#REF!="","",'WP 2022'!#REF!)</f>
        <v>#REF!</v>
      </c>
      <c r="E355" s="19" t="e">
        <f>IF('WP 2022'!#REF!="","",'WP 2022'!#REF!)</f>
        <v>#REF!</v>
      </c>
      <c r="F355" s="25" t="e">
        <f>IF('WP 2022'!#REF!="","",'WP 2022'!#REF!)</f>
        <v>#REF!</v>
      </c>
    </row>
    <row r="356" spans="1:6">
      <c r="A356" s="30" t="str">
        <f>+'WP 2022'!B300</f>
        <v>2.1.1.01.3176</v>
      </c>
      <c r="B356" s="19" t="str">
        <f>+'WP 2022'!E300</f>
        <v>ELFA MEDICAMENTOS LTDA</v>
      </c>
      <c r="C356" s="19" t="e">
        <f>IF('WP 2022'!#REF!="","",'WP 2022'!#REF!)</f>
        <v>#REF!</v>
      </c>
      <c r="D356" s="19" t="e">
        <f>IF('WP 2022'!#REF!="","",'WP 2022'!#REF!)</f>
        <v>#REF!</v>
      </c>
      <c r="E356" s="19" t="e">
        <f>IF('WP 2022'!#REF!="","",'WP 2022'!#REF!)</f>
        <v>#REF!</v>
      </c>
      <c r="F356" s="25" t="e">
        <f>IF('WP 2022'!#REF!="","",'WP 2022'!#REF!)</f>
        <v>#REF!</v>
      </c>
    </row>
    <row r="357" spans="1:6">
      <c r="A357" s="30" t="e">
        <f>+'WP 2022'!#REF!</f>
        <v>#REF!</v>
      </c>
      <c r="B357" s="19" t="e">
        <f>+'WP 2022'!#REF!</f>
        <v>#REF!</v>
      </c>
      <c r="C357" s="19" t="e">
        <f>IF('WP 2022'!#REF!="","",'WP 2022'!#REF!)</f>
        <v>#REF!</v>
      </c>
      <c r="D357" s="19" t="e">
        <f>IF('WP 2022'!#REF!="","",'WP 2022'!#REF!)</f>
        <v>#REF!</v>
      </c>
      <c r="E357" s="19" t="e">
        <f>IF('WP 2022'!#REF!="","",'WP 2022'!#REF!)</f>
        <v>#REF!</v>
      </c>
      <c r="F357" s="25" t="e">
        <f>IF('WP 2022'!#REF!="","",'WP 2022'!#REF!)</f>
        <v>#REF!</v>
      </c>
    </row>
    <row r="358" spans="1:6">
      <c r="A358" s="30" t="str">
        <f>+'WP 2022'!B302</f>
        <v>2.1.1.01.3219</v>
      </c>
      <c r="B358" s="19" t="str">
        <f>+'WP 2022'!E302</f>
        <v>ALLIANCE MEDICAL COM REPR LTDA ME</v>
      </c>
      <c r="C358" s="19" t="e">
        <f>IF('WP 2022'!#REF!="","",'WP 2022'!#REF!)</f>
        <v>#REF!</v>
      </c>
      <c r="D358" s="19" t="e">
        <f>IF('WP 2022'!#REF!="","",'WP 2022'!#REF!)</f>
        <v>#REF!</v>
      </c>
      <c r="E358" s="19" t="e">
        <f>IF('WP 2022'!#REF!="","",'WP 2022'!#REF!)</f>
        <v>#REF!</v>
      </c>
      <c r="F358" s="25" t="e">
        <f>IF('WP 2022'!#REF!="","",'WP 2022'!#REF!)</f>
        <v>#REF!</v>
      </c>
    </row>
    <row r="359" spans="1:6">
      <c r="A359" s="30" t="str">
        <f>+'WP 2022'!B303</f>
        <v>2.1.1.01.3228</v>
      </c>
      <c r="B359" s="19" t="str">
        <f>+'WP 2022'!E303</f>
        <v>HOSPCOM EQUIP HOSP LTDA</v>
      </c>
      <c r="C359" s="19" t="e">
        <f>IF('WP 2022'!#REF!="","",'WP 2022'!#REF!)</f>
        <v>#REF!</v>
      </c>
      <c r="D359" s="19" t="e">
        <f>IF('WP 2022'!#REF!="","",'WP 2022'!#REF!)</f>
        <v>#REF!</v>
      </c>
      <c r="E359" s="19" t="e">
        <f>IF('WP 2022'!#REF!="","",'WP 2022'!#REF!)</f>
        <v>#REF!</v>
      </c>
      <c r="F359" s="25" t="e">
        <f>IF('WP 2022'!#REF!="","",'WP 2022'!#REF!)</f>
        <v>#REF!</v>
      </c>
    </row>
    <row r="360" spans="1:6">
      <c r="A360" s="30" t="str">
        <f>+'WP 2022'!B304</f>
        <v>2.1.1.01.3231</v>
      </c>
      <c r="B360" s="19" t="str">
        <f>+'WP 2022'!E304</f>
        <v>QUALIVIDROS DIST LTDA</v>
      </c>
      <c r="C360" s="19" t="e">
        <f>IF('WP 2022'!#REF!="","",'WP 2022'!#REF!)</f>
        <v>#REF!</v>
      </c>
      <c r="D360" s="19" t="e">
        <f>IF('WP 2022'!#REF!="","",'WP 2022'!#REF!)</f>
        <v>#REF!</v>
      </c>
      <c r="E360" s="19" t="e">
        <f>IF('WP 2022'!#REF!="","",'WP 2022'!#REF!)</f>
        <v>#REF!</v>
      </c>
      <c r="F360" s="25" t="e">
        <f>IF('WP 2022'!#REF!="","",'WP 2022'!#REF!)</f>
        <v>#REF!</v>
      </c>
    </row>
    <row r="361" spans="1:6">
      <c r="A361" s="30" t="e">
        <f>+'WP 2022'!#REF!</f>
        <v>#REF!</v>
      </c>
      <c r="B361" s="19" t="e">
        <f>+'WP 2022'!#REF!</f>
        <v>#REF!</v>
      </c>
      <c r="C361" s="19" t="e">
        <f>IF('WP 2022'!#REF!="","",'WP 2022'!#REF!)</f>
        <v>#REF!</v>
      </c>
      <c r="D361" s="19" t="e">
        <f>IF('WP 2022'!#REF!="","",'WP 2022'!#REF!)</f>
        <v>#REF!</v>
      </c>
      <c r="E361" s="19" t="e">
        <f>IF('WP 2022'!#REF!="","",'WP 2022'!#REF!)</f>
        <v>#REF!</v>
      </c>
      <c r="F361" s="25" t="e">
        <f>IF('WP 2022'!#REF!="","",'WP 2022'!#REF!)</f>
        <v>#REF!</v>
      </c>
    </row>
    <row r="362" spans="1:6">
      <c r="A362" s="30" t="e">
        <f>+'WP 2022'!#REF!</f>
        <v>#REF!</v>
      </c>
      <c r="B362" s="19" t="e">
        <f>+'WP 2022'!#REF!</f>
        <v>#REF!</v>
      </c>
      <c r="C362" s="19" t="e">
        <f>IF('WP 2022'!#REF!="","",'WP 2022'!#REF!)</f>
        <v>#REF!</v>
      </c>
      <c r="D362" s="19" t="e">
        <f>IF('WP 2022'!#REF!="","",'WP 2022'!#REF!)</f>
        <v>#REF!</v>
      </c>
      <c r="E362" s="19" t="e">
        <f>IF('WP 2022'!#REF!="","",'WP 2022'!#REF!)</f>
        <v>#REF!</v>
      </c>
      <c r="F362" s="25" t="e">
        <f>IF('WP 2022'!#REF!="","",'WP 2022'!#REF!)</f>
        <v>#REF!</v>
      </c>
    </row>
    <row r="363" spans="1:6">
      <c r="A363" s="30" t="str">
        <f>+'WP 2022'!B305</f>
        <v>2.1.1.01.3242</v>
      </c>
      <c r="B363" s="19" t="str">
        <f>+'WP 2022'!E305</f>
        <v>PAULO CARNEIRO DE LUCENA ME</v>
      </c>
      <c r="C363" s="19" t="e">
        <f>IF('WP 2022'!#REF!="","",'WP 2022'!#REF!)</f>
        <v>#REF!</v>
      </c>
      <c r="D363" s="19" t="e">
        <f>IF('WP 2022'!#REF!="","",'WP 2022'!#REF!)</f>
        <v>#REF!</v>
      </c>
      <c r="E363" s="19" t="e">
        <f>IF('WP 2022'!#REF!="","",'WP 2022'!#REF!)</f>
        <v>#REF!</v>
      </c>
      <c r="F363" s="25" t="e">
        <f>IF('WP 2022'!#REF!="","",'WP 2022'!#REF!)</f>
        <v>#REF!</v>
      </c>
    </row>
    <row r="364" spans="1:6">
      <c r="A364" s="30" t="str">
        <f>+'WP 2022'!B306</f>
        <v>2.1.1.01.3243</v>
      </c>
      <c r="B364" s="19" t="str">
        <f>+'WP 2022'!E306</f>
        <v>G F MEDICAL SUPRIMENTOS MEDICOS LTDA</v>
      </c>
      <c r="C364" s="19" t="e">
        <f>IF('WP 2022'!#REF!="","",'WP 2022'!#REF!)</f>
        <v>#REF!</v>
      </c>
      <c r="D364" s="19" t="e">
        <f>IF('WP 2022'!#REF!="","",'WP 2022'!#REF!)</f>
        <v>#REF!</v>
      </c>
      <c r="E364" s="19" t="e">
        <f>IF('WP 2022'!#REF!="","",'WP 2022'!#REF!)</f>
        <v>#REF!</v>
      </c>
      <c r="F364" s="25" t="e">
        <f>IF('WP 2022'!#REF!="","",'WP 2022'!#REF!)</f>
        <v>#REF!</v>
      </c>
    </row>
    <row r="365" spans="1:6">
      <c r="A365" s="30" t="str">
        <f>+'WP 2022'!B307</f>
        <v>2.1.1.01.3246</v>
      </c>
      <c r="B365" s="19" t="str">
        <f>+'WP 2022'!E307</f>
        <v>PRO SAUDE DIST DE MED EIRELI ME</v>
      </c>
      <c r="C365" s="19" t="e">
        <f>IF('WP 2022'!#REF!="","",'WP 2022'!#REF!)</f>
        <v>#REF!</v>
      </c>
      <c r="D365" s="19" t="e">
        <f>IF('WP 2022'!#REF!="","",'WP 2022'!#REF!)</f>
        <v>#REF!</v>
      </c>
      <c r="E365" s="19" t="e">
        <f>IF('WP 2022'!#REF!="","",'WP 2022'!#REF!)</f>
        <v>#REF!</v>
      </c>
      <c r="F365" s="25" t="e">
        <f>IF('WP 2022'!#REF!="","",'WP 2022'!#REF!)</f>
        <v>#REF!</v>
      </c>
    </row>
    <row r="366" spans="1:6">
      <c r="A366" s="30" t="str">
        <f>+'WP 2022'!B308</f>
        <v>2.1.1.01.3251</v>
      </c>
      <c r="B366" s="19" t="str">
        <f>+'WP 2022'!E308</f>
        <v>CANTINHO DA MAMAE LOCACAO DE BOMBAS E</v>
      </c>
      <c r="C366" s="19" t="e">
        <f>IF('WP 2022'!#REF!="","",'WP 2022'!#REF!)</f>
        <v>#REF!</v>
      </c>
      <c r="D366" s="19" t="e">
        <f>IF('WP 2022'!#REF!="","",'WP 2022'!#REF!)</f>
        <v>#REF!</v>
      </c>
      <c r="E366" s="19" t="e">
        <f>IF('WP 2022'!#REF!="","",'WP 2022'!#REF!)</f>
        <v>#REF!</v>
      </c>
      <c r="F366" s="25" t="e">
        <f>IF('WP 2022'!#REF!="","",'WP 2022'!#REF!)</f>
        <v>#REF!</v>
      </c>
    </row>
    <row r="367" spans="1:6">
      <c r="A367" s="30" t="e">
        <f>+'WP 2022'!#REF!</f>
        <v>#REF!</v>
      </c>
      <c r="B367" s="19" t="e">
        <f>+'WP 2022'!#REF!</f>
        <v>#REF!</v>
      </c>
      <c r="C367" s="19" t="e">
        <f>IF('WP 2022'!#REF!="","",'WP 2022'!#REF!)</f>
        <v>#REF!</v>
      </c>
      <c r="D367" s="19" t="e">
        <f>IF('WP 2022'!#REF!="","",'WP 2022'!#REF!)</f>
        <v>#REF!</v>
      </c>
      <c r="E367" s="19" t="e">
        <f>IF('WP 2022'!#REF!="","",'WP 2022'!#REF!)</f>
        <v>#REF!</v>
      </c>
      <c r="F367" s="25" t="e">
        <f>IF('WP 2022'!#REF!="","",'WP 2022'!#REF!)</f>
        <v>#REF!</v>
      </c>
    </row>
    <row r="368" spans="1:6">
      <c r="A368" s="30" t="e">
        <f>+'WP 2022'!#REF!</f>
        <v>#REF!</v>
      </c>
      <c r="B368" s="19" t="e">
        <f>+'WP 2022'!#REF!</f>
        <v>#REF!</v>
      </c>
      <c r="C368" s="19" t="e">
        <f>IF('WP 2022'!#REF!="","",'WP 2022'!#REF!)</f>
        <v>#REF!</v>
      </c>
      <c r="D368" s="19" t="e">
        <f>IF('WP 2022'!#REF!="","",'WP 2022'!#REF!)</f>
        <v>#REF!</v>
      </c>
      <c r="E368" s="19" t="e">
        <f>IF('WP 2022'!#REF!="","",'WP 2022'!#REF!)</f>
        <v>#REF!</v>
      </c>
      <c r="F368" s="25" t="e">
        <f>IF('WP 2022'!#REF!="","",'WP 2022'!#REF!)</f>
        <v>#REF!</v>
      </c>
    </row>
    <row r="369" spans="1:6">
      <c r="A369" s="30" t="str">
        <f>+'WP 2022'!B309</f>
        <v>2.1.1.01.3256</v>
      </c>
      <c r="B369" s="19" t="str">
        <f>+'WP 2022'!E309</f>
        <v>KLEMMEN IMPORTACOES EIRELI - EPP</v>
      </c>
      <c r="C369" s="19" t="e">
        <f>IF('WP 2022'!#REF!="","",'WP 2022'!#REF!)</f>
        <v>#REF!</v>
      </c>
      <c r="D369" s="19" t="e">
        <f>IF('WP 2022'!#REF!="","",'WP 2022'!#REF!)</f>
        <v>#REF!</v>
      </c>
      <c r="E369" s="19" t="e">
        <f>IF('WP 2022'!#REF!="","",'WP 2022'!#REF!)</f>
        <v>#REF!</v>
      </c>
      <c r="F369" s="25" t="e">
        <f>IF('WP 2022'!#REF!="","",'WP 2022'!#REF!)</f>
        <v>#REF!</v>
      </c>
    </row>
    <row r="370" spans="1:6">
      <c r="A370" s="30" t="str">
        <f>+'WP 2022'!B310</f>
        <v>2.1.1.01.3261</v>
      </c>
      <c r="B370" s="19" t="str">
        <f>+'WP 2022'!E310</f>
        <v>H STRATTNER &amp; CIA LTDA</v>
      </c>
      <c r="C370" s="19" t="e">
        <f>IF('WP 2022'!#REF!="","",'WP 2022'!#REF!)</f>
        <v>#REF!</v>
      </c>
      <c r="D370" s="19" t="e">
        <f>IF('WP 2022'!#REF!="","",'WP 2022'!#REF!)</f>
        <v>#REF!</v>
      </c>
      <c r="E370" s="19" t="e">
        <f>IF('WP 2022'!#REF!="","",'WP 2022'!#REF!)</f>
        <v>#REF!</v>
      </c>
      <c r="F370" s="25" t="e">
        <f>IF('WP 2022'!#REF!="","",'WP 2022'!#REF!)</f>
        <v>#REF!</v>
      </c>
    </row>
    <row r="371" spans="1:6">
      <c r="A371" s="30" t="str">
        <f>+'WP 2022'!B311</f>
        <v>2.1.1.01.3262</v>
      </c>
      <c r="B371" s="19" t="str">
        <f>+'WP 2022'!E311</f>
        <v>SANTE COM DE PROD MED HOSP E</v>
      </c>
      <c r="C371" s="19" t="e">
        <f>IF('WP 2022'!#REF!="","",'WP 2022'!#REF!)</f>
        <v>#REF!</v>
      </c>
      <c r="D371" s="19" t="e">
        <f>IF('WP 2022'!#REF!="","",'WP 2022'!#REF!)</f>
        <v>#REF!</v>
      </c>
      <c r="E371" s="19" t="e">
        <f>IF('WP 2022'!#REF!="","",'WP 2022'!#REF!)</f>
        <v>#REF!</v>
      </c>
      <c r="F371" s="25" t="e">
        <f>IF('WP 2022'!#REF!="","",'WP 2022'!#REF!)</f>
        <v>#REF!</v>
      </c>
    </row>
    <row r="372" spans="1:6">
      <c r="A372" s="30" t="str">
        <f>+'WP 2022'!B314</f>
        <v>2.1.1.01.3318</v>
      </c>
      <c r="B372" s="19" t="str">
        <f>+'WP 2022'!E314</f>
        <v>RHOSSE INSTRU E EQUIP CIRURGICOS LTDA</v>
      </c>
      <c r="C372" s="19" t="e">
        <f>IF('WP 2022'!#REF!="","",'WP 2022'!#REF!)</f>
        <v>#REF!</v>
      </c>
      <c r="D372" s="19" t="e">
        <f>IF('WP 2022'!#REF!="","",'WP 2022'!#REF!)</f>
        <v>#REF!</v>
      </c>
      <c r="E372" s="19" t="e">
        <f>IF('WP 2022'!#REF!="","",'WP 2022'!#REF!)</f>
        <v>#REF!</v>
      </c>
      <c r="F372" s="25" t="e">
        <f>IF('WP 2022'!#REF!="","",'WP 2022'!#REF!)</f>
        <v>#REF!</v>
      </c>
    </row>
    <row r="373" spans="1:6">
      <c r="A373" s="30" t="str">
        <f>+'WP 2022'!B315</f>
        <v>2.1.1.01.3337</v>
      </c>
      <c r="B373" s="19" t="str">
        <f>+'WP 2022'!E315</f>
        <v>MIKA MANCINI LTDA</v>
      </c>
      <c r="C373" s="19" t="e">
        <f>IF('WP 2022'!#REF!="","",'WP 2022'!#REF!)</f>
        <v>#REF!</v>
      </c>
      <c r="D373" s="19" t="e">
        <f>IF('WP 2022'!#REF!="","",'WP 2022'!#REF!)</f>
        <v>#REF!</v>
      </c>
      <c r="E373" s="19" t="e">
        <f>IF('WP 2022'!#REF!="","",'WP 2022'!#REF!)</f>
        <v>#REF!</v>
      </c>
      <c r="F373" s="25" t="e">
        <f>IF('WP 2022'!#REF!="","",'WP 2022'!#REF!)</f>
        <v>#REF!</v>
      </c>
    </row>
    <row r="374" spans="1:6">
      <c r="A374" s="30" t="str">
        <f>+'WP 2022'!B316</f>
        <v>2.1.1.01.3343</v>
      </c>
      <c r="B374" s="19" t="str">
        <f>+'WP 2022'!E316</f>
        <v>SOMMA PRODUTOS HOSP LTDA</v>
      </c>
      <c r="C374" s="19" t="e">
        <f>IF('WP 2022'!#REF!="","",'WP 2022'!#REF!)</f>
        <v>#REF!</v>
      </c>
      <c r="D374" s="19" t="e">
        <f>IF('WP 2022'!#REF!="","",'WP 2022'!#REF!)</f>
        <v>#REF!</v>
      </c>
      <c r="E374" s="19" t="e">
        <f>IF('WP 2022'!#REF!="","",'WP 2022'!#REF!)</f>
        <v>#REF!</v>
      </c>
      <c r="F374" s="25" t="e">
        <f>IF('WP 2022'!#REF!="","",'WP 2022'!#REF!)</f>
        <v>#REF!</v>
      </c>
    </row>
    <row r="375" spans="1:6">
      <c r="A375" s="30" t="str">
        <f>+'WP 2022'!B317</f>
        <v>2.1.1.01.3344</v>
      </c>
      <c r="B375" s="19" t="str">
        <f>+'WP 2022'!E317</f>
        <v>EMPREENDIMENTOS ECONOMIZE LTDA ME</v>
      </c>
      <c r="C375" s="19" t="e">
        <f>IF('WP 2022'!#REF!="","",'WP 2022'!#REF!)</f>
        <v>#REF!</v>
      </c>
      <c r="D375" s="19" t="e">
        <f>IF('WP 2022'!#REF!="","",'WP 2022'!#REF!)</f>
        <v>#REF!</v>
      </c>
      <c r="E375" s="19" t="e">
        <f>IF('WP 2022'!#REF!="","",'WP 2022'!#REF!)</f>
        <v>#REF!</v>
      </c>
      <c r="F375" s="25" t="e">
        <f>IF('WP 2022'!#REF!="","",'WP 2022'!#REF!)</f>
        <v>#REF!</v>
      </c>
    </row>
    <row r="376" spans="1:6">
      <c r="A376" s="30" t="e">
        <f>+'WP 2022'!#REF!</f>
        <v>#REF!</v>
      </c>
      <c r="B376" s="19" t="e">
        <f>+'WP 2022'!#REF!</f>
        <v>#REF!</v>
      </c>
      <c r="C376" s="19" t="e">
        <f>IF('WP 2022'!#REF!="","",'WP 2022'!#REF!)</f>
        <v>#REF!</v>
      </c>
      <c r="D376" s="19" t="e">
        <f>IF('WP 2022'!#REF!="","",'WP 2022'!#REF!)</f>
        <v>#REF!</v>
      </c>
      <c r="E376" s="19" t="e">
        <f>IF('WP 2022'!#REF!="","",'WP 2022'!#REF!)</f>
        <v>#REF!</v>
      </c>
      <c r="F376" s="25" t="e">
        <f>IF('WP 2022'!#REF!="","",'WP 2022'!#REF!)</f>
        <v>#REF!</v>
      </c>
    </row>
    <row r="377" spans="1:6">
      <c r="A377" s="30" t="str">
        <f>+'WP 2022'!B318</f>
        <v>2.1.1.01.3357</v>
      </c>
      <c r="B377" s="19" t="str">
        <f>+'WP 2022'!E318</f>
        <v>MCW PROD MEDICOS E HOSP LTDA</v>
      </c>
      <c r="C377" s="19" t="e">
        <f>IF('WP 2022'!#REF!="","",'WP 2022'!#REF!)</f>
        <v>#REF!</v>
      </c>
      <c r="D377" s="19" t="e">
        <f>IF('WP 2022'!#REF!="","",'WP 2022'!#REF!)</f>
        <v>#REF!</v>
      </c>
      <c r="E377" s="19" t="e">
        <f>IF('WP 2022'!#REF!="","",'WP 2022'!#REF!)</f>
        <v>#REF!</v>
      </c>
      <c r="F377" s="25" t="e">
        <f>IF('WP 2022'!#REF!="","",'WP 2022'!#REF!)</f>
        <v>#REF!</v>
      </c>
    </row>
    <row r="378" spans="1:6">
      <c r="A378" s="30" t="e">
        <f>+'WP 2022'!#REF!</f>
        <v>#REF!</v>
      </c>
      <c r="B378" s="19" t="e">
        <f>+'WP 2022'!#REF!</f>
        <v>#REF!</v>
      </c>
      <c r="C378" s="19" t="e">
        <f>IF('WP 2022'!#REF!="","",'WP 2022'!#REF!)</f>
        <v>#REF!</v>
      </c>
      <c r="D378" s="19" t="e">
        <f>IF('WP 2022'!#REF!="","",'WP 2022'!#REF!)</f>
        <v>#REF!</v>
      </c>
      <c r="E378" s="19" t="e">
        <f>IF('WP 2022'!#REF!="","",'WP 2022'!#REF!)</f>
        <v>#REF!</v>
      </c>
      <c r="F378" s="25" t="e">
        <f>IF('WP 2022'!#REF!="","",'WP 2022'!#REF!)</f>
        <v>#REF!</v>
      </c>
    </row>
    <row r="379" spans="1:6">
      <c r="A379" s="30" t="str">
        <f>+'WP 2022'!B320</f>
        <v>2.1.1.01.3376</v>
      </c>
      <c r="B379" s="19" t="str">
        <f>+'WP 2022'!E320</f>
        <v>NUTRILIFE PRODUTOS NUTRICIONAIS EIRELI</v>
      </c>
      <c r="C379" s="19" t="e">
        <f>IF('WP 2022'!#REF!="","",'WP 2022'!#REF!)</f>
        <v>#REF!</v>
      </c>
      <c r="D379" s="19" t="e">
        <f>IF('WP 2022'!#REF!="","",'WP 2022'!#REF!)</f>
        <v>#REF!</v>
      </c>
      <c r="E379" s="19" t="e">
        <f>IF('WP 2022'!#REF!="","",'WP 2022'!#REF!)</f>
        <v>#REF!</v>
      </c>
      <c r="F379" s="25" t="e">
        <f>IF('WP 2022'!#REF!="","",'WP 2022'!#REF!)</f>
        <v>#REF!</v>
      </c>
    </row>
    <row r="380" spans="1:6">
      <c r="A380" s="30" t="str">
        <f>+'WP 2022'!B321</f>
        <v>2.1.1.01.3378</v>
      </c>
      <c r="B380" s="19" t="str">
        <f>+'WP 2022'!E321</f>
        <v>PONTAMED FARMACEUTICA LTDA</v>
      </c>
      <c r="C380" s="19" t="e">
        <f>IF('WP 2022'!#REF!="","",'WP 2022'!#REF!)</f>
        <v>#REF!</v>
      </c>
      <c r="D380" s="19" t="e">
        <f>IF('WP 2022'!#REF!="","",'WP 2022'!#REF!)</f>
        <v>#REF!</v>
      </c>
      <c r="E380" s="19" t="e">
        <f>IF('WP 2022'!#REF!="","",'WP 2022'!#REF!)</f>
        <v>#REF!</v>
      </c>
      <c r="F380" s="25" t="e">
        <f>IF('WP 2022'!#REF!="","",'WP 2022'!#REF!)</f>
        <v>#REF!</v>
      </c>
    </row>
    <row r="381" spans="1:6">
      <c r="A381" s="30" t="str">
        <f>+'WP 2022'!B322</f>
        <v>2.1.1.01.3389</v>
      </c>
      <c r="B381" s="19" t="str">
        <f>+'WP 2022'!E322</f>
        <v>MEDCOM COMERCIO DE MEDICAMENTOS</v>
      </c>
      <c r="C381" s="19" t="e">
        <f>IF('WP 2022'!#REF!="","",'WP 2022'!#REF!)</f>
        <v>#REF!</v>
      </c>
      <c r="D381" s="19" t="e">
        <f>IF('WP 2022'!#REF!="","",'WP 2022'!#REF!)</f>
        <v>#REF!</v>
      </c>
      <c r="E381" s="19" t="e">
        <f>IF('WP 2022'!#REF!="","",'WP 2022'!#REF!)</f>
        <v>#REF!</v>
      </c>
      <c r="F381" s="25" t="e">
        <f>IF('WP 2022'!#REF!="","",'WP 2022'!#REF!)</f>
        <v>#REF!</v>
      </c>
    </row>
    <row r="382" spans="1:6">
      <c r="A382" s="30" t="str">
        <f>+'WP 2022'!B323</f>
        <v>2.1.1.01.3403</v>
      </c>
      <c r="B382" s="19" t="str">
        <f>+'WP 2022'!E323</f>
        <v>INFINITY MEDICAL 22 LTDA</v>
      </c>
      <c r="C382" s="19" t="e">
        <f>IF('WP 2022'!#REF!="","",'WP 2022'!#REF!)</f>
        <v>#REF!</v>
      </c>
      <c r="D382" s="19" t="e">
        <f>IF('WP 2022'!#REF!="","",'WP 2022'!#REF!)</f>
        <v>#REF!</v>
      </c>
      <c r="E382" s="19" t="e">
        <f>IF('WP 2022'!#REF!="","",'WP 2022'!#REF!)</f>
        <v>#REF!</v>
      </c>
      <c r="F382" s="25" t="e">
        <f>IF('WP 2022'!#REF!="","",'WP 2022'!#REF!)</f>
        <v>#REF!</v>
      </c>
    </row>
    <row r="383" spans="1:6">
      <c r="A383" s="30" t="str">
        <f>+'WP 2022'!B324</f>
        <v>2.1.1.01.3406</v>
      </c>
      <c r="B383" s="19" t="str">
        <f>+'WP 2022'!E324</f>
        <v>BIO INFINITY TECNOLOGIA HOSPITALAR EIRELI</v>
      </c>
      <c r="C383" s="19" t="e">
        <f>IF('WP 2022'!#REF!="","",'WP 2022'!#REF!)</f>
        <v>#REF!</v>
      </c>
      <c r="D383" s="19" t="e">
        <f>IF('WP 2022'!#REF!="","",'WP 2022'!#REF!)</f>
        <v>#REF!</v>
      </c>
      <c r="E383" s="19" t="e">
        <f>IF('WP 2022'!#REF!="","",'WP 2022'!#REF!)</f>
        <v>#REF!</v>
      </c>
      <c r="F383" s="25" t="e">
        <f>IF('WP 2022'!#REF!="","",'WP 2022'!#REF!)</f>
        <v>#REF!</v>
      </c>
    </row>
    <row r="384" spans="1:6">
      <c r="A384" s="30" t="str">
        <f>+'WP 2022'!B325</f>
        <v>2.1.1.01.3409</v>
      </c>
      <c r="B384" s="19" t="str">
        <f>+'WP 2022'!E325</f>
        <v>R &amp; D MED EQUIP E SERV  ESPEC LTDA</v>
      </c>
      <c r="C384" s="19" t="e">
        <f>IF('WP 2022'!#REF!="","",'WP 2022'!#REF!)</f>
        <v>#REF!</v>
      </c>
      <c r="D384" s="19" t="e">
        <f>IF('WP 2022'!#REF!="","",'WP 2022'!#REF!)</f>
        <v>#REF!</v>
      </c>
      <c r="E384" s="19" t="e">
        <f>IF('WP 2022'!#REF!="","",'WP 2022'!#REF!)</f>
        <v>#REF!</v>
      </c>
      <c r="F384" s="25" t="e">
        <f>IF('WP 2022'!#REF!="","",'WP 2022'!#REF!)</f>
        <v>#REF!</v>
      </c>
    </row>
    <row r="385" spans="1:6">
      <c r="A385" s="30" t="str">
        <f>+'WP 2022'!B326</f>
        <v>2.1.1.01.3411</v>
      </c>
      <c r="B385" s="19" t="str">
        <f>+'WP 2022'!E326</f>
        <v>SUPLEN MEDICAL LTDA (ANTIGA SUPERA )</v>
      </c>
      <c r="C385" s="19" t="e">
        <f>IF('WP 2022'!#REF!="","",'WP 2022'!#REF!)</f>
        <v>#REF!</v>
      </c>
      <c r="D385" s="19" t="e">
        <f>IF('WP 2022'!#REF!="","",'WP 2022'!#REF!)</f>
        <v>#REF!</v>
      </c>
      <c r="E385" s="19" t="e">
        <f>IF('WP 2022'!#REF!="","",'WP 2022'!#REF!)</f>
        <v>#REF!</v>
      </c>
      <c r="F385" s="25" t="e">
        <f>IF('WP 2022'!#REF!="","",'WP 2022'!#REF!)</f>
        <v>#REF!</v>
      </c>
    </row>
    <row r="386" spans="1:6">
      <c r="A386" s="30" t="str">
        <f>+'WP 2022'!B327</f>
        <v>2.1.1.01.3418</v>
      </c>
      <c r="B386" s="19" t="str">
        <f>+'WP 2022'!E327</f>
        <v>DISTRIBUIDORA JUST IN TIME LTDA</v>
      </c>
      <c r="C386" s="19" t="e">
        <f>IF('WP 2022'!#REF!="","",'WP 2022'!#REF!)</f>
        <v>#REF!</v>
      </c>
      <c r="D386" s="19" t="e">
        <f>IF('WP 2022'!#REF!="","",'WP 2022'!#REF!)</f>
        <v>#REF!</v>
      </c>
      <c r="E386" s="19" t="e">
        <f>IF('WP 2022'!#REF!="","",'WP 2022'!#REF!)</f>
        <v>#REF!</v>
      </c>
      <c r="F386" s="25" t="e">
        <f>IF('WP 2022'!#REF!="","",'WP 2022'!#REF!)</f>
        <v>#REF!</v>
      </c>
    </row>
    <row r="387" spans="1:6">
      <c r="A387" s="30" t="str">
        <f>+'WP 2022'!B328</f>
        <v>2.1.1.01.3419</v>
      </c>
      <c r="B387" s="19" t="str">
        <f>+'WP 2022'!E328</f>
        <v>ONCOVIT DIST DE MED LTDA EPP</v>
      </c>
      <c r="C387" s="19" t="e">
        <f>IF('WP 2022'!#REF!="","",'WP 2022'!#REF!)</f>
        <v>#REF!</v>
      </c>
      <c r="D387" s="19" t="e">
        <f>IF('WP 2022'!#REF!="","",'WP 2022'!#REF!)</f>
        <v>#REF!</v>
      </c>
      <c r="E387" s="19" t="e">
        <f>IF('WP 2022'!#REF!="","",'WP 2022'!#REF!)</f>
        <v>#REF!</v>
      </c>
      <c r="F387" s="25" t="e">
        <f>IF('WP 2022'!#REF!="","",'WP 2022'!#REF!)</f>
        <v>#REF!</v>
      </c>
    </row>
    <row r="388" spans="1:6">
      <c r="A388" s="30" t="e">
        <f>+'WP 2022'!#REF!</f>
        <v>#REF!</v>
      </c>
      <c r="B388" s="19" t="e">
        <f>+'WP 2022'!#REF!</f>
        <v>#REF!</v>
      </c>
      <c r="C388" s="19" t="e">
        <f>IF('WP 2022'!#REF!="","",'WP 2022'!#REF!)</f>
        <v>#REF!</v>
      </c>
      <c r="D388" s="19" t="e">
        <f>IF('WP 2022'!#REF!="","",'WP 2022'!#REF!)</f>
        <v>#REF!</v>
      </c>
      <c r="E388" s="19" t="e">
        <f>IF('WP 2022'!#REF!="","",'WP 2022'!#REF!)</f>
        <v>#REF!</v>
      </c>
      <c r="F388" s="25" t="e">
        <f>IF('WP 2022'!#REF!="","",'WP 2022'!#REF!)</f>
        <v>#REF!</v>
      </c>
    </row>
    <row r="389" spans="1:6">
      <c r="A389" s="30" t="str">
        <f>+'WP 2022'!B329</f>
        <v>2.1.1.01.3428</v>
      </c>
      <c r="B389" s="19" t="str">
        <f>+'WP 2022'!E329</f>
        <v>SUPERMEDICA DIST HOSP EIRELI</v>
      </c>
      <c r="C389" s="19" t="e">
        <f>IF('WP 2022'!#REF!="","",'WP 2022'!#REF!)</f>
        <v>#REF!</v>
      </c>
      <c r="D389" s="19" t="e">
        <f>IF('WP 2022'!#REF!="","",'WP 2022'!#REF!)</f>
        <v>#REF!</v>
      </c>
      <c r="E389" s="19" t="e">
        <f>IF('WP 2022'!#REF!="","",'WP 2022'!#REF!)</f>
        <v>#REF!</v>
      </c>
      <c r="F389" s="25" t="e">
        <f>IF('WP 2022'!#REF!="","",'WP 2022'!#REF!)</f>
        <v>#REF!</v>
      </c>
    </row>
    <row r="390" spans="1:6">
      <c r="A390" s="30" t="str">
        <f>+'WP 2022'!B330</f>
        <v>2.1.1.01.3429</v>
      </c>
      <c r="B390" s="19" t="str">
        <f>+'WP 2022'!E330</f>
        <v>BMR MEDICAL LTDA</v>
      </c>
      <c r="C390" s="19" t="e">
        <f>IF('WP 2022'!#REF!="","",'WP 2022'!#REF!)</f>
        <v>#REF!</v>
      </c>
      <c r="D390" s="19" t="e">
        <f>IF('WP 2022'!#REF!="","",'WP 2022'!#REF!)</f>
        <v>#REF!</v>
      </c>
      <c r="E390" s="19" t="e">
        <f>IF('WP 2022'!#REF!="","",'WP 2022'!#REF!)</f>
        <v>#REF!</v>
      </c>
      <c r="F390" s="25" t="e">
        <f>IF('WP 2022'!#REF!="","",'WP 2022'!#REF!)</f>
        <v>#REF!</v>
      </c>
    </row>
    <row r="391" spans="1:6">
      <c r="A391" s="30" t="str">
        <f>+'WP 2022'!B331</f>
        <v>2.1.1.01.3430</v>
      </c>
      <c r="B391" s="19" t="str">
        <f>+'WP 2022'!E331</f>
        <v>MR BIOMEDICA RIO PRETO LTDA</v>
      </c>
      <c r="C391" s="19" t="e">
        <f>IF('WP 2022'!#REF!="","",'WP 2022'!#REF!)</f>
        <v>#REF!</v>
      </c>
      <c r="D391" s="19" t="e">
        <f>IF('WP 2022'!#REF!="","",'WP 2022'!#REF!)</f>
        <v>#REF!</v>
      </c>
      <c r="E391" s="19" t="e">
        <f>IF('WP 2022'!#REF!="","",'WP 2022'!#REF!)</f>
        <v>#REF!</v>
      </c>
      <c r="F391" s="25" t="e">
        <f>IF('WP 2022'!#REF!="","",'WP 2022'!#REF!)</f>
        <v>#REF!</v>
      </c>
    </row>
    <row r="392" spans="1:6">
      <c r="A392" s="30" t="str">
        <f>+'WP 2022'!B332</f>
        <v>2.1.1.01.3433</v>
      </c>
      <c r="B392" s="19" t="str">
        <f>+'WP 2022'!E332</f>
        <v>OMNIELMASTER HEMOMED REPR COM E SER S</v>
      </c>
      <c r="C392" s="19" t="e">
        <f>IF('WP 2022'!#REF!="","",'WP 2022'!#REF!)</f>
        <v>#REF!</v>
      </c>
      <c r="D392" s="19" t="e">
        <f>IF('WP 2022'!#REF!="","",'WP 2022'!#REF!)</f>
        <v>#REF!</v>
      </c>
      <c r="E392" s="19" t="e">
        <f>IF('WP 2022'!#REF!="","",'WP 2022'!#REF!)</f>
        <v>#REF!</v>
      </c>
      <c r="F392" s="25" t="e">
        <f>IF('WP 2022'!#REF!="","",'WP 2022'!#REF!)</f>
        <v>#REF!</v>
      </c>
    </row>
    <row r="393" spans="1:6">
      <c r="A393" s="30" t="str">
        <f>+'WP 2022'!B333</f>
        <v>2.1.1.01.3536</v>
      </c>
      <c r="B393" s="19" t="str">
        <f>+'WP 2022'!E333</f>
        <v>ADAPT PROD OFTAMOLOGICO LTDA EPP</v>
      </c>
      <c r="C393" s="19" t="e">
        <f>IF('WP 2022'!#REF!="","",'WP 2022'!#REF!)</f>
        <v>#REF!</v>
      </c>
      <c r="D393" s="19" t="e">
        <f>IF('WP 2022'!#REF!="","",'WP 2022'!#REF!)</f>
        <v>#REF!</v>
      </c>
      <c r="E393" s="19" t="e">
        <f>IF('WP 2022'!#REF!="","",'WP 2022'!#REF!)</f>
        <v>#REF!</v>
      </c>
      <c r="F393" s="25" t="e">
        <f>IF('WP 2022'!#REF!="","",'WP 2022'!#REF!)</f>
        <v>#REF!</v>
      </c>
    </row>
    <row r="394" spans="1:6">
      <c r="A394" s="30" t="str">
        <f>+'WP 2022'!B334</f>
        <v>2.1.1.01.3537</v>
      </c>
      <c r="B394" s="19" t="str">
        <f>+'WP 2022'!E334</f>
        <v>LUMINAL PROD MEDICOS EIRELI</v>
      </c>
      <c r="C394" s="19" t="e">
        <f>IF('WP 2022'!#REF!="","",'WP 2022'!#REF!)</f>
        <v>#REF!</v>
      </c>
      <c r="D394" s="19" t="e">
        <f>IF('WP 2022'!#REF!="","",'WP 2022'!#REF!)</f>
        <v>#REF!</v>
      </c>
      <c r="E394" s="19" t="e">
        <f>IF('WP 2022'!#REF!="","",'WP 2022'!#REF!)</f>
        <v>#REF!</v>
      </c>
      <c r="F394" s="25" t="e">
        <f>IF('WP 2022'!#REF!="","",'WP 2022'!#REF!)</f>
        <v>#REF!</v>
      </c>
    </row>
    <row r="395" spans="1:6">
      <c r="A395" s="30" t="str">
        <f>+'WP 2022'!B336</f>
        <v>2.1.1.01.3545</v>
      </c>
      <c r="B395" s="19" t="str">
        <f>+'WP 2022'!E336</f>
        <v>INDALABOR INDAIA LAB FARMACEUTICO LTDA</v>
      </c>
      <c r="C395" s="19" t="e">
        <f>IF('WP 2022'!#REF!="","",'WP 2022'!#REF!)</f>
        <v>#REF!</v>
      </c>
      <c r="D395" s="19" t="e">
        <f>IF('WP 2022'!#REF!="","",'WP 2022'!#REF!)</f>
        <v>#REF!</v>
      </c>
      <c r="E395" s="19" t="e">
        <f>IF('WP 2022'!#REF!="","",'WP 2022'!#REF!)</f>
        <v>#REF!</v>
      </c>
      <c r="F395" s="25" t="e">
        <f>IF('WP 2022'!#REF!="","",'WP 2022'!#REF!)</f>
        <v>#REF!</v>
      </c>
    </row>
    <row r="396" spans="1:6">
      <c r="A396" s="30" t="str">
        <f>+'WP 2022'!B337</f>
        <v>2.1.1.01.3547</v>
      </c>
      <c r="B396" s="19" t="str">
        <f>+'WP 2022'!E337</f>
        <v>X MED COM DE MAT MED HOSP LTDA</v>
      </c>
      <c r="C396" s="19" t="e">
        <f>IF('WP 2022'!#REF!="","",'WP 2022'!#REF!)</f>
        <v>#REF!</v>
      </c>
      <c r="D396" s="19" t="e">
        <f>IF('WP 2022'!#REF!="","",'WP 2022'!#REF!)</f>
        <v>#REF!</v>
      </c>
      <c r="E396" s="19" t="e">
        <f>IF('WP 2022'!#REF!="","",'WP 2022'!#REF!)</f>
        <v>#REF!</v>
      </c>
      <c r="F396" s="25" t="e">
        <f>IF('WP 2022'!#REF!="","",'WP 2022'!#REF!)</f>
        <v>#REF!</v>
      </c>
    </row>
    <row r="397" spans="1:6">
      <c r="A397" s="30" t="str">
        <f>+'WP 2022'!B338</f>
        <v>2.1.1.01.3548</v>
      </c>
      <c r="B397" s="19" t="str">
        <f>+'WP 2022'!E338</f>
        <v>QL MED MAT HOSP LTDA</v>
      </c>
      <c r="C397" s="19" t="e">
        <f>IF('WP 2022'!#REF!="","",'WP 2022'!#REF!)</f>
        <v>#REF!</v>
      </c>
      <c r="D397" s="19" t="e">
        <f>IF('WP 2022'!#REF!="","",'WP 2022'!#REF!)</f>
        <v>#REF!</v>
      </c>
      <c r="E397" s="19" t="e">
        <f>IF('WP 2022'!#REF!="","",'WP 2022'!#REF!)</f>
        <v>#REF!</v>
      </c>
      <c r="F397" s="25" t="e">
        <f>IF('WP 2022'!#REF!="","",'WP 2022'!#REF!)</f>
        <v>#REF!</v>
      </c>
    </row>
    <row r="398" spans="1:6">
      <c r="A398" s="30" t="str">
        <f>+'WP 2022'!B339</f>
        <v>2.1.1.01.3552</v>
      </c>
      <c r="B398" s="19" t="str">
        <f>+'WP 2022'!E339</f>
        <v>BIOHOP PRODUTOS HOSPITALARES LTDA</v>
      </c>
      <c r="C398" s="19" t="e">
        <f>IF('WP 2022'!#REF!="","",'WP 2022'!#REF!)</f>
        <v>#REF!</v>
      </c>
      <c r="D398" s="19" t="e">
        <f>IF('WP 2022'!#REF!="","",'WP 2022'!#REF!)</f>
        <v>#REF!</v>
      </c>
      <c r="E398" s="19" t="e">
        <f>IF('WP 2022'!#REF!="","",'WP 2022'!#REF!)</f>
        <v>#REF!</v>
      </c>
      <c r="F398" s="25" t="e">
        <f>IF('WP 2022'!#REF!="","",'WP 2022'!#REF!)</f>
        <v>#REF!</v>
      </c>
    </row>
    <row r="399" spans="1:6">
      <c r="A399" s="30" t="e">
        <f>+'WP 2022'!#REF!</f>
        <v>#REF!</v>
      </c>
      <c r="B399" s="19" t="e">
        <f>+'WP 2022'!#REF!</f>
        <v>#REF!</v>
      </c>
      <c r="C399" s="19" t="e">
        <f>IF('WP 2022'!#REF!="","",'WP 2022'!#REF!)</f>
        <v>#REF!</v>
      </c>
      <c r="D399" s="19" t="e">
        <f>IF('WP 2022'!#REF!="","",'WP 2022'!#REF!)</f>
        <v>#REF!</v>
      </c>
      <c r="E399" s="19" t="e">
        <f>IF('WP 2022'!#REF!="","",'WP 2022'!#REF!)</f>
        <v>#REF!</v>
      </c>
      <c r="F399" s="25" t="e">
        <f>IF('WP 2022'!#REF!="","",'WP 2022'!#REF!)</f>
        <v>#REF!</v>
      </c>
    </row>
    <row r="400" spans="1:6">
      <c r="A400" s="30" t="e">
        <f>+'WP 2022'!#REF!</f>
        <v>#REF!</v>
      </c>
      <c r="B400" s="19" t="e">
        <f>+'WP 2022'!#REF!</f>
        <v>#REF!</v>
      </c>
      <c r="C400" s="19" t="e">
        <f>IF('WP 2022'!#REF!="","",'WP 2022'!#REF!)</f>
        <v>#REF!</v>
      </c>
      <c r="D400" s="19" t="e">
        <f>IF('WP 2022'!#REF!="","",'WP 2022'!#REF!)</f>
        <v>#REF!</v>
      </c>
      <c r="E400" s="19" t="e">
        <f>IF('WP 2022'!#REF!="","",'WP 2022'!#REF!)</f>
        <v>#REF!</v>
      </c>
      <c r="F400" s="25" t="e">
        <f>IF('WP 2022'!#REF!="","",'WP 2022'!#REF!)</f>
        <v>#REF!</v>
      </c>
    </row>
    <row r="401" spans="1:6">
      <c r="A401" s="30" t="str">
        <f>+'WP 2022'!B340</f>
        <v>2.1.1.01.3557</v>
      </c>
      <c r="B401" s="19" t="str">
        <f>+'WP 2022'!E340</f>
        <v>WAVE PRODUTOS MEDICOS EIRELI</v>
      </c>
      <c r="C401" s="19" t="e">
        <f>IF('WP 2022'!#REF!="","",'WP 2022'!#REF!)</f>
        <v>#REF!</v>
      </c>
      <c r="D401" s="19" t="e">
        <f>IF('WP 2022'!#REF!="","",'WP 2022'!#REF!)</f>
        <v>#REF!</v>
      </c>
      <c r="E401" s="19" t="e">
        <f>IF('WP 2022'!#REF!="","",'WP 2022'!#REF!)</f>
        <v>#REF!</v>
      </c>
      <c r="F401" s="25" t="e">
        <f>IF('WP 2022'!#REF!="","",'WP 2022'!#REF!)</f>
        <v>#REF!</v>
      </c>
    </row>
    <row r="402" spans="1:6">
      <c r="A402" s="30" t="str">
        <f>+'WP 2022'!B341</f>
        <v>2.1.1.01.3566</v>
      </c>
      <c r="B402" s="19" t="str">
        <f>+'WP 2022'!E341</f>
        <v>F &amp; F DISTRIBUIDORA DE PROD FARMA LTDA</v>
      </c>
      <c r="C402" s="19" t="e">
        <f>IF('WP 2022'!#REF!="","",'WP 2022'!#REF!)</f>
        <v>#REF!</v>
      </c>
      <c r="D402" s="19" t="e">
        <f>IF('WP 2022'!#REF!="","",'WP 2022'!#REF!)</f>
        <v>#REF!</v>
      </c>
      <c r="E402" s="19" t="e">
        <f>IF('WP 2022'!#REF!="","",'WP 2022'!#REF!)</f>
        <v>#REF!</v>
      </c>
      <c r="F402" s="25" t="e">
        <f>IF('WP 2022'!#REF!="","",'WP 2022'!#REF!)</f>
        <v>#REF!</v>
      </c>
    </row>
    <row r="403" spans="1:6">
      <c r="A403" s="30" t="str">
        <f>+'WP 2022'!B342</f>
        <v>2.1.1.01.3567</v>
      </c>
      <c r="B403" s="19" t="str">
        <f>+'WP 2022'!E342</f>
        <v>INJEMED MED ESPECIAIS LTDA</v>
      </c>
      <c r="C403" s="19" t="e">
        <f>IF('WP 2022'!#REF!="","",'WP 2022'!#REF!)</f>
        <v>#REF!</v>
      </c>
      <c r="D403" s="19" t="e">
        <f>IF('WP 2022'!#REF!="","",'WP 2022'!#REF!)</f>
        <v>#REF!</v>
      </c>
      <c r="E403" s="19" t="e">
        <f>IF('WP 2022'!#REF!="","",'WP 2022'!#REF!)</f>
        <v>#REF!</v>
      </c>
      <c r="F403" s="25" t="e">
        <f>IF('WP 2022'!#REF!="","",'WP 2022'!#REF!)</f>
        <v>#REF!</v>
      </c>
    </row>
    <row r="404" spans="1:6">
      <c r="A404" s="30" t="str">
        <f>+'WP 2022'!B343</f>
        <v>2.1.1.01.3568</v>
      </c>
      <c r="B404" s="19" t="str">
        <f>+'WP 2022'!E343</f>
        <v>TECNO4 PROD HOSP LTDA EPP</v>
      </c>
      <c r="C404" s="19" t="e">
        <f>IF('WP 2022'!#REF!="","",'WP 2022'!#REF!)</f>
        <v>#REF!</v>
      </c>
      <c r="D404" s="19" t="e">
        <f>IF('WP 2022'!#REF!="","",'WP 2022'!#REF!)</f>
        <v>#REF!</v>
      </c>
      <c r="E404" s="19" t="e">
        <f>IF('WP 2022'!#REF!="","",'WP 2022'!#REF!)</f>
        <v>#REF!</v>
      </c>
      <c r="F404" s="25" t="e">
        <f>IF('WP 2022'!#REF!="","",'WP 2022'!#REF!)</f>
        <v>#REF!</v>
      </c>
    </row>
    <row r="405" spans="1:6">
      <c r="A405" s="30" t="str">
        <f>+'WP 2022'!B344</f>
        <v>2.1.1.01.3569</v>
      </c>
      <c r="B405" s="19" t="str">
        <f>+'WP 2022'!E344</f>
        <v>VITALMED PROD MED E HOSP EIRELI ME</v>
      </c>
      <c r="C405" s="19" t="e">
        <f>IF('WP 2022'!#REF!="","",'WP 2022'!#REF!)</f>
        <v>#REF!</v>
      </c>
      <c r="D405" s="19" t="e">
        <f>IF('WP 2022'!#REF!="","",'WP 2022'!#REF!)</f>
        <v>#REF!</v>
      </c>
      <c r="E405" s="19" t="e">
        <f>IF('WP 2022'!#REF!="","",'WP 2022'!#REF!)</f>
        <v>#REF!</v>
      </c>
      <c r="F405" s="25" t="e">
        <f>IF('WP 2022'!#REF!="","",'WP 2022'!#REF!)</f>
        <v>#REF!</v>
      </c>
    </row>
    <row r="406" spans="1:6">
      <c r="A406" s="30" t="str">
        <f>+'WP 2022'!B345</f>
        <v>2.1.1.01.3572</v>
      </c>
      <c r="B406" s="19" t="str">
        <f>+'WP 2022'!E345</f>
        <v>ROSS MEDICAL LTDA</v>
      </c>
      <c r="C406" s="19" t="e">
        <f>IF('WP 2022'!#REF!="","",'WP 2022'!#REF!)</f>
        <v>#REF!</v>
      </c>
      <c r="D406" s="19" t="e">
        <f>IF('WP 2022'!#REF!="","",'WP 2022'!#REF!)</f>
        <v>#REF!</v>
      </c>
      <c r="E406" s="19" t="e">
        <f>IF('WP 2022'!#REF!="","",'WP 2022'!#REF!)</f>
        <v>#REF!</v>
      </c>
      <c r="F406" s="25" t="e">
        <f>IF('WP 2022'!#REF!="","",'WP 2022'!#REF!)</f>
        <v>#REF!</v>
      </c>
    </row>
    <row r="407" spans="1:6">
      <c r="A407" s="30" t="str">
        <f>+'WP 2022'!B346</f>
        <v>2.1.1.01.3579</v>
      </c>
      <c r="B407" s="19" t="str">
        <f>+'WP 2022'!E346</f>
        <v>MT PHARMACY DIST MED MAT HOSP EIRELI</v>
      </c>
      <c r="C407" s="19" t="e">
        <f>IF('WP 2022'!#REF!="","",'WP 2022'!#REF!)</f>
        <v>#REF!</v>
      </c>
      <c r="D407" s="19" t="e">
        <f>IF('WP 2022'!#REF!="","",'WP 2022'!#REF!)</f>
        <v>#REF!</v>
      </c>
      <c r="E407" s="19" t="e">
        <f>IF('WP 2022'!#REF!="","",'WP 2022'!#REF!)</f>
        <v>#REF!</v>
      </c>
      <c r="F407" s="25" t="e">
        <f>IF('WP 2022'!#REF!="","",'WP 2022'!#REF!)</f>
        <v>#REF!</v>
      </c>
    </row>
    <row r="408" spans="1:6">
      <c r="A408" s="30" t="str">
        <f>+'WP 2022'!B347</f>
        <v>2.1.1.01.3586</v>
      </c>
      <c r="B408" s="19" t="str">
        <f>+'WP 2022'!E347</f>
        <v>PROMEFARMA REPRESENTAÇÕES</v>
      </c>
      <c r="C408" s="19" t="e">
        <f>IF('WP 2022'!#REF!="","",'WP 2022'!#REF!)</f>
        <v>#REF!</v>
      </c>
      <c r="D408" s="19" t="e">
        <f>IF('WP 2022'!#REF!="","",'WP 2022'!#REF!)</f>
        <v>#REF!</v>
      </c>
      <c r="E408" s="19" t="e">
        <f>IF('WP 2022'!#REF!="","",'WP 2022'!#REF!)</f>
        <v>#REF!</v>
      </c>
      <c r="F408" s="25" t="e">
        <f>IF('WP 2022'!#REF!="","",'WP 2022'!#REF!)</f>
        <v>#REF!</v>
      </c>
    </row>
    <row r="409" spans="1:6">
      <c r="A409" s="30" t="e">
        <f>+'WP 2022'!#REF!</f>
        <v>#REF!</v>
      </c>
      <c r="B409" s="19" t="e">
        <f>+'WP 2022'!#REF!</f>
        <v>#REF!</v>
      </c>
      <c r="C409" s="19" t="e">
        <f>IF('WP 2022'!#REF!="","",'WP 2022'!#REF!)</f>
        <v>#REF!</v>
      </c>
      <c r="D409" s="19" t="e">
        <f>IF('WP 2022'!#REF!="","",'WP 2022'!#REF!)</f>
        <v>#REF!</v>
      </c>
      <c r="E409" s="19" t="e">
        <f>IF('WP 2022'!#REF!="","",'WP 2022'!#REF!)</f>
        <v>#REF!</v>
      </c>
      <c r="F409" s="25" t="e">
        <f>IF('WP 2022'!#REF!="","",'WP 2022'!#REF!)</f>
        <v>#REF!</v>
      </c>
    </row>
    <row r="410" spans="1:6">
      <c r="A410" s="30" t="str">
        <f>+'WP 2022'!B350</f>
        <v>2.1.1.01.3661</v>
      </c>
      <c r="B410" s="19" t="str">
        <f>+'WP 2022'!E350</f>
        <v>BIG FARMA MEDICAMENTOS LTDA</v>
      </c>
      <c r="C410" s="19" t="e">
        <f>IF('WP 2022'!#REF!="","",'WP 2022'!#REF!)</f>
        <v>#REF!</v>
      </c>
      <c r="D410" s="19" t="e">
        <f>IF('WP 2022'!#REF!="","",'WP 2022'!#REF!)</f>
        <v>#REF!</v>
      </c>
      <c r="E410" s="19" t="e">
        <f>IF('WP 2022'!#REF!="","",'WP 2022'!#REF!)</f>
        <v>#REF!</v>
      </c>
      <c r="F410" s="25" t="e">
        <f>IF('WP 2022'!#REF!="","",'WP 2022'!#REF!)</f>
        <v>#REF!</v>
      </c>
    </row>
    <row r="411" spans="1:6">
      <c r="A411" s="30" t="str">
        <f>+'WP 2022'!B351</f>
        <v>2.1.1.01.3663</v>
      </c>
      <c r="B411" s="19" t="str">
        <f>+'WP 2022'!E351</f>
        <v>CENTRAL PROD MED HOSPITALARES LTDA</v>
      </c>
      <c r="C411" s="19" t="e">
        <f>IF('WP 2022'!#REF!="","",'WP 2022'!#REF!)</f>
        <v>#REF!</v>
      </c>
      <c r="D411" s="19" t="e">
        <f>IF('WP 2022'!#REF!="","",'WP 2022'!#REF!)</f>
        <v>#REF!</v>
      </c>
      <c r="E411" s="19" t="e">
        <f>IF('WP 2022'!#REF!="","",'WP 2022'!#REF!)</f>
        <v>#REF!</v>
      </c>
      <c r="F411" s="25" t="e">
        <f>IF('WP 2022'!#REF!="","",'WP 2022'!#REF!)</f>
        <v>#REF!</v>
      </c>
    </row>
    <row r="412" spans="1:6">
      <c r="A412" s="30" t="str">
        <f>+'WP 2022'!B352</f>
        <v>2.1.1.01.3664</v>
      </c>
      <c r="B412" s="19" t="str">
        <f>+'WP 2022'!E352</f>
        <v>OXIFER COM DE OXIGENIO E FERRAMENTAS</v>
      </c>
      <c r="C412" s="19" t="e">
        <f>IF('WP 2022'!#REF!="","",'WP 2022'!#REF!)</f>
        <v>#REF!</v>
      </c>
      <c r="D412" s="19" t="e">
        <f>IF('WP 2022'!#REF!="","",'WP 2022'!#REF!)</f>
        <v>#REF!</v>
      </c>
      <c r="E412" s="19" t="e">
        <f>IF('WP 2022'!#REF!="","",'WP 2022'!#REF!)</f>
        <v>#REF!</v>
      </c>
      <c r="F412" s="25" t="e">
        <f>IF('WP 2022'!#REF!="","",'WP 2022'!#REF!)</f>
        <v>#REF!</v>
      </c>
    </row>
    <row r="413" spans="1:6">
      <c r="A413" s="30" t="e">
        <f>+'WP 2022'!#REF!</f>
        <v>#REF!</v>
      </c>
      <c r="B413" s="19" t="e">
        <f>+'WP 2022'!#REF!</f>
        <v>#REF!</v>
      </c>
      <c r="C413" s="19" t="e">
        <f>IF('WP 2022'!#REF!="","",'WP 2022'!#REF!)</f>
        <v>#REF!</v>
      </c>
      <c r="D413" s="19" t="e">
        <f>IF('WP 2022'!#REF!="","",'WP 2022'!#REF!)</f>
        <v>#REF!</v>
      </c>
      <c r="E413" s="19" t="e">
        <f>IF('WP 2022'!#REF!="","",'WP 2022'!#REF!)</f>
        <v>#REF!</v>
      </c>
      <c r="F413" s="25" t="e">
        <f>IF('WP 2022'!#REF!="","",'WP 2022'!#REF!)</f>
        <v>#REF!</v>
      </c>
    </row>
    <row r="414" spans="1:6">
      <c r="A414" s="30" t="e">
        <f>+'WP 2022'!#REF!</f>
        <v>#REF!</v>
      </c>
      <c r="B414" s="19" t="e">
        <f>+'WP 2022'!#REF!</f>
        <v>#REF!</v>
      </c>
      <c r="C414" s="19" t="e">
        <f>IF('WP 2022'!#REF!="","",'WP 2022'!#REF!)</f>
        <v>#REF!</v>
      </c>
      <c r="D414" s="19" t="e">
        <f>IF('WP 2022'!#REF!="","",'WP 2022'!#REF!)</f>
        <v>#REF!</v>
      </c>
      <c r="E414" s="19" t="e">
        <f>IF('WP 2022'!#REF!="","",'WP 2022'!#REF!)</f>
        <v>#REF!</v>
      </c>
      <c r="F414" s="25" t="e">
        <f>IF('WP 2022'!#REF!="","",'WP 2022'!#REF!)</f>
        <v>#REF!</v>
      </c>
    </row>
    <row r="415" spans="1:6">
      <c r="A415" s="30" t="e">
        <f>+'WP 2022'!#REF!</f>
        <v>#REF!</v>
      </c>
      <c r="B415" s="19" t="e">
        <f>+'WP 2022'!#REF!</f>
        <v>#REF!</v>
      </c>
      <c r="C415" s="19" t="e">
        <f>IF('WP 2022'!#REF!="","",'WP 2022'!#REF!)</f>
        <v>#REF!</v>
      </c>
      <c r="D415" s="19" t="e">
        <f>IF('WP 2022'!#REF!="","",'WP 2022'!#REF!)</f>
        <v>#REF!</v>
      </c>
      <c r="E415" s="19" t="e">
        <f>IF('WP 2022'!#REF!="","",'WP 2022'!#REF!)</f>
        <v>#REF!</v>
      </c>
      <c r="F415" s="25" t="e">
        <f>IF('WP 2022'!#REF!="","",'WP 2022'!#REF!)</f>
        <v>#REF!</v>
      </c>
    </row>
    <row r="416" spans="1:6">
      <c r="A416" s="30" t="e">
        <f>+'WP 2022'!#REF!</f>
        <v>#REF!</v>
      </c>
      <c r="B416" s="19" t="e">
        <f>+'WP 2022'!#REF!</f>
        <v>#REF!</v>
      </c>
      <c r="C416" s="19" t="e">
        <f>IF('WP 2022'!#REF!="","",'WP 2022'!#REF!)</f>
        <v>#REF!</v>
      </c>
      <c r="D416" s="19" t="e">
        <f>IF('WP 2022'!#REF!="","",'WP 2022'!#REF!)</f>
        <v>#REF!</v>
      </c>
      <c r="E416" s="19" t="e">
        <f>IF('WP 2022'!#REF!="","",'WP 2022'!#REF!)</f>
        <v>#REF!</v>
      </c>
      <c r="F416" s="25" t="e">
        <f>IF('WP 2022'!#REF!="","",'WP 2022'!#REF!)</f>
        <v>#REF!</v>
      </c>
    </row>
    <row r="417" spans="1:6">
      <c r="A417" s="30" t="e">
        <f>+'WP 2022'!#REF!</f>
        <v>#REF!</v>
      </c>
      <c r="B417" s="19" t="e">
        <f>+'WP 2022'!#REF!</f>
        <v>#REF!</v>
      </c>
      <c r="C417" s="19" t="e">
        <f>IF('WP 2022'!#REF!="","",'WP 2022'!#REF!)</f>
        <v>#REF!</v>
      </c>
      <c r="D417" s="19" t="e">
        <f>IF('WP 2022'!#REF!="","",'WP 2022'!#REF!)</f>
        <v>#REF!</v>
      </c>
      <c r="E417" s="19" t="e">
        <f>IF('WP 2022'!#REF!="","",'WP 2022'!#REF!)</f>
        <v>#REF!</v>
      </c>
      <c r="F417" s="25" t="e">
        <f>IF('WP 2022'!#REF!="","",'WP 2022'!#REF!)</f>
        <v>#REF!</v>
      </c>
    </row>
    <row r="418" spans="1:6">
      <c r="A418" s="30" t="e">
        <f>+'WP 2022'!#REF!</f>
        <v>#REF!</v>
      </c>
      <c r="B418" s="19" t="e">
        <f>+'WP 2022'!#REF!</f>
        <v>#REF!</v>
      </c>
      <c r="C418" s="19" t="e">
        <f>IF('WP 2022'!#REF!="","",'WP 2022'!#REF!)</f>
        <v>#REF!</v>
      </c>
      <c r="D418" s="19" t="e">
        <f>IF('WP 2022'!#REF!="","",'WP 2022'!#REF!)</f>
        <v>#REF!</v>
      </c>
      <c r="E418" s="19" t="e">
        <f>IF('WP 2022'!#REF!="","",'WP 2022'!#REF!)</f>
        <v>#REF!</v>
      </c>
      <c r="F418" s="25" t="e">
        <f>IF('WP 2022'!#REF!="","",'WP 2022'!#REF!)</f>
        <v>#REF!</v>
      </c>
    </row>
    <row r="419" spans="1:6">
      <c r="A419" s="30" t="e">
        <f>+'WP 2022'!#REF!</f>
        <v>#REF!</v>
      </c>
      <c r="B419" s="19" t="e">
        <f>+'WP 2022'!#REF!</f>
        <v>#REF!</v>
      </c>
      <c r="C419" s="19" t="e">
        <f>IF('WP 2022'!#REF!="","",'WP 2022'!#REF!)</f>
        <v>#REF!</v>
      </c>
      <c r="D419" s="19" t="e">
        <f>IF('WP 2022'!#REF!="","",'WP 2022'!#REF!)</f>
        <v>#REF!</v>
      </c>
      <c r="E419" s="19" t="e">
        <f>IF('WP 2022'!#REF!="","",'WP 2022'!#REF!)</f>
        <v>#REF!</v>
      </c>
      <c r="F419" s="25" t="e">
        <f>IF('WP 2022'!#REF!="","",'WP 2022'!#REF!)</f>
        <v>#REF!</v>
      </c>
    </row>
    <row r="420" spans="1:6">
      <c r="A420" s="30" t="e">
        <f>+'WP 2022'!#REF!</f>
        <v>#REF!</v>
      </c>
      <c r="B420" s="19" t="e">
        <f>+'WP 2022'!#REF!</f>
        <v>#REF!</v>
      </c>
      <c r="C420" s="19" t="e">
        <f>IF('WP 2022'!#REF!="","",'WP 2022'!#REF!)</f>
        <v>#REF!</v>
      </c>
      <c r="D420" s="19" t="e">
        <f>IF('WP 2022'!#REF!="","",'WP 2022'!#REF!)</f>
        <v>#REF!</v>
      </c>
      <c r="E420" s="19" t="e">
        <f>IF('WP 2022'!#REF!="","",'WP 2022'!#REF!)</f>
        <v>#REF!</v>
      </c>
      <c r="F420" s="25" t="e">
        <f>IF('WP 2022'!#REF!="","",'WP 2022'!#REF!)</f>
        <v>#REF!</v>
      </c>
    </row>
    <row r="421" spans="1:6">
      <c r="A421" s="30" t="e">
        <f>+'WP 2022'!#REF!</f>
        <v>#REF!</v>
      </c>
      <c r="B421" s="19" t="e">
        <f>+'WP 2022'!#REF!</f>
        <v>#REF!</v>
      </c>
      <c r="C421" s="19" t="e">
        <f>IF('WP 2022'!#REF!="","",'WP 2022'!#REF!)</f>
        <v>#REF!</v>
      </c>
      <c r="D421" s="19" t="e">
        <f>IF('WP 2022'!#REF!="","",'WP 2022'!#REF!)</f>
        <v>#REF!</v>
      </c>
      <c r="E421" s="19" t="e">
        <f>IF('WP 2022'!#REF!="","",'WP 2022'!#REF!)</f>
        <v>#REF!</v>
      </c>
      <c r="F421" s="25" t="e">
        <f>IF('WP 2022'!#REF!="","",'WP 2022'!#REF!)</f>
        <v>#REF!</v>
      </c>
    </row>
    <row r="422" spans="1:6">
      <c r="A422" s="30" t="e">
        <f>+'WP 2022'!#REF!</f>
        <v>#REF!</v>
      </c>
      <c r="B422" s="19" t="e">
        <f>+'WP 2022'!#REF!</f>
        <v>#REF!</v>
      </c>
      <c r="C422" s="19" t="e">
        <f>IF('WP 2022'!#REF!="","",'WP 2022'!#REF!)</f>
        <v>#REF!</v>
      </c>
      <c r="D422" s="19" t="e">
        <f>IF('WP 2022'!#REF!="","",'WP 2022'!#REF!)</f>
        <v>#REF!</v>
      </c>
      <c r="E422" s="19" t="e">
        <f>IF('WP 2022'!#REF!="","",'WP 2022'!#REF!)</f>
        <v>#REF!</v>
      </c>
      <c r="F422" s="25" t="e">
        <f>IF('WP 2022'!#REF!="","",'WP 2022'!#REF!)</f>
        <v>#REF!</v>
      </c>
    </row>
    <row r="423" spans="1:6">
      <c r="A423" s="30" t="e">
        <f>+'WP 2022'!#REF!</f>
        <v>#REF!</v>
      </c>
      <c r="B423" s="19" t="e">
        <f>+'WP 2022'!#REF!</f>
        <v>#REF!</v>
      </c>
      <c r="C423" s="19" t="e">
        <f>IF('WP 2022'!#REF!="","",'WP 2022'!#REF!)</f>
        <v>#REF!</v>
      </c>
      <c r="D423" s="19" t="e">
        <f>IF('WP 2022'!#REF!="","",'WP 2022'!#REF!)</f>
        <v>#REF!</v>
      </c>
      <c r="E423" s="19" t="e">
        <f>IF('WP 2022'!#REF!="","",'WP 2022'!#REF!)</f>
        <v>#REF!</v>
      </c>
      <c r="F423" s="25" t="e">
        <f>IF('WP 2022'!#REF!="","",'WP 2022'!#REF!)</f>
        <v>#REF!</v>
      </c>
    </row>
    <row r="424" spans="1:6">
      <c r="A424" s="30" t="e">
        <f>+'WP 2022'!#REF!</f>
        <v>#REF!</v>
      </c>
      <c r="B424" s="19" t="e">
        <f>+'WP 2022'!#REF!</f>
        <v>#REF!</v>
      </c>
      <c r="C424" s="19" t="e">
        <f>IF('WP 2022'!#REF!="","",'WP 2022'!#REF!)</f>
        <v>#REF!</v>
      </c>
      <c r="D424" s="19" t="e">
        <f>IF('WP 2022'!#REF!="","",'WP 2022'!#REF!)</f>
        <v>#REF!</v>
      </c>
      <c r="E424" s="19" t="e">
        <f>IF('WP 2022'!#REF!="","",'WP 2022'!#REF!)</f>
        <v>#REF!</v>
      </c>
      <c r="F424" s="25" t="e">
        <f>IF('WP 2022'!#REF!="","",'WP 2022'!#REF!)</f>
        <v>#REF!</v>
      </c>
    </row>
    <row r="425" spans="1:6">
      <c r="A425" s="30" t="e">
        <f>+'WP 2022'!#REF!</f>
        <v>#REF!</v>
      </c>
      <c r="B425" s="19" t="e">
        <f>+'WP 2022'!#REF!</f>
        <v>#REF!</v>
      </c>
      <c r="C425" s="19" t="e">
        <f>IF('WP 2022'!#REF!="","",'WP 2022'!#REF!)</f>
        <v>#REF!</v>
      </c>
      <c r="D425" s="19" t="e">
        <f>IF('WP 2022'!#REF!="","",'WP 2022'!#REF!)</f>
        <v>#REF!</v>
      </c>
      <c r="E425" s="19" t="e">
        <f>IF('WP 2022'!#REF!="","",'WP 2022'!#REF!)</f>
        <v>#REF!</v>
      </c>
      <c r="F425" s="25" t="e">
        <f>IF('WP 2022'!#REF!="","",'WP 2022'!#REF!)</f>
        <v>#REF!</v>
      </c>
    </row>
    <row r="426" spans="1:6">
      <c r="A426" s="30" t="e">
        <f>+'WP 2022'!#REF!</f>
        <v>#REF!</v>
      </c>
      <c r="B426" s="19" t="e">
        <f>+'WP 2022'!#REF!</f>
        <v>#REF!</v>
      </c>
      <c r="C426" s="19" t="e">
        <f>IF('WP 2022'!#REF!="","",'WP 2022'!#REF!)</f>
        <v>#REF!</v>
      </c>
      <c r="D426" s="19" t="e">
        <f>IF('WP 2022'!#REF!="","",'WP 2022'!#REF!)</f>
        <v>#REF!</v>
      </c>
      <c r="E426" s="19" t="e">
        <f>IF('WP 2022'!#REF!="","",'WP 2022'!#REF!)</f>
        <v>#REF!</v>
      </c>
      <c r="F426" s="25" t="e">
        <f>IF('WP 2022'!#REF!="","",'WP 2022'!#REF!)</f>
        <v>#REF!</v>
      </c>
    </row>
    <row r="427" spans="1:6">
      <c r="A427" s="30" t="e">
        <f>+'WP 2022'!#REF!</f>
        <v>#REF!</v>
      </c>
      <c r="B427" s="19" t="e">
        <f>+'WP 2022'!#REF!</f>
        <v>#REF!</v>
      </c>
      <c r="C427" s="19" t="e">
        <f>IF('WP 2022'!#REF!="","",'WP 2022'!#REF!)</f>
        <v>#REF!</v>
      </c>
      <c r="D427" s="19" t="e">
        <f>IF('WP 2022'!#REF!="","",'WP 2022'!#REF!)</f>
        <v>#REF!</v>
      </c>
      <c r="E427" s="19" t="e">
        <f>IF('WP 2022'!#REF!="","",'WP 2022'!#REF!)</f>
        <v>#REF!</v>
      </c>
      <c r="F427" s="25" t="e">
        <f>IF('WP 2022'!#REF!="","",'WP 2022'!#REF!)</f>
        <v>#REF!</v>
      </c>
    </row>
    <row r="428" spans="1:6">
      <c r="A428" s="30" t="e">
        <f>+'WP 2022'!#REF!</f>
        <v>#REF!</v>
      </c>
      <c r="B428" s="19" t="e">
        <f>+'WP 2022'!#REF!</f>
        <v>#REF!</v>
      </c>
      <c r="C428" s="19" t="e">
        <f>IF('WP 2022'!#REF!="","",'WP 2022'!#REF!)</f>
        <v>#REF!</v>
      </c>
      <c r="D428" s="19" t="e">
        <f>IF('WP 2022'!#REF!="","",'WP 2022'!#REF!)</f>
        <v>#REF!</v>
      </c>
      <c r="E428" s="19" t="e">
        <f>IF('WP 2022'!#REF!="","",'WP 2022'!#REF!)</f>
        <v>#REF!</v>
      </c>
      <c r="F428" s="25" t="e">
        <f>IF('WP 2022'!#REF!="","",'WP 2022'!#REF!)</f>
        <v>#REF!</v>
      </c>
    </row>
    <row r="429" spans="1:6">
      <c r="A429" s="30" t="e">
        <f>+'WP 2022'!#REF!</f>
        <v>#REF!</v>
      </c>
      <c r="B429" s="19" t="e">
        <f>+'WP 2022'!#REF!</f>
        <v>#REF!</v>
      </c>
      <c r="C429" s="19" t="e">
        <f>IF('WP 2022'!#REF!="","",'WP 2022'!#REF!)</f>
        <v>#REF!</v>
      </c>
      <c r="D429" s="19" t="e">
        <f>IF('WP 2022'!#REF!="","",'WP 2022'!#REF!)</f>
        <v>#REF!</v>
      </c>
      <c r="E429" s="19" t="e">
        <f>IF('WP 2022'!#REF!="","",'WP 2022'!#REF!)</f>
        <v>#REF!</v>
      </c>
      <c r="F429" s="25" t="e">
        <f>IF('WP 2022'!#REF!="","",'WP 2022'!#REF!)</f>
        <v>#REF!</v>
      </c>
    </row>
    <row r="430" spans="1:6">
      <c r="A430" s="30" t="e">
        <f>+'WP 2022'!#REF!</f>
        <v>#REF!</v>
      </c>
      <c r="B430" s="19" t="e">
        <f>+'WP 2022'!#REF!</f>
        <v>#REF!</v>
      </c>
      <c r="C430" s="19" t="e">
        <f>IF('WP 2022'!#REF!="","",'WP 2022'!#REF!)</f>
        <v>#REF!</v>
      </c>
      <c r="D430" s="19" t="e">
        <f>IF('WP 2022'!#REF!="","",'WP 2022'!#REF!)</f>
        <v>#REF!</v>
      </c>
      <c r="E430" s="19" t="e">
        <f>IF('WP 2022'!#REF!="","",'WP 2022'!#REF!)</f>
        <v>#REF!</v>
      </c>
      <c r="F430" s="25" t="e">
        <f>IF('WP 2022'!#REF!="","",'WP 2022'!#REF!)</f>
        <v>#REF!</v>
      </c>
    </row>
    <row r="431" spans="1:6">
      <c r="A431" s="30" t="e">
        <f>+'WP 2022'!#REF!</f>
        <v>#REF!</v>
      </c>
      <c r="B431" s="19" t="e">
        <f>+'WP 2022'!#REF!</f>
        <v>#REF!</v>
      </c>
      <c r="C431" s="19" t="e">
        <f>IF('WP 2022'!#REF!="","",'WP 2022'!#REF!)</f>
        <v>#REF!</v>
      </c>
      <c r="D431" s="19" t="e">
        <f>IF('WP 2022'!#REF!="","",'WP 2022'!#REF!)</f>
        <v>#REF!</v>
      </c>
      <c r="E431" s="19" t="e">
        <f>IF('WP 2022'!#REF!="","",'WP 2022'!#REF!)</f>
        <v>#REF!</v>
      </c>
      <c r="F431" s="25" t="e">
        <f>IF('WP 2022'!#REF!="","",'WP 2022'!#REF!)</f>
        <v>#REF!</v>
      </c>
    </row>
    <row r="432" spans="1:6">
      <c r="A432" s="30" t="e">
        <f>+'WP 2022'!#REF!</f>
        <v>#REF!</v>
      </c>
      <c r="B432" s="19" t="e">
        <f>+'WP 2022'!#REF!</f>
        <v>#REF!</v>
      </c>
      <c r="C432" s="19" t="e">
        <f>IF('WP 2022'!#REF!="","",'WP 2022'!#REF!)</f>
        <v>#REF!</v>
      </c>
      <c r="D432" s="19" t="e">
        <f>IF('WP 2022'!#REF!="","",'WP 2022'!#REF!)</f>
        <v>#REF!</v>
      </c>
      <c r="E432" s="19" t="e">
        <f>IF('WP 2022'!#REF!="","",'WP 2022'!#REF!)</f>
        <v>#REF!</v>
      </c>
      <c r="F432" s="25" t="e">
        <f>IF('WP 2022'!#REF!="","",'WP 2022'!#REF!)</f>
        <v>#REF!</v>
      </c>
    </row>
    <row r="433" spans="1:6">
      <c r="A433" s="30" t="e">
        <f>+'WP 2022'!#REF!</f>
        <v>#REF!</v>
      </c>
      <c r="B433" s="19" t="e">
        <f>+'WP 2022'!#REF!</f>
        <v>#REF!</v>
      </c>
      <c r="C433" s="19" t="e">
        <f>IF('WP 2022'!#REF!="","",'WP 2022'!#REF!)</f>
        <v>#REF!</v>
      </c>
      <c r="D433" s="19" t="e">
        <f>IF('WP 2022'!#REF!="","",'WP 2022'!#REF!)</f>
        <v>#REF!</v>
      </c>
      <c r="E433" s="19" t="e">
        <f>IF('WP 2022'!#REF!="","",'WP 2022'!#REF!)</f>
        <v>#REF!</v>
      </c>
      <c r="F433" s="25" t="e">
        <f>IF('WP 2022'!#REF!="","",'WP 2022'!#REF!)</f>
        <v>#REF!</v>
      </c>
    </row>
    <row r="434" spans="1:6">
      <c r="A434" s="30" t="e">
        <f>+'WP 2022'!#REF!</f>
        <v>#REF!</v>
      </c>
      <c r="B434" s="19" t="e">
        <f>+'WP 2022'!#REF!</f>
        <v>#REF!</v>
      </c>
      <c r="C434" s="19" t="e">
        <f>IF('WP 2022'!#REF!="","",'WP 2022'!#REF!)</f>
        <v>#REF!</v>
      </c>
      <c r="D434" s="19" t="e">
        <f>IF('WP 2022'!#REF!="","",'WP 2022'!#REF!)</f>
        <v>#REF!</v>
      </c>
      <c r="E434" s="19" t="e">
        <f>IF('WP 2022'!#REF!="","",'WP 2022'!#REF!)</f>
        <v>#REF!</v>
      </c>
      <c r="F434" s="25" t="e">
        <f>IF('WP 2022'!#REF!="","",'WP 2022'!#REF!)</f>
        <v>#REF!</v>
      </c>
    </row>
    <row r="435" spans="1:6">
      <c r="A435" s="30" t="e">
        <f>+'WP 2022'!#REF!</f>
        <v>#REF!</v>
      </c>
      <c r="B435" s="19" t="e">
        <f>+'WP 2022'!#REF!</f>
        <v>#REF!</v>
      </c>
      <c r="C435" s="19" t="e">
        <f>IF('WP 2022'!#REF!="","",'WP 2022'!#REF!)</f>
        <v>#REF!</v>
      </c>
      <c r="D435" s="19" t="e">
        <f>IF('WP 2022'!#REF!="","",'WP 2022'!#REF!)</f>
        <v>#REF!</v>
      </c>
      <c r="E435" s="19" t="e">
        <f>IF('WP 2022'!#REF!="","",'WP 2022'!#REF!)</f>
        <v>#REF!</v>
      </c>
      <c r="F435" s="25" t="e">
        <f>IF('WP 2022'!#REF!="","",'WP 2022'!#REF!)</f>
        <v>#REF!</v>
      </c>
    </row>
    <row r="436" spans="1:6">
      <c r="A436" s="30" t="e">
        <f>+'WP 2022'!#REF!</f>
        <v>#REF!</v>
      </c>
      <c r="B436" s="19" t="e">
        <f>+'WP 2022'!#REF!</f>
        <v>#REF!</v>
      </c>
      <c r="C436" s="19" t="e">
        <f>IF('WP 2022'!#REF!="","",'WP 2022'!#REF!)</f>
        <v>#REF!</v>
      </c>
      <c r="D436" s="19" t="e">
        <f>IF('WP 2022'!#REF!="","",'WP 2022'!#REF!)</f>
        <v>#REF!</v>
      </c>
      <c r="E436" s="19" t="e">
        <f>IF('WP 2022'!#REF!="","",'WP 2022'!#REF!)</f>
        <v>#REF!</v>
      </c>
      <c r="F436" s="25" t="e">
        <f>IF('WP 2022'!#REF!="","",'WP 2022'!#REF!)</f>
        <v>#REF!</v>
      </c>
    </row>
    <row r="437" spans="1:6">
      <c r="A437" s="30" t="e">
        <f>+'WP 2022'!#REF!</f>
        <v>#REF!</v>
      </c>
      <c r="B437" s="19" t="e">
        <f>+'WP 2022'!#REF!</f>
        <v>#REF!</v>
      </c>
      <c r="C437" s="19" t="e">
        <f>IF('WP 2022'!#REF!="","",'WP 2022'!#REF!)</f>
        <v>#REF!</v>
      </c>
      <c r="D437" s="19" t="e">
        <f>IF('WP 2022'!#REF!="","",'WP 2022'!#REF!)</f>
        <v>#REF!</v>
      </c>
      <c r="E437" s="19" t="e">
        <f>IF('WP 2022'!#REF!="","",'WP 2022'!#REF!)</f>
        <v>#REF!</v>
      </c>
      <c r="F437" s="25" t="e">
        <f>IF('WP 2022'!#REF!="","",'WP 2022'!#REF!)</f>
        <v>#REF!</v>
      </c>
    </row>
    <row r="438" spans="1:6">
      <c r="A438" s="30" t="e">
        <f>+'WP 2022'!#REF!</f>
        <v>#REF!</v>
      </c>
      <c r="B438" s="19" t="e">
        <f>+'WP 2022'!#REF!</f>
        <v>#REF!</v>
      </c>
      <c r="C438" s="19" t="e">
        <f>IF('WP 2022'!#REF!="","",'WP 2022'!#REF!)</f>
        <v>#REF!</v>
      </c>
      <c r="D438" s="19" t="e">
        <f>IF('WP 2022'!#REF!="","",'WP 2022'!#REF!)</f>
        <v>#REF!</v>
      </c>
      <c r="E438" s="19" t="e">
        <f>IF('WP 2022'!#REF!="","",'WP 2022'!#REF!)</f>
        <v>#REF!</v>
      </c>
      <c r="F438" s="25" t="e">
        <f>IF('WP 2022'!#REF!="","",'WP 2022'!#REF!)</f>
        <v>#REF!</v>
      </c>
    </row>
    <row r="439" spans="1:6">
      <c r="A439" s="30" t="e">
        <f>+'WP 2022'!#REF!</f>
        <v>#REF!</v>
      </c>
      <c r="B439" s="19" t="e">
        <f>+'WP 2022'!#REF!</f>
        <v>#REF!</v>
      </c>
      <c r="C439" s="19" t="e">
        <f>IF('WP 2022'!#REF!="","",'WP 2022'!#REF!)</f>
        <v>#REF!</v>
      </c>
      <c r="D439" s="19" t="e">
        <f>IF('WP 2022'!#REF!="","",'WP 2022'!#REF!)</f>
        <v>#REF!</v>
      </c>
      <c r="E439" s="19" t="e">
        <f>IF('WP 2022'!#REF!="","",'WP 2022'!#REF!)</f>
        <v>#REF!</v>
      </c>
      <c r="F439" s="25" t="e">
        <f>IF('WP 2022'!#REF!="","",'WP 2022'!#REF!)</f>
        <v>#REF!</v>
      </c>
    </row>
    <row r="440" spans="1:6">
      <c r="A440" s="30" t="e">
        <f>+'WP 2022'!#REF!</f>
        <v>#REF!</v>
      </c>
      <c r="B440" s="19" t="e">
        <f>+'WP 2022'!#REF!</f>
        <v>#REF!</v>
      </c>
      <c r="C440" s="19" t="e">
        <f>IF('WP 2022'!#REF!="","",'WP 2022'!#REF!)</f>
        <v>#REF!</v>
      </c>
      <c r="D440" s="19" t="e">
        <f>IF('WP 2022'!#REF!="","",'WP 2022'!#REF!)</f>
        <v>#REF!</v>
      </c>
      <c r="E440" s="19" t="e">
        <f>IF('WP 2022'!#REF!="","",'WP 2022'!#REF!)</f>
        <v>#REF!</v>
      </c>
      <c r="F440" s="25" t="e">
        <f>IF('WP 2022'!#REF!="","",'WP 2022'!#REF!)</f>
        <v>#REF!</v>
      </c>
    </row>
    <row r="441" spans="1:6">
      <c r="A441" s="30" t="e">
        <f>+'WP 2022'!#REF!</f>
        <v>#REF!</v>
      </c>
      <c r="B441" s="19" t="e">
        <f>+'WP 2022'!#REF!</f>
        <v>#REF!</v>
      </c>
      <c r="C441" s="19" t="e">
        <f>IF('WP 2022'!#REF!="","",'WP 2022'!#REF!)</f>
        <v>#REF!</v>
      </c>
      <c r="D441" s="19" t="e">
        <f>IF('WP 2022'!#REF!="","",'WP 2022'!#REF!)</f>
        <v>#REF!</v>
      </c>
      <c r="E441" s="19" t="e">
        <f>IF('WP 2022'!#REF!="","",'WP 2022'!#REF!)</f>
        <v>#REF!</v>
      </c>
      <c r="F441" s="25" t="e">
        <f>IF('WP 2022'!#REF!="","",'WP 2022'!#REF!)</f>
        <v>#REF!</v>
      </c>
    </row>
    <row r="442" spans="1:6">
      <c r="A442" s="30" t="e">
        <f>+'WP 2022'!#REF!</f>
        <v>#REF!</v>
      </c>
      <c r="B442" s="19" t="e">
        <f>+'WP 2022'!#REF!</f>
        <v>#REF!</v>
      </c>
      <c r="C442" s="19" t="e">
        <f>IF('WP 2022'!#REF!="","",'WP 2022'!#REF!)</f>
        <v>#REF!</v>
      </c>
      <c r="D442" s="19" t="e">
        <f>IF('WP 2022'!#REF!="","",'WP 2022'!#REF!)</f>
        <v>#REF!</v>
      </c>
      <c r="E442" s="19" t="e">
        <f>IF('WP 2022'!#REF!="","",'WP 2022'!#REF!)</f>
        <v>#REF!</v>
      </c>
      <c r="F442" s="25" t="e">
        <f>IF('WP 2022'!#REF!="","",'WP 2022'!#REF!)</f>
        <v>#REF!</v>
      </c>
    </row>
    <row r="443" spans="1:6">
      <c r="A443" s="30" t="e">
        <f>+'WP 2022'!#REF!</f>
        <v>#REF!</v>
      </c>
      <c r="B443" s="19" t="e">
        <f>+'WP 2022'!#REF!</f>
        <v>#REF!</v>
      </c>
      <c r="C443" s="19" t="e">
        <f>IF('WP 2022'!#REF!="","",'WP 2022'!#REF!)</f>
        <v>#REF!</v>
      </c>
      <c r="D443" s="19" t="e">
        <f>IF('WP 2022'!#REF!="","",'WP 2022'!#REF!)</f>
        <v>#REF!</v>
      </c>
      <c r="E443" s="19" t="e">
        <f>IF('WP 2022'!#REF!="","",'WP 2022'!#REF!)</f>
        <v>#REF!</v>
      </c>
      <c r="F443" s="25" t="e">
        <f>IF('WP 2022'!#REF!="","",'WP 2022'!#REF!)</f>
        <v>#REF!</v>
      </c>
    </row>
    <row r="444" spans="1:6">
      <c r="A444" s="30" t="e">
        <f>+'WP 2022'!#REF!</f>
        <v>#REF!</v>
      </c>
      <c r="B444" s="19" t="e">
        <f>+'WP 2022'!#REF!</f>
        <v>#REF!</v>
      </c>
      <c r="C444" s="19" t="e">
        <f>IF('WP 2022'!#REF!="","",'WP 2022'!#REF!)</f>
        <v>#REF!</v>
      </c>
      <c r="D444" s="19" t="e">
        <f>IF('WP 2022'!#REF!="","",'WP 2022'!#REF!)</f>
        <v>#REF!</v>
      </c>
      <c r="E444" s="19" t="e">
        <f>IF('WP 2022'!#REF!="","",'WP 2022'!#REF!)</f>
        <v>#REF!</v>
      </c>
      <c r="F444" s="25" t="e">
        <f>IF('WP 2022'!#REF!="","",'WP 2022'!#REF!)</f>
        <v>#REF!</v>
      </c>
    </row>
    <row r="445" spans="1:6">
      <c r="A445" s="30" t="e">
        <f>+'WP 2022'!#REF!</f>
        <v>#REF!</v>
      </c>
      <c r="B445" s="19" t="e">
        <f>+'WP 2022'!#REF!</f>
        <v>#REF!</v>
      </c>
      <c r="C445" s="19" t="e">
        <f>IF('WP 2022'!#REF!="","",'WP 2022'!#REF!)</f>
        <v>#REF!</v>
      </c>
      <c r="D445" s="19" t="e">
        <f>IF('WP 2022'!#REF!="","",'WP 2022'!#REF!)</f>
        <v>#REF!</v>
      </c>
      <c r="E445" s="19" t="e">
        <f>IF('WP 2022'!#REF!="","",'WP 2022'!#REF!)</f>
        <v>#REF!</v>
      </c>
      <c r="F445" s="25" t="e">
        <f>IF('WP 2022'!#REF!="","",'WP 2022'!#REF!)</f>
        <v>#REF!</v>
      </c>
    </row>
    <row r="446" spans="1:6">
      <c r="A446" s="30" t="e">
        <f>+'WP 2022'!#REF!</f>
        <v>#REF!</v>
      </c>
      <c r="B446" s="19" t="e">
        <f>+'WP 2022'!#REF!</f>
        <v>#REF!</v>
      </c>
      <c r="C446" s="19" t="e">
        <f>IF('WP 2022'!#REF!="","",'WP 2022'!#REF!)</f>
        <v>#REF!</v>
      </c>
      <c r="D446" s="19" t="e">
        <f>IF('WP 2022'!#REF!="","",'WP 2022'!#REF!)</f>
        <v>#REF!</v>
      </c>
      <c r="E446" s="19" t="e">
        <f>IF('WP 2022'!#REF!="","",'WP 2022'!#REF!)</f>
        <v>#REF!</v>
      </c>
      <c r="F446" s="25" t="e">
        <f>IF('WP 2022'!#REF!="","",'WP 2022'!#REF!)</f>
        <v>#REF!</v>
      </c>
    </row>
    <row r="447" spans="1:6">
      <c r="A447" s="30" t="e">
        <f>+'WP 2022'!#REF!</f>
        <v>#REF!</v>
      </c>
      <c r="B447" s="19" t="e">
        <f>+'WP 2022'!#REF!</f>
        <v>#REF!</v>
      </c>
      <c r="C447" s="19" t="e">
        <f>IF('WP 2022'!#REF!="","",'WP 2022'!#REF!)</f>
        <v>#REF!</v>
      </c>
      <c r="D447" s="19" t="e">
        <f>IF('WP 2022'!#REF!="","",'WP 2022'!#REF!)</f>
        <v>#REF!</v>
      </c>
      <c r="E447" s="19" t="e">
        <f>IF('WP 2022'!#REF!="","",'WP 2022'!#REF!)</f>
        <v>#REF!</v>
      </c>
      <c r="F447" s="25" t="e">
        <f>IF('WP 2022'!#REF!="","",'WP 2022'!#REF!)</f>
        <v>#REF!</v>
      </c>
    </row>
    <row r="448" spans="1:6">
      <c r="A448" s="30" t="e">
        <f>+'WP 2022'!#REF!</f>
        <v>#REF!</v>
      </c>
      <c r="B448" s="19" t="e">
        <f>+'WP 2022'!#REF!</f>
        <v>#REF!</v>
      </c>
      <c r="C448" s="19" t="e">
        <f>IF('WP 2022'!#REF!="","",'WP 2022'!#REF!)</f>
        <v>#REF!</v>
      </c>
      <c r="D448" s="19" t="e">
        <f>IF('WP 2022'!#REF!="","",'WP 2022'!#REF!)</f>
        <v>#REF!</v>
      </c>
      <c r="E448" s="19" t="e">
        <f>IF('WP 2022'!#REF!="","",'WP 2022'!#REF!)</f>
        <v>#REF!</v>
      </c>
      <c r="F448" s="25" t="e">
        <f>IF('WP 2022'!#REF!="","",'WP 2022'!#REF!)</f>
        <v>#REF!</v>
      </c>
    </row>
    <row r="449" spans="1:6">
      <c r="A449" s="30" t="e">
        <f>+'WP 2022'!#REF!</f>
        <v>#REF!</v>
      </c>
      <c r="B449" s="19" t="e">
        <f>+'WP 2022'!#REF!</f>
        <v>#REF!</v>
      </c>
      <c r="C449" s="19" t="e">
        <f>IF('WP 2022'!#REF!="","",'WP 2022'!#REF!)</f>
        <v>#REF!</v>
      </c>
      <c r="D449" s="19" t="e">
        <f>IF('WP 2022'!#REF!="","",'WP 2022'!#REF!)</f>
        <v>#REF!</v>
      </c>
      <c r="E449" s="19" t="e">
        <f>IF('WP 2022'!#REF!="","",'WP 2022'!#REF!)</f>
        <v>#REF!</v>
      </c>
      <c r="F449" s="25" t="e">
        <f>IF('WP 2022'!#REF!="","",'WP 2022'!#REF!)</f>
        <v>#REF!</v>
      </c>
    </row>
    <row r="450" spans="1:6">
      <c r="A450" s="30" t="e">
        <f>+'WP 2022'!#REF!</f>
        <v>#REF!</v>
      </c>
      <c r="B450" s="19" t="e">
        <f>+'WP 2022'!#REF!</f>
        <v>#REF!</v>
      </c>
      <c r="C450" s="19" t="e">
        <f>IF('WP 2022'!#REF!="","",'WP 2022'!#REF!)</f>
        <v>#REF!</v>
      </c>
      <c r="D450" s="19" t="e">
        <f>IF('WP 2022'!#REF!="","",'WP 2022'!#REF!)</f>
        <v>#REF!</v>
      </c>
      <c r="E450" s="19" t="e">
        <f>IF('WP 2022'!#REF!="","",'WP 2022'!#REF!)</f>
        <v>#REF!</v>
      </c>
      <c r="F450" s="25" t="e">
        <f>IF('WP 2022'!#REF!="","",'WP 2022'!#REF!)</f>
        <v>#REF!</v>
      </c>
    </row>
    <row r="451" spans="1:6">
      <c r="A451" s="30" t="e">
        <f>+'WP 2022'!#REF!</f>
        <v>#REF!</v>
      </c>
      <c r="B451" s="19" t="e">
        <f>+'WP 2022'!#REF!</f>
        <v>#REF!</v>
      </c>
      <c r="C451" s="19" t="e">
        <f>IF('WP 2022'!#REF!="","",'WP 2022'!#REF!)</f>
        <v>#REF!</v>
      </c>
      <c r="D451" s="19" t="e">
        <f>IF('WP 2022'!#REF!="","",'WP 2022'!#REF!)</f>
        <v>#REF!</v>
      </c>
      <c r="E451" s="19" t="e">
        <f>IF('WP 2022'!#REF!="","",'WP 2022'!#REF!)</f>
        <v>#REF!</v>
      </c>
      <c r="F451" s="25" t="e">
        <f>IF('WP 2022'!#REF!="","",'WP 2022'!#REF!)</f>
        <v>#REF!</v>
      </c>
    </row>
    <row r="452" spans="1:6">
      <c r="A452" s="30" t="e">
        <f>+'WP 2022'!#REF!</f>
        <v>#REF!</v>
      </c>
      <c r="B452" s="19" t="e">
        <f>+'WP 2022'!#REF!</f>
        <v>#REF!</v>
      </c>
      <c r="C452" s="19" t="e">
        <f>IF('WP 2022'!#REF!="","",'WP 2022'!#REF!)</f>
        <v>#REF!</v>
      </c>
      <c r="D452" s="19" t="e">
        <f>IF('WP 2022'!#REF!="","",'WP 2022'!#REF!)</f>
        <v>#REF!</v>
      </c>
      <c r="E452" s="19" t="e">
        <f>IF('WP 2022'!#REF!="","",'WP 2022'!#REF!)</f>
        <v>#REF!</v>
      </c>
      <c r="F452" s="25" t="e">
        <f>IF('WP 2022'!#REF!="","",'WP 2022'!#REF!)</f>
        <v>#REF!</v>
      </c>
    </row>
    <row r="453" spans="1:6">
      <c r="A453" s="30" t="e">
        <f>+'WP 2022'!#REF!</f>
        <v>#REF!</v>
      </c>
      <c r="B453" s="19" t="e">
        <f>+'WP 2022'!#REF!</f>
        <v>#REF!</v>
      </c>
      <c r="C453" s="19" t="e">
        <f>IF('WP 2022'!#REF!="","",'WP 2022'!#REF!)</f>
        <v>#REF!</v>
      </c>
      <c r="D453" s="19" t="e">
        <f>IF('WP 2022'!#REF!="","",'WP 2022'!#REF!)</f>
        <v>#REF!</v>
      </c>
      <c r="E453" s="19" t="e">
        <f>IF('WP 2022'!#REF!="","",'WP 2022'!#REF!)</f>
        <v>#REF!</v>
      </c>
      <c r="F453" s="25" t="e">
        <f>IF('WP 2022'!#REF!="","",'WP 2022'!#REF!)</f>
        <v>#REF!</v>
      </c>
    </row>
    <row r="454" spans="1:6">
      <c r="A454" s="30" t="e">
        <f>+'WP 2022'!#REF!</f>
        <v>#REF!</v>
      </c>
      <c r="B454" s="19" t="e">
        <f>+'WP 2022'!#REF!</f>
        <v>#REF!</v>
      </c>
      <c r="C454" s="19" t="e">
        <f>IF('WP 2022'!#REF!="","",'WP 2022'!#REF!)</f>
        <v>#REF!</v>
      </c>
      <c r="D454" s="19" t="e">
        <f>IF('WP 2022'!#REF!="","",'WP 2022'!#REF!)</f>
        <v>#REF!</v>
      </c>
      <c r="E454" s="19" t="e">
        <f>IF('WP 2022'!#REF!="","",'WP 2022'!#REF!)</f>
        <v>#REF!</v>
      </c>
      <c r="F454" s="25" t="e">
        <f>IF('WP 2022'!#REF!="","",'WP 2022'!#REF!)</f>
        <v>#REF!</v>
      </c>
    </row>
    <row r="455" spans="1:6">
      <c r="A455" s="30" t="e">
        <f>+'WP 2022'!#REF!</f>
        <v>#REF!</v>
      </c>
      <c r="B455" s="19" t="e">
        <f>+'WP 2022'!#REF!</f>
        <v>#REF!</v>
      </c>
      <c r="C455" s="19" t="e">
        <f>IF('WP 2022'!#REF!="","",'WP 2022'!#REF!)</f>
        <v>#REF!</v>
      </c>
      <c r="D455" s="19" t="e">
        <f>IF('WP 2022'!#REF!="","",'WP 2022'!#REF!)</f>
        <v>#REF!</v>
      </c>
      <c r="E455" s="19" t="e">
        <f>IF('WP 2022'!#REF!="","",'WP 2022'!#REF!)</f>
        <v>#REF!</v>
      </c>
      <c r="F455" s="25" t="e">
        <f>IF('WP 2022'!#REF!="","",'WP 2022'!#REF!)</f>
        <v>#REF!</v>
      </c>
    </row>
    <row r="456" spans="1:6">
      <c r="A456" s="30" t="e">
        <f>+'WP 2022'!#REF!</f>
        <v>#REF!</v>
      </c>
      <c r="B456" s="19" t="e">
        <f>+'WP 2022'!#REF!</f>
        <v>#REF!</v>
      </c>
      <c r="C456" s="19" t="e">
        <f>IF('WP 2022'!#REF!="","",'WP 2022'!#REF!)</f>
        <v>#REF!</v>
      </c>
      <c r="D456" s="19" t="e">
        <f>IF('WP 2022'!#REF!="","",'WP 2022'!#REF!)</f>
        <v>#REF!</v>
      </c>
      <c r="E456" s="19" t="e">
        <f>IF('WP 2022'!#REF!="","",'WP 2022'!#REF!)</f>
        <v>#REF!</v>
      </c>
      <c r="F456" s="25" t="e">
        <f>IF('WP 2022'!#REF!="","",'WP 2022'!#REF!)</f>
        <v>#REF!</v>
      </c>
    </row>
    <row r="457" spans="1:6">
      <c r="A457" s="30" t="e">
        <f>+'WP 2022'!#REF!</f>
        <v>#REF!</v>
      </c>
      <c r="B457" s="19" t="e">
        <f>+'WP 2022'!#REF!</f>
        <v>#REF!</v>
      </c>
      <c r="C457" s="19" t="e">
        <f>IF('WP 2022'!#REF!="","",'WP 2022'!#REF!)</f>
        <v>#REF!</v>
      </c>
      <c r="D457" s="19" t="e">
        <f>IF('WP 2022'!#REF!="","",'WP 2022'!#REF!)</f>
        <v>#REF!</v>
      </c>
      <c r="E457" s="19" t="e">
        <f>IF('WP 2022'!#REF!="","",'WP 2022'!#REF!)</f>
        <v>#REF!</v>
      </c>
      <c r="F457" s="25" t="e">
        <f>IF('WP 2022'!#REF!="","",'WP 2022'!#REF!)</f>
        <v>#REF!</v>
      </c>
    </row>
    <row r="458" spans="1:6">
      <c r="A458" s="30" t="e">
        <f>+'WP 2022'!#REF!</f>
        <v>#REF!</v>
      </c>
      <c r="B458" s="19" t="e">
        <f>+'WP 2022'!#REF!</f>
        <v>#REF!</v>
      </c>
      <c r="C458" s="19" t="e">
        <f>IF('WP 2022'!#REF!="","",'WP 2022'!#REF!)</f>
        <v>#REF!</v>
      </c>
      <c r="D458" s="19" t="e">
        <f>IF('WP 2022'!#REF!="","",'WP 2022'!#REF!)</f>
        <v>#REF!</v>
      </c>
      <c r="E458" s="19" t="e">
        <f>IF('WP 2022'!#REF!="","",'WP 2022'!#REF!)</f>
        <v>#REF!</v>
      </c>
      <c r="F458" s="25" t="e">
        <f>IF('WP 2022'!#REF!="","",'WP 2022'!#REF!)</f>
        <v>#REF!</v>
      </c>
    </row>
    <row r="459" spans="1:6">
      <c r="A459" s="30" t="e">
        <f>+'WP 2022'!#REF!</f>
        <v>#REF!</v>
      </c>
      <c r="B459" s="19" t="e">
        <f>+'WP 2022'!#REF!</f>
        <v>#REF!</v>
      </c>
      <c r="C459" s="19" t="e">
        <f>IF('WP 2022'!#REF!="","",'WP 2022'!#REF!)</f>
        <v>#REF!</v>
      </c>
      <c r="D459" s="19" t="e">
        <f>IF('WP 2022'!#REF!="","",'WP 2022'!#REF!)</f>
        <v>#REF!</v>
      </c>
      <c r="E459" s="19" t="e">
        <f>IF('WP 2022'!#REF!="","",'WP 2022'!#REF!)</f>
        <v>#REF!</v>
      </c>
      <c r="F459" s="25" t="e">
        <f>IF('WP 2022'!#REF!="","",'WP 2022'!#REF!)</f>
        <v>#REF!</v>
      </c>
    </row>
    <row r="460" spans="1:6">
      <c r="A460" s="30" t="e">
        <f>+'WP 2022'!#REF!</f>
        <v>#REF!</v>
      </c>
      <c r="B460" s="19" t="e">
        <f>+'WP 2022'!#REF!</f>
        <v>#REF!</v>
      </c>
      <c r="C460" s="19" t="e">
        <f>IF('WP 2022'!#REF!="","",'WP 2022'!#REF!)</f>
        <v>#REF!</v>
      </c>
      <c r="D460" s="19" t="e">
        <f>IF('WP 2022'!#REF!="","",'WP 2022'!#REF!)</f>
        <v>#REF!</v>
      </c>
      <c r="E460" s="19" t="e">
        <f>IF('WP 2022'!#REF!="","",'WP 2022'!#REF!)</f>
        <v>#REF!</v>
      </c>
      <c r="F460" s="25" t="e">
        <f>IF('WP 2022'!#REF!="","",'WP 2022'!#REF!)</f>
        <v>#REF!</v>
      </c>
    </row>
    <row r="461" spans="1:6">
      <c r="A461" s="30" t="e">
        <f>+'WP 2022'!#REF!</f>
        <v>#REF!</v>
      </c>
      <c r="B461" s="19" t="e">
        <f>+'WP 2022'!#REF!</f>
        <v>#REF!</v>
      </c>
      <c r="C461" s="19" t="e">
        <f>IF('WP 2022'!#REF!="","",'WP 2022'!#REF!)</f>
        <v>#REF!</v>
      </c>
      <c r="D461" s="19" t="e">
        <f>IF('WP 2022'!#REF!="","",'WP 2022'!#REF!)</f>
        <v>#REF!</v>
      </c>
      <c r="E461" s="19" t="e">
        <f>IF('WP 2022'!#REF!="","",'WP 2022'!#REF!)</f>
        <v>#REF!</v>
      </c>
      <c r="F461" s="25" t="e">
        <f>IF('WP 2022'!#REF!="","",'WP 2022'!#REF!)</f>
        <v>#REF!</v>
      </c>
    </row>
    <row r="462" spans="1:6">
      <c r="A462" s="30" t="e">
        <f>+'WP 2022'!#REF!</f>
        <v>#REF!</v>
      </c>
      <c r="B462" s="19" t="e">
        <f>+'WP 2022'!#REF!</f>
        <v>#REF!</v>
      </c>
      <c r="C462" s="19" t="e">
        <f>IF('WP 2022'!#REF!="","",'WP 2022'!#REF!)</f>
        <v>#REF!</v>
      </c>
      <c r="D462" s="19" t="e">
        <f>IF('WP 2022'!#REF!="","",'WP 2022'!#REF!)</f>
        <v>#REF!</v>
      </c>
      <c r="E462" s="19" t="e">
        <f>IF('WP 2022'!#REF!="","",'WP 2022'!#REF!)</f>
        <v>#REF!</v>
      </c>
      <c r="F462" s="25" t="e">
        <f>IF('WP 2022'!#REF!="","",'WP 2022'!#REF!)</f>
        <v>#REF!</v>
      </c>
    </row>
    <row r="463" spans="1:6">
      <c r="A463" s="30" t="e">
        <f>+'WP 2022'!#REF!</f>
        <v>#REF!</v>
      </c>
      <c r="B463" s="19" t="e">
        <f>+'WP 2022'!#REF!</f>
        <v>#REF!</v>
      </c>
      <c r="C463" s="19" t="e">
        <f>IF('WP 2022'!#REF!="","",'WP 2022'!#REF!)</f>
        <v>#REF!</v>
      </c>
      <c r="D463" s="19" t="e">
        <f>IF('WP 2022'!#REF!="","",'WP 2022'!#REF!)</f>
        <v>#REF!</v>
      </c>
      <c r="E463" s="19" t="e">
        <f>IF('WP 2022'!#REF!="","",'WP 2022'!#REF!)</f>
        <v>#REF!</v>
      </c>
      <c r="F463" s="25" t="e">
        <f>IF('WP 2022'!#REF!="","",'WP 2022'!#REF!)</f>
        <v>#REF!</v>
      </c>
    </row>
    <row r="464" spans="1:6">
      <c r="A464" s="30" t="e">
        <f>+'WP 2022'!#REF!</f>
        <v>#REF!</v>
      </c>
      <c r="B464" s="19" t="e">
        <f>+'WP 2022'!#REF!</f>
        <v>#REF!</v>
      </c>
      <c r="C464" s="19" t="e">
        <f>IF('WP 2022'!#REF!="","",'WP 2022'!#REF!)</f>
        <v>#REF!</v>
      </c>
      <c r="D464" s="19" t="e">
        <f>IF('WP 2022'!#REF!="","",'WP 2022'!#REF!)</f>
        <v>#REF!</v>
      </c>
      <c r="E464" s="19" t="e">
        <f>IF('WP 2022'!#REF!="","",'WP 2022'!#REF!)</f>
        <v>#REF!</v>
      </c>
      <c r="F464" s="25" t="e">
        <f>IF('WP 2022'!#REF!="","",'WP 2022'!#REF!)</f>
        <v>#REF!</v>
      </c>
    </row>
    <row r="465" spans="1:6">
      <c r="A465" s="30" t="e">
        <f>+'WP 2022'!#REF!</f>
        <v>#REF!</v>
      </c>
      <c r="B465" s="19" t="e">
        <f>+'WP 2022'!#REF!</f>
        <v>#REF!</v>
      </c>
      <c r="C465" s="19" t="e">
        <f>IF('WP 2022'!#REF!="","",'WP 2022'!#REF!)</f>
        <v>#REF!</v>
      </c>
      <c r="D465" s="19" t="e">
        <f>IF('WP 2022'!#REF!="","",'WP 2022'!#REF!)</f>
        <v>#REF!</v>
      </c>
      <c r="E465" s="19" t="e">
        <f>IF('WP 2022'!#REF!="","",'WP 2022'!#REF!)</f>
        <v>#REF!</v>
      </c>
      <c r="F465" s="25" t="e">
        <f>IF('WP 2022'!#REF!="","",'WP 2022'!#REF!)</f>
        <v>#REF!</v>
      </c>
    </row>
    <row r="466" spans="1:6">
      <c r="A466" s="30" t="e">
        <f>+'WP 2022'!#REF!</f>
        <v>#REF!</v>
      </c>
      <c r="B466" s="19" t="e">
        <f>+'WP 2022'!#REF!</f>
        <v>#REF!</v>
      </c>
      <c r="C466" s="19" t="e">
        <f>IF('WP 2022'!#REF!="","",'WP 2022'!#REF!)</f>
        <v>#REF!</v>
      </c>
      <c r="D466" s="19" t="e">
        <f>IF('WP 2022'!#REF!="","",'WP 2022'!#REF!)</f>
        <v>#REF!</v>
      </c>
      <c r="E466" s="19" t="e">
        <f>IF('WP 2022'!#REF!="","",'WP 2022'!#REF!)</f>
        <v>#REF!</v>
      </c>
      <c r="F466" s="25" t="e">
        <f>IF('WP 2022'!#REF!="","",'WP 2022'!#REF!)</f>
        <v>#REF!</v>
      </c>
    </row>
    <row r="467" spans="1:6">
      <c r="A467" s="30" t="e">
        <f>+'WP 2022'!#REF!</f>
        <v>#REF!</v>
      </c>
      <c r="B467" s="19" t="e">
        <f>+'WP 2022'!#REF!</f>
        <v>#REF!</v>
      </c>
      <c r="C467" s="19" t="e">
        <f>IF('WP 2022'!#REF!="","",'WP 2022'!#REF!)</f>
        <v>#REF!</v>
      </c>
      <c r="D467" s="19" t="e">
        <f>IF('WP 2022'!#REF!="","",'WP 2022'!#REF!)</f>
        <v>#REF!</v>
      </c>
      <c r="E467" s="19" t="e">
        <f>IF('WP 2022'!#REF!="","",'WP 2022'!#REF!)</f>
        <v>#REF!</v>
      </c>
      <c r="F467" s="25" t="e">
        <f>IF('WP 2022'!#REF!="","",'WP 2022'!#REF!)</f>
        <v>#REF!</v>
      </c>
    </row>
    <row r="468" spans="1:6">
      <c r="A468" s="30" t="e">
        <f>+'WP 2022'!#REF!</f>
        <v>#REF!</v>
      </c>
      <c r="B468" s="19" t="e">
        <f>+'WP 2022'!#REF!</f>
        <v>#REF!</v>
      </c>
      <c r="C468" s="19" t="e">
        <f>IF('WP 2022'!#REF!="","",'WP 2022'!#REF!)</f>
        <v>#REF!</v>
      </c>
      <c r="D468" s="19" t="e">
        <f>IF('WP 2022'!#REF!="","",'WP 2022'!#REF!)</f>
        <v>#REF!</v>
      </c>
      <c r="E468" s="19" t="e">
        <f>IF('WP 2022'!#REF!="","",'WP 2022'!#REF!)</f>
        <v>#REF!</v>
      </c>
      <c r="F468" s="25" t="e">
        <f>IF('WP 2022'!#REF!="","",'WP 2022'!#REF!)</f>
        <v>#REF!</v>
      </c>
    </row>
    <row r="469" spans="1:6">
      <c r="A469" s="30" t="e">
        <f>+'WP 2022'!#REF!</f>
        <v>#REF!</v>
      </c>
      <c r="B469" s="19" t="e">
        <f>+'WP 2022'!#REF!</f>
        <v>#REF!</v>
      </c>
      <c r="C469" s="19" t="e">
        <f>IF('WP 2022'!#REF!="","",'WP 2022'!#REF!)</f>
        <v>#REF!</v>
      </c>
      <c r="D469" s="19" t="e">
        <f>IF('WP 2022'!#REF!="","",'WP 2022'!#REF!)</f>
        <v>#REF!</v>
      </c>
      <c r="E469" s="19" t="e">
        <f>IF('WP 2022'!#REF!="","",'WP 2022'!#REF!)</f>
        <v>#REF!</v>
      </c>
      <c r="F469" s="25" t="e">
        <f>IF('WP 2022'!#REF!="","",'WP 2022'!#REF!)</f>
        <v>#REF!</v>
      </c>
    </row>
    <row r="470" spans="1:6">
      <c r="A470" s="30" t="e">
        <f>+'WP 2022'!#REF!</f>
        <v>#REF!</v>
      </c>
      <c r="B470" s="19" t="e">
        <f>+'WP 2022'!#REF!</f>
        <v>#REF!</v>
      </c>
      <c r="C470" s="19" t="e">
        <f>IF('WP 2022'!#REF!="","",'WP 2022'!#REF!)</f>
        <v>#REF!</v>
      </c>
      <c r="D470" s="19" t="e">
        <f>IF('WP 2022'!#REF!="","",'WP 2022'!#REF!)</f>
        <v>#REF!</v>
      </c>
      <c r="E470" s="19" t="e">
        <f>IF('WP 2022'!#REF!="","",'WP 2022'!#REF!)</f>
        <v>#REF!</v>
      </c>
      <c r="F470" s="25" t="e">
        <f>IF('WP 2022'!#REF!="","",'WP 2022'!#REF!)</f>
        <v>#REF!</v>
      </c>
    </row>
    <row r="471" spans="1:6">
      <c r="A471" s="30" t="e">
        <f>+'WP 2022'!#REF!</f>
        <v>#REF!</v>
      </c>
      <c r="B471" s="19" t="e">
        <f>+'WP 2022'!#REF!</f>
        <v>#REF!</v>
      </c>
      <c r="C471" s="19" t="e">
        <f>IF('WP 2022'!#REF!="","",'WP 2022'!#REF!)</f>
        <v>#REF!</v>
      </c>
      <c r="D471" s="19" t="e">
        <f>IF('WP 2022'!#REF!="","",'WP 2022'!#REF!)</f>
        <v>#REF!</v>
      </c>
      <c r="E471" s="19" t="e">
        <f>IF('WP 2022'!#REF!="","",'WP 2022'!#REF!)</f>
        <v>#REF!</v>
      </c>
      <c r="F471" s="25" t="e">
        <f>IF('WP 2022'!#REF!="","",'WP 2022'!#REF!)</f>
        <v>#REF!</v>
      </c>
    </row>
    <row r="472" spans="1:6">
      <c r="A472" s="30" t="e">
        <f>+'WP 2022'!#REF!</f>
        <v>#REF!</v>
      </c>
      <c r="B472" s="19" t="e">
        <f>+'WP 2022'!#REF!</f>
        <v>#REF!</v>
      </c>
      <c r="C472" s="19" t="e">
        <f>IF('WP 2022'!#REF!="","",'WP 2022'!#REF!)</f>
        <v>#REF!</v>
      </c>
      <c r="D472" s="19" t="e">
        <f>IF('WP 2022'!#REF!="","",'WP 2022'!#REF!)</f>
        <v>#REF!</v>
      </c>
      <c r="E472" s="19" t="e">
        <f>IF('WP 2022'!#REF!="","",'WP 2022'!#REF!)</f>
        <v>#REF!</v>
      </c>
      <c r="F472" s="25" t="e">
        <f>IF('WP 2022'!#REF!="","",'WP 2022'!#REF!)</f>
        <v>#REF!</v>
      </c>
    </row>
    <row r="473" spans="1:6">
      <c r="A473" s="30" t="e">
        <f>+'WP 2022'!#REF!</f>
        <v>#REF!</v>
      </c>
      <c r="B473" s="19" t="e">
        <f>+'WP 2022'!#REF!</f>
        <v>#REF!</v>
      </c>
      <c r="C473" s="19" t="e">
        <f>IF('WP 2022'!#REF!="","",'WP 2022'!#REF!)</f>
        <v>#REF!</v>
      </c>
      <c r="D473" s="19" t="e">
        <f>IF('WP 2022'!#REF!="","",'WP 2022'!#REF!)</f>
        <v>#REF!</v>
      </c>
      <c r="E473" s="19" t="e">
        <f>IF('WP 2022'!#REF!="","",'WP 2022'!#REF!)</f>
        <v>#REF!</v>
      </c>
      <c r="F473" s="25" t="e">
        <f>IF('WP 2022'!#REF!="","",'WP 2022'!#REF!)</f>
        <v>#REF!</v>
      </c>
    </row>
    <row r="474" spans="1:6">
      <c r="A474" s="30" t="e">
        <f>+'WP 2022'!#REF!</f>
        <v>#REF!</v>
      </c>
      <c r="B474" s="19" t="e">
        <f>+'WP 2022'!#REF!</f>
        <v>#REF!</v>
      </c>
      <c r="C474" s="19" t="e">
        <f>IF('WP 2022'!#REF!="","",'WP 2022'!#REF!)</f>
        <v>#REF!</v>
      </c>
      <c r="D474" s="19" t="e">
        <f>IF('WP 2022'!#REF!="","",'WP 2022'!#REF!)</f>
        <v>#REF!</v>
      </c>
      <c r="E474" s="19" t="e">
        <f>IF('WP 2022'!#REF!="","",'WP 2022'!#REF!)</f>
        <v>#REF!</v>
      </c>
      <c r="F474" s="25" t="e">
        <f>IF('WP 2022'!#REF!="","",'WP 2022'!#REF!)</f>
        <v>#REF!</v>
      </c>
    </row>
    <row r="475" spans="1:6">
      <c r="A475" s="30" t="e">
        <f>+'WP 2022'!#REF!</f>
        <v>#REF!</v>
      </c>
      <c r="B475" s="19" t="e">
        <f>+'WP 2022'!#REF!</f>
        <v>#REF!</v>
      </c>
      <c r="C475" s="19" t="e">
        <f>IF('WP 2022'!#REF!="","",'WP 2022'!#REF!)</f>
        <v>#REF!</v>
      </c>
      <c r="D475" s="19" t="e">
        <f>IF('WP 2022'!#REF!="","",'WP 2022'!#REF!)</f>
        <v>#REF!</v>
      </c>
      <c r="E475" s="19" t="e">
        <f>IF('WP 2022'!#REF!="","",'WP 2022'!#REF!)</f>
        <v>#REF!</v>
      </c>
      <c r="F475" s="25" t="e">
        <f>IF('WP 2022'!#REF!="","",'WP 2022'!#REF!)</f>
        <v>#REF!</v>
      </c>
    </row>
    <row r="476" spans="1:6">
      <c r="A476" s="30" t="e">
        <f>+'WP 2022'!#REF!</f>
        <v>#REF!</v>
      </c>
      <c r="B476" s="19" t="e">
        <f>+'WP 2022'!#REF!</f>
        <v>#REF!</v>
      </c>
      <c r="C476" s="19" t="e">
        <f>IF('WP 2022'!#REF!="","",'WP 2022'!#REF!)</f>
        <v>#REF!</v>
      </c>
      <c r="D476" s="19" t="e">
        <f>IF('WP 2022'!#REF!="","",'WP 2022'!#REF!)</f>
        <v>#REF!</v>
      </c>
      <c r="E476" s="19" t="e">
        <f>IF('WP 2022'!#REF!="","",'WP 2022'!#REF!)</f>
        <v>#REF!</v>
      </c>
      <c r="F476" s="25" t="e">
        <f>IF('WP 2022'!#REF!="","",'WP 2022'!#REF!)</f>
        <v>#REF!</v>
      </c>
    </row>
    <row r="477" spans="1:6">
      <c r="A477" s="30" t="e">
        <f>+'WP 2022'!#REF!</f>
        <v>#REF!</v>
      </c>
      <c r="B477" s="19" t="e">
        <f>+'WP 2022'!#REF!</f>
        <v>#REF!</v>
      </c>
      <c r="C477" s="19" t="e">
        <f>IF('WP 2022'!#REF!="","",'WP 2022'!#REF!)</f>
        <v>#REF!</v>
      </c>
      <c r="D477" s="19" t="e">
        <f>IF('WP 2022'!#REF!="","",'WP 2022'!#REF!)</f>
        <v>#REF!</v>
      </c>
      <c r="E477" s="19" t="e">
        <f>IF('WP 2022'!#REF!="","",'WP 2022'!#REF!)</f>
        <v>#REF!</v>
      </c>
      <c r="F477" s="25" t="e">
        <f>IF('WP 2022'!#REF!="","",'WP 2022'!#REF!)</f>
        <v>#REF!</v>
      </c>
    </row>
    <row r="478" spans="1:6">
      <c r="A478" s="30" t="e">
        <f>+'WP 2022'!#REF!</f>
        <v>#REF!</v>
      </c>
      <c r="B478" s="19" t="e">
        <f>+'WP 2022'!#REF!</f>
        <v>#REF!</v>
      </c>
      <c r="C478" s="19" t="e">
        <f>IF('WP 2022'!#REF!="","",'WP 2022'!#REF!)</f>
        <v>#REF!</v>
      </c>
      <c r="D478" s="19" t="e">
        <f>IF('WP 2022'!#REF!="","",'WP 2022'!#REF!)</f>
        <v>#REF!</v>
      </c>
      <c r="E478" s="19" t="e">
        <f>IF('WP 2022'!#REF!="","",'WP 2022'!#REF!)</f>
        <v>#REF!</v>
      </c>
      <c r="F478" s="25" t="e">
        <f>IF('WP 2022'!#REF!="","",'WP 2022'!#REF!)</f>
        <v>#REF!</v>
      </c>
    </row>
    <row r="479" spans="1:6">
      <c r="A479" s="30" t="e">
        <f>+'WP 2022'!#REF!</f>
        <v>#REF!</v>
      </c>
      <c r="B479" s="19" t="e">
        <f>+'WP 2022'!#REF!</f>
        <v>#REF!</v>
      </c>
      <c r="C479" s="19" t="e">
        <f>IF('WP 2022'!#REF!="","",'WP 2022'!#REF!)</f>
        <v>#REF!</v>
      </c>
      <c r="D479" s="19" t="e">
        <f>IF('WP 2022'!#REF!="","",'WP 2022'!#REF!)</f>
        <v>#REF!</v>
      </c>
      <c r="E479" s="19" t="e">
        <f>IF('WP 2022'!#REF!="","",'WP 2022'!#REF!)</f>
        <v>#REF!</v>
      </c>
      <c r="F479" s="25" t="e">
        <f>IF('WP 2022'!#REF!="","",'WP 2022'!#REF!)</f>
        <v>#REF!</v>
      </c>
    </row>
    <row r="480" spans="1:6">
      <c r="A480" s="30" t="e">
        <f>+'WP 2022'!#REF!</f>
        <v>#REF!</v>
      </c>
      <c r="B480" s="19" t="e">
        <f>+'WP 2022'!#REF!</f>
        <v>#REF!</v>
      </c>
      <c r="C480" s="19" t="e">
        <f>IF('WP 2022'!#REF!="","",'WP 2022'!#REF!)</f>
        <v>#REF!</v>
      </c>
      <c r="D480" s="19" t="e">
        <f>IF('WP 2022'!#REF!="","",'WP 2022'!#REF!)</f>
        <v>#REF!</v>
      </c>
      <c r="E480" s="19" t="e">
        <f>IF('WP 2022'!#REF!="","",'WP 2022'!#REF!)</f>
        <v>#REF!</v>
      </c>
      <c r="F480" s="25" t="e">
        <f>IF('WP 2022'!#REF!="","",'WP 2022'!#REF!)</f>
        <v>#REF!</v>
      </c>
    </row>
    <row r="481" spans="1:6">
      <c r="A481" s="30" t="e">
        <f>+'WP 2022'!#REF!</f>
        <v>#REF!</v>
      </c>
      <c r="B481" s="19" t="e">
        <f>+'WP 2022'!#REF!</f>
        <v>#REF!</v>
      </c>
      <c r="C481" s="19" t="e">
        <f>IF('WP 2022'!#REF!="","",'WP 2022'!#REF!)</f>
        <v>#REF!</v>
      </c>
      <c r="D481" s="19" t="e">
        <f>IF('WP 2022'!#REF!="","",'WP 2022'!#REF!)</f>
        <v>#REF!</v>
      </c>
      <c r="E481" s="19" t="e">
        <f>IF('WP 2022'!#REF!="","",'WP 2022'!#REF!)</f>
        <v>#REF!</v>
      </c>
      <c r="F481" s="25" t="e">
        <f>IF('WP 2022'!#REF!="","",'WP 2022'!#REF!)</f>
        <v>#REF!</v>
      </c>
    </row>
    <row r="482" spans="1:6">
      <c r="A482" s="30" t="e">
        <f>+'WP 2022'!#REF!</f>
        <v>#REF!</v>
      </c>
      <c r="B482" s="19" t="e">
        <f>+'WP 2022'!#REF!</f>
        <v>#REF!</v>
      </c>
      <c r="C482" s="19" t="e">
        <f>IF('WP 2022'!#REF!="","",'WP 2022'!#REF!)</f>
        <v>#REF!</v>
      </c>
      <c r="D482" s="19" t="e">
        <f>IF('WP 2022'!#REF!="","",'WP 2022'!#REF!)</f>
        <v>#REF!</v>
      </c>
      <c r="E482" s="19" t="e">
        <f>IF('WP 2022'!#REF!="","",'WP 2022'!#REF!)</f>
        <v>#REF!</v>
      </c>
      <c r="F482" s="25" t="e">
        <f>IF('WP 2022'!#REF!="","",'WP 2022'!#REF!)</f>
        <v>#REF!</v>
      </c>
    </row>
    <row r="483" spans="1:6">
      <c r="A483" s="30" t="e">
        <f>+'WP 2022'!#REF!</f>
        <v>#REF!</v>
      </c>
      <c r="B483" s="19" t="e">
        <f>+'WP 2022'!#REF!</f>
        <v>#REF!</v>
      </c>
      <c r="C483" s="19" t="e">
        <f>IF('WP 2022'!#REF!="","",'WP 2022'!#REF!)</f>
        <v>#REF!</v>
      </c>
      <c r="D483" s="19" t="e">
        <f>IF('WP 2022'!#REF!="","",'WP 2022'!#REF!)</f>
        <v>#REF!</v>
      </c>
      <c r="E483" s="19" t="e">
        <f>IF('WP 2022'!#REF!="","",'WP 2022'!#REF!)</f>
        <v>#REF!</v>
      </c>
      <c r="F483" s="25" t="e">
        <f>IF('WP 2022'!#REF!="","",'WP 2022'!#REF!)</f>
        <v>#REF!</v>
      </c>
    </row>
    <row r="484" spans="1:6">
      <c r="A484" s="30" t="e">
        <f>+'WP 2022'!#REF!</f>
        <v>#REF!</v>
      </c>
      <c r="B484" s="19" t="e">
        <f>+'WP 2022'!#REF!</f>
        <v>#REF!</v>
      </c>
      <c r="C484" s="19" t="e">
        <f>IF('WP 2022'!#REF!="","",'WP 2022'!#REF!)</f>
        <v>#REF!</v>
      </c>
      <c r="D484" s="19" t="e">
        <f>IF('WP 2022'!#REF!="","",'WP 2022'!#REF!)</f>
        <v>#REF!</v>
      </c>
      <c r="E484" s="19" t="e">
        <f>IF('WP 2022'!#REF!="","",'WP 2022'!#REF!)</f>
        <v>#REF!</v>
      </c>
      <c r="F484" s="25" t="e">
        <f>IF('WP 2022'!#REF!="","",'WP 2022'!#REF!)</f>
        <v>#REF!</v>
      </c>
    </row>
    <row r="485" spans="1:6">
      <c r="A485" s="30" t="e">
        <f>+'WP 2022'!#REF!</f>
        <v>#REF!</v>
      </c>
      <c r="B485" s="19" t="e">
        <f>+'WP 2022'!#REF!</f>
        <v>#REF!</v>
      </c>
      <c r="C485" s="19" t="e">
        <f>IF('WP 2022'!#REF!="","",'WP 2022'!#REF!)</f>
        <v>#REF!</v>
      </c>
      <c r="D485" s="19" t="e">
        <f>IF('WP 2022'!#REF!="","",'WP 2022'!#REF!)</f>
        <v>#REF!</v>
      </c>
      <c r="E485" s="19" t="e">
        <f>IF('WP 2022'!#REF!="","",'WP 2022'!#REF!)</f>
        <v>#REF!</v>
      </c>
      <c r="F485" s="25" t="e">
        <f>IF('WP 2022'!#REF!="","",'WP 2022'!#REF!)</f>
        <v>#REF!</v>
      </c>
    </row>
    <row r="486" spans="1:6">
      <c r="A486" s="30" t="e">
        <f>+'WP 2022'!#REF!</f>
        <v>#REF!</v>
      </c>
      <c r="B486" s="19" t="e">
        <f>+'WP 2022'!#REF!</f>
        <v>#REF!</v>
      </c>
      <c r="C486" s="19" t="e">
        <f>IF('WP 2022'!#REF!="","",'WP 2022'!#REF!)</f>
        <v>#REF!</v>
      </c>
      <c r="D486" s="19" t="e">
        <f>IF('WP 2022'!#REF!="","",'WP 2022'!#REF!)</f>
        <v>#REF!</v>
      </c>
      <c r="E486" s="19" t="e">
        <f>IF('WP 2022'!#REF!="","",'WP 2022'!#REF!)</f>
        <v>#REF!</v>
      </c>
      <c r="F486" s="25" t="e">
        <f>IF('WP 2022'!#REF!="","",'WP 2022'!#REF!)</f>
        <v>#REF!</v>
      </c>
    </row>
    <row r="487" spans="1:6">
      <c r="A487" s="30" t="e">
        <f>+'WP 2022'!#REF!</f>
        <v>#REF!</v>
      </c>
      <c r="B487" s="19" t="e">
        <f>+'WP 2022'!#REF!</f>
        <v>#REF!</v>
      </c>
      <c r="C487" s="19" t="e">
        <f>IF('WP 2022'!#REF!="","",'WP 2022'!#REF!)</f>
        <v>#REF!</v>
      </c>
      <c r="D487" s="19" t="e">
        <f>IF('WP 2022'!#REF!="","",'WP 2022'!#REF!)</f>
        <v>#REF!</v>
      </c>
      <c r="E487" s="19" t="e">
        <f>IF('WP 2022'!#REF!="","",'WP 2022'!#REF!)</f>
        <v>#REF!</v>
      </c>
      <c r="F487" s="25" t="e">
        <f>IF('WP 2022'!#REF!="","",'WP 2022'!#REF!)</f>
        <v>#REF!</v>
      </c>
    </row>
    <row r="488" spans="1:6">
      <c r="A488" s="30" t="e">
        <f>+'WP 2022'!#REF!</f>
        <v>#REF!</v>
      </c>
      <c r="B488" s="19" t="e">
        <f>+'WP 2022'!#REF!</f>
        <v>#REF!</v>
      </c>
      <c r="C488" s="19" t="e">
        <f>IF('WP 2022'!#REF!="","",'WP 2022'!#REF!)</f>
        <v>#REF!</v>
      </c>
      <c r="D488" s="19" t="e">
        <f>IF('WP 2022'!#REF!="","",'WP 2022'!#REF!)</f>
        <v>#REF!</v>
      </c>
      <c r="E488" s="19" t="e">
        <f>IF('WP 2022'!#REF!="","",'WP 2022'!#REF!)</f>
        <v>#REF!</v>
      </c>
      <c r="F488" s="25" t="e">
        <f>IF('WP 2022'!#REF!="","",'WP 2022'!#REF!)</f>
        <v>#REF!</v>
      </c>
    </row>
    <row r="489" spans="1:6">
      <c r="A489" s="30" t="e">
        <f>+'WP 2022'!#REF!</f>
        <v>#REF!</v>
      </c>
      <c r="B489" s="19" t="e">
        <f>+'WP 2022'!#REF!</f>
        <v>#REF!</v>
      </c>
      <c r="C489" s="19" t="e">
        <f>IF('WP 2022'!#REF!="","",'WP 2022'!#REF!)</f>
        <v>#REF!</v>
      </c>
      <c r="D489" s="19" t="e">
        <f>IF('WP 2022'!#REF!="","",'WP 2022'!#REF!)</f>
        <v>#REF!</v>
      </c>
      <c r="E489" s="19" t="e">
        <f>IF('WP 2022'!#REF!="","",'WP 2022'!#REF!)</f>
        <v>#REF!</v>
      </c>
      <c r="F489" s="25" t="e">
        <f>IF('WP 2022'!#REF!="","",'WP 2022'!#REF!)</f>
        <v>#REF!</v>
      </c>
    </row>
    <row r="490" spans="1:6">
      <c r="A490" s="30" t="e">
        <f>+'WP 2022'!#REF!</f>
        <v>#REF!</v>
      </c>
      <c r="B490" s="19" t="e">
        <f>+'WP 2022'!#REF!</f>
        <v>#REF!</v>
      </c>
      <c r="C490" s="19" t="e">
        <f>IF('WP 2022'!#REF!="","",'WP 2022'!#REF!)</f>
        <v>#REF!</v>
      </c>
      <c r="D490" s="19" t="e">
        <f>IF('WP 2022'!#REF!="","",'WP 2022'!#REF!)</f>
        <v>#REF!</v>
      </c>
      <c r="E490" s="19" t="e">
        <f>IF('WP 2022'!#REF!="","",'WP 2022'!#REF!)</f>
        <v>#REF!</v>
      </c>
      <c r="F490" s="25" t="e">
        <f>IF('WP 2022'!#REF!="","",'WP 2022'!#REF!)</f>
        <v>#REF!</v>
      </c>
    </row>
    <row r="491" spans="1:6">
      <c r="A491" s="30" t="e">
        <f>+'WP 2022'!#REF!</f>
        <v>#REF!</v>
      </c>
      <c r="B491" s="19" t="e">
        <f>+'WP 2022'!#REF!</f>
        <v>#REF!</v>
      </c>
      <c r="C491" s="19" t="e">
        <f>IF('WP 2022'!#REF!="","",'WP 2022'!#REF!)</f>
        <v>#REF!</v>
      </c>
      <c r="D491" s="19" t="e">
        <f>IF('WP 2022'!#REF!="","",'WP 2022'!#REF!)</f>
        <v>#REF!</v>
      </c>
      <c r="E491" s="19" t="e">
        <f>IF('WP 2022'!#REF!="","",'WP 2022'!#REF!)</f>
        <v>#REF!</v>
      </c>
      <c r="F491" s="25" t="e">
        <f>IF('WP 2022'!#REF!="","",'WP 2022'!#REF!)</f>
        <v>#REF!</v>
      </c>
    </row>
    <row r="492" spans="1:6">
      <c r="A492" s="30" t="e">
        <f>+'WP 2022'!#REF!</f>
        <v>#REF!</v>
      </c>
      <c r="B492" s="19" t="e">
        <f>+'WP 2022'!#REF!</f>
        <v>#REF!</v>
      </c>
      <c r="C492" s="19" t="e">
        <f>IF('WP 2022'!#REF!="","",'WP 2022'!#REF!)</f>
        <v>#REF!</v>
      </c>
      <c r="D492" s="19" t="e">
        <f>IF('WP 2022'!#REF!="","",'WP 2022'!#REF!)</f>
        <v>#REF!</v>
      </c>
      <c r="E492" s="19" t="e">
        <f>IF('WP 2022'!#REF!="","",'WP 2022'!#REF!)</f>
        <v>#REF!</v>
      </c>
      <c r="F492" s="25" t="e">
        <f>IF('WP 2022'!#REF!="","",'WP 2022'!#REF!)</f>
        <v>#REF!</v>
      </c>
    </row>
    <row r="493" spans="1:6">
      <c r="A493" s="30" t="e">
        <f>+'WP 2022'!#REF!</f>
        <v>#REF!</v>
      </c>
      <c r="B493" s="19" t="e">
        <f>+'WP 2022'!#REF!</f>
        <v>#REF!</v>
      </c>
      <c r="C493" s="19" t="e">
        <f>IF('WP 2022'!#REF!="","",'WP 2022'!#REF!)</f>
        <v>#REF!</v>
      </c>
      <c r="D493" s="19" t="e">
        <f>IF('WP 2022'!#REF!="","",'WP 2022'!#REF!)</f>
        <v>#REF!</v>
      </c>
      <c r="E493" s="19" t="e">
        <f>IF('WP 2022'!#REF!="","",'WP 2022'!#REF!)</f>
        <v>#REF!</v>
      </c>
      <c r="F493" s="25" t="e">
        <f>IF('WP 2022'!#REF!="","",'WP 2022'!#REF!)</f>
        <v>#REF!</v>
      </c>
    </row>
    <row r="494" spans="1:6">
      <c r="A494" s="30" t="e">
        <f>+'WP 2022'!#REF!</f>
        <v>#REF!</v>
      </c>
      <c r="B494" s="19" t="e">
        <f>+'WP 2022'!#REF!</f>
        <v>#REF!</v>
      </c>
      <c r="C494" s="19" t="e">
        <f>IF('WP 2022'!#REF!="","",'WP 2022'!#REF!)</f>
        <v>#REF!</v>
      </c>
      <c r="D494" s="19" t="e">
        <f>IF('WP 2022'!#REF!="","",'WP 2022'!#REF!)</f>
        <v>#REF!</v>
      </c>
      <c r="E494" s="19" t="e">
        <f>IF('WP 2022'!#REF!="","",'WP 2022'!#REF!)</f>
        <v>#REF!</v>
      </c>
      <c r="F494" s="25" t="e">
        <f>IF('WP 2022'!#REF!="","",'WP 2022'!#REF!)</f>
        <v>#REF!</v>
      </c>
    </row>
    <row r="495" spans="1:6">
      <c r="A495" s="30" t="e">
        <f>+'WP 2022'!#REF!</f>
        <v>#REF!</v>
      </c>
      <c r="B495" s="19" t="e">
        <f>+'WP 2022'!#REF!</f>
        <v>#REF!</v>
      </c>
      <c r="C495" s="19" t="e">
        <f>IF('WP 2022'!#REF!="","",'WP 2022'!#REF!)</f>
        <v>#REF!</v>
      </c>
      <c r="D495" s="19" t="e">
        <f>IF('WP 2022'!#REF!="","",'WP 2022'!#REF!)</f>
        <v>#REF!</v>
      </c>
      <c r="E495" s="19" t="e">
        <f>IF('WP 2022'!#REF!="","",'WP 2022'!#REF!)</f>
        <v>#REF!</v>
      </c>
      <c r="F495" s="25" t="e">
        <f>IF('WP 2022'!#REF!="","",'WP 2022'!#REF!)</f>
        <v>#REF!</v>
      </c>
    </row>
    <row r="496" spans="1:6">
      <c r="A496" s="30" t="e">
        <f>+'WP 2022'!#REF!</f>
        <v>#REF!</v>
      </c>
      <c r="B496" s="19" t="e">
        <f>+'WP 2022'!#REF!</f>
        <v>#REF!</v>
      </c>
      <c r="C496" s="19" t="e">
        <f>IF('WP 2022'!#REF!="","",'WP 2022'!#REF!)</f>
        <v>#REF!</v>
      </c>
      <c r="D496" s="19" t="e">
        <f>IF('WP 2022'!#REF!="","",'WP 2022'!#REF!)</f>
        <v>#REF!</v>
      </c>
      <c r="E496" s="19" t="e">
        <f>IF('WP 2022'!#REF!="","",'WP 2022'!#REF!)</f>
        <v>#REF!</v>
      </c>
      <c r="F496" s="25" t="e">
        <f>IF('WP 2022'!#REF!="","",'WP 2022'!#REF!)</f>
        <v>#REF!</v>
      </c>
    </row>
    <row r="497" spans="1:6">
      <c r="A497" s="30" t="e">
        <f>+'WP 2022'!#REF!</f>
        <v>#REF!</v>
      </c>
      <c r="B497" s="19" t="e">
        <f>+'WP 2022'!#REF!</f>
        <v>#REF!</v>
      </c>
      <c r="C497" s="19" t="e">
        <f>IF('WP 2022'!#REF!="","",'WP 2022'!#REF!)</f>
        <v>#REF!</v>
      </c>
      <c r="D497" s="19" t="e">
        <f>IF('WP 2022'!#REF!="","",'WP 2022'!#REF!)</f>
        <v>#REF!</v>
      </c>
      <c r="E497" s="19" t="e">
        <f>IF('WP 2022'!#REF!="","",'WP 2022'!#REF!)</f>
        <v>#REF!</v>
      </c>
      <c r="F497" s="25" t="e">
        <f>IF('WP 2022'!#REF!="","",'WP 2022'!#REF!)</f>
        <v>#REF!</v>
      </c>
    </row>
    <row r="498" spans="1:6">
      <c r="A498" s="30" t="e">
        <f>+'WP 2022'!#REF!</f>
        <v>#REF!</v>
      </c>
      <c r="B498" s="19" t="e">
        <f>+'WP 2022'!#REF!</f>
        <v>#REF!</v>
      </c>
      <c r="C498" s="19" t="e">
        <f>IF('WP 2022'!#REF!="","",'WP 2022'!#REF!)</f>
        <v>#REF!</v>
      </c>
      <c r="D498" s="19" t="e">
        <f>IF('WP 2022'!#REF!="","",'WP 2022'!#REF!)</f>
        <v>#REF!</v>
      </c>
      <c r="E498" s="19" t="e">
        <f>IF('WP 2022'!#REF!="","",'WP 2022'!#REF!)</f>
        <v>#REF!</v>
      </c>
      <c r="F498" s="25" t="e">
        <f>IF('WP 2022'!#REF!="","",'WP 2022'!#REF!)</f>
        <v>#REF!</v>
      </c>
    </row>
    <row r="499" spans="1:6">
      <c r="A499" s="30" t="e">
        <f>+'WP 2022'!#REF!</f>
        <v>#REF!</v>
      </c>
      <c r="B499" s="19" t="e">
        <f>+'WP 2022'!#REF!</f>
        <v>#REF!</v>
      </c>
      <c r="C499" s="19" t="e">
        <f>IF('WP 2022'!#REF!="","",'WP 2022'!#REF!)</f>
        <v>#REF!</v>
      </c>
      <c r="D499" s="19" t="e">
        <f>IF('WP 2022'!#REF!="","",'WP 2022'!#REF!)</f>
        <v>#REF!</v>
      </c>
      <c r="E499" s="19" t="e">
        <f>IF('WP 2022'!#REF!="","",'WP 2022'!#REF!)</f>
        <v>#REF!</v>
      </c>
      <c r="F499" s="25" t="e">
        <f>IF('WP 2022'!#REF!="","",'WP 2022'!#REF!)</f>
        <v>#REF!</v>
      </c>
    </row>
    <row r="500" spans="1:6">
      <c r="A500" s="30" t="e">
        <f>+'WP 2022'!#REF!</f>
        <v>#REF!</v>
      </c>
      <c r="B500" s="19" t="e">
        <f>+'WP 2022'!#REF!</f>
        <v>#REF!</v>
      </c>
      <c r="C500" s="19" t="e">
        <f>IF('WP 2022'!#REF!="","",'WP 2022'!#REF!)</f>
        <v>#REF!</v>
      </c>
      <c r="D500" s="19" t="e">
        <f>IF('WP 2022'!#REF!="","",'WP 2022'!#REF!)</f>
        <v>#REF!</v>
      </c>
      <c r="E500" s="19" t="e">
        <f>IF('WP 2022'!#REF!="","",'WP 2022'!#REF!)</f>
        <v>#REF!</v>
      </c>
      <c r="F500" s="25" t="e">
        <f>IF('WP 2022'!#REF!="","",'WP 2022'!#REF!)</f>
        <v>#REF!</v>
      </c>
    </row>
    <row r="501" spans="1:6">
      <c r="A501" s="30" t="e">
        <f>+'WP 2022'!#REF!</f>
        <v>#REF!</v>
      </c>
      <c r="B501" s="19" t="e">
        <f>+'WP 2022'!#REF!</f>
        <v>#REF!</v>
      </c>
      <c r="C501" s="19" t="e">
        <f>IF('WP 2022'!#REF!="","",'WP 2022'!#REF!)</f>
        <v>#REF!</v>
      </c>
      <c r="D501" s="19" t="e">
        <f>IF('WP 2022'!#REF!="","",'WP 2022'!#REF!)</f>
        <v>#REF!</v>
      </c>
      <c r="E501" s="19" t="e">
        <f>IF('WP 2022'!#REF!="","",'WP 2022'!#REF!)</f>
        <v>#REF!</v>
      </c>
      <c r="F501" s="25" t="e">
        <f>IF('WP 2022'!#REF!="","",'WP 2022'!#REF!)</f>
        <v>#REF!</v>
      </c>
    </row>
    <row r="502" spans="1:6">
      <c r="A502" s="30" t="e">
        <f>+'WP 2022'!#REF!</f>
        <v>#REF!</v>
      </c>
      <c r="B502" s="19" t="e">
        <f>+'WP 2022'!#REF!</f>
        <v>#REF!</v>
      </c>
      <c r="C502" s="19" t="e">
        <f>IF('WP 2022'!#REF!="","",'WP 2022'!#REF!)</f>
        <v>#REF!</v>
      </c>
      <c r="D502" s="19" t="e">
        <f>IF('WP 2022'!#REF!="","",'WP 2022'!#REF!)</f>
        <v>#REF!</v>
      </c>
      <c r="E502" s="19" t="e">
        <f>IF('WP 2022'!#REF!="","",'WP 2022'!#REF!)</f>
        <v>#REF!</v>
      </c>
      <c r="F502" s="25" t="e">
        <f>IF('WP 2022'!#REF!="","",'WP 2022'!#REF!)</f>
        <v>#REF!</v>
      </c>
    </row>
    <row r="503" spans="1:6">
      <c r="A503" s="30" t="e">
        <f>+'WP 2022'!#REF!</f>
        <v>#REF!</v>
      </c>
      <c r="B503" s="19" t="e">
        <f>+'WP 2022'!#REF!</f>
        <v>#REF!</v>
      </c>
      <c r="C503" s="19" t="e">
        <f>IF('WP 2022'!#REF!="","",'WP 2022'!#REF!)</f>
        <v>#REF!</v>
      </c>
      <c r="D503" s="19" t="e">
        <f>IF('WP 2022'!#REF!="","",'WP 2022'!#REF!)</f>
        <v>#REF!</v>
      </c>
      <c r="E503" s="19" t="e">
        <f>IF('WP 2022'!#REF!="","",'WP 2022'!#REF!)</f>
        <v>#REF!</v>
      </c>
      <c r="F503" s="25" t="e">
        <f>IF('WP 2022'!#REF!="","",'WP 2022'!#REF!)</f>
        <v>#REF!</v>
      </c>
    </row>
    <row r="504" spans="1:6">
      <c r="A504" s="30" t="e">
        <f>+'WP 2022'!#REF!</f>
        <v>#REF!</v>
      </c>
      <c r="B504" s="19" t="e">
        <f>+'WP 2022'!#REF!</f>
        <v>#REF!</v>
      </c>
      <c r="C504" s="19" t="e">
        <f>IF('WP 2022'!#REF!="","",'WP 2022'!#REF!)</f>
        <v>#REF!</v>
      </c>
      <c r="D504" s="19" t="e">
        <f>IF('WP 2022'!#REF!="","",'WP 2022'!#REF!)</f>
        <v>#REF!</v>
      </c>
      <c r="E504" s="19" t="e">
        <f>IF('WP 2022'!#REF!="","",'WP 2022'!#REF!)</f>
        <v>#REF!</v>
      </c>
      <c r="F504" s="25" t="e">
        <f>IF('WP 2022'!#REF!="","",'WP 2022'!#REF!)</f>
        <v>#REF!</v>
      </c>
    </row>
    <row r="505" spans="1:6">
      <c r="A505" s="30" t="e">
        <f>+'WP 2022'!#REF!</f>
        <v>#REF!</v>
      </c>
      <c r="B505" s="19" t="e">
        <f>+'WP 2022'!#REF!</f>
        <v>#REF!</v>
      </c>
      <c r="C505" s="19" t="e">
        <f>IF('WP 2022'!#REF!="","",'WP 2022'!#REF!)</f>
        <v>#REF!</v>
      </c>
      <c r="D505" s="19" t="e">
        <f>IF('WP 2022'!#REF!="","",'WP 2022'!#REF!)</f>
        <v>#REF!</v>
      </c>
      <c r="E505" s="19" t="e">
        <f>IF('WP 2022'!#REF!="","",'WP 2022'!#REF!)</f>
        <v>#REF!</v>
      </c>
      <c r="F505" s="25" t="e">
        <f>IF('WP 2022'!#REF!="","",'WP 2022'!#REF!)</f>
        <v>#REF!</v>
      </c>
    </row>
    <row r="506" spans="1:6">
      <c r="A506" s="30" t="e">
        <f>+'WP 2022'!#REF!</f>
        <v>#REF!</v>
      </c>
      <c r="B506" s="19" t="e">
        <f>+'WP 2022'!#REF!</f>
        <v>#REF!</v>
      </c>
      <c r="C506" s="19" t="e">
        <f>IF('WP 2022'!#REF!="","",'WP 2022'!#REF!)</f>
        <v>#REF!</v>
      </c>
      <c r="D506" s="19" t="e">
        <f>IF('WP 2022'!#REF!="","",'WP 2022'!#REF!)</f>
        <v>#REF!</v>
      </c>
      <c r="E506" s="19" t="e">
        <f>IF('WP 2022'!#REF!="","",'WP 2022'!#REF!)</f>
        <v>#REF!</v>
      </c>
      <c r="F506" s="25" t="e">
        <f>IF('WP 2022'!#REF!="","",'WP 2022'!#REF!)</f>
        <v>#REF!</v>
      </c>
    </row>
    <row r="507" spans="1:6">
      <c r="A507" s="30" t="e">
        <f>+'WP 2022'!#REF!</f>
        <v>#REF!</v>
      </c>
      <c r="B507" s="19" t="e">
        <f>+'WP 2022'!#REF!</f>
        <v>#REF!</v>
      </c>
      <c r="C507" s="19" t="e">
        <f>IF('WP 2022'!#REF!="","",'WP 2022'!#REF!)</f>
        <v>#REF!</v>
      </c>
      <c r="D507" s="19" t="e">
        <f>IF('WP 2022'!#REF!="","",'WP 2022'!#REF!)</f>
        <v>#REF!</v>
      </c>
      <c r="E507" s="19" t="e">
        <f>IF('WP 2022'!#REF!="","",'WP 2022'!#REF!)</f>
        <v>#REF!</v>
      </c>
      <c r="F507" s="25" t="e">
        <f>IF('WP 2022'!#REF!="","",'WP 2022'!#REF!)</f>
        <v>#REF!</v>
      </c>
    </row>
    <row r="508" spans="1:6">
      <c r="A508" s="30" t="e">
        <f>+'WP 2022'!#REF!</f>
        <v>#REF!</v>
      </c>
      <c r="B508" s="19" t="e">
        <f>+'WP 2022'!#REF!</f>
        <v>#REF!</v>
      </c>
      <c r="C508" s="19" t="e">
        <f>IF('WP 2022'!#REF!="","",'WP 2022'!#REF!)</f>
        <v>#REF!</v>
      </c>
      <c r="D508" s="19" t="e">
        <f>IF('WP 2022'!#REF!="","",'WP 2022'!#REF!)</f>
        <v>#REF!</v>
      </c>
      <c r="E508" s="19" t="e">
        <f>IF('WP 2022'!#REF!="","",'WP 2022'!#REF!)</f>
        <v>#REF!</v>
      </c>
      <c r="F508" s="25" t="e">
        <f>IF('WP 2022'!#REF!="","",'WP 2022'!#REF!)</f>
        <v>#REF!</v>
      </c>
    </row>
    <row r="509" spans="1:6">
      <c r="A509" s="30" t="e">
        <f>+'WP 2022'!#REF!</f>
        <v>#REF!</v>
      </c>
      <c r="B509" s="19" t="e">
        <f>+'WP 2022'!#REF!</f>
        <v>#REF!</v>
      </c>
      <c r="C509" s="19" t="e">
        <f>IF('WP 2022'!#REF!="","",'WP 2022'!#REF!)</f>
        <v>#REF!</v>
      </c>
      <c r="D509" s="19" t="e">
        <f>IF('WP 2022'!#REF!="","",'WP 2022'!#REF!)</f>
        <v>#REF!</v>
      </c>
      <c r="E509" s="19" t="e">
        <f>IF('WP 2022'!#REF!="","",'WP 2022'!#REF!)</f>
        <v>#REF!</v>
      </c>
      <c r="F509" s="25" t="e">
        <f>IF('WP 2022'!#REF!="","",'WP 2022'!#REF!)</f>
        <v>#REF!</v>
      </c>
    </row>
    <row r="510" spans="1:6">
      <c r="A510" s="30" t="e">
        <f>+'WP 2022'!#REF!</f>
        <v>#REF!</v>
      </c>
      <c r="B510" s="19" t="e">
        <f>+'WP 2022'!#REF!</f>
        <v>#REF!</v>
      </c>
      <c r="C510" s="19" t="e">
        <f>IF('WP 2022'!#REF!="","",'WP 2022'!#REF!)</f>
        <v>#REF!</v>
      </c>
      <c r="D510" s="19" t="e">
        <f>IF('WP 2022'!#REF!="","",'WP 2022'!#REF!)</f>
        <v>#REF!</v>
      </c>
      <c r="E510" s="19" t="e">
        <f>IF('WP 2022'!#REF!="","",'WP 2022'!#REF!)</f>
        <v>#REF!</v>
      </c>
      <c r="F510" s="25" t="e">
        <f>IF('WP 2022'!#REF!="","",'WP 2022'!#REF!)</f>
        <v>#REF!</v>
      </c>
    </row>
    <row r="511" spans="1:6">
      <c r="A511" s="30" t="e">
        <f>+'WP 2022'!#REF!</f>
        <v>#REF!</v>
      </c>
      <c r="B511" s="19" t="e">
        <f>+'WP 2022'!#REF!</f>
        <v>#REF!</v>
      </c>
      <c r="C511" s="19" t="e">
        <f>IF('WP 2022'!#REF!="","",'WP 2022'!#REF!)</f>
        <v>#REF!</v>
      </c>
      <c r="D511" s="19" t="e">
        <f>IF('WP 2022'!#REF!="","",'WP 2022'!#REF!)</f>
        <v>#REF!</v>
      </c>
      <c r="E511" s="19" t="e">
        <f>IF('WP 2022'!#REF!="","",'WP 2022'!#REF!)</f>
        <v>#REF!</v>
      </c>
      <c r="F511" s="25" t="e">
        <f>IF('WP 2022'!#REF!="","",'WP 2022'!#REF!)</f>
        <v>#REF!</v>
      </c>
    </row>
    <row r="512" spans="1:6">
      <c r="A512" s="30" t="e">
        <f>+'WP 2022'!#REF!</f>
        <v>#REF!</v>
      </c>
      <c r="B512" s="19" t="e">
        <f>+'WP 2022'!#REF!</f>
        <v>#REF!</v>
      </c>
      <c r="C512" s="19" t="e">
        <f>IF('WP 2022'!#REF!="","",'WP 2022'!#REF!)</f>
        <v>#REF!</v>
      </c>
      <c r="D512" s="19" t="e">
        <f>IF('WP 2022'!#REF!="","",'WP 2022'!#REF!)</f>
        <v>#REF!</v>
      </c>
      <c r="E512" s="19" t="e">
        <f>IF('WP 2022'!#REF!="","",'WP 2022'!#REF!)</f>
        <v>#REF!</v>
      </c>
      <c r="F512" s="25" t="e">
        <f>IF('WP 2022'!#REF!="","",'WP 2022'!#REF!)</f>
        <v>#REF!</v>
      </c>
    </row>
    <row r="513" spans="1:6">
      <c r="A513" s="30" t="e">
        <f>+'WP 2022'!#REF!</f>
        <v>#REF!</v>
      </c>
      <c r="B513" s="19" t="e">
        <f>+'WP 2022'!#REF!</f>
        <v>#REF!</v>
      </c>
      <c r="C513" s="19" t="e">
        <f>IF('WP 2022'!#REF!="","",'WP 2022'!#REF!)</f>
        <v>#REF!</v>
      </c>
      <c r="D513" s="19" t="e">
        <f>IF('WP 2022'!#REF!="","",'WP 2022'!#REF!)</f>
        <v>#REF!</v>
      </c>
      <c r="E513" s="19" t="e">
        <f>IF('WP 2022'!#REF!="","",'WP 2022'!#REF!)</f>
        <v>#REF!</v>
      </c>
      <c r="F513" s="25" t="e">
        <f>IF('WP 2022'!#REF!="","",'WP 2022'!#REF!)</f>
        <v>#REF!</v>
      </c>
    </row>
    <row r="514" spans="1:6">
      <c r="A514" s="30" t="e">
        <f>+'WP 2022'!#REF!</f>
        <v>#REF!</v>
      </c>
      <c r="B514" s="19" t="e">
        <f>+'WP 2022'!#REF!</f>
        <v>#REF!</v>
      </c>
      <c r="C514" s="19" t="e">
        <f>IF('WP 2022'!#REF!="","",'WP 2022'!#REF!)</f>
        <v>#REF!</v>
      </c>
      <c r="D514" s="19" t="e">
        <f>IF('WP 2022'!#REF!="","",'WP 2022'!#REF!)</f>
        <v>#REF!</v>
      </c>
      <c r="E514" s="19" t="e">
        <f>IF('WP 2022'!#REF!="","",'WP 2022'!#REF!)</f>
        <v>#REF!</v>
      </c>
      <c r="F514" s="25" t="e">
        <f>IF('WP 2022'!#REF!="","",'WP 2022'!#REF!)</f>
        <v>#REF!</v>
      </c>
    </row>
    <row r="515" spans="1:6">
      <c r="A515" s="30" t="e">
        <f>+'WP 2022'!#REF!</f>
        <v>#REF!</v>
      </c>
      <c r="B515" s="19" t="e">
        <f>+'WP 2022'!#REF!</f>
        <v>#REF!</v>
      </c>
      <c r="C515" s="19" t="e">
        <f>IF('WP 2022'!#REF!="","",'WP 2022'!#REF!)</f>
        <v>#REF!</v>
      </c>
      <c r="D515" s="19" t="e">
        <f>IF('WP 2022'!#REF!="","",'WP 2022'!#REF!)</f>
        <v>#REF!</v>
      </c>
      <c r="E515" s="19" t="e">
        <f>IF('WP 2022'!#REF!="","",'WP 2022'!#REF!)</f>
        <v>#REF!</v>
      </c>
      <c r="F515" s="25" t="e">
        <f>IF('WP 2022'!#REF!="","",'WP 2022'!#REF!)</f>
        <v>#REF!</v>
      </c>
    </row>
    <row r="516" spans="1:6">
      <c r="A516" s="30" t="e">
        <f>+'WP 2022'!#REF!</f>
        <v>#REF!</v>
      </c>
      <c r="B516" s="19" t="e">
        <f>+'WP 2022'!#REF!</f>
        <v>#REF!</v>
      </c>
      <c r="C516" s="19" t="e">
        <f>IF('WP 2022'!#REF!="","",'WP 2022'!#REF!)</f>
        <v>#REF!</v>
      </c>
      <c r="D516" s="19" t="e">
        <f>IF('WP 2022'!#REF!="","",'WP 2022'!#REF!)</f>
        <v>#REF!</v>
      </c>
      <c r="E516" s="19" t="e">
        <f>IF('WP 2022'!#REF!="","",'WP 2022'!#REF!)</f>
        <v>#REF!</v>
      </c>
      <c r="F516" s="25" t="e">
        <f>IF('WP 2022'!#REF!="","",'WP 2022'!#REF!)</f>
        <v>#REF!</v>
      </c>
    </row>
    <row r="517" spans="1:6">
      <c r="A517" s="30" t="e">
        <f>+'WP 2022'!#REF!</f>
        <v>#REF!</v>
      </c>
      <c r="B517" s="19" t="e">
        <f>+'WP 2022'!#REF!</f>
        <v>#REF!</v>
      </c>
      <c r="C517" s="19" t="e">
        <f>IF('WP 2022'!#REF!="","",'WP 2022'!#REF!)</f>
        <v>#REF!</v>
      </c>
      <c r="D517" s="19" t="e">
        <f>IF('WP 2022'!#REF!="","",'WP 2022'!#REF!)</f>
        <v>#REF!</v>
      </c>
      <c r="E517" s="19" t="e">
        <f>IF('WP 2022'!#REF!="","",'WP 2022'!#REF!)</f>
        <v>#REF!</v>
      </c>
      <c r="F517" s="25" t="e">
        <f>IF('WP 2022'!#REF!="","",'WP 2022'!#REF!)</f>
        <v>#REF!</v>
      </c>
    </row>
    <row r="518" spans="1:6">
      <c r="A518" s="30" t="e">
        <f>+'WP 2022'!#REF!</f>
        <v>#REF!</v>
      </c>
      <c r="B518" s="19" t="e">
        <f>+'WP 2022'!#REF!</f>
        <v>#REF!</v>
      </c>
      <c r="C518" s="19" t="e">
        <f>IF('WP 2022'!#REF!="","",'WP 2022'!#REF!)</f>
        <v>#REF!</v>
      </c>
      <c r="D518" s="19" t="e">
        <f>IF('WP 2022'!#REF!="","",'WP 2022'!#REF!)</f>
        <v>#REF!</v>
      </c>
      <c r="E518" s="19" t="e">
        <f>IF('WP 2022'!#REF!="","",'WP 2022'!#REF!)</f>
        <v>#REF!</v>
      </c>
      <c r="F518" s="25" t="e">
        <f>IF('WP 2022'!#REF!="","",'WP 2022'!#REF!)</f>
        <v>#REF!</v>
      </c>
    </row>
    <row r="519" spans="1:6">
      <c r="A519" s="30" t="e">
        <f>+'WP 2022'!#REF!</f>
        <v>#REF!</v>
      </c>
      <c r="B519" s="19" t="e">
        <f>+'WP 2022'!#REF!</f>
        <v>#REF!</v>
      </c>
      <c r="C519" s="19" t="e">
        <f>IF('WP 2022'!#REF!="","",'WP 2022'!#REF!)</f>
        <v>#REF!</v>
      </c>
      <c r="D519" s="19" t="e">
        <f>IF('WP 2022'!#REF!="","",'WP 2022'!#REF!)</f>
        <v>#REF!</v>
      </c>
      <c r="E519" s="19" t="e">
        <f>IF('WP 2022'!#REF!="","",'WP 2022'!#REF!)</f>
        <v>#REF!</v>
      </c>
      <c r="F519" s="25" t="e">
        <f>IF('WP 2022'!#REF!="","",'WP 2022'!#REF!)</f>
        <v>#REF!</v>
      </c>
    </row>
    <row r="520" spans="1:6">
      <c r="A520" s="30" t="e">
        <f>+'WP 2022'!#REF!</f>
        <v>#REF!</v>
      </c>
      <c r="B520" s="19" t="e">
        <f>+'WP 2022'!#REF!</f>
        <v>#REF!</v>
      </c>
      <c r="C520" s="19" t="e">
        <f>IF('WP 2022'!#REF!="","",'WP 2022'!#REF!)</f>
        <v>#REF!</v>
      </c>
      <c r="D520" s="19" t="e">
        <f>IF('WP 2022'!#REF!="","",'WP 2022'!#REF!)</f>
        <v>#REF!</v>
      </c>
      <c r="E520" s="19" t="e">
        <f>IF('WP 2022'!#REF!="","",'WP 2022'!#REF!)</f>
        <v>#REF!</v>
      </c>
      <c r="F520" s="25" t="e">
        <f>IF('WP 2022'!#REF!="","",'WP 2022'!#REF!)</f>
        <v>#REF!</v>
      </c>
    </row>
    <row r="521" spans="1:6">
      <c r="A521" s="30" t="e">
        <f>+'WP 2022'!#REF!</f>
        <v>#REF!</v>
      </c>
      <c r="B521" s="19" t="e">
        <f>+'WP 2022'!#REF!</f>
        <v>#REF!</v>
      </c>
      <c r="C521" s="19" t="e">
        <f>IF('WP 2022'!#REF!="","",'WP 2022'!#REF!)</f>
        <v>#REF!</v>
      </c>
      <c r="D521" s="19" t="e">
        <f>IF('WP 2022'!#REF!="","",'WP 2022'!#REF!)</f>
        <v>#REF!</v>
      </c>
      <c r="E521" s="19" t="e">
        <f>IF('WP 2022'!#REF!="","",'WP 2022'!#REF!)</f>
        <v>#REF!</v>
      </c>
      <c r="F521" s="25" t="e">
        <f>IF('WP 2022'!#REF!="","",'WP 2022'!#REF!)</f>
        <v>#REF!</v>
      </c>
    </row>
    <row r="522" spans="1:6">
      <c r="A522" s="30" t="e">
        <f>+'WP 2022'!#REF!</f>
        <v>#REF!</v>
      </c>
      <c r="B522" s="19" t="e">
        <f>+'WP 2022'!#REF!</f>
        <v>#REF!</v>
      </c>
      <c r="C522" s="19" t="e">
        <f>IF('WP 2022'!#REF!="","",'WP 2022'!#REF!)</f>
        <v>#REF!</v>
      </c>
      <c r="D522" s="19" t="e">
        <f>IF('WP 2022'!#REF!="","",'WP 2022'!#REF!)</f>
        <v>#REF!</v>
      </c>
      <c r="E522" s="19" t="e">
        <f>IF('WP 2022'!#REF!="","",'WP 2022'!#REF!)</f>
        <v>#REF!</v>
      </c>
      <c r="F522" s="25" t="e">
        <f>IF('WP 2022'!#REF!="","",'WP 2022'!#REF!)</f>
        <v>#REF!</v>
      </c>
    </row>
    <row r="523" spans="1:6">
      <c r="A523" s="30" t="e">
        <f>+'WP 2022'!#REF!</f>
        <v>#REF!</v>
      </c>
      <c r="B523" s="19" t="e">
        <f>+'WP 2022'!#REF!</f>
        <v>#REF!</v>
      </c>
      <c r="C523" s="19" t="e">
        <f>IF('WP 2022'!#REF!="","",'WP 2022'!#REF!)</f>
        <v>#REF!</v>
      </c>
      <c r="D523" s="19" t="e">
        <f>IF('WP 2022'!#REF!="","",'WP 2022'!#REF!)</f>
        <v>#REF!</v>
      </c>
      <c r="E523" s="19" t="e">
        <f>IF('WP 2022'!#REF!="","",'WP 2022'!#REF!)</f>
        <v>#REF!</v>
      </c>
      <c r="F523" s="25" t="e">
        <f>IF('WP 2022'!#REF!="","",'WP 2022'!#REF!)</f>
        <v>#REF!</v>
      </c>
    </row>
    <row r="524" spans="1:6">
      <c r="A524" s="30" t="e">
        <f>+'WP 2022'!#REF!</f>
        <v>#REF!</v>
      </c>
      <c r="B524" s="19" t="e">
        <f>+'WP 2022'!#REF!</f>
        <v>#REF!</v>
      </c>
      <c r="C524" s="19" t="e">
        <f>IF('WP 2022'!#REF!="","",'WP 2022'!#REF!)</f>
        <v>#REF!</v>
      </c>
      <c r="D524" s="19" t="e">
        <f>IF('WP 2022'!#REF!="","",'WP 2022'!#REF!)</f>
        <v>#REF!</v>
      </c>
      <c r="E524" s="19" t="e">
        <f>IF('WP 2022'!#REF!="","",'WP 2022'!#REF!)</f>
        <v>#REF!</v>
      </c>
      <c r="F524" s="25" t="e">
        <f>IF('WP 2022'!#REF!="","",'WP 2022'!#REF!)</f>
        <v>#REF!</v>
      </c>
    </row>
    <row r="525" spans="1:6">
      <c r="A525" s="30" t="e">
        <f>+'WP 2022'!#REF!</f>
        <v>#REF!</v>
      </c>
      <c r="B525" s="19" t="e">
        <f>+'WP 2022'!#REF!</f>
        <v>#REF!</v>
      </c>
      <c r="C525" s="19" t="e">
        <f>IF('WP 2022'!#REF!="","",'WP 2022'!#REF!)</f>
        <v>#REF!</v>
      </c>
      <c r="D525" s="19" t="e">
        <f>IF('WP 2022'!#REF!="","",'WP 2022'!#REF!)</f>
        <v>#REF!</v>
      </c>
      <c r="E525" s="19" t="e">
        <f>IF('WP 2022'!#REF!="","",'WP 2022'!#REF!)</f>
        <v>#REF!</v>
      </c>
      <c r="F525" s="25" t="e">
        <f>IF('WP 2022'!#REF!="","",'WP 2022'!#REF!)</f>
        <v>#REF!</v>
      </c>
    </row>
    <row r="526" spans="1:6">
      <c r="A526" s="30" t="e">
        <f>+'WP 2022'!#REF!</f>
        <v>#REF!</v>
      </c>
      <c r="B526" s="19" t="e">
        <f>+'WP 2022'!#REF!</f>
        <v>#REF!</v>
      </c>
      <c r="C526" s="19" t="e">
        <f>IF('WP 2022'!#REF!="","",'WP 2022'!#REF!)</f>
        <v>#REF!</v>
      </c>
      <c r="D526" s="19" t="e">
        <f>IF('WP 2022'!#REF!="","",'WP 2022'!#REF!)</f>
        <v>#REF!</v>
      </c>
      <c r="E526" s="19" t="e">
        <f>IF('WP 2022'!#REF!="","",'WP 2022'!#REF!)</f>
        <v>#REF!</v>
      </c>
      <c r="F526" s="25" t="e">
        <f>IF('WP 2022'!#REF!="","",'WP 2022'!#REF!)</f>
        <v>#REF!</v>
      </c>
    </row>
    <row r="527" spans="1:6">
      <c r="A527" s="30" t="e">
        <f>+'WP 2022'!#REF!</f>
        <v>#REF!</v>
      </c>
      <c r="B527" s="19" t="e">
        <f>+'WP 2022'!#REF!</f>
        <v>#REF!</v>
      </c>
      <c r="C527" s="19" t="e">
        <f>IF('WP 2022'!#REF!="","",'WP 2022'!#REF!)</f>
        <v>#REF!</v>
      </c>
      <c r="D527" s="19" t="e">
        <f>IF('WP 2022'!#REF!="","",'WP 2022'!#REF!)</f>
        <v>#REF!</v>
      </c>
      <c r="E527" s="19" t="e">
        <f>IF('WP 2022'!#REF!="","",'WP 2022'!#REF!)</f>
        <v>#REF!</v>
      </c>
      <c r="F527" s="25" t="e">
        <f>IF('WP 2022'!#REF!="","",'WP 2022'!#REF!)</f>
        <v>#REF!</v>
      </c>
    </row>
    <row r="528" spans="1:6">
      <c r="A528" s="30" t="e">
        <f>+'WP 2022'!#REF!</f>
        <v>#REF!</v>
      </c>
      <c r="B528" s="19" t="e">
        <f>+'WP 2022'!#REF!</f>
        <v>#REF!</v>
      </c>
      <c r="C528" s="19" t="e">
        <f>IF('WP 2022'!#REF!="","",'WP 2022'!#REF!)</f>
        <v>#REF!</v>
      </c>
      <c r="D528" s="19" t="e">
        <f>IF('WP 2022'!#REF!="","",'WP 2022'!#REF!)</f>
        <v>#REF!</v>
      </c>
      <c r="E528" s="19" t="e">
        <f>IF('WP 2022'!#REF!="","",'WP 2022'!#REF!)</f>
        <v>#REF!</v>
      </c>
      <c r="F528" s="25" t="e">
        <f>IF('WP 2022'!#REF!="","",'WP 2022'!#REF!)</f>
        <v>#REF!</v>
      </c>
    </row>
    <row r="529" spans="1:6">
      <c r="A529" s="30" t="e">
        <f>+'WP 2022'!#REF!</f>
        <v>#REF!</v>
      </c>
      <c r="B529" s="19" t="e">
        <f>+'WP 2022'!#REF!</f>
        <v>#REF!</v>
      </c>
      <c r="C529" s="19" t="e">
        <f>IF('WP 2022'!#REF!="","",'WP 2022'!#REF!)</f>
        <v>#REF!</v>
      </c>
      <c r="D529" s="19" t="e">
        <f>IF('WP 2022'!#REF!="","",'WP 2022'!#REF!)</f>
        <v>#REF!</v>
      </c>
      <c r="E529" s="19" t="e">
        <f>IF('WP 2022'!#REF!="","",'WP 2022'!#REF!)</f>
        <v>#REF!</v>
      </c>
      <c r="F529" s="25" t="e">
        <f>IF('WP 2022'!#REF!="","",'WP 2022'!#REF!)</f>
        <v>#REF!</v>
      </c>
    </row>
    <row r="530" spans="1:6">
      <c r="A530" s="30" t="e">
        <f>+'WP 2022'!#REF!</f>
        <v>#REF!</v>
      </c>
      <c r="B530" s="19" t="e">
        <f>+'WP 2022'!#REF!</f>
        <v>#REF!</v>
      </c>
      <c r="C530" s="19" t="e">
        <f>IF('WP 2022'!#REF!="","",'WP 2022'!#REF!)</f>
        <v>#REF!</v>
      </c>
      <c r="D530" s="19" t="e">
        <f>IF('WP 2022'!#REF!="","",'WP 2022'!#REF!)</f>
        <v>#REF!</v>
      </c>
      <c r="E530" s="19" t="e">
        <f>IF('WP 2022'!#REF!="","",'WP 2022'!#REF!)</f>
        <v>#REF!</v>
      </c>
      <c r="F530" s="25" t="e">
        <f>IF('WP 2022'!#REF!="","",'WP 2022'!#REF!)</f>
        <v>#REF!</v>
      </c>
    </row>
    <row r="531" spans="1:6">
      <c r="A531" s="30" t="e">
        <f>+'WP 2022'!#REF!</f>
        <v>#REF!</v>
      </c>
      <c r="B531" s="19" t="e">
        <f>+'WP 2022'!#REF!</f>
        <v>#REF!</v>
      </c>
      <c r="C531" s="19" t="e">
        <f>IF('WP 2022'!#REF!="","",'WP 2022'!#REF!)</f>
        <v>#REF!</v>
      </c>
      <c r="D531" s="19" t="e">
        <f>IF('WP 2022'!#REF!="","",'WP 2022'!#REF!)</f>
        <v>#REF!</v>
      </c>
      <c r="E531" s="19" t="e">
        <f>IF('WP 2022'!#REF!="","",'WP 2022'!#REF!)</f>
        <v>#REF!</v>
      </c>
      <c r="F531" s="25" t="e">
        <f>IF('WP 2022'!#REF!="","",'WP 2022'!#REF!)</f>
        <v>#REF!</v>
      </c>
    </row>
    <row r="532" spans="1:6">
      <c r="A532" s="30" t="e">
        <f>+'WP 2022'!#REF!</f>
        <v>#REF!</v>
      </c>
      <c r="B532" s="19" t="e">
        <f>+'WP 2022'!#REF!</f>
        <v>#REF!</v>
      </c>
      <c r="C532" s="19" t="e">
        <f>IF('WP 2022'!#REF!="","",'WP 2022'!#REF!)</f>
        <v>#REF!</v>
      </c>
      <c r="D532" s="19" t="e">
        <f>IF('WP 2022'!#REF!="","",'WP 2022'!#REF!)</f>
        <v>#REF!</v>
      </c>
      <c r="E532" s="19" t="e">
        <f>IF('WP 2022'!#REF!="","",'WP 2022'!#REF!)</f>
        <v>#REF!</v>
      </c>
      <c r="F532" s="25" t="e">
        <f>IF('WP 2022'!#REF!="","",'WP 2022'!#REF!)</f>
        <v>#REF!</v>
      </c>
    </row>
    <row r="533" spans="1:6">
      <c r="A533" s="30" t="e">
        <f>+'WP 2022'!#REF!</f>
        <v>#REF!</v>
      </c>
      <c r="B533" s="19" t="e">
        <f>+'WP 2022'!#REF!</f>
        <v>#REF!</v>
      </c>
      <c r="C533" s="19" t="e">
        <f>IF('WP 2022'!#REF!="","",'WP 2022'!#REF!)</f>
        <v>#REF!</v>
      </c>
      <c r="D533" s="19" t="e">
        <f>IF('WP 2022'!#REF!="","",'WP 2022'!#REF!)</f>
        <v>#REF!</v>
      </c>
      <c r="E533" s="19" t="e">
        <f>IF('WP 2022'!#REF!="","",'WP 2022'!#REF!)</f>
        <v>#REF!</v>
      </c>
      <c r="F533" s="25" t="e">
        <f>IF('WP 2022'!#REF!="","",'WP 2022'!#REF!)</f>
        <v>#REF!</v>
      </c>
    </row>
    <row r="534" spans="1:6">
      <c r="A534" s="30" t="e">
        <f>+'WP 2022'!#REF!</f>
        <v>#REF!</v>
      </c>
      <c r="B534" s="19" t="e">
        <f>+'WP 2022'!#REF!</f>
        <v>#REF!</v>
      </c>
      <c r="C534" s="19" t="e">
        <f>IF('WP 2022'!#REF!="","",'WP 2022'!#REF!)</f>
        <v>#REF!</v>
      </c>
      <c r="D534" s="19" t="e">
        <f>IF('WP 2022'!#REF!="","",'WP 2022'!#REF!)</f>
        <v>#REF!</v>
      </c>
      <c r="E534" s="19" t="e">
        <f>IF('WP 2022'!#REF!="","",'WP 2022'!#REF!)</f>
        <v>#REF!</v>
      </c>
      <c r="F534" s="25" t="e">
        <f>IF('WP 2022'!#REF!="","",'WP 2022'!#REF!)</f>
        <v>#REF!</v>
      </c>
    </row>
    <row r="535" spans="1:6">
      <c r="A535" s="30" t="e">
        <f>+'WP 2022'!#REF!</f>
        <v>#REF!</v>
      </c>
      <c r="B535" s="19" t="e">
        <f>+'WP 2022'!#REF!</f>
        <v>#REF!</v>
      </c>
      <c r="C535" s="19" t="e">
        <f>IF('WP 2022'!#REF!="","",'WP 2022'!#REF!)</f>
        <v>#REF!</v>
      </c>
      <c r="D535" s="19" t="e">
        <f>IF('WP 2022'!#REF!="","",'WP 2022'!#REF!)</f>
        <v>#REF!</v>
      </c>
      <c r="E535" s="19" t="e">
        <f>IF('WP 2022'!#REF!="","",'WP 2022'!#REF!)</f>
        <v>#REF!</v>
      </c>
      <c r="F535" s="25" t="e">
        <f>IF('WP 2022'!#REF!="","",'WP 2022'!#REF!)</f>
        <v>#REF!</v>
      </c>
    </row>
    <row r="536" spans="1:6">
      <c r="A536" s="30" t="e">
        <f>+'WP 2022'!#REF!</f>
        <v>#REF!</v>
      </c>
      <c r="B536" s="19" t="e">
        <f>+'WP 2022'!#REF!</f>
        <v>#REF!</v>
      </c>
      <c r="C536" s="19" t="e">
        <f>IF('WP 2022'!#REF!="","",'WP 2022'!#REF!)</f>
        <v>#REF!</v>
      </c>
      <c r="D536" s="19" t="e">
        <f>IF('WP 2022'!#REF!="","",'WP 2022'!#REF!)</f>
        <v>#REF!</v>
      </c>
      <c r="E536" s="19" t="e">
        <f>IF('WP 2022'!#REF!="","",'WP 2022'!#REF!)</f>
        <v>#REF!</v>
      </c>
      <c r="F536" s="25" t="e">
        <f>IF('WP 2022'!#REF!="","",'WP 2022'!#REF!)</f>
        <v>#REF!</v>
      </c>
    </row>
    <row r="537" spans="1:6">
      <c r="A537" s="30" t="e">
        <f>+'WP 2022'!#REF!</f>
        <v>#REF!</v>
      </c>
      <c r="B537" s="19" t="e">
        <f>+'WP 2022'!#REF!</f>
        <v>#REF!</v>
      </c>
      <c r="C537" s="19" t="e">
        <f>IF('WP 2022'!#REF!="","",'WP 2022'!#REF!)</f>
        <v>#REF!</v>
      </c>
      <c r="D537" s="19" t="e">
        <f>IF('WP 2022'!#REF!="","",'WP 2022'!#REF!)</f>
        <v>#REF!</v>
      </c>
      <c r="E537" s="19" t="e">
        <f>IF('WP 2022'!#REF!="","",'WP 2022'!#REF!)</f>
        <v>#REF!</v>
      </c>
      <c r="F537" s="25" t="e">
        <f>IF('WP 2022'!#REF!="","",'WP 2022'!#REF!)</f>
        <v>#REF!</v>
      </c>
    </row>
    <row r="538" spans="1:6">
      <c r="A538" s="30" t="e">
        <f>+'WP 2022'!#REF!</f>
        <v>#REF!</v>
      </c>
      <c r="B538" s="19" t="e">
        <f>+'WP 2022'!#REF!</f>
        <v>#REF!</v>
      </c>
      <c r="C538" s="19" t="e">
        <f>IF('WP 2022'!#REF!="","",'WP 2022'!#REF!)</f>
        <v>#REF!</v>
      </c>
      <c r="D538" s="19" t="e">
        <f>IF('WP 2022'!#REF!="","",'WP 2022'!#REF!)</f>
        <v>#REF!</v>
      </c>
      <c r="E538" s="19" t="e">
        <f>IF('WP 2022'!#REF!="","",'WP 2022'!#REF!)</f>
        <v>#REF!</v>
      </c>
      <c r="F538" s="25" t="e">
        <f>IF('WP 2022'!#REF!="","",'WP 2022'!#REF!)</f>
        <v>#REF!</v>
      </c>
    </row>
    <row r="539" spans="1:6">
      <c r="A539" s="30" t="e">
        <f>+'WP 2022'!#REF!</f>
        <v>#REF!</v>
      </c>
      <c r="B539" s="19" t="e">
        <f>+'WP 2022'!#REF!</f>
        <v>#REF!</v>
      </c>
      <c r="C539" s="19" t="e">
        <f>IF('WP 2022'!#REF!="","",'WP 2022'!#REF!)</f>
        <v>#REF!</v>
      </c>
      <c r="D539" s="19" t="e">
        <f>IF('WP 2022'!#REF!="","",'WP 2022'!#REF!)</f>
        <v>#REF!</v>
      </c>
      <c r="E539" s="19" t="e">
        <f>IF('WP 2022'!#REF!="","",'WP 2022'!#REF!)</f>
        <v>#REF!</v>
      </c>
      <c r="F539" s="25" t="e">
        <f>IF('WP 2022'!#REF!="","",'WP 2022'!#REF!)</f>
        <v>#REF!</v>
      </c>
    </row>
    <row r="540" spans="1:6">
      <c r="A540" s="30" t="e">
        <f>+'WP 2022'!#REF!</f>
        <v>#REF!</v>
      </c>
      <c r="B540" s="19" t="e">
        <f>+'WP 2022'!#REF!</f>
        <v>#REF!</v>
      </c>
      <c r="C540" s="19" t="e">
        <f>IF('WP 2022'!#REF!="","",'WP 2022'!#REF!)</f>
        <v>#REF!</v>
      </c>
      <c r="D540" s="19" t="e">
        <f>IF('WP 2022'!#REF!="","",'WP 2022'!#REF!)</f>
        <v>#REF!</v>
      </c>
      <c r="E540" s="19" t="e">
        <f>IF('WP 2022'!#REF!="","",'WP 2022'!#REF!)</f>
        <v>#REF!</v>
      </c>
      <c r="F540" s="25" t="e">
        <f>IF('WP 2022'!#REF!="","",'WP 2022'!#REF!)</f>
        <v>#REF!</v>
      </c>
    </row>
    <row r="541" spans="1:6">
      <c r="A541" s="30" t="e">
        <f>+'WP 2022'!#REF!</f>
        <v>#REF!</v>
      </c>
      <c r="B541" s="19" t="e">
        <f>+'WP 2022'!#REF!</f>
        <v>#REF!</v>
      </c>
      <c r="C541" s="19" t="e">
        <f>IF('WP 2022'!#REF!="","",'WP 2022'!#REF!)</f>
        <v>#REF!</v>
      </c>
      <c r="D541" s="19" t="e">
        <f>IF('WP 2022'!#REF!="","",'WP 2022'!#REF!)</f>
        <v>#REF!</v>
      </c>
      <c r="E541" s="19" t="e">
        <f>IF('WP 2022'!#REF!="","",'WP 2022'!#REF!)</f>
        <v>#REF!</v>
      </c>
      <c r="F541" s="25" t="e">
        <f>IF('WP 2022'!#REF!="","",'WP 2022'!#REF!)</f>
        <v>#REF!</v>
      </c>
    </row>
    <row r="542" spans="1:6">
      <c r="A542" s="30" t="e">
        <f>+'WP 2022'!#REF!</f>
        <v>#REF!</v>
      </c>
      <c r="B542" s="19" t="e">
        <f>+'WP 2022'!#REF!</f>
        <v>#REF!</v>
      </c>
      <c r="C542" s="19" t="e">
        <f>IF('WP 2022'!#REF!="","",'WP 2022'!#REF!)</f>
        <v>#REF!</v>
      </c>
      <c r="D542" s="19" t="e">
        <f>IF('WP 2022'!#REF!="","",'WP 2022'!#REF!)</f>
        <v>#REF!</v>
      </c>
      <c r="E542" s="19" t="e">
        <f>IF('WP 2022'!#REF!="","",'WP 2022'!#REF!)</f>
        <v>#REF!</v>
      </c>
      <c r="F542" s="25" t="e">
        <f>IF('WP 2022'!#REF!="","",'WP 2022'!#REF!)</f>
        <v>#REF!</v>
      </c>
    </row>
    <row r="543" spans="1:6">
      <c r="A543" s="30" t="e">
        <f>+'WP 2022'!#REF!</f>
        <v>#REF!</v>
      </c>
      <c r="B543" s="19" t="e">
        <f>+'WP 2022'!#REF!</f>
        <v>#REF!</v>
      </c>
      <c r="C543" s="19" t="e">
        <f>IF('WP 2022'!#REF!="","",'WP 2022'!#REF!)</f>
        <v>#REF!</v>
      </c>
      <c r="D543" s="19" t="e">
        <f>IF('WP 2022'!#REF!="","",'WP 2022'!#REF!)</f>
        <v>#REF!</v>
      </c>
      <c r="E543" s="19" t="e">
        <f>IF('WP 2022'!#REF!="","",'WP 2022'!#REF!)</f>
        <v>#REF!</v>
      </c>
      <c r="F543" s="25" t="e">
        <f>IF('WP 2022'!#REF!="","",'WP 2022'!#REF!)</f>
        <v>#REF!</v>
      </c>
    </row>
    <row r="544" spans="1:6">
      <c r="A544" s="30" t="e">
        <f>+'WP 2022'!#REF!</f>
        <v>#REF!</v>
      </c>
      <c r="B544" s="19" t="e">
        <f>+'WP 2022'!#REF!</f>
        <v>#REF!</v>
      </c>
      <c r="C544" s="19" t="e">
        <f>IF('WP 2022'!#REF!="","",'WP 2022'!#REF!)</f>
        <v>#REF!</v>
      </c>
      <c r="D544" s="19" t="e">
        <f>IF('WP 2022'!#REF!="","",'WP 2022'!#REF!)</f>
        <v>#REF!</v>
      </c>
      <c r="E544" s="19" t="e">
        <f>IF('WP 2022'!#REF!="","",'WP 2022'!#REF!)</f>
        <v>#REF!</v>
      </c>
      <c r="F544" s="25" t="e">
        <f>IF('WP 2022'!#REF!="","",'WP 2022'!#REF!)</f>
        <v>#REF!</v>
      </c>
    </row>
    <row r="545" spans="1:6">
      <c r="A545" s="30" t="e">
        <f>+'WP 2022'!#REF!</f>
        <v>#REF!</v>
      </c>
      <c r="B545" s="19" t="e">
        <f>+'WP 2022'!#REF!</f>
        <v>#REF!</v>
      </c>
      <c r="C545" s="19" t="e">
        <f>IF('WP 2022'!#REF!="","",'WP 2022'!#REF!)</f>
        <v>#REF!</v>
      </c>
      <c r="D545" s="19" t="e">
        <f>IF('WP 2022'!#REF!="","",'WP 2022'!#REF!)</f>
        <v>#REF!</v>
      </c>
      <c r="E545" s="19" t="e">
        <f>IF('WP 2022'!#REF!="","",'WP 2022'!#REF!)</f>
        <v>#REF!</v>
      </c>
      <c r="F545" s="25" t="e">
        <f>IF('WP 2022'!#REF!="","",'WP 2022'!#REF!)</f>
        <v>#REF!</v>
      </c>
    </row>
    <row r="546" spans="1:6">
      <c r="A546" s="30" t="e">
        <f>+'WP 2022'!#REF!</f>
        <v>#REF!</v>
      </c>
      <c r="B546" s="19" t="e">
        <f>+'WP 2022'!#REF!</f>
        <v>#REF!</v>
      </c>
      <c r="C546" s="19" t="e">
        <f>IF('WP 2022'!#REF!="","",'WP 2022'!#REF!)</f>
        <v>#REF!</v>
      </c>
      <c r="D546" s="19" t="e">
        <f>IF('WP 2022'!#REF!="","",'WP 2022'!#REF!)</f>
        <v>#REF!</v>
      </c>
      <c r="E546" s="19" t="e">
        <f>IF('WP 2022'!#REF!="","",'WP 2022'!#REF!)</f>
        <v>#REF!</v>
      </c>
      <c r="F546" s="25" t="e">
        <f>IF('WP 2022'!#REF!="","",'WP 2022'!#REF!)</f>
        <v>#REF!</v>
      </c>
    </row>
    <row r="547" spans="1:6">
      <c r="A547" s="30" t="e">
        <f>+'WP 2022'!#REF!</f>
        <v>#REF!</v>
      </c>
      <c r="B547" s="19" t="e">
        <f>+'WP 2022'!#REF!</f>
        <v>#REF!</v>
      </c>
      <c r="C547" s="19" t="e">
        <f>IF('WP 2022'!#REF!="","",'WP 2022'!#REF!)</f>
        <v>#REF!</v>
      </c>
      <c r="D547" s="19" t="e">
        <f>IF('WP 2022'!#REF!="","",'WP 2022'!#REF!)</f>
        <v>#REF!</v>
      </c>
      <c r="E547" s="19" t="e">
        <f>IF('WP 2022'!#REF!="","",'WP 2022'!#REF!)</f>
        <v>#REF!</v>
      </c>
      <c r="F547" s="25" t="e">
        <f>IF('WP 2022'!#REF!="","",'WP 2022'!#REF!)</f>
        <v>#REF!</v>
      </c>
    </row>
    <row r="548" spans="1:6">
      <c r="A548" s="30" t="e">
        <f>+'WP 2022'!#REF!</f>
        <v>#REF!</v>
      </c>
      <c r="B548" s="19" t="e">
        <f>+'WP 2022'!#REF!</f>
        <v>#REF!</v>
      </c>
      <c r="C548" s="19" t="e">
        <f>IF('WP 2022'!#REF!="","",'WP 2022'!#REF!)</f>
        <v>#REF!</v>
      </c>
      <c r="D548" s="19" t="e">
        <f>IF('WP 2022'!#REF!="","",'WP 2022'!#REF!)</f>
        <v>#REF!</v>
      </c>
      <c r="E548" s="19" t="e">
        <f>IF('WP 2022'!#REF!="","",'WP 2022'!#REF!)</f>
        <v>#REF!</v>
      </c>
      <c r="F548" s="25" t="e">
        <f>IF('WP 2022'!#REF!="","",'WP 2022'!#REF!)</f>
        <v>#REF!</v>
      </c>
    </row>
    <row r="549" spans="1:6">
      <c r="A549" s="30" t="e">
        <f>+'WP 2022'!#REF!</f>
        <v>#REF!</v>
      </c>
      <c r="B549" s="19" t="e">
        <f>+'WP 2022'!#REF!</f>
        <v>#REF!</v>
      </c>
      <c r="C549" s="19" t="e">
        <f>IF('WP 2022'!#REF!="","",'WP 2022'!#REF!)</f>
        <v>#REF!</v>
      </c>
      <c r="D549" s="19" t="e">
        <f>IF('WP 2022'!#REF!="","",'WP 2022'!#REF!)</f>
        <v>#REF!</v>
      </c>
      <c r="E549" s="19" t="e">
        <f>IF('WP 2022'!#REF!="","",'WP 2022'!#REF!)</f>
        <v>#REF!</v>
      </c>
      <c r="F549" s="25" t="e">
        <f>IF('WP 2022'!#REF!="","",'WP 2022'!#REF!)</f>
        <v>#REF!</v>
      </c>
    </row>
    <row r="550" spans="1:6">
      <c r="A550" s="30" t="e">
        <f>+'WP 2022'!#REF!</f>
        <v>#REF!</v>
      </c>
      <c r="B550" s="19" t="e">
        <f>+'WP 2022'!#REF!</f>
        <v>#REF!</v>
      </c>
      <c r="C550" s="19" t="e">
        <f>IF('WP 2022'!#REF!="","",'WP 2022'!#REF!)</f>
        <v>#REF!</v>
      </c>
      <c r="D550" s="19" t="e">
        <f>IF('WP 2022'!#REF!="","",'WP 2022'!#REF!)</f>
        <v>#REF!</v>
      </c>
      <c r="E550" s="19" t="e">
        <f>IF('WP 2022'!#REF!="","",'WP 2022'!#REF!)</f>
        <v>#REF!</v>
      </c>
      <c r="F550" s="25" t="e">
        <f>IF('WP 2022'!#REF!="","",'WP 2022'!#REF!)</f>
        <v>#REF!</v>
      </c>
    </row>
    <row r="551" spans="1:6">
      <c r="A551" s="30" t="e">
        <f>+'WP 2022'!#REF!</f>
        <v>#REF!</v>
      </c>
      <c r="B551" s="19" t="e">
        <f>+'WP 2022'!#REF!</f>
        <v>#REF!</v>
      </c>
      <c r="C551" s="19" t="e">
        <f>IF('WP 2022'!#REF!="","",'WP 2022'!#REF!)</f>
        <v>#REF!</v>
      </c>
      <c r="D551" s="19" t="e">
        <f>IF('WP 2022'!#REF!="","",'WP 2022'!#REF!)</f>
        <v>#REF!</v>
      </c>
      <c r="E551" s="19" t="e">
        <f>IF('WP 2022'!#REF!="","",'WP 2022'!#REF!)</f>
        <v>#REF!</v>
      </c>
      <c r="F551" s="25" t="e">
        <f>IF('WP 2022'!#REF!="","",'WP 2022'!#REF!)</f>
        <v>#REF!</v>
      </c>
    </row>
    <row r="552" spans="1:6">
      <c r="A552" s="30" t="e">
        <f>+'WP 2022'!#REF!</f>
        <v>#REF!</v>
      </c>
      <c r="B552" s="19" t="e">
        <f>+'WP 2022'!#REF!</f>
        <v>#REF!</v>
      </c>
      <c r="C552" s="19" t="e">
        <f>IF('WP 2022'!#REF!="","",'WP 2022'!#REF!)</f>
        <v>#REF!</v>
      </c>
      <c r="D552" s="19" t="e">
        <f>IF('WP 2022'!#REF!="","",'WP 2022'!#REF!)</f>
        <v>#REF!</v>
      </c>
      <c r="E552" s="19" t="e">
        <f>IF('WP 2022'!#REF!="","",'WP 2022'!#REF!)</f>
        <v>#REF!</v>
      </c>
      <c r="F552" s="25" t="e">
        <f>IF('WP 2022'!#REF!="","",'WP 2022'!#REF!)</f>
        <v>#REF!</v>
      </c>
    </row>
    <row r="553" spans="1:6">
      <c r="A553" s="30" t="e">
        <f>+'WP 2022'!#REF!</f>
        <v>#REF!</v>
      </c>
      <c r="B553" s="19" t="e">
        <f>+'WP 2022'!#REF!</f>
        <v>#REF!</v>
      </c>
      <c r="C553" s="19" t="e">
        <f>IF('WP 2022'!#REF!="","",'WP 2022'!#REF!)</f>
        <v>#REF!</v>
      </c>
      <c r="D553" s="19" t="e">
        <f>IF('WP 2022'!#REF!="","",'WP 2022'!#REF!)</f>
        <v>#REF!</v>
      </c>
      <c r="E553" s="19" t="e">
        <f>IF('WP 2022'!#REF!="","",'WP 2022'!#REF!)</f>
        <v>#REF!</v>
      </c>
      <c r="F553" s="25" t="e">
        <f>IF('WP 2022'!#REF!="","",'WP 2022'!#REF!)</f>
        <v>#REF!</v>
      </c>
    </row>
    <row r="554" spans="1:6">
      <c r="A554" s="30" t="e">
        <f>+'WP 2022'!#REF!</f>
        <v>#REF!</v>
      </c>
      <c r="B554" s="19" t="e">
        <f>+'WP 2022'!#REF!</f>
        <v>#REF!</v>
      </c>
      <c r="C554" s="19" t="e">
        <f>IF('WP 2022'!#REF!="","",'WP 2022'!#REF!)</f>
        <v>#REF!</v>
      </c>
      <c r="D554" s="19" t="e">
        <f>IF('WP 2022'!#REF!="","",'WP 2022'!#REF!)</f>
        <v>#REF!</v>
      </c>
      <c r="E554" s="19" t="e">
        <f>IF('WP 2022'!#REF!="","",'WP 2022'!#REF!)</f>
        <v>#REF!</v>
      </c>
      <c r="F554" s="25" t="e">
        <f>IF('WP 2022'!#REF!="","",'WP 2022'!#REF!)</f>
        <v>#REF!</v>
      </c>
    </row>
    <row r="555" spans="1:6">
      <c r="A555" s="30" t="e">
        <f>+'WP 2022'!#REF!</f>
        <v>#REF!</v>
      </c>
      <c r="B555" s="19" t="e">
        <f>+'WP 2022'!#REF!</f>
        <v>#REF!</v>
      </c>
      <c r="C555" s="19" t="e">
        <f>IF('WP 2022'!#REF!="","",'WP 2022'!#REF!)</f>
        <v>#REF!</v>
      </c>
      <c r="D555" s="19" t="e">
        <f>IF('WP 2022'!#REF!="","",'WP 2022'!#REF!)</f>
        <v>#REF!</v>
      </c>
      <c r="E555" s="19" t="e">
        <f>IF('WP 2022'!#REF!="","",'WP 2022'!#REF!)</f>
        <v>#REF!</v>
      </c>
      <c r="F555" s="25" t="e">
        <f>IF('WP 2022'!#REF!="","",'WP 2022'!#REF!)</f>
        <v>#REF!</v>
      </c>
    </row>
    <row r="556" spans="1:6">
      <c r="A556" s="30" t="e">
        <f>+'WP 2022'!#REF!</f>
        <v>#REF!</v>
      </c>
      <c r="B556" s="19" t="e">
        <f>+'WP 2022'!#REF!</f>
        <v>#REF!</v>
      </c>
      <c r="C556" s="19" t="e">
        <f>IF('WP 2022'!#REF!="","",'WP 2022'!#REF!)</f>
        <v>#REF!</v>
      </c>
      <c r="D556" s="19" t="e">
        <f>IF('WP 2022'!#REF!="","",'WP 2022'!#REF!)</f>
        <v>#REF!</v>
      </c>
      <c r="E556" s="19" t="e">
        <f>IF('WP 2022'!#REF!="","",'WP 2022'!#REF!)</f>
        <v>#REF!</v>
      </c>
      <c r="F556" s="25" t="e">
        <f>IF('WP 2022'!#REF!="","",'WP 2022'!#REF!)</f>
        <v>#REF!</v>
      </c>
    </row>
    <row r="557" spans="1:6">
      <c r="A557" s="30" t="e">
        <f>+'WP 2022'!#REF!</f>
        <v>#REF!</v>
      </c>
      <c r="B557" s="19" t="e">
        <f>+'WP 2022'!#REF!</f>
        <v>#REF!</v>
      </c>
      <c r="C557" s="19" t="e">
        <f>IF('WP 2022'!#REF!="","",'WP 2022'!#REF!)</f>
        <v>#REF!</v>
      </c>
      <c r="D557" s="19" t="e">
        <f>IF('WP 2022'!#REF!="","",'WP 2022'!#REF!)</f>
        <v>#REF!</v>
      </c>
      <c r="E557" s="19" t="e">
        <f>IF('WP 2022'!#REF!="","",'WP 2022'!#REF!)</f>
        <v>#REF!</v>
      </c>
      <c r="F557" s="25" t="e">
        <f>IF('WP 2022'!#REF!="","",'WP 2022'!#REF!)</f>
        <v>#REF!</v>
      </c>
    </row>
    <row r="558" spans="1:6">
      <c r="A558" s="30" t="e">
        <f>+'WP 2022'!#REF!</f>
        <v>#REF!</v>
      </c>
      <c r="B558" s="19" t="e">
        <f>+'WP 2022'!#REF!</f>
        <v>#REF!</v>
      </c>
      <c r="C558" s="19" t="e">
        <f>IF('WP 2022'!#REF!="","",'WP 2022'!#REF!)</f>
        <v>#REF!</v>
      </c>
      <c r="D558" s="19" t="e">
        <f>IF('WP 2022'!#REF!="","",'WP 2022'!#REF!)</f>
        <v>#REF!</v>
      </c>
      <c r="E558" s="19" t="e">
        <f>IF('WP 2022'!#REF!="","",'WP 2022'!#REF!)</f>
        <v>#REF!</v>
      </c>
      <c r="F558" s="25" t="e">
        <f>IF('WP 2022'!#REF!="","",'WP 2022'!#REF!)</f>
        <v>#REF!</v>
      </c>
    </row>
    <row r="559" spans="1:6">
      <c r="A559" s="30" t="e">
        <f>+'WP 2022'!#REF!</f>
        <v>#REF!</v>
      </c>
      <c r="B559" s="19" t="e">
        <f>+'WP 2022'!#REF!</f>
        <v>#REF!</v>
      </c>
      <c r="C559" s="19" t="e">
        <f>IF('WP 2022'!#REF!="","",'WP 2022'!#REF!)</f>
        <v>#REF!</v>
      </c>
      <c r="D559" s="19" t="e">
        <f>IF('WP 2022'!#REF!="","",'WP 2022'!#REF!)</f>
        <v>#REF!</v>
      </c>
      <c r="E559" s="19" t="e">
        <f>IF('WP 2022'!#REF!="","",'WP 2022'!#REF!)</f>
        <v>#REF!</v>
      </c>
      <c r="F559" s="25" t="e">
        <f>IF('WP 2022'!#REF!="","",'WP 2022'!#REF!)</f>
        <v>#REF!</v>
      </c>
    </row>
    <row r="560" spans="1:6">
      <c r="A560" s="30" t="e">
        <f>+'WP 2022'!#REF!</f>
        <v>#REF!</v>
      </c>
      <c r="B560" s="19" t="e">
        <f>+'WP 2022'!#REF!</f>
        <v>#REF!</v>
      </c>
      <c r="C560" s="19" t="e">
        <f>IF('WP 2022'!#REF!="","",'WP 2022'!#REF!)</f>
        <v>#REF!</v>
      </c>
      <c r="D560" s="19" t="e">
        <f>IF('WP 2022'!#REF!="","",'WP 2022'!#REF!)</f>
        <v>#REF!</v>
      </c>
      <c r="E560" s="19" t="e">
        <f>IF('WP 2022'!#REF!="","",'WP 2022'!#REF!)</f>
        <v>#REF!</v>
      </c>
      <c r="F560" s="25" t="e">
        <f>IF('WP 2022'!#REF!="","",'WP 2022'!#REF!)</f>
        <v>#REF!</v>
      </c>
    </row>
    <row r="561" spans="1:6">
      <c r="A561" s="30" t="e">
        <f>+'WP 2022'!#REF!</f>
        <v>#REF!</v>
      </c>
      <c r="B561" s="19" t="e">
        <f>+'WP 2022'!#REF!</f>
        <v>#REF!</v>
      </c>
      <c r="C561" s="19" t="e">
        <f>IF('WP 2022'!#REF!="","",'WP 2022'!#REF!)</f>
        <v>#REF!</v>
      </c>
      <c r="D561" s="19" t="e">
        <f>IF('WP 2022'!#REF!="","",'WP 2022'!#REF!)</f>
        <v>#REF!</v>
      </c>
      <c r="E561" s="19" t="e">
        <f>IF('WP 2022'!#REF!="","",'WP 2022'!#REF!)</f>
        <v>#REF!</v>
      </c>
      <c r="F561" s="25" t="e">
        <f>IF('WP 2022'!#REF!="","",'WP 2022'!#REF!)</f>
        <v>#REF!</v>
      </c>
    </row>
    <row r="562" spans="1:6">
      <c r="A562" s="30" t="e">
        <f>+'WP 2022'!#REF!</f>
        <v>#REF!</v>
      </c>
      <c r="B562" s="19" t="e">
        <f>+'WP 2022'!#REF!</f>
        <v>#REF!</v>
      </c>
      <c r="C562" s="19" t="e">
        <f>IF('WP 2022'!#REF!="","",'WP 2022'!#REF!)</f>
        <v>#REF!</v>
      </c>
      <c r="D562" s="19" t="e">
        <f>IF('WP 2022'!#REF!="","",'WP 2022'!#REF!)</f>
        <v>#REF!</v>
      </c>
      <c r="E562" s="19" t="e">
        <f>IF('WP 2022'!#REF!="","",'WP 2022'!#REF!)</f>
        <v>#REF!</v>
      </c>
      <c r="F562" s="25" t="e">
        <f>IF('WP 2022'!#REF!="","",'WP 2022'!#REF!)</f>
        <v>#REF!</v>
      </c>
    </row>
    <row r="563" spans="1:6">
      <c r="A563" s="30" t="e">
        <f>+'WP 2022'!#REF!</f>
        <v>#REF!</v>
      </c>
      <c r="B563" s="19" t="e">
        <f>+'WP 2022'!#REF!</f>
        <v>#REF!</v>
      </c>
      <c r="C563" s="19" t="e">
        <f>IF('WP 2022'!#REF!="","",'WP 2022'!#REF!)</f>
        <v>#REF!</v>
      </c>
      <c r="D563" s="19" t="e">
        <f>IF('WP 2022'!#REF!="","",'WP 2022'!#REF!)</f>
        <v>#REF!</v>
      </c>
      <c r="E563" s="19" t="e">
        <f>IF('WP 2022'!#REF!="","",'WP 2022'!#REF!)</f>
        <v>#REF!</v>
      </c>
      <c r="F563" s="25" t="e">
        <f>IF('WP 2022'!#REF!="","",'WP 2022'!#REF!)</f>
        <v>#REF!</v>
      </c>
    </row>
    <row r="564" spans="1:6">
      <c r="A564" s="30" t="e">
        <f>+'WP 2022'!#REF!</f>
        <v>#REF!</v>
      </c>
      <c r="B564" s="19" t="e">
        <f>+'WP 2022'!#REF!</f>
        <v>#REF!</v>
      </c>
      <c r="C564" s="19" t="e">
        <f>IF('WP 2022'!#REF!="","",'WP 2022'!#REF!)</f>
        <v>#REF!</v>
      </c>
      <c r="D564" s="19" t="e">
        <f>IF('WP 2022'!#REF!="","",'WP 2022'!#REF!)</f>
        <v>#REF!</v>
      </c>
      <c r="E564" s="19" t="e">
        <f>IF('WP 2022'!#REF!="","",'WP 2022'!#REF!)</f>
        <v>#REF!</v>
      </c>
      <c r="F564" s="25" t="e">
        <f>IF('WP 2022'!#REF!="","",'WP 2022'!#REF!)</f>
        <v>#REF!</v>
      </c>
    </row>
    <row r="565" spans="1:6">
      <c r="A565" s="30" t="e">
        <f>+'WP 2022'!#REF!</f>
        <v>#REF!</v>
      </c>
      <c r="B565" s="19" t="e">
        <f>+'WP 2022'!#REF!</f>
        <v>#REF!</v>
      </c>
      <c r="C565" s="19" t="e">
        <f>IF('WP 2022'!#REF!="","",'WP 2022'!#REF!)</f>
        <v>#REF!</v>
      </c>
      <c r="D565" s="19" t="e">
        <f>IF('WP 2022'!#REF!="","",'WP 2022'!#REF!)</f>
        <v>#REF!</v>
      </c>
      <c r="E565" s="19" t="e">
        <f>IF('WP 2022'!#REF!="","",'WP 2022'!#REF!)</f>
        <v>#REF!</v>
      </c>
      <c r="F565" s="25" t="e">
        <f>IF('WP 2022'!#REF!="","",'WP 2022'!#REF!)</f>
        <v>#REF!</v>
      </c>
    </row>
    <row r="566" spans="1:6">
      <c r="A566" s="30" t="e">
        <f>+'WP 2022'!#REF!</f>
        <v>#REF!</v>
      </c>
      <c r="B566" s="19" t="e">
        <f>+'WP 2022'!#REF!</f>
        <v>#REF!</v>
      </c>
      <c r="C566" s="19" t="e">
        <f>IF('WP 2022'!#REF!="","",'WP 2022'!#REF!)</f>
        <v>#REF!</v>
      </c>
      <c r="D566" s="19" t="e">
        <f>IF('WP 2022'!#REF!="","",'WP 2022'!#REF!)</f>
        <v>#REF!</v>
      </c>
      <c r="E566" s="19" t="e">
        <f>IF('WP 2022'!#REF!="","",'WP 2022'!#REF!)</f>
        <v>#REF!</v>
      </c>
      <c r="F566" s="25" t="e">
        <f>IF('WP 2022'!#REF!="","",'WP 2022'!#REF!)</f>
        <v>#REF!</v>
      </c>
    </row>
    <row r="567" spans="1:6">
      <c r="A567" s="30" t="e">
        <f>+'WP 2022'!#REF!</f>
        <v>#REF!</v>
      </c>
      <c r="B567" s="19" t="e">
        <f>+'WP 2022'!#REF!</f>
        <v>#REF!</v>
      </c>
      <c r="C567" s="19" t="e">
        <f>IF('WP 2022'!#REF!="","",'WP 2022'!#REF!)</f>
        <v>#REF!</v>
      </c>
      <c r="D567" s="19" t="e">
        <f>IF('WP 2022'!#REF!="","",'WP 2022'!#REF!)</f>
        <v>#REF!</v>
      </c>
      <c r="E567" s="19" t="e">
        <f>IF('WP 2022'!#REF!="","",'WP 2022'!#REF!)</f>
        <v>#REF!</v>
      </c>
      <c r="F567" s="25" t="e">
        <f>IF('WP 2022'!#REF!="","",'WP 2022'!#REF!)</f>
        <v>#REF!</v>
      </c>
    </row>
    <row r="568" spans="1:6">
      <c r="A568" s="30" t="e">
        <f>+'WP 2022'!#REF!</f>
        <v>#REF!</v>
      </c>
      <c r="B568" s="19" t="e">
        <f>+'WP 2022'!#REF!</f>
        <v>#REF!</v>
      </c>
      <c r="C568" s="19" t="e">
        <f>IF('WP 2022'!#REF!="","",'WP 2022'!#REF!)</f>
        <v>#REF!</v>
      </c>
      <c r="D568" s="19" t="e">
        <f>IF('WP 2022'!#REF!="","",'WP 2022'!#REF!)</f>
        <v>#REF!</v>
      </c>
      <c r="E568" s="19" t="e">
        <f>IF('WP 2022'!#REF!="","",'WP 2022'!#REF!)</f>
        <v>#REF!</v>
      </c>
      <c r="F568" s="25" t="e">
        <f>IF('WP 2022'!#REF!="","",'WP 2022'!#REF!)</f>
        <v>#REF!</v>
      </c>
    </row>
    <row r="569" spans="1:6">
      <c r="A569" s="30" t="e">
        <f>+'WP 2022'!#REF!</f>
        <v>#REF!</v>
      </c>
      <c r="B569" s="19" t="e">
        <f>+'WP 2022'!#REF!</f>
        <v>#REF!</v>
      </c>
      <c r="C569" s="19" t="e">
        <f>IF('WP 2022'!#REF!="","",'WP 2022'!#REF!)</f>
        <v>#REF!</v>
      </c>
      <c r="D569" s="19" t="e">
        <f>IF('WP 2022'!#REF!="","",'WP 2022'!#REF!)</f>
        <v>#REF!</v>
      </c>
      <c r="E569" s="19" t="e">
        <f>IF('WP 2022'!#REF!="","",'WP 2022'!#REF!)</f>
        <v>#REF!</v>
      </c>
      <c r="F569" s="25" t="e">
        <f>IF('WP 2022'!#REF!="","",'WP 2022'!#REF!)</f>
        <v>#REF!</v>
      </c>
    </row>
    <row r="570" spans="1:6">
      <c r="A570" s="30" t="e">
        <f>+'WP 2022'!#REF!</f>
        <v>#REF!</v>
      </c>
      <c r="B570" s="19" t="e">
        <f>+'WP 2022'!#REF!</f>
        <v>#REF!</v>
      </c>
      <c r="C570" s="19" t="e">
        <f>IF('WP 2022'!#REF!="","",'WP 2022'!#REF!)</f>
        <v>#REF!</v>
      </c>
      <c r="D570" s="19" t="e">
        <f>IF('WP 2022'!#REF!="","",'WP 2022'!#REF!)</f>
        <v>#REF!</v>
      </c>
      <c r="E570" s="19" t="e">
        <f>IF('WP 2022'!#REF!="","",'WP 2022'!#REF!)</f>
        <v>#REF!</v>
      </c>
      <c r="F570" s="25" t="e">
        <f>IF('WP 2022'!#REF!="","",'WP 2022'!#REF!)</f>
        <v>#REF!</v>
      </c>
    </row>
    <row r="571" spans="1:6">
      <c r="A571" s="30" t="e">
        <f>+'WP 2022'!#REF!</f>
        <v>#REF!</v>
      </c>
      <c r="B571" s="19" t="e">
        <f>+'WP 2022'!#REF!</f>
        <v>#REF!</v>
      </c>
      <c r="C571" s="19" t="e">
        <f>IF('WP 2022'!#REF!="","",'WP 2022'!#REF!)</f>
        <v>#REF!</v>
      </c>
      <c r="D571" s="19" t="e">
        <f>IF('WP 2022'!#REF!="","",'WP 2022'!#REF!)</f>
        <v>#REF!</v>
      </c>
      <c r="E571" s="19" t="e">
        <f>IF('WP 2022'!#REF!="","",'WP 2022'!#REF!)</f>
        <v>#REF!</v>
      </c>
      <c r="F571" s="25" t="e">
        <f>IF('WP 2022'!#REF!="","",'WP 2022'!#REF!)</f>
        <v>#REF!</v>
      </c>
    </row>
    <row r="572" spans="1:6">
      <c r="A572" s="30" t="e">
        <f>+'WP 2022'!#REF!</f>
        <v>#REF!</v>
      </c>
      <c r="B572" s="19" t="e">
        <f>+'WP 2022'!#REF!</f>
        <v>#REF!</v>
      </c>
      <c r="C572" s="19" t="e">
        <f>IF('WP 2022'!#REF!="","",'WP 2022'!#REF!)</f>
        <v>#REF!</v>
      </c>
      <c r="D572" s="19" t="e">
        <f>IF('WP 2022'!#REF!="","",'WP 2022'!#REF!)</f>
        <v>#REF!</v>
      </c>
      <c r="E572" s="19" t="e">
        <f>IF('WP 2022'!#REF!="","",'WP 2022'!#REF!)</f>
        <v>#REF!</v>
      </c>
      <c r="F572" s="25" t="e">
        <f>IF('WP 2022'!#REF!="","",'WP 2022'!#REF!)</f>
        <v>#REF!</v>
      </c>
    </row>
    <row r="573" spans="1:6">
      <c r="A573" s="30" t="e">
        <f>+'WP 2022'!#REF!</f>
        <v>#REF!</v>
      </c>
      <c r="B573" s="19" t="e">
        <f>+'WP 2022'!#REF!</f>
        <v>#REF!</v>
      </c>
      <c r="C573" s="19" t="e">
        <f>IF('WP 2022'!#REF!="","",'WP 2022'!#REF!)</f>
        <v>#REF!</v>
      </c>
      <c r="D573" s="19" t="e">
        <f>IF('WP 2022'!#REF!="","",'WP 2022'!#REF!)</f>
        <v>#REF!</v>
      </c>
      <c r="E573" s="19" t="e">
        <f>IF('WP 2022'!#REF!="","",'WP 2022'!#REF!)</f>
        <v>#REF!</v>
      </c>
      <c r="F573" s="25" t="e">
        <f>IF('WP 2022'!#REF!="","",'WP 2022'!#REF!)</f>
        <v>#REF!</v>
      </c>
    </row>
    <row r="574" spans="1:6">
      <c r="A574" s="30" t="e">
        <f>+'WP 2022'!#REF!</f>
        <v>#REF!</v>
      </c>
      <c r="B574" s="19" t="e">
        <f>+'WP 2022'!#REF!</f>
        <v>#REF!</v>
      </c>
      <c r="C574" s="19" t="e">
        <f>IF('WP 2022'!#REF!="","",'WP 2022'!#REF!)</f>
        <v>#REF!</v>
      </c>
      <c r="D574" s="19" t="e">
        <f>IF('WP 2022'!#REF!="","",'WP 2022'!#REF!)</f>
        <v>#REF!</v>
      </c>
      <c r="E574" s="19" t="e">
        <f>IF('WP 2022'!#REF!="","",'WP 2022'!#REF!)</f>
        <v>#REF!</v>
      </c>
      <c r="F574" s="25" t="e">
        <f>IF('WP 2022'!#REF!="","",'WP 2022'!#REF!)</f>
        <v>#REF!</v>
      </c>
    </row>
    <row r="575" spans="1:6">
      <c r="A575" s="30" t="e">
        <f>+'WP 2022'!#REF!</f>
        <v>#REF!</v>
      </c>
      <c r="B575" s="19" t="e">
        <f>+'WP 2022'!#REF!</f>
        <v>#REF!</v>
      </c>
      <c r="C575" s="19" t="e">
        <f>IF('WP 2022'!#REF!="","",'WP 2022'!#REF!)</f>
        <v>#REF!</v>
      </c>
      <c r="D575" s="19" t="e">
        <f>IF('WP 2022'!#REF!="","",'WP 2022'!#REF!)</f>
        <v>#REF!</v>
      </c>
      <c r="E575" s="19" t="e">
        <f>IF('WP 2022'!#REF!="","",'WP 2022'!#REF!)</f>
        <v>#REF!</v>
      </c>
      <c r="F575" s="25" t="e">
        <f>IF('WP 2022'!#REF!="","",'WP 2022'!#REF!)</f>
        <v>#REF!</v>
      </c>
    </row>
    <row r="576" spans="1:6">
      <c r="A576" s="30" t="e">
        <f>+'WP 2022'!#REF!</f>
        <v>#REF!</v>
      </c>
      <c r="B576" s="19" t="e">
        <f>+'WP 2022'!#REF!</f>
        <v>#REF!</v>
      </c>
      <c r="C576" s="19" t="e">
        <f>IF('WP 2022'!#REF!="","",'WP 2022'!#REF!)</f>
        <v>#REF!</v>
      </c>
      <c r="D576" s="19" t="e">
        <f>IF('WP 2022'!#REF!="","",'WP 2022'!#REF!)</f>
        <v>#REF!</v>
      </c>
      <c r="E576" s="19" t="e">
        <f>IF('WP 2022'!#REF!="","",'WP 2022'!#REF!)</f>
        <v>#REF!</v>
      </c>
      <c r="F576" s="25" t="e">
        <f>IF('WP 2022'!#REF!="","",'WP 2022'!#REF!)</f>
        <v>#REF!</v>
      </c>
    </row>
    <row r="577" spans="1:6">
      <c r="A577" s="30" t="e">
        <f>+'WP 2022'!#REF!</f>
        <v>#REF!</v>
      </c>
      <c r="B577" s="19" t="e">
        <f>+'WP 2022'!#REF!</f>
        <v>#REF!</v>
      </c>
      <c r="C577" s="19" t="e">
        <f>IF('WP 2022'!#REF!="","",'WP 2022'!#REF!)</f>
        <v>#REF!</v>
      </c>
      <c r="D577" s="19" t="e">
        <f>IF('WP 2022'!#REF!="","",'WP 2022'!#REF!)</f>
        <v>#REF!</v>
      </c>
      <c r="E577" s="19" t="e">
        <f>IF('WP 2022'!#REF!="","",'WP 2022'!#REF!)</f>
        <v>#REF!</v>
      </c>
      <c r="F577" s="25" t="e">
        <f>IF('WP 2022'!#REF!="","",'WP 2022'!#REF!)</f>
        <v>#REF!</v>
      </c>
    </row>
    <row r="578" spans="1:6">
      <c r="A578" s="30" t="e">
        <f>+'WP 2022'!#REF!</f>
        <v>#REF!</v>
      </c>
      <c r="B578" s="19" t="e">
        <f>+'WP 2022'!#REF!</f>
        <v>#REF!</v>
      </c>
      <c r="C578" s="19" t="e">
        <f>IF('WP 2022'!#REF!="","",'WP 2022'!#REF!)</f>
        <v>#REF!</v>
      </c>
      <c r="D578" s="19" t="e">
        <f>IF('WP 2022'!#REF!="","",'WP 2022'!#REF!)</f>
        <v>#REF!</v>
      </c>
      <c r="E578" s="19" t="e">
        <f>IF('WP 2022'!#REF!="","",'WP 2022'!#REF!)</f>
        <v>#REF!</v>
      </c>
      <c r="F578" s="25" t="e">
        <f>IF('WP 2022'!#REF!="","",'WP 2022'!#REF!)</f>
        <v>#REF!</v>
      </c>
    </row>
    <row r="579" spans="1:6">
      <c r="A579" s="30" t="e">
        <f>+'WP 2022'!#REF!</f>
        <v>#REF!</v>
      </c>
      <c r="B579" s="19" t="e">
        <f>+'WP 2022'!#REF!</f>
        <v>#REF!</v>
      </c>
      <c r="C579" s="19" t="e">
        <f>IF('WP 2022'!#REF!="","",'WP 2022'!#REF!)</f>
        <v>#REF!</v>
      </c>
      <c r="D579" s="19" t="e">
        <f>IF('WP 2022'!#REF!="","",'WP 2022'!#REF!)</f>
        <v>#REF!</v>
      </c>
      <c r="E579" s="19" t="e">
        <f>IF('WP 2022'!#REF!="","",'WP 2022'!#REF!)</f>
        <v>#REF!</v>
      </c>
      <c r="F579" s="25" t="e">
        <f>IF('WP 2022'!#REF!="","",'WP 2022'!#REF!)</f>
        <v>#REF!</v>
      </c>
    </row>
    <row r="580" spans="1:6">
      <c r="A580" s="30" t="e">
        <f>+'WP 2022'!#REF!</f>
        <v>#REF!</v>
      </c>
      <c r="B580" s="19" t="e">
        <f>+'WP 2022'!#REF!</f>
        <v>#REF!</v>
      </c>
      <c r="C580" s="19" t="e">
        <f>IF('WP 2022'!#REF!="","",'WP 2022'!#REF!)</f>
        <v>#REF!</v>
      </c>
      <c r="D580" s="19" t="e">
        <f>IF('WP 2022'!#REF!="","",'WP 2022'!#REF!)</f>
        <v>#REF!</v>
      </c>
      <c r="E580" s="19" t="e">
        <f>IF('WP 2022'!#REF!="","",'WP 2022'!#REF!)</f>
        <v>#REF!</v>
      </c>
      <c r="F580" s="25" t="e">
        <f>IF('WP 2022'!#REF!="","",'WP 2022'!#REF!)</f>
        <v>#REF!</v>
      </c>
    </row>
    <row r="581" spans="1:6">
      <c r="A581" s="30" t="e">
        <f>+'WP 2022'!#REF!</f>
        <v>#REF!</v>
      </c>
      <c r="B581" s="19" t="e">
        <f>+'WP 2022'!#REF!</f>
        <v>#REF!</v>
      </c>
      <c r="C581" s="19" t="e">
        <f>IF('WP 2022'!#REF!="","",'WP 2022'!#REF!)</f>
        <v>#REF!</v>
      </c>
      <c r="D581" s="19" t="e">
        <f>IF('WP 2022'!#REF!="","",'WP 2022'!#REF!)</f>
        <v>#REF!</v>
      </c>
      <c r="E581" s="19" t="e">
        <f>IF('WP 2022'!#REF!="","",'WP 2022'!#REF!)</f>
        <v>#REF!</v>
      </c>
      <c r="F581" s="25" t="e">
        <f>IF('WP 2022'!#REF!="","",'WP 2022'!#REF!)</f>
        <v>#REF!</v>
      </c>
    </row>
    <row r="582" spans="1:6">
      <c r="A582" s="30" t="e">
        <f>+'WP 2022'!#REF!</f>
        <v>#REF!</v>
      </c>
      <c r="B582" s="19" t="e">
        <f>+'WP 2022'!#REF!</f>
        <v>#REF!</v>
      </c>
      <c r="C582" s="19" t="e">
        <f>IF('WP 2022'!#REF!="","",'WP 2022'!#REF!)</f>
        <v>#REF!</v>
      </c>
      <c r="D582" s="19" t="e">
        <f>IF('WP 2022'!#REF!="","",'WP 2022'!#REF!)</f>
        <v>#REF!</v>
      </c>
      <c r="E582" s="19" t="e">
        <f>IF('WP 2022'!#REF!="","",'WP 2022'!#REF!)</f>
        <v>#REF!</v>
      </c>
      <c r="F582" s="25" t="e">
        <f>IF('WP 2022'!#REF!="","",'WP 2022'!#REF!)</f>
        <v>#REF!</v>
      </c>
    </row>
    <row r="583" spans="1:6">
      <c r="A583" s="30" t="e">
        <f>+'WP 2022'!#REF!</f>
        <v>#REF!</v>
      </c>
      <c r="B583" s="19" t="e">
        <f>+'WP 2022'!#REF!</f>
        <v>#REF!</v>
      </c>
      <c r="C583" s="19" t="e">
        <f>IF('WP 2022'!#REF!="","",'WP 2022'!#REF!)</f>
        <v>#REF!</v>
      </c>
      <c r="D583" s="19" t="e">
        <f>IF('WP 2022'!#REF!="","",'WP 2022'!#REF!)</f>
        <v>#REF!</v>
      </c>
      <c r="E583" s="19" t="e">
        <f>IF('WP 2022'!#REF!="","",'WP 2022'!#REF!)</f>
        <v>#REF!</v>
      </c>
      <c r="F583" s="25" t="e">
        <f>IF('WP 2022'!#REF!="","",'WP 2022'!#REF!)</f>
        <v>#REF!</v>
      </c>
    </row>
    <row r="584" spans="1:6">
      <c r="A584" s="30" t="e">
        <f>+'WP 2022'!#REF!</f>
        <v>#REF!</v>
      </c>
      <c r="B584" s="19" t="e">
        <f>+'WP 2022'!#REF!</f>
        <v>#REF!</v>
      </c>
      <c r="C584" s="19" t="e">
        <f>IF('WP 2022'!#REF!="","",'WP 2022'!#REF!)</f>
        <v>#REF!</v>
      </c>
      <c r="D584" s="19" t="e">
        <f>IF('WP 2022'!#REF!="","",'WP 2022'!#REF!)</f>
        <v>#REF!</v>
      </c>
      <c r="E584" s="19" t="e">
        <f>IF('WP 2022'!#REF!="","",'WP 2022'!#REF!)</f>
        <v>#REF!</v>
      </c>
      <c r="F584" s="25" t="e">
        <f>IF('WP 2022'!#REF!="","",'WP 2022'!#REF!)</f>
        <v>#REF!</v>
      </c>
    </row>
    <row r="585" spans="1:6">
      <c r="A585" s="30" t="e">
        <f>+'WP 2022'!#REF!</f>
        <v>#REF!</v>
      </c>
      <c r="B585" s="19" t="e">
        <f>+'WP 2022'!#REF!</f>
        <v>#REF!</v>
      </c>
      <c r="C585" s="19" t="e">
        <f>IF('WP 2022'!#REF!="","",'WP 2022'!#REF!)</f>
        <v>#REF!</v>
      </c>
      <c r="D585" s="19" t="e">
        <f>IF('WP 2022'!#REF!="","",'WP 2022'!#REF!)</f>
        <v>#REF!</v>
      </c>
      <c r="E585" s="19" t="e">
        <f>IF('WP 2022'!#REF!="","",'WP 2022'!#REF!)</f>
        <v>#REF!</v>
      </c>
      <c r="F585" s="25" t="e">
        <f>IF('WP 2022'!#REF!="","",'WP 2022'!#REF!)</f>
        <v>#REF!</v>
      </c>
    </row>
    <row r="586" spans="1:6">
      <c r="A586" s="30" t="e">
        <f>+'WP 2022'!#REF!</f>
        <v>#REF!</v>
      </c>
      <c r="B586" s="19" t="e">
        <f>+'WP 2022'!#REF!</f>
        <v>#REF!</v>
      </c>
      <c r="C586" s="19" t="e">
        <f>IF('WP 2022'!#REF!="","",'WP 2022'!#REF!)</f>
        <v>#REF!</v>
      </c>
      <c r="D586" s="19" t="e">
        <f>IF('WP 2022'!#REF!="","",'WP 2022'!#REF!)</f>
        <v>#REF!</v>
      </c>
      <c r="E586" s="19" t="e">
        <f>IF('WP 2022'!#REF!="","",'WP 2022'!#REF!)</f>
        <v>#REF!</v>
      </c>
      <c r="F586" s="25" t="e">
        <f>IF('WP 2022'!#REF!="","",'WP 2022'!#REF!)</f>
        <v>#REF!</v>
      </c>
    </row>
    <row r="587" spans="1:6">
      <c r="A587" s="30" t="e">
        <f>+'WP 2022'!#REF!</f>
        <v>#REF!</v>
      </c>
      <c r="B587" s="19" t="e">
        <f>+'WP 2022'!#REF!</f>
        <v>#REF!</v>
      </c>
      <c r="C587" s="19" t="e">
        <f>IF('WP 2022'!#REF!="","",'WP 2022'!#REF!)</f>
        <v>#REF!</v>
      </c>
      <c r="D587" s="19" t="e">
        <f>IF('WP 2022'!#REF!="","",'WP 2022'!#REF!)</f>
        <v>#REF!</v>
      </c>
      <c r="E587" s="19" t="e">
        <f>IF('WP 2022'!#REF!="","",'WP 2022'!#REF!)</f>
        <v>#REF!</v>
      </c>
      <c r="F587" s="25" t="e">
        <f>IF('WP 2022'!#REF!="","",'WP 2022'!#REF!)</f>
        <v>#REF!</v>
      </c>
    </row>
    <row r="588" spans="1:6">
      <c r="A588" s="30" t="e">
        <f>+'WP 2022'!#REF!</f>
        <v>#REF!</v>
      </c>
      <c r="B588" s="19" t="e">
        <f>+'WP 2022'!#REF!</f>
        <v>#REF!</v>
      </c>
      <c r="C588" s="19" t="e">
        <f>IF('WP 2022'!#REF!="","",'WP 2022'!#REF!)</f>
        <v>#REF!</v>
      </c>
      <c r="D588" s="19" t="e">
        <f>IF('WP 2022'!#REF!="","",'WP 2022'!#REF!)</f>
        <v>#REF!</v>
      </c>
      <c r="E588" s="19" t="e">
        <f>IF('WP 2022'!#REF!="","",'WP 2022'!#REF!)</f>
        <v>#REF!</v>
      </c>
      <c r="F588" s="25" t="e">
        <f>IF('WP 2022'!#REF!="","",'WP 2022'!#REF!)</f>
        <v>#REF!</v>
      </c>
    </row>
    <row r="589" spans="1:6">
      <c r="A589" s="30" t="e">
        <f>+'WP 2022'!#REF!</f>
        <v>#REF!</v>
      </c>
      <c r="B589" s="19" t="e">
        <f>+'WP 2022'!#REF!</f>
        <v>#REF!</v>
      </c>
      <c r="C589" s="19" t="e">
        <f>IF('WP 2022'!#REF!="","",'WP 2022'!#REF!)</f>
        <v>#REF!</v>
      </c>
      <c r="D589" s="19" t="e">
        <f>IF('WP 2022'!#REF!="","",'WP 2022'!#REF!)</f>
        <v>#REF!</v>
      </c>
      <c r="E589" s="19" t="e">
        <f>IF('WP 2022'!#REF!="","",'WP 2022'!#REF!)</f>
        <v>#REF!</v>
      </c>
      <c r="F589" s="25" t="e">
        <f>IF('WP 2022'!#REF!="","",'WP 2022'!#REF!)</f>
        <v>#REF!</v>
      </c>
    </row>
    <row r="590" spans="1:6">
      <c r="A590" s="30" t="e">
        <f>+'WP 2022'!#REF!</f>
        <v>#REF!</v>
      </c>
      <c r="B590" s="19" t="e">
        <f>+'WP 2022'!#REF!</f>
        <v>#REF!</v>
      </c>
      <c r="C590" s="19" t="e">
        <f>IF('WP 2022'!#REF!="","",'WP 2022'!#REF!)</f>
        <v>#REF!</v>
      </c>
      <c r="D590" s="19" t="e">
        <f>IF('WP 2022'!#REF!="","",'WP 2022'!#REF!)</f>
        <v>#REF!</v>
      </c>
      <c r="E590" s="19" t="e">
        <f>IF('WP 2022'!#REF!="","",'WP 2022'!#REF!)</f>
        <v>#REF!</v>
      </c>
      <c r="F590" s="25" t="e">
        <f>IF('WP 2022'!#REF!="","",'WP 2022'!#REF!)</f>
        <v>#REF!</v>
      </c>
    </row>
    <row r="591" spans="1:6">
      <c r="A591" s="30" t="e">
        <f>+'WP 2022'!#REF!</f>
        <v>#REF!</v>
      </c>
      <c r="B591" s="19" t="e">
        <f>+'WP 2022'!#REF!</f>
        <v>#REF!</v>
      </c>
      <c r="C591" s="19" t="e">
        <f>IF('WP 2022'!#REF!="","",'WP 2022'!#REF!)</f>
        <v>#REF!</v>
      </c>
      <c r="D591" s="19" t="e">
        <f>IF('WP 2022'!#REF!="","",'WP 2022'!#REF!)</f>
        <v>#REF!</v>
      </c>
      <c r="E591" s="19" t="e">
        <f>IF('WP 2022'!#REF!="","",'WP 2022'!#REF!)</f>
        <v>#REF!</v>
      </c>
      <c r="F591" s="25" t="e">
        <f>IF('WP 2022'!#REF!="","",'WP 2022'!#REF!)</f>
        <v>#REF!</v>
      </c>
    </row>
    <row r="592" spans="1:6">
      <c r="A592" s="30" t="e">
        <f>+'WP 2022'!#REF!</f>
        <v>#REF!</v>
      </c>
      <c r="B592" s="19" t="e">
        <f>+'WP 2022'!#REF!</f>
        <v>#REF!</v>
      </c>
      <c r="C592" s="19" t="e">
        <f>IF('WP 2022'!#REF!="","",'WP 2022'!#REF!)</f>
        <v>#REF!</v>
      </c>
      <c r="D592" s="19" t="e">
        <f>IF('WP 2022'!#REF!="","",'WP 2022'!#REF!)</f>
        <v>#REF!</v>
      </c>
      <c r="E592" s="19" t="e">
        <f>IF('WP 2022'!#REF!="","",'WP 2022'!#REF!)</f>
        <v>#REF!</v>
      </c>
      <c r="F592" s="25" t="e">
        <f>IF('WP 2022'!#REF!="","",'WP 2022'!#REF!)</f>
        <v>#REF!</v>
      </c>
    </row>
    <row r="593" spans="1:6">
      <c r="A593" s="30" t="e">
        <f>+'WP 2022'!#REF!</f>
        <v>#REF!</v>
      </c>
      <c r="B593" s="19" t="e">
        <f>+'WP 2022'!#REF!</f>
        <v>#REF!</v>
      </c>
      <c r="C593" s="19" t="e">
        <f>IF('WP 2022'!#REF!="","",'WP 2022'!#REF!)</f>
        <v>#REF!</v>
      </c>
      <c r="D593" s="19" t="e">
        <f>IF('WP 2022'!#REF!="","",'WP 2022'!#REF!)</f>
        <v>#REF!</v>
      </c>
      <c r="E593" s="19" t="e">
        <f>IF('WP 2022'!#REF!="","",'WP 2022'!#REF!)</f>
        <v>#REF!</v>
      </c>
      <c r="F593" s="25" t="e">
        <f>IF('WP 2022'!#REF!="","",'WP 2022'!#REF!)</f>
        <v>#REF!</v>
      </c>
    </row>
    <row r="594" spans="1:6">
      <c r="A594" s="30" t="e">
        <f>+'WP 2022'!#REF!</f>
        <v>#REF!</v>
      </c>
      <c r="B594" s="19" t="e">
        <f>+'WP 2022'!#REF!</f>
        <v>#REF!</v>
      </c>
      <c r="C594" s="19" t="e">
        <f>IF('WP 2022'!#REF!="","",'WP 2022'!#REF!)</f>
        <v>#REF!</v>
      </c>
      <c r="D594" s="19" t="e">
        <f>IF('WP 2022'!#REF!="","",'WP 2022'!#REF!)</f>
        <v>#REF!</v>
      </c>
      <c r="E594" s="19" t="e">
        <f>IF('WP 2022'!#REF!="","",'WP 2022'!#REF!)</f>
        <v>#REF!</v>
      </c>
      <c r="F594" s="25" t="e">
        <f>IF('WP 2022'!#REF!="","",'WP 2022'!#REF!)</f>
        <v>#REF!</v>
      </c>
    </row>
    <row r="595" spans="1:6">
      <c r="A595" s="30" t="e">
        <f>+'WP 2022'!#REF!</f>
        <v>#REF!</v>
      </c>
      <c r="B595" s="19" t="e">
        <f>+'WP 2022'!#REF!</f>
        <v>#REF!</v>
      </c>
      <c r="C595" s="19" t="e">
        <f>IF('WP 2022'!#REF!="","",'WP 2022'!#REF!)</f>
        <v>#REF!</v>
      </c>
      <c r="D595" s="19" t="e">
        <f>IF('WP 2022'!#REF!="","",'WP 2022'!#REF!)</f>
        <v>#REF!</v>
      </c>
      <c r="E595" s="19" t="e">
        <f>IF('WP 2022'!#REF!="","",'WP 2022'!#REF!)</f>
        <v>#REF!</v>
      </c>
      <c r="F595" s="25" t="e">
        <f>IF('WP 2022'!#REF!="","",'WP 2022'!#REF!)</f>
        <v>#REF!</v>
      </c>
    </row>
    <row r="596" spans="1:6">
      <c r="A596" s="30" t="e">
        <f>+'WP 2022'!#REF!</f>
        <v>#REF!</v>
      </c>
      <c r="B596" s="19" t="e">
        <f>+'WP 2022'!#REF!</f>
        <v>#REF!</v>
      </c>
      <c r="C596" s="19" t="e">
        <f>IF('WP 2022'!#REF!="","",'WP 2022'!#REF!)</f>
        <v>#REF!</v>
      </c>
      <c r="D596" s="19" t="e">
        <f>IF('WP 2022'!#REF!="","",'WP 2022'!#REF!)</f>
        <v>#REF!</v>
      </c>
      <c r="E596" s="19" t="e">
        <f>IF('WP 2022'!#REF!="","",'WP 2022'!#REF!)</f>
        <v>#REF!</v>
      </c>
      <c r="F596" s="25" t="e">
        <f>IF('WP 2022'!#REF!="","",'WP 2022'!#REF!)</f>
        <v>#REF!</v>
      </c>
    </row>
    <row r="597" spans="1:6">
      <c r="A597" s="30" t="e">
        <f>+'WP 2022'!#REF!</f>
        <v>#REF!</v>
      </c>
      <c r="B597" s="19" t="e">
        <f>+'WP 2022'!#REF!</f>
        <v>#REF!</v>
      </c>
      <c r="C597" s="19" t="e">
        <f>IF('WP 2022'!#REF!="","",'WP 2022'!#REF!)</f>
        <v>#REF!</v>
      </c>
      <c r="D597" s="19" t="e">
        <f>IF('WP 2022'!#REF!="","",'WP 2022'!#REF!)</f>
        <v>#REF!</v>
      </c>
      <c r="E597" s="19" t="e">
        <f>IF('WP 2022'!#REF!="","",'WP 2022'!#REF!)</f>
        <v>#REF!</v>
      </c>
      <c r="F597" s="25" t="e">
        <f>IF('WP 2022'!#REF!="","",'WP 2022'!#REF!)</f>
        <v>#REF!</v>
      </c>
    </row>
    <row r="598" spans="1:6">
      <c r="A598" s="30" t="e">
        <f>+'WP 2022'!#REF!</f>
        <v>#REF!</v>
      </c>
      <c r="B598" s="19" t="e">
        <f>+'WP 2022'!#REF!</f>
        <v>#REF!</v>
      </c>
      <c r="C598" s="19" t="e">
        <f>IF('WP 2022'!#REF!="","",'WP 2022'!#REF!)</f>
        <v>#REF!</v>
      </c>
      <c r="D598" s="19" t="e">
        <f>IF('WP 2022'!#REF!="","",'WP 2022'!#REF!)</f>
        <v>#REF!</v>
      </c>
      <c r="E598" s="19" t="e">
        <f>IF('WP 2022'!#REF!="","",'WP 2022'!#REF!)</f>
        <v>#REF!</v>
      </c>
      <c r="F598" s="25" t="e">
        <f>IF('WP 2022'!#REF!="","",'WP 2022'!#REF!)</f>
        <v>#REF!</v>
      </c>
    </row>
    <row r="599" spans="1:6">
      <c r="A599" s="30" t="e">
        <f>+'WP 2022'!#REF!</f>
        <v>#REF!</v>
      </c>
      <c r="B599" s="19" t="e">
        <f>+'WP 2022'!#REF!</f>
        <v>#REF!</v>
      </c>
      <c r="C599" s="19" t="e">
        <f>IF('WP 2022'!#REF!="","",'WP 2022'!#REF!)</f>
        <v>#REF!</v>
      </c>
      <c r="D599" s="19" t="e">
        <f>IF('WP 2022'!#REF!="","",'WP 2022'!#REF!)</f>
        <v>#REF!</v>
      </c>
      <c r="E599" s="19" t="e">
        <f>IF('WP 2022'!#REF!="","",'WP 2022'!#REF!)</f>
        <v>#REF!</v>
      </c>
      <c r="F599" s="25" t="e">
        <f>IF('WP 2022'!#REF!="","",'WP 2022'!#REF!)</f>
        <v>#REF!</v>
      </c>
    </row>
    <row r="600" spans="1:6">
      <c r="A600" s="30" t="e">
        <f>+'WP 2022'!#REF!</f>
        <v>#REF!</v>
      </c>
      <c r="B600" s="19" t="e">
        <f>+'WP 2022'!#REF!</f>
        <v>#REF!</v>
      </c>
      <c r="C600" s="19" t="e">
        <f>IF('WP 2022'!#REF!="","",'WP 2022'!#REF!)</f>
        <v>#REF!</v>
      </c>
      <c r="D600" s="19" t="e">
        <f>IF('WP 2022'!#REF!="","",'WP 2022'!#REF!)</f>
        <v>#REF!</v>
      </c>
      <c r="E600" s="19" t="e">
        <f>IF('WP 2022'!#REF!="","",'WP 2022'!#REF!)</f>
        <v>#REF!</v>
      </c>
      <c r="F600" s="25" t="e">
        <f>IF('WP 2022'!#REF!="","",'WP 2022'!#REF!)</f>
        <v>#REF!</v>
      </c>
    </row>
    <row r="601" spans="1:6">
      <c r="A601" s="30" t="e">
        <f>+'WP 2022'!#REF!</f>
        <v>#REF!</v>
      </c>
      <c r="B601" s="19" t="e">
        <f>+'WP 2022'!#REF!</f>
        <v>#REF!</v>
      </c>
      <c r="C601" s="19" t="e">
        <f>IF('WP 2022'!#REF!="","",'WP 2022'!#REF!)</f>
        <v>#REF!</v>
      </c>
      <c r="D601" s="19" t="e">
        <f>IF('WP 2022'!#REF!="","",'WP 2022'!#REF!)</f>
        <v>#REF!</v>
      </c>
      <c r="E601" s="19" t="e">
        <f>IF('WP 2022'!#REF!="","",'WP 2022'!#REF!)</f>
        <v>#REF!</v>
      </c>
      <c r="F601" s="25" t="e">
        <f>IF('WP 2022'!#REF!="","",'WP 2022'!#REF!)</f>
        <v>#REF!</v>
      </c>
    </row>
    <row r="602" spans="1:6">
      <c r="A602" s="30" t="e">
        <f>+'WP 2022'!#REF!</f>
        <v>#REF!</v>
      </c>
      <c r="B602" s="19" t="e">
        <f>+'WP 2022'!#REF!</f>
        <v>#REF!</v>
      </c>
      <c r="C602" s="19" t="e">
        <f>IF('WP 2022'!#REF!="","",'WP 2022'!#REF!)</f>
        <v>#REF!</v>
      </c>
      <c r="D602" s="19" t="e">
        <f>IF('WP 2022'!#REF!="","",'WP 2022'!#REF!)</f>
        <v>#REF!</v>
      </c>
      <c r="E602" s="19" t="e">
        <f>IF('WP 2022'!#REF!="","",'WP 2022'!#REF!)</f>
        <v>#REF!</v>
      </c>
      <c r="F602" s="25" t="e">
        <f>IF('WP 2022'!#REF!="","",'WP 2022'!#REF!)</f>
        <v>#REF!</v>
      </c>
    </row>
    <row r="603" spans="1:6">
      <c r="A603" s="30" t="e">
        <f>+'WP 2022'!#REF!</f>
        <v>#REF!</v>
      </c>
      <c r="B603" s="19" t="e">
        <f>+'WP 2022'!#REF!</f>
        <v>#REF!</v>
      </c>
      <c r="C603" s="19" t="e">
        <f>IF('WP 2022'!#REF!="","",'WP 2022'!#REF!)</f>
        <v>#REF!</v>
      </c>
      <c r="D603" s="19" t="e">
        <f>IF('WP 2022'!#REF!="","",'WP 2022'!#REF!)</f>
        <v>#REF!</v>
      </c>
      <c r="E603" s="19" t="e">
        <f>IF('WP 2022'!#REF!="","",'WP 2022'!#REF!)</f>
        <v>#REF!</v>
      </c>
      <c r="F603" s="25" t="e">
        <f>IF('WP 2022'!#REF!="","",'WP 2022'!#REF!)</f>
        <v>#REF!</v>
      </c>
    </row>
    <row r="604" spans="1:6">
      <c r="A604" s="30" t="e">
        <f>+'WP 2022'!#REF!</f>
        <v>#REF!</v>
      </c>
      <c r="B604" s="19" t="e">
        <f>+'WP 2022'!#REF!</f>
        <v>#REF!</v>
      </c>
      <c r="C604" s="19" t="e">
        <f>IF('WP 2022'!#REF!="","",'WP 2022'!#REF!)</f>
        <v>#REF!</v>
      </c>
      <c r="D604" s="19" t="e">
        <f>IF('WP 2022'!#REF!="","",'WP 2022'!#REF!)</f>
        <v>#REF!</v>
      </c>
      <c r="E604" s="19" t="e">
        <f>IF('WP 2022'!#REF!="","",'WP 2022'!#REF!)</f>
        <v>#REF!</v>
      </c>
      <c r="F604" s="25" t="e">
        <f>IF('WP 2022'!#REF!="","",'WP 2022'!#REF!)</f>
        <v>#REF!</v>
      </c>
    </row>
    <row r="605" spans="1:6">
      <c r="A605" s="30" t="e">
        <f>+'WP 2022'!#REF!</f>
        <v>#REF!</v>
      </c>
      <c r="B605" s="19" t="e">
        <f>+'WP 2022'!#REF!</f>
        <v>#REF!</v>
      </c>
      <c r="C605" s="19" t="e">
        <f>IF('WP 2022'!#REF!="","",'WP 2022'!#REF!)</f>
        <v>#REF!</v>
      </c>
      <c r="D605" s="19" t="e">
        <f>IF('WP 2022'!#REF!="","",'WP 2022'!#REF!)</f>
        <v>#REF!</v>
      </c>
      <c r="E605" s="19" t="e">
        <f>IF('WP 2022'!#REF!="","",'WP 2022'!#REF!)</f>
        <v>#REF!</v>
      </c>
      <c r="F605" s="25" t="e">
        <f>IF('WP 2022'!#REF!="","",'WP 2022'!#REF!)</f>
        <v>#REF!</v>
      </c>
    </row>
    <row r="606" spans="1:6">
      <c r="A606" s="30" t="e">
        <f>+'WP 2022'!#REF!</f>
        <v>#REF!</v>
      </c>
      <c r="B606" s="19" t="e">
        <f>+'WP 2022'!#REF!</f>
        <v>#REF!</v>
      </c>
      <c r="C606" s="19" t="e">
        <f>IF('WP 2022'!#REF!="","",'WP 2022'!#REF!)</f>
        <v>#REF!</v>
      </c>
      <c r="D606" s="19" t="e">
        <f>IF('WP 2022'!#REF!="","",'WP 2022'!#REF!)</f>
        <v>#REF!</v>
      </c>
      <c r="E606" s="19" t="e">
        <f>IF('WP 2022'!#REF!="","",'WP 2022'!#REF!)</f>
        <v>#REF!</v>
      </c>
      <c r="F606" s="25" t="e">
        <f>IF('WP 2022'!#REF!="","",'WP 2022'!#REF!)</f>
        <v>#REF!</v>
      </c>
    </row>
    <row r="607" spans="1:6">
      <c r="A607" s="30" t="e">
        <f>+'WP 2022'!#REF!</f>
        <v>#REF!</v>
      </c>
      <c r="B607" s="19" t="e">
        <f>+'WP 2022'!#REF!</f>
        <v>#REF!</v>
      </c>
      <c r="C607" s="19" t="e">
        <f>IF('WP 2022'!#REF!="","",'WP 2022'!#REF!)</f>
        <v>#REF!</v>
      </c>
      <c r="D607" s="19" t="e">
        <f>IF('WP 2022'!#REF!="","",'WP 2022'!#REF!)</f>
        <v>#REF!</v>
      </c>
      <c r="E607" s="19" t="e">
        <f>IF('WP 2022'!#REF!="","",'WP 2022'!#REF!)</f>
        <v>#REF!</v>
      </c>
      <c r="F607" s="25" t="e">
        <f>IF('WP 2022'!#REF!="","",'WP 2022'!#REF!)</f>
        <v>#REF!</v>
      </c>
    </row>
    <row r="608" spans="1:6">
      <c r="A608" s="30" t="e">
        <f>+'WP 2022'!#REF!</f>
        <v>#REF!</v>
      </c>
      <c r="B608" s="19" t="e">
        <f>+'WP 2022'!#REF!</f>
        <v>#REF!</v>
      </c>
      <c r="C608" s="19" t="e">
        <f>IF('WP 2022'!#REF!="","",'WP 2022'!#REF!)</f>
        <v>#REF!</v>
      </c>
      <c r="D608" s="19" t="e">
        <f>IF('WP 2022'!#REF!="","",'WP 2022'!#REF!)</f>
        <v>#REF!</v>
      </c>
      <c r="E608" s="19" t="e">
        <f>IF('WP 2022'!#REF!="","",'WP 2022'!#REF!)</f>
        <v>#REF!</v>
      </c>
      <c r="F608" s="25" t="e">
        <f>IF('WP 2022'!#REF!="","",'WP 2022'!#REF!)</f>
        <v>#REF!</v>
      </c>
    </row>
    <row r="609" spans="1:6">
      <c r="A609" s="30" t="e">
        <f>+'WP 2022'!#REF!</f>
        <v>#REF!</v>
      </c>
      <c r="B609" s="19" t="e">
        <f>+'WP 2022'!#REF!</f>
        <v>#REF!</v>
      </c>
      <c r="C609" s="19" t="e">
        <f>IF('WP 2022'!#REF!="","",'WP 2022'!#REF!)</f>
        <v>#REF!</v>
      </c>
      <c r="D609" s="19" t="e">
        <f>IF('WP 2022'!#REF!="","",'WP 2022'!#REF!)</f>
        <v>#REF!</v>
      </c>
      <c r="E609" s="19" t="e">
        <f>IF('WP 2022'!#REF!="","",'WP 2022'!#REF!)</f>
        <v>#REF!</v>
      </c>
      <c r="F609" s="25" t="e">
        <f>IF('WP 2022'!#REF!="","",'WP 2022'!#REF!)</f>
        <v>#REF!</v>
      </c>
    </row>
    <row r="610" spans="1:6">
      <c r="A610" s="30" t="e">
        <f>+'WP 2022'!#REF!</f>
        <v>#REF!</v>
      </c>
      <c r="B610" s="19" t="e">
        <f>+'WP 2022'!#REF!</f>
        <v>#REF!</v>
      </c>
      <c r="C610" s="19" t="e">
        <f>IF('WP 2022'!#REF!="","",'WP 2022'!#REF!)</f>
        <v>#REF!</v>
      </c>
      <c r="D610" s="19" t="e">
        <f>IF('WP 2022'!#REF!="","",'WP 2022'!#REF!)</f>
        <v>#REF!</v>
      </c>
      <c r="E610" s="19" t="e">
        <f>IF('WP 2022'!#REF!="","",'WP 2022'!#REF!)</f>
        <v>#REF!</v>
      </c>
      <c r="F610" s="25" t="e">
        <f>IF('WP 2022'!#REF!="","",'WP 2022'!#REF!)</f>
        <v>#REF!</v>
      </c>
    </row>
    <row r="611" spans="1:6">
      <c r="A611" s="30" t="e">
        <f>+'WP 2022'!#REF!</f>
        <v>#REF!</v>
      </c>
      <c r="B611" s="19" t="e">
        <f>+'WP 2022'!#REF!</f>
        <v>#REF!</v>
      </c>
      <c r="C611" s="19" t="e">
        <f>IF('WP 2022'!#REF!="","",'WP 2022'!#REF!)</f>
        <v>#REF!</v>
      </c>
      <c r="D611" s="19" t="e">
        <f>IF('WP 2022'!#REF!="","",'WP 2022'!#REF!)</f>
        <v>#REF!</v>
      </c>
      <c r="E611" s="19" t="e">
        <f>IF('WP 2022'!#REF!="","",'WP 2022'!#REF!)</f>
        <v>#REF!</v>
      </c>
      <c r="F611" s="25" t="e">
        <f>IF('WP 2022'!#REF!="","",'WP 2022'!#REF!)</f>
        <v>#REF!</v>
      </c>
    </row>
    <row r="612" spans="1:6">
      <c r="A612" s="30" t="e">
        <f>+'WP 2022'!#REF!</f>
        <v>#REF!</v>
      </c>
      <c r="B612" s="19" t="e">
        <f>+'WP 2022'!#REF!</f>
        <v>#REF!</v>
      </c>
      <c r="C612" s="19" t="e">
        <f>IF('WP 2022'!#REF!="","",'WP 2022'!#REF!)</f>
        <v>#REF!</v>
      </c>
      <c r="D612" s="19" t="e">
        <f>IF('WP 2022'!#REF!="","",'WP 2022'!#REF!)</f>
        <v>#REF!</v>
      </c>
      <c r="E612" s="19" t="e">
        <f>IF('WP 2022'!#REF!="","",'WP 2022'!#REF!)</f>
        <v>#REF!</v>
      </c>
      <c r="F612" s="25" t="e">
        <f>IF('WP 2022'!#REF!="","",'WP 2022'!#REF!)</f>
        <v>#REF!</v>
      </c>
    </row>
    <row r="613" spans="1:6">
      <c r="A613" s="30" t="e">
        <f>+'WP 2022'!#REF!</f>
        <v>#REF!</v>
      </c>
      <c r="B613" s="19" t="e">
        <f>+'WP 2022'!#REF!</f>
        <v>#REF!</v>
      </c>
      <c r="C613" s="19" t="e">
        <f>IF('WP 2022'!#REF!="","",'WP 2022'!#REF!)</f>
        <v>#REF!</v>
      </c>
      <c r="D613" s="19" t="e">
        <f>IF('WP 2022'!#REF!="","",'WP 2022'!#REF!)</f>
        <v>#REF!</v>
      </c>
      <c r="E613" s="19" t="e">
        <f>IF('WP 2022'!#REF!="","",'WP 2022'!#REF!)</f>
        <v>#REF!</v>
      </c>
      <c r="F613" s="25" t="e">
        <f>IF('WP 2022'!#REF!="","",'WP 2022'!#REF!)</f>
        <v>#REF!</v>
      </c>
    </row>
    <row r="614" spans="1:6">
      <c r="A614" s="30" t="e">
        <f>+'WP 2022'!#REF!</f>
        <v>#REF!</v>
      </c>
      <c r="B614" s="19" t="e">
        <f>+'WP 2022'!#REF!</f>
        <v>#REF!</v>
      </c>
      <c r="C614" s="19" t="e">
        <f>IF('WP 2022'!#REF!="","",'WP 2022'!#REF!)</f>
        <v>#REF!</v>
      </c>
      <c r="D614" s="19" t="e">
        <f>IF('WP 2022'!#REF!="","",'WP 2022'!#REF!)</f>
        <v>#REF!</v>
      </c>
      <c r="E614" s="19" t="e">
        <f>IF('WP 2022'!#REF!="","",'WP 2022'!#REF!)</f>
        <v>#REF!</v>
      </c>
      <c r="F614" s="25" t="e">
        <f>IF('WP 2022'!#REF!="","",'WP 2022'!#REF!)</f>
        <v>#REF!</v>
      </c>
    </row>
    <row r="615" spans="1:6">
      <c r="A615" s="30" t="e">
        <f>+'WP 2022'!#REF!</f>
        <v>#REF!</v>
      </c>
      <c r="B615" s="19" t="e">
        <f>+'WP 2022'!#REF!</f>
        <v>#REF!</v>
      </c>
      <c r="C615" s="19" t="e">
        <f>IF('WP 2022'!#REF!="","",'WP 2022'!#REF!)</f>
        <v>#REF!</v>
      </c>
      <c r="D615" s="19" t="e">
        <f>IF('WP 2022'!#REF!="","",'WP 2022'!#REF!)</f>
        <v>#REF!</v>
      </c>
      <c r="E615" s="19" t="e">
        <f>IF('WP 2022'!#REF!="","",'WP 2022'!#REF!)</f>
        <v>#REF!</v>
      </c>
      <c r="F615" s="25" t="e">
        <f>IF('WP 2022'!#REF!="","",'WP 2022'!#REF!)</f>
        <v>#REF!</v>
      </c>
    </row>
    <row r="616" spans="1:6">
      <c r="A616" s="30" t="e">
        <f>+'WP 2022'!#REF!</f>
        <v>#REF!</v>
      </c>
      <c r="B616" s="19" t="e">
        <f>+'WP 2022'!#REF!</f>
        <v>#REF!</v>
      </c>
      <c r="C616" s="19" t="e">
        <f>IF('WP 2022'!#REF!="","",'WP 2022'!#REF!)</f>
        <v>#REF!</v>
      </c>
      <c r="D616" s="19" t="e">
        <f>IF('WP 2022'!#REF!="","",'WP 2022'!#REF!)</f>
        <v>#REF!</v>
      </c>
      <c r="E616" s="19" t="e">
        <f>IF('WP 2022'!#REF!="","",'WP 2022'!#REF!)</f>
        <v>#REF!</v>
      </c>
      <c r="F616" s="25" t="e">
        <f>IF('WP 2022'!#REF!="","",'WP 2022'!#REF!)</f>
        <v>#REF!</v>
      </c>
    </row>
    <row r="617" spans="1:6">
      <c r="A617" s="30" t="e">
        <f>+'WP 2022'!#REF!</f>
        <v>#REF!</v>
      </c>
      <c r="B617" s="19" t="e">
        <f>+'WP 2022'!#REF!</f>
        <v>#REF!</v>
      </c>
      <c r="C617" s="19" t="e">
        <f>IF('WP 2022'!#REF!="","",'WP 2022'!#REF!)</f>
        <v>#REF!</v>
      </c>
      <c r="D617" s="19" t="e">
        <f>IF('WP 2022'!#REF!="","",'WP 2022'!#REF!)</f>
        <v>#REF!</v>
      </c>
      <c r="E617" s="19" t="e">
        <f>IF('WP 2022'!#REF!="","",'WP 2022'!#REF!)</f>
        <v>#REF!</v>
      </c>
      <c r="F617" s="25" t="e">
        <f>IF('WP 2022'!#REF!="","",'WP 2022'!#REF!)</f>
        <v>#REF!</v>
      </c>
    </row>
    <row r="618" spans="1:6">
      <c r="A618" s="30" t="e">
        <f>+'WP 2022'!#REF!</f>
        <v>#REF!</v>
      </c>
      <c r="B618" s="19" t="e">
        <f>+'WP 2022'!#REF!</f>
        <v>#REF!</v>
      </c>
      <c r="C618" s="19" t="e">
        <f>IF('WP 2022'!#REF!="","",'WP 2022'!#REF!)</f>
        <v>#REF!</v>
      </c>
      <c r="D618" s="19" t="e">
        <f>IF('WP 2022'!#REF!="","",'WP 2022'!#REF!)</f>
        <v>#REF!</v>
      </c>
      <c r="E618" s="19" t="e">
        <f>IF('WP 2022'!#REF!="","",'WP 2022'!#REF!)</f>
        <v>#REF!</v>
      </c>
      <c r="F618" s="25" t="e">
        <f>IF('WP 2022'!#REF!="","",'WP 2022'!#REF!)</f>
        <v>#REF!</v>
      </c>
    </row>
    <row r="619" spans="1:6">
      <c r="A619" s="30" t="e">
        <f>+'WP 2022'!#REF!</f>
        <v>#REF!</v>
      </c>
      <c r="B619" s="19" t="e">
        <f>+'WP 2022'!#REF!</f>
        <v>#REF!</v>
      </c>
      <c r="C619" s="19" t="e">
        <f>IF('WP 2022'!#REF!="","",'WP 2022'!#REF!)</f>
        <v>#REF!</v>
      </c>
      <c r="D619" s="19" t="e">
        <f>IF('WP 2022'!#REF!="","",'WP 2022'!#REF!)</f>
        <v>#REF!</v>
      </c>
      <c r="E619" s="19" t="e">
        <f>IF('WP 2022'!#REF!="","",'WP 2022'!#REF!)</f>
        <v>#REF!</v>
      </c>
      <c r="F619" s="25" t="e">
        <f>IF('WP 2022'!#REF!="","",'WP 2022'!#REF!)</f>
        <v>#REF!</v>
      </c>
    </row>
    <row r="620" spans="1:6">
      <c r="A620" s="30" t="e">
        <f>+'WP 2022'!#REF!</f>
        <v>#REF!</v>
      </c>
      <c r="B620" s="19" t="e">
        <f>+'WP 2022'!#REF!</f>
        <v>#REF!</v>
      </c>
      <c r="C620" s="19" t="e">
        <f>IF('WP 2022'!#REF!="","",'WP 2022'!#REF!)</f>
        <v>#REF!</v>
      </c>
      <c r="D620" s="19" t="e">
        <f>IF('WP 2022'!#REF!="","",'WP 2022'!#REF!)</f>
        <v>#REF!</v>
      </c>
      <c r="E620" s="19" t="e">
        <f>IF('WP 2022'!#REF!="","",'WP 2022'!#REF!)</f>
        <v>#REF!</v>
      </c>
      <c r="F620" s="25" t="e">
        <f>IF('WP 2022'!#REF!="","",'WP 2022'!#REF!)</f>
        <v>#REF!</v>
      </c>
    </row>
    <row r="621" spans="1:6">
      <c r="A621" s="30" t="e">
        <f>+'WP 2022'!#REF!</f>
        <v>#REF!</v>
      </c>
      <c r="B621" s="19" t="e">
        <f>+'WP 2022'!#REF!</f>
        <v>#REF!</v>
      </c>
      <c r="C621" s="19" t="e">
        <f>IF('WP 2022'!#REF!="","",'WP 2022'!#REF!)</f>
        <v>#REF!</v>
      </c>
      <c r="D621" s="19" t="e">
        <f>IF('WP 2022'!#REF!="","",'WP 2022'!#REF!)</f>
        <v>#REF!</v>
      </c>
      <c r="E621" s="19" t="e">
        <f>IF('WP 2022'!#REF!="","",'WP 2022'!#REF!)</f>
        <v>#REF!</v>
      </c>
      <c r="F621" s="25" t="e">
        <f>IF('WP 2022'!#REF!="","",'WP 2022'!#REF!)</f>
        <v>#REF!</v>
      </c>
    </row>
    <row r="622" spans="1:6">
      <c r="A622" s="30" t="e">
        <f>+'WP 2022'!#REF!</f>
        <v>#REF!</v>
      </c>
      <c r="B622" s="19" t="e">
        <f>+'WP 2022'!#REF!</f>
        <v>#REF!</v>
      </c>
      <c r="C622" s="19" t="e">
        <f>IF('WP 2022'!#REF!="","",'WP 2022'!#REF!)</f>
        <v>#REF!</v>
      </c>
      <c r="D622" s="19" t="e">
        <f>IF('WP 2022'!#REF!="","",'WP 2022'!#REF!)</f>
        <v>#REF!</v>
      </c>
      <c r="E622" s="19" t="e">
        <f>IF('WP 2022'!#REF!="","",'WP 2022'!#REF!)</f>
        <v>#REF!</v>
      </c>
      <c r="F622" s="25" t="e">
        <f>IF('WP 2022'!#REF!="","",'WP 2022'!#REF!)</f>
        <v>#REF!</v>
      </c>
    </row>
    <row r="623" spans="1:6">
      <c r="A623" s="30" t="e">
        <f>+'WP 2022'!#REF!</f>
        <v>#REF!</v>
      </c>
      <c r="B623" s="19" t="e">
        <f>+'WP 2022'!#REF!</f>
        <v>#REF!</v>
      </c>
      <c r="C623" s="19" t="e">
        <f>IF('WP 2022'!#REF!="","",'WP 2022'!#REF!)</f>
        <v>#REF!</v>
      </c>
      <c r="D623" s="19" t="e">
        <f>IF('WP 2022'!#REF!="","",'WP 2022'!#REF!)</f>
        <v>#REF!</v>
      </c>
      <c r="E623" s="19" t="e">
        <f>IF('WP 2022'!#REF!="","",'WP 2022'!#REF!)</f>
        <v>#REF!</v>
      </c>
      <c r="F623" s="25" t="e">
        <f>IF('WP 2022'!#REF!="","",'WP 2022'!#REF!)</f>
        <v>#REF!</v>
      </c>
    </row>
    <row r="624" spans="1:6">
      <c r="A624" s="30" t="e">
        <f>+'WP 2022'!#REF!</f>
        <v>#REF!</v>
      </c>
      <c r="B624" s="19" t="e">
        <f>+'WP 2022'!#REF!</f>
        <v>#REF!</v>
      </c>
      <c r="C624" s="19" t="e">
        <f>IF('WP 2022'!#REF!="","",'WP 2022'!#REF!)</f>
        <v>#REF!</v>
      </c>
      <c r="D624" s="19" t="e">
        <f>IF('WP 2022'!#REF!="","",'WP 2022'!#REF!)</f>
        <v>#REF!</v>
      </c>
      <c r="E624" s="19" t="e">
        <f>IF('WP 2022'!#REF!="","",'WP 2022'!#REF!)</f>
        <v>#REF!</v>
      </c>
      <c r="F624" s="25" t="e">
        <f>IF('WP 2022'!#REF!="","",'WP 2022'!#REF!)</f>
        <v>#REF!</v>
      </c>
    </row>
    <row r="625" spans="1:6">
      <c r="A625" s="30" t="e">
        <f>+'WP 2022'!#REF!</f>
        <v>#REF!</v>
      </c>
      <c r="B625" s="19" t="e">
        <f>+'WP 2022'!#REF!</f>
        <v>#REF!</v>
      </c>
      <c r="C625" s="19" t="e">
        <f>IF('WP 2022'!#REF!="","",'WP 2022'!#REF!)</f>
        <v>#REF!</v>
      </c>
      <c r="D625" s="19" t="e">
        <f>IF('WP 2022'!#REF!="","",'WP 2022'!#REF!)</f>
        <v>#REF!</v>
      </c>
      <c r="E625" s="19" t="e">
        <f>IF('WP 2022'!#REF!="","",'WP 2022'!#REF!)</f>
        <v>#REF!</v>
      </c>
      <c r="F625" s="25" t="e">
        <f>IF('WP 2022'!#REF!="","",'WP 2022'!#REF!)</f>
        <v>#REF!</v>
      </c>
    </row>
    <row r="626" spans="1:6">
      <c r="A626" s="30" t="e">
        <f>+'WP 2022'!#REF!</f>
        <v>#REF!</v>
      </c>
      <c r="B626" s="19" t="e">
        <f>+'WP 2022'!#REF!</f>
        <v>#REF!</v>
      </c>
      <c r="C626" s="19" t="e">
        <f>IF('WP 2022'!#REF!="","",'WP 2022'!#REF!)</f>
        <v>#REF!</v>
      </c>
      <c r="D626" s="19" t="e">
        <f>IF('WP 2022'!#REF!="","",'WP 2022'!#REF!)</f>
        <v>#REF!</v>
      </c>
      <c r="E626" s="19" t="e">
        <f>IF('WP 2022'!#REF!="","",'WP 2022'!#REF!)</f>
        <v>#REF!</v>
      </c>
      <c r="F626" s="25" t="e">
        <f>IF('WP 2022'!#REF!="","",'WP 2022'!#REF!)</f>
        <v>#REF!</v>
      </c>
    </row>
    <row r="627" spans="1:6">
      <c r="A627" s="30" t="e">
        <f>+'WP 2022'!#REF!</f>
        <v>#REF!</v>
      </c>
      <c r="B627" s="19" t="e">
        <f>+'WP 2022'!#REF!</f>
        <v>#REF!</v>
      </c>
      <c r="C627" s="19" t="e">
        <f>IF('WP 2022'!#REF!="","",'WP 2022'!#REF!)</f>
        <v>#REF!</v>
      </c>
      <c r="D627" s="19" t="e">
        <f>IF('WP 2022'!#REF!="","",'WP 2022'!#REF!)</f>
        <v>#REF!</v>
      </c>
      <c r="E627" s="19" t="e">
        <f>IF('WP 2022'!#REF!="","",'WP 2022'!#REF!)</f>
        <v>#REF!</v>
      </c>
      <c r="F627" s="25" t="e">
        <f>IF('WP 2022'!#REF!="","",'WP 2022'!#REF!)</f>
        <v>#REF!</v>
      </c>
    </row>
    <row r="628" spans="1:6">
      <c r="A628" s="30" t="e">
        <f>+'WP 2022'!#REF!</f>
        <v>#REF!</v>
      </c>
      <c r="B628" s="19" t="e">
        <f>+'WP 2022'!#REF!</f>
        <v>#REF!</v>
      </c>
      <c r="C628" s="19" t="e">
        <f>IF('WP 2022'!#REF!="","",'WP 2022'!#REF!)</f>
        <v>#REF!</v>
      </c>
      <c r="D628" s="19" t="e">
        <f>IF('WP 2022'!#REF!="","",'WP 2022'!#REF!)</f>
        <v>#REF!</v>
      </c>
      <c r="E628" s="19" t="e">
        <f>IF('WP 2022'!#REF!="","",'WP 2022'!#REF!)</f>
        <v>#REF!</v>
      </c>
      <c r="F628" s="25" t="e">
        <f>IF('WP 2022'!#REF!="","",'WP 2022'!#REF!)</f>
        <v>#REF!</v>
      </c>
    </row>
    <row r="629" spans="1:6">
      <c r="A629" s="30" t="e">
        <f>+'WP 2022'!#REF!</f>
        <v>#REF!</v>
      </c>
      <c r="B629" s="19" t="e">
        <f>+'WP 2022'!#REF!</f>
        <v>#REF!</v>
      </c>
      <c r="C629" s="19" t="e">
        <f>IF('WP 2022'!#REF!="","",'WP 2022'!#REF!)</f>
        <v>#REF!</v>
      </c>
      <c r="D629" s="19" t="e">
        <f>IF('WP 2022'!#REF!="","",'WP 2022'!#REF!)</f>
        <v>#REF!</v>
      </c>
      <c r="E629" s="19" t="e">
        <f>IF('WP 2022'!#REF!="","",'WP 2022'!#REF!)</f>
        <v>#REF!</v>
      </c>
      <c r="F629" s="25" t="e">
        <f>IF('WP 2022'!#REF!="","",'WP 2022'!#REF!)</f>
        <v>#REF!</v>
      </c>
    </row>
    <row r="630" spans="1:6">
      <c r="A630" s="30" t="e">
        <f>+'WP 2022'!#REF!</f>
        <v>#REF!</v>
      </c>
      <c r="B630" s="19" t="e">
        <f>+'WP 2022'!#REF!</f>
        <v>#REF!</v>
      </c>
      <c r="C630" s="19" t="e">
        <f>IF('WP 2022'!#REF!="","",'WP 2022'!#REF!)</f>
        <v>#REF!</v>
      </c>
      <c r="D630" s="19" t="e">
        <f>IF('WP 2022'!#REF!="","",'WP 2022'!#REF!)</f>
        <v>#REF!</v>
      </c>
      <c r="E630" s="19" t="e">
        <f>IF('WP 2022'!#REF!="","",'WP 2022'!#REF!)</f>
        <v>#REF!</v>
      </c>
      <c r="F630" s="25" t="e">
        <f>IF('WP 2022'!#REF!="","",'WP 2022'!#REF!)</f>
        <v>#REF!</v>
      </c>
    </row>
    <row r="631" spans="1:6">
      <c r="A631" s="30" t="e">
        <f>+'WP 2022'!#REF!</f>
        <v>#REF!</v>
      </c>
      <c r="B631" s="19" t="e">
        <f>+'WP 2022'!#REF!</f>
        <v>#REF!</v>
      </c>
      <c r="C631" s="19" t="e">
        <f>IF('WP 2022'!#REF!="","",'WP 2022'!#REF!)</f>
        <v>#REF!</v>
      </c>
      <c r="D631" s="19" t="e">
        <f>IF('WP 2022'!#REF!="","",'WP 2022'!#REF!)</f>
        <v>#REF!</v>
      </c>
      <c r="E631" s="19" t="e">
        <f>IF('WP 2022'!#REF!="","",'WP 2022'!#REF!)</f>
        <v>#REF!</v>
      </c>
      <c r="F631" s="25" t="e">
        <f>IF('WP 2022'!#REF!="","",'WP 2022'!#REF!)</f>
        <v>#REF!</v>
      </c>
    </row>
    <row r="632" spans="1:6">
      <c r="A632" s="30" t="e">
        <f>+'WP 2022'!#REF!</f>
        <v>#REF!</v>
      </c>
      <c r="B632" s="19" t="e">
        <f>+'WP 2022'!#REF!</f>
        <v>#REF!</v>
      </c>
      <c r="C632" s="19" t="e">
        <f>IF('WP 2022'!#REF!="","",'WP 2022'!#REF!)</f>
        <v>#REF!</v>
      </c>
      <c r="D632" s="19" t="e">
        <f>IF('WP 2022'!#REF!="","",'WP 2022'!#REF!)</f>
        <v>#REF!</v>
      </c>
      <c r="E632" s="19" t="e">
        <f>IF('WP 2022'!#REF!="","",'WP 2022'!#REF!)</f>
        <v>#REF!</v>
      </c>
      <c r="F632" s="25" t="e">
        <f>IF('WP 2022'!#REF!="","",'WP 2022'!#REF!)</f>
        <v>#REF!</v>
      </c>
    </row>
    <row r="633" spans="1:6">
      <c r="A633" s="30" t="e">
        <f>+'WP 2022'!#REF!</f>
        <v>#REF!</v>
      </c>
      <c r="B633" s="19" t="e">
        <f>+'WP 2022'!#REF!</f>
        <v>#REF!</v>
      </c>
      <c r="C633" s="19" t="e">
        <f>IF('WP 2022'!#REF!="","",'WP 2022'!#REF!)</f>
        <v>#REF!</v>
      </c>
      <c r="D633" s="19" t="e">
        <f>IF('WP 2022'!#REF!="","",'WP 2022'!#REF!)</f>
        <v>#REF!</v>
      </c>
      <c r="E633" s="19" t="e">
        <f>IF('WP 2022'!#REF!="","",'WP 2022'!#REF!)</f>
        <v>#REF!</v>
      </c>
      <c r="F633" s="25" t="e">
        <f>IF('WP 2022'!#REF!="","",'WP 2022'!#REF!)</f>
        <v>#REF!</v>
      </c>
    </row>
    <row r="634" spans="1:6">
      <c r="A634" s="30" t="e">
        <f>+'WP 2022'!#REF!</f>
        <v>#REF!</v>
      </c>
      <c r="B634" s="19" t="e">
        <f>+'WP 2022'!#REF!</f>
        <v>#REF!</v>
      </c>
      <c r="C634" s="19" t="e">
        <f>IF('WP 2022'!#REF!="","",'WP 2022'!#REF!)</f>
        <v>#REF!</v>
      </c>
      <c r="D634" s="19" t="e">
        <f>IF('WP 2022'!#REF!="","",'WP 2022'!#REF!)</f>
        <v>#REF!</v>
      </c>
      <c r="E634" s="19" t="e">
        <f>IF('WP 2022'!#REF!="","",'WP 2022'!#REF!)</f>
        <v>#REF!</v>
      </c>
      <c r="F634" s="25" t="e">
        <f>IF('WP 2022'!#REF!="","",'WP 2022'!#REF!)</f>
        <v>#REF!</v>
      </c>
    </row>
    <row r="635" spans="1:6">
      <c r="A635" s="30" t="e">
        <f>+'WP 2022'!#REF!</f>
        <v>#REF!</v>
      </c>
      <c r="B635" s="19" t="e">
        <f>+'WP 2022'!#REF!</f>
        <v>#REF!</v>
      </c>
      <c r="C635" s="19" t="e">
        <f>IF('WP 2022'!#REF!="","",'WP 2022'!#REF!)</f>
        <v>#REF!</v>
      </c>
      <c r="D635" s="19" t="e">
        <f>IF('WP 2022'!#REF!="","",'WP 2022'!#REF!)</f>
        <v>#REF!</v>
      </c>
      <c r="E635" s="19" t="e">
        <f>IF('WP 2022'!#REF!="","",'WP 2022'!#REF!)</f>
        <v>#REF!</v>
      </c>
      <c r="F635" s="25" t="e">
        <f>IF('WP 2022'!#REF!="","",'WP 2022'!#REF!)</f>
        <v>#REF!</v>
      </c>
    </row>
    <row r="636" spans="1:6">
      <c r="A636" s="30" t="e">
        <f>+'WP 2022'!#REF!</f>
        <v>#REF!</v>
      </c>
      <c r="B636" s="19" t="e">
        <f>+'WP 2022'!#REF!</f>
        <v>#REF!</v>
      </c>
      <c r="C636" s="19" t="e">
        <f>IF('WP 2022'!#REF!="","",'WP 2022'!#REF!)</f>
        <v>#REF!</v>
      </c>
      <c r="D636" s="19" t="e">
        <f>IF('WP 2022'!#REF!="","",'WP 2022'!#REF!)</f>
        <v>#REF!</v>
      </c>
      <c r="E636" s="19" t="e">
        <f>IF('WP 2022'!#REF!="","",'WP 2022'!#REF!)</f>
        <v>#REF!</v>
      </c>
      <c r="F636" s="25" t="e">
        <f>IF('WP 2022'!#REF!="","",'WP 2022'!#REF!)</f>
        <v>#REF!</v>
      </c>
    </row>
    <row r="637" spans="1:6">
      <c r="A637" s="30" t="e">
        <f>+'WP 2022'!#REF!</f>
        <v>#REF!</v>
      </c>
      <c r="B637" s="19" t="e">
        <f>+'WP 2022'!#REF!</f>
        <v>#REF!</v>
      </c>
      <c r="C637" s="19" t="e">
        <f>IF('WP 2022'!#REF!="","",'WP 2022'!#REF!)</f>
        <v>#REF!</v>
      </c>
      <c r="D637" s="19" t="e">
        <f>IF('WP 2022'!#REF!="","",'WP 2022'!#REF!)</f>
        <v>#REF!</v>
      </c>
      <c r="E637" s="19" t="e">
        <f>IF('WP 2022'!#REF!="","",'WP 2022'!#REF!)</f>
        <v>#REF!</v>
      </c>
      <c r="F637" s="25" t="e">
        <f>IF('WP 2022'!#REF!="","",'WP 2022'!#REF!)</f>
        <v>#REF!</v>
      </c>
    </row>
    <row r="638" spans="1:6">
      <c r="A638" s="30" t="e">
        <f>+'WP 2022'!#REF!</f>
        <v>#REF!</v>
      </c>
      <c r="B638" s="19" t="e">
        <f>+'WP 2022'!#REF!</f>
        <v>#REF!</v>
      </c>
      <c r="C638" s="19" t="e">
        <f>IF('WP 2022'!#REF!="","",'WP 2022'!#REF!)</f>
        <v>#REF!</v>
      </c>
      <c r="D638" s="19" t="e">
        <f>IF('WP 2022'!#REF!="","",'WP 2022'!#REF!)</f>
        <v>#REF!</v>
      </c>
      <c r="E638" s="19" t="e">
        <f>IF('WP 2022'!#REF!="","",'WP 2022'!#REF!)</f>
        <v>#REF!</v>
      </c>
      <c r="F638" s="25" t="e">
        <f>IF('WP 2022'!#REF!="","",'WP 2022'!#REF!)</f>
        <v>#REF!</v>
      </c>
    </row>
    <row r="639" spans="1:6">
      <c r="A639" s="30" t="e">
        <f>+'WP 2022'!#REF!</f>
        <v>#REF!</v>
      </c>
      <c r="B639" s="19" t="e">
        <f>+'WP 2022'!#REF!</f>
        <v>#REF!</v>
      </c>
      <c r="C639" s="19" t="e">
        <f>IF('WP 2022'!#REF!="","",'WP 2022'!#REF!)</f>
        <v>#REF!</v>
      </c>
      <c r="D639" s="19" t="e">
        <f>IF('WP 2022'!#REF!="","",'WP 2022'!#REF!)</f>
        <v>#REF!</v>
      </c>
      <c r="E639" s="19" t="e">
        <f>IF('WP 2022'!#REF!="","",'WP 2022'!#REF!)</f>
        <v>#REF!</v>
      </c>
      <c r="F639" s="25" t="e">
        <f>IF('WP 2022'!#REF!="","",'WP 2022'!#REF!)</f>
        <v>#REF!</v>
      </c>
    </row>
    <row r="640" spans="1:6">
      <c r="A640" s="30" t="e">
        <f>+'WP 2022'!#REF!</f>
        <v>#REF!</v>
      </c>
      <c r="B640" s="19" t="e">
        <f>+'WP 2022'!#REF!</f>
        <v>#REF!</v>
      </c>
      <c r="C640" s="19" t="e">
        <f>IF('WP 2022'!#REF!="","",'WP 2022'!#REF!)</f>
        <v>#REF!</v>
      </c>
      <c r="D640" s="19" t="e">
        <f>IF('WP 2022'!#REF!="","",'WP 2022'!#REF!)</f>
        <v>#REF!</v>
      </c>
      <c r="E640" s="19" t="e">
        <f>IF('WP 2022'!#REF!="","",'WP 2022'!#REF!)</f>
        <v>#REF!</v>
      </c>
      <c r="F640" s="25" t="e">
        <f>IF('WP 2022'!#REF!="","",'WP 2022'!#REF!)</f>
        <v>#REF!</v>
      </c>
    </row>
    <row r="641" spans="1:6">
      <c r="A641" s="30" t="e">
        <f>+'WP 2022'!#REF!</f>
        <v>#REF!</v>
      </c>
      <c r="B641" s="19" t="e">
        <f>+'WP 2022'!#REF!</f>
        <v>#REF!</v>
      </c>
      <c r="C641" s="19" t="e">
        <f>IF('WP 2022'!#REF!="","",'WP 2022'!#REF!)</f>
        <v>#REF!</v>
      </c>
      <c r="D641" s="19" t="e">
        <f>IF('WP 2022'!#REF!="","",'WP 2022'!#REF!)</f>
        <v>#REF!</v>
      </c>
      <c r="E641" s="19" t="e">
        <f>IF('WP 2022'!#REF!="","",'WP 2022'!#REF!)</f>
        <v>#REF!</v>
      </c>
      <c r="F641" s="25" t="e">
        <f>IF('WP 2022'!#REF!="","",'WP 2022'!#REF!)</f>
        <v>#REF!</v>
      </c>
    </row>
    <row r="642" spans="1:6">
      <c r="A642" s="30" t="e">
        <f>+'WP 2022'!#REF!</f>
        <v>#REF!</v>
      </c>
      <c r="B642" s="19" t="e">
        <f>+'WP 2022'!#REF!</f>
        <v>#REF!</v>
      </c>
      <c r="C642" s="19" t="e">
        <f>IF('WP 2022'!#REF!="","",'WP 2022'!#REF!)</f>
        <v>#REF!</v>
      </c>
      <c r="D642" s="19" t="e">
        <f>IF('WP 2022'!#REF!="","",'WP 2022'!#REF!)</f>
        <v>#REF!</v>
      </c>
      <c r="E642" s="19" t="e">
        <f>IF('WP 2022'!#REF!="","",'WP 2022'!#REF!)</f>
        <v>#REF!</v>
      </c>
      <c r="F642" s="25" t="e">
        <f>IF('WP 2022'!#REF!="","",'WP 2022'!#REF!)</f>
        <v>#REF!</v>
      </c>
    </row>
    <row r="643" spans="1:6">
      <c r="A643" s="30" t="e">
        <f>+'WP 2022'!#REF!</f>
        <v>#REF!</v>
      </c>
      <c r="B643" s="19" t="e">
        <f>+'WP 2022'!#REF!</f>
        <v>#REF!</v>
      </c>
      <c r="C643" s="19" t="e">
        <f>IF('WP 2022'!#REF!="","",'WP 2022'!#REF!)</f>
        <v>#REF!</v>
      </c>
      <c r="D643" s="19" t="e">
        <f>IF('WP 2022'!#REF!="","",'WP 2022'!#REF!)</f>
        <v>#REF!</v>
      </c>
      <c r="E643" s="19" t="e">
        <f>IF('WP 2022'!#REF!="","",'WP 2022'!#REF!)</f>
        <v>#REF!</v>
      </c>
      <c r="F643" s="25" t="e">
        <f>IF('WP 2022'!#REF!="","",'WP 2022'!#REF!)</f>
        <v>#REF!</v>
      </c>
    </row>
    <row r="644" spans="1:6">
      <c r="A644" s="30" t="e">
        <f>+'WP 2022'!#REF!</f>
        <v>#REF!</v>
      </c>
      <c r="B644" s="19" t="e">
        <f>+'WP 2022'!#REF!</f>
        <v>#REF!</v>
      </c>
      <c r="C644" s="19" t="e">
        <f>IF('WP 2022'!#REF!="","",'WP 2022'!#REF!)</f>
        <v>#REF!</v>
      </c>
      <c r="D644" s="19" t="e">
        <f>IF('WP 2022'!#REF!="","",'WP 2022'!#REF!)</f>
        <v>#REF!</v>
      </c>
      <c r="E644" s="19" t="e">
        <f>IF('WP 2022'!#REF!="","",'WP 2022'!#REF!)</f>
        <v>#REF!</v>
      </c>
      <c r="F644" s="25" t="e">
        <f>IF('WP 2022'!#REF!="","",'WP 2022'!#REF!)</f>
        <v>#REF!</v>
      </c>
    </row>
    <row r="645" spans="1:6">
      <c r="A645" s="30" t="e">
        <f>+'WP 2022'!#REF!</f>
        <v>#REF!</v>
      </c>
      <c r="B645" s="19" t="e">
        <f>+'WP 2022'!#REF!</f>
        <v>#REF!</v>
      </c>
      <c r="C645" s="19" t="e">
        <f>IF('WP 2022'!#REF!="","",'WP 2022'!#REF!)</f>
        <v>#REF!</v>
      </c>
      <c r="D645" s="19" t="e">
        <f>IF('WP 2022'!#REF!="","",'WP 2022'!#REF!)</f>
        <v>#REF!</v>
      </c>
      <c r="E645" s="19" t="e">
        <f>IF('WP 2022'!#REF!="","",'WP 2022'!#REF!)</f>
        <v>#REF!</v>
      </c>
      <c r="F645" s="25" t="e">
        <f>IF('WP 2022'!#REF!="","",'WP 2022'!#REF!)</f>
        <v>#REF!</v>
      </c>
    </row>
    <row r="646" spans="1:6">
      <c r="A646" s="30" t="e">
        <f>+'WP 2022'!#REF!</f>
        <v>#REF!</v>
      </c>
      <c r="B646" s="19" t="e">
        <f>+'WP 2022'!#REF!</f>
        <v>#REF!</v>
      </c>
      <c r="C646" s="19" t="e">
        <f>IF('WP 2022'!#REF!="","",'WP 2022'!#REF!)</f>
        <v>#REF!</v>
      </c>
      <c r="D646" s="19" t="e">
        <f>IF('WP 2022'!#REF!="","",'WP 2022'!#REF!)</f>
        <v>#REF!</v>
      </c>
      <c r="E646" s="19" t="e">
        <f>IF('WP 2022'!#REF!="","",'WP 2022'!#REF!)</f>
        <v>#REF!</v>
      </c>
      <c r="F646" s="25" t="e">
        <f>IF('WP 2022'!#REF!="","",'WP 2022'!#REF!)</f>
        <v>#REF!</v>
      </c>
    </row>
    <row r="647" spans="1:6">
      <c r="A647" s="30" t="e">
        <f>+'WP 2022'!#REF!</f>
        <v>#REF!</v>
      </c>
      <c r="B647" s="19" t="e">
        <f>+'WP 2022'!#REF!</f>
        <v>#REF!</v>
      </c>
      <c r="C647" s="19" t="e">
        <f>IF('WP 2022'!#REF!="","",'WP 2022'!#REF!)</f>
        <v>#REF!</v>
      </c>
      <c r="D647" s="19" t="e">
        <f>IF('WP 2022'!#REF!="","",'WP 2022'!#REF!)</f>
        <v>#REF!</v>
      </c>
      <c r="E647" s="19" t="e">
        <f>IF('WP 2022'!#REF!="","",'WP 2022'!#REF!)</f>
        <v>#REF!</v>
      </c>
      <c r="F647" s="25" t="e">
        <f>IF('WP 2022'!#REF!="","",'WP 2022'!#REF!)</f>
        <v>#REF!</v>
      </c>
    </row>
    <row r="648" spans="1:6">
      <c r="A648" s="30" t="e">
        <f>+'WP 2022'!#REF!</f>
        <v>#REF!</v>
      </c>
      <c r="B648" s="19" t="e">
        <f>+'WP 2022'!#REF!</f>
        <v>#REF!</v>
      </c>
      <c r="C648" s="19" t="e">
        <f>IF('WP 2022'!#REF!="","",'WP 2022'!#REF!)</f>
        <v>#REF!</v>
      </c>
      <c r="D648" s="19" t="e">
        <f>IF('WP 2022'!#REF!="","",'WP 2022'!#REF!)</f>
        <v>#REF!</v>
      </c>
      <c r="E648" s="19" t="e">
        <f>IF('WP 2022'!#REF!="","",'WP 2022'!#REF!)</f>
        <v>#REF!</v>
      </c>
      <c r="F648" s="25" t="e">
        <f>IF('WP 2022'!#REF!="","",'WP 2022'!#REF!)</f>
        <v>#REF!</v>
      </c>
    </row>
    <row r="649" spans="1:6">
      <c r="A649" s="30" t="e">
        <f>+'WP 2022'!#REF!</f>
        <v>#REF!</v>
      </c>
      <c r="B649" s="19" t="e">
        <f>+'WP 2022'!#REF!</f>
        <v>#REF!</v>
      </c>
      <c r="C649" s="19" t="e">
        <f>IF('WP 2022'!#REF!="","",'WP 2022'!#REF!)</f>
        <v>#REF!</v>
      </c>
      <c r="D649" s="19" t="e">
        <f>IF('WP 2022'!#REF!="","",'WP 2022'!#REF!)</f>
        <v>#REF!</v>
      </c>
      <c r="E649" s="19" t="e">
        <f>IF('WP 2022'!#REF!="","",'WP 2022'!#REF!)</f>
        <v>#REF!</v>
      </c>
      <c r="F649" s="25" t="e">
        <f>IF('WP 2022'!#REF!="","",'WP 2022'!#REF!)</f>
        <v>#REF!</v>
      </c>
    </row>
    <row r="650" spans="1:6">
      <c r="A650" s="30" t="e">
        <f>+'WP 2022'!#REF!</f>
        <v>#REF!</v>
      </c>
      <c r="B650" s="19" t="e">
        <f>+'WP 2022'!#REF!</f>
        <v>#REF!</v>
      </c>
      <c r="C650" s="19" t="e">
        <f>IF('WP 2022'!#REF!="","",'WP 2022'!#REF!)</f>
        <v>#REF!</v>
      </c>
      <c r="D650" s="19" t="e">
        <f>IF('WP 2022'!#REF!="","",'WP 2022'!#REF!)</f>
        <v>#REF!</v>
      </c>
      <c r="E650" s="19" t="e">
        <f>IF('WP 2022'!#REF!="","",'WP 2022'!#REF!)</f>
        <v>#REF!</v>
      </c>
      <c r="F650" s="25" t="e">
        <f>IF('WP 2022'!#REF!="","",'WP 2022'!#REF!)</f>
        <v>#REF!</v>
      </c>
    </row>
    <row r="651" spans="1:6">
      <c r="A651" s="30" t="e">
        <f>+'WP 2022'!#REF!</f>
        <v>#REF!</v>
      </c>
      <c r="B651" s="19" t="e">
        <f>+'WP 2022'!#REF!</f>
        <v>#REF!</v>
      </c>
      <c r="C651" s="19" t="e">
        <f>IF('WP 2022'!#REF!="","",'WP 2022'!#REF!)</f>
        <v>#REF!</v>
      </c>
      <c r="D651" s="19" t="e">
        <f>IF('WP 2022'!#REF!="","",'WP 2022'!#REF!)</f>
        <v>#REF!</v>
      </c>
      <c r="E651" s="19" t="e">
        <f>IF('WP 2022'!#REF!="","",'WP 2022'!#REF!)</f>
        <v>#REF!</v>
      </c>
      <c r="F651" s="25" t="e">
        <f>IF('WP 2022'!#REF!="","",'WP 2022'!#REF!)</f>
        <v>#REF!</v>
      </c>
    </row>
    <row r="652" spans="1:6">
      <c r="A652" s="30" t="e">
        <f>+'WP 2022'!#REF!</f>
        <v>#REF!</v>
      </c>
      <c r="B652" s="19" t="e">
        <f>+'WP 2022'!#REF!</f>
        <v>#REF!</v>
      </c>
      <c r="C652" s="19" t="e">
        <f>IF('WP 2022'!#REF!="","",'WP 2022'!#REF!)</f>
        <v>#REF!</v>
      </c>
      <c r="D652" s="19" t="e">
        <f>IF('WP 2022'!#REF!="","",'WP 2022'!#REF!)</f>
        <v>#REF!</v>
      </c>
      <c r="E652" s="19" t="e">
        <f>IF('WP 2022'!#REF!="","",'WP 2022'!#REF!)</f>
        <v>#REF!</v>
      </c>
      <c r="F652" s="25" t="e">
        <f>IF('WP 2022'!#REF!="","",'WP 2022'!#REF!)</f>
        <v>#REF!</v>
      </c>
    </row>
    <row r="653" spans="1:6">
      <c r="A653" s="30" t="e">
        <f>+'WP 2022'!#REF!</f>
        <v>#REF!</v>
      </c>
      <c r="B653" s="19" t="e">
        <f>+'WP 2022'!#REF!</f>
        <v>#REF!</v>
      </c>
      <c r="C653" s="19" t="e">
        <f>IF('WP 2022'!#REF!="","",'WP 2022'!#REF!)</f>
        <v>#REF!</v>
      </c>
      <c r="D653" s="19" t="e">
        <f>IF('WP 2022'!#REF!="","",'WP 2022'!#REF!)</f>
        <v>#REF!</v>
      </c>
      <c r="E653" s="19" t="e">
        <f>IF('WP 2022'!#REF!="","",'WP 2022'!#REF!)</f>
        <v>#REF!</v>
      </c>
      <c r="F653" s="25" t="e">
        <f>IF('WP 2022'!#REF!="","",'WP 2022'!#REF!)</f>
        <v>#REF!</v>
      </c>
    </row>
    <row r="654" spans="1:6">
      <c r="A654" s="30" t="e">
        <f>+'WP 2022'!#REF!</f>
        <v>#REF!</v>
      </c>
      <c r="B654" s="19" t="e">
        <f>+'WP 2022'!#REF!</f>
        <v>#REF!</v>
      </c>
      <c r="C654" s="19" t="e">
        <f>IF('WP 2022'!#REF!="","",'WP 2022'!#REF!)</f>
        <v>#REF!</v>
      </c>
      <c r="D654" s="19" t="e">
        <f>IF('WP 2022'!#REF!="","",'WP 2022'!#REF!)</f>
        <v>#REF!</v>
      </c>
      <c r="E654" s="19" t="e">
        <f>IF('WP 2022'!#REF!="","",'WP 2022'!#REF!)</f>
        <v>#REF!</v>
      </c>
      <c r="F654" s="25" t="e">
        <f>IF('WP 2022'!#REF!="","",'WP 2022'!#REF!)</f>
        <v>#REF!</v>
      </c>
    </row>
    <row r="655" spans="1:6">
      <c r="A655" s="30" t="e">
        <f>+'WP 2022'!#REF!</f>
        <v>#REF!</v>
      </c>
      <c r="B655" s="19" t="e">
        <f>+'WP 2022'!#REF!</f>
        <v>#REF!</v>
      </c>
      <c r="C655" s="19" t="e">
        <f>IF('WP 2022'!#REF!="","",'WP 2022'!#REF!)</f>
        <v>#REF!</v>
      </c>
      <c r="D655" s="19" t="e">
        <f>IF('WP 2022'!#REF!="","",'WP 2022'!#REF!)</f>
        <v>#REF!</v>
      </c>
      <c r="E655" s="19" t="e">
        <f>IF('WP 2022'!#REF!="","",'WP 2022'!#REF!)</f>
        <v>#REF!</v>
      </c>
      <c r="F655" s="25" t="e">
        <f>IF('WP 2022'!#REF!="","",'WP 2022'!#REF!)</f>
        <v>#REF!</v>
      </c>
    </row>
    <row r="656" spans="1:6">
      <c r="A656" s="30" t="e">
        <f>+'WP 2022'!#REF!</f>
        <v>#REF!</v>
      </c>
      <c r="B656" s="19" t="e">
        <f>+'WP 2022'!#REF!</f>
        <v>#REF!</v>
      </c>
      <c r="C656" s="19" t="e">
        <f>IF('WP 2022'!#REF!="","",'WP 2022'!#REF!)</f>
        <v>#REF!</v>
      </c>
      <c r="D656" s="19" t="e">
        <f>IF('WP 2022'!#REF!="","",'WP 2022'!#REF!)</f>
        <v>#REF!</v>
      </c>
      <c r="E656" s="19" t="e">
        <f>IF('WP 2022'!#REF!="","",'WP 2022'!#REF!)</f>
        <v>#REF!</v>
      </c>
      <c r="F656" s="25" t="e">
        <f>IF('WP 2022'!#REF!="","",'WP 2022'!#REF!)</f>
        <v>#REF!</v>
      </c>
    </row>
  </sheetData>
  <mergeCells count="1">
    <mergeCell ref="C6:E6"/>
  </mergeCells>
  <pageMargins left="0.31496062992125984" right="0.19685039370078741" top="0.59055118110236227" bottom="0.39370078740157483" header="0.31496062992125984" footer="0.31496062992125984"/>
  <pageSetup paperSize="9" scale="70"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Plan12">
    <tabColor rgb="FFC00000"/>
  </sheetPr>
  <dimension ref="A1:J148"/>
  <sheetViews>
    <sheetView showGridLines="0" zoomScale="77" zoomScaleNormal="77" workbookViewId="0">
      <pane ySplit="2" topLeftCell="A5" activePane="bottomLeft" state="frozen"/>
      <selection activeCell="E26" sqref="E26"/>
      <selection pane="bottomLeft" activeCell="E26" sqref="E26"/>
    </sheetView>
  </sheetViews>
  <sheetFormatPr defaultColWidth="9.109375" defaultRowHeight="14.4"/>
  <cols>
    <col min="1" max="1" width="37.44140625" style="1" customWidth="1"/>
    <col min="2" max="2" width="55.109375" style="1" customWidth="1"/>
    <col min="3" max="3" width="92.6640625" style="1" customWidth="1"/>
    <col min="4" max="9" width="3.44140625" style="1" customWidth="1"/>
    <col min="10" max="16384" width="9.109375" style="1"/>
  </cols>
  <sheetData>
    <row r="1" spans="1:9" ht="166.8">
      <c r="D1" s="83" t="s">
        <v>2220</v>
      </c>
      <c r="E1" s="83" t="s">
        <v>2221</v>
      </c>
      <c r="F1" s="83" t="s">
        <v>2222</v>
      </c>
      <c r="G1" s="83" t="s">
        <v>2223</v>
      </c>
      <c r="H1" s="83" t="s">
        <v>2224</v>
      </c>
      <c r="I1" s="83" t="s">
        <v>2225</v>
      </c>
    </row>
    <row r="2" spans="1:9" ht="15" thickBot="1">
      <c r="A2" s="36" t="s">
        <v>2226</v>
      </c>
      <c r="B2" s="36" t="s">
        <v>2227</v>
      </c>
      <c r="C2" s="36" t="s">
        <v>2228</v>
      </c>
      <c r="D2" s="37" t="s">
        <v>2229</v>
      </c>
      <c r="E2" s="37" t="s">
        <v>2230</v>
      </c>
      <c r="F2" s="37" t="s">
        <v>2231</v>
      </c>
      <c r="G2" s="37" t="s">
        <v>2232</v>
      </c>
      <c r="H2" s="37" t="s">
        <v>2233</v>
      </c>
      <c r="I2" s="37" t="s">
        <v>2234</v>
      </c>
    </row>
    <row r="3" spans="1:9" ht="88.5" customHeight="1">
      <c r="A3" s="276" t="s">
        <v>2235</v>
      </c>
      <c r="B3" s="51" t="s">
        <v>20</v>
      </c>
      <c r="C3" s="52" t="s">
        <v>2236</v>
      </c>
      <c r="D3" s="53"/>
      <c r="E3" s="53" t="s">
        <v>23</v>
      </c>
      <c r="F3" s="53"/>
      <c r="G3" s="53"/>
      <c r="H3" s="53"/>
      <c r="I3" s="40" t="s">
        <v>23</v>
      </c>
    </row>
    <row r="4" spans="1:9" ht="125.25" customHeight="1">
      <c r="A4" s="277"/>
      <c r="B4" s="54" t="s">
        <v>2237</v>
      </c>
      <c r="C4" s="56" t="s">
        <v>2238</v>
      </c>
      <c r="D4" s="55"/>
      <c r="E4" s="55"/>
      <c r="F4" s="55"/>
      <c r="G4" s="55"/>
      <c r="H4" s="55"/>
      <c r="I4" s="64"/>
    </row>
    <row r="5" spans="1:9" ht="43.2">
      <c r="A5" s="277"/>
      <c r="B5" s="54" t="s">
        <v>2239</v>
      </c>
      <c r="C5" s="56" t="s">
        <v>2240</v>
      </c>
      <c r="D5" s="57" t="s">
        <v>23</v>
      </c>
      <c r="E5" s="57" t="s">
        <v>23</v>
      </c>
      <c r="F5" s="57"/>
      <c r="G5" s="57" t="s">
        <v>23</v>
      </c>
      <c r="H5" s="57" t="s">
        <v>23</v>
      </c>
      <c r="I5" s="41"/>
    </row>
    <row r="6" spans="1:9" ht="58.2" thickBot="1">
      <c r="A6" s="277"/>
      <c r="B6" s="58" t="s">
        <v>2241</v>
      </c>
      <c r="C6" s="143" t="s">
        <v>2242</v>
      </c>
      <c r="D6" s="59"/>
      <c r="E6" s="59"/>
      <c r="F6" s="59"/>
      <c r="G6" s="59"/>
      <c r="H6" s="59"/>
      <c r="I6" s="48" t="s">
        <v>23</v>
      </c>
    </row>
    <row r="7" spans="1:9">
      <c r="A7" s="272" t="s">
        <v>2243</v>
      </c>
      <c r="B7" s="274" t="s">
        <v>2244</v>
      </c>
      <c r="C7" s="66" t="s">
        <v>2245</v>
      </c>
      <c r="D7" s="67"/>
      <c r="E7" s="67"/>
      <c r="F7" s="67"/>
      <c r="G7" s="67" t="s">
        <v>23</v>
      </c>
      <c r="H7" s="67"/>
      <c r="I7" s="68"/>
    </row>
    <row r="8" spans="1:9">
      <c r="A8" s="280"/>
      <c r="B8" s="296"/>
      <c r="C8" s="35" t="s">
        <v>2246</v>
      </c>
      <c r="D8" s="69"/>
      <c r="E8" s="69"/>
      <c r="F8" s="69" t="s">
        <v>23</v>
      </c>
      <c r="G8" s="69"/>
      <c r="H8" s="69"/>
      <c r="I8" s="70"/>
    </row>
    <row r="9" spans="1:9" ht="28.8">
      <c r="A9" s="280"/>
      <c r="B9" s="296"/>
      <c r="C9" s="144" t="s">
        <v>2247</v>
      </c>
      <c r="D9" s="69"/>
      <c r="E9" s="69"/>
      <c r="F9" s="69"/>
      <c r="G9" s="69"/>
      <c r="H9" s="69"/>
      <c r="I9" s="70" t="s">
        <v>23</v>
      </c>
    </row>
    <row r="10" spans="1:9" ht="72">
      <c r="A10" s="280"/>
      <c r="B10" s="296"/>
      <c r="C10" s="144" t="s">
        <v>2248</v>
      </c>
      <c r="D10" s="69"/>
      <c r="E10" s="69" t="s">
        <v>23</v>
      </c>
      <c r="F10" s="69" t="s">
        <v>23</v>
      </c>
      <c r="G10" s="69"/>
      <c r="H10" s="69" t="s">
        <v>23</v>
      </c>
      <c r="I10" s="70"/>
    </row>
    <row r="11" spans="1:9" ht="28.8">
      <c r="A11" s="280"/>
      <c r="B11" s="296"/>
      <c r="C11" s="32" t="s">
        <v>2249</v>
      </c>
      <c r="D11" s="92"/>
      <c r="E11" s="92"/>
      <c r="F11" s="92"/>
      <c r="G11" s="92"/>
      <c r="H11" s="92"/>
      <c r="I11" s="145"/>
    </row>
    <row r="12" spans="1:9" ht="29.4" thickBot="1">
      <c r="A12" s="273"/>
      <c r="B12" s="275"/>
      <c r="C12" s="146" t="s">
        <v>2250</v>
      </c>
      <c r="D12" s="71"/>
      <c r="E12" s="71" t="s">
        <v>23</v>
      </c>
      <c r="F12" s="71"/>
      <c r="G12" s="71"/>
      <c r="H12" s="71" t="s">
        <v>23</v>
      </c>
      <c r="I12" s="72"/>
    </row>
    <row r="13" spans="1:9">
      <c r="A13" s="312" t="s">
        <v>2243</v>
      </c>
      <c r="B13" s="297" t="s">
        <v>2251</v>
      </c>
      <c r="C13" s="73" t="s">
        <v>2246</v>
      </c>
      <c r="D13" s="53"/>
      <c r="E13" s="53"/>
      <c r="F13" s="53" t="s">
        <v>23</v>
      </c>
      <c r="G13" s="53"/>
      <c r="H13" s="53"/>
      <c r="I13" s="40"/>
    </row>
    <row r="14" spans="1:9" ht="28.8">
      <c r="A14" s="277"/>
      <c r="B14" s="308"/>
      <c r="C14" s="56" t="s">
        <v>2247</v>
      </c>
      <c r="D14" s="57"/>
      <c r="E14" s="57"/>
      <c r="F14" s="57"/>
      <c r="G14" s="57"/>
      <c r="H14" s="57"/>
      <c r="I14" s="41" t="s">
        <v>23</v>
      </c>
    </row>
    <row r="15" spans="1:9" ht="72">
      <c r="A15" s="277"/>
      <c r="B15" s="308"/>
      <c r="C15" s="56" t="s">
        <v>2252</v>
      </c>
      <c r="D15" s="57"/>
      <c r="E15" s="57" t="s">
        <v>23</v>
      </c>
      <c r="F15" s="57" t="s">
        <v>23</v>
      </c>
      <c r="G15" s="57"/>
      <c r="H15" s="57" t="s">
        <v>23</v>
      </c>
      <c r="I15" s="41"/>
    </row>
    <row r="16" spans="1:9" ht="28.8">
      <c r="A16" s="277"/>
      <c r="B16" s="308"/>
      <c r="C16" s="50" t="s">
        <v>2249</v>
      </c>
      <c r="D16" s="59"/>
      <c r="E16" s="59"/>
      <c r="F16" s="59"/>
      <c r="G16" s="59"/>
      <c r="H16" s="59"/>
      <c r="I16" s="48"/>
    </row>
    <row r="17" spans="1:9" ht="29.4" thickBot="1">
      <c r="A17" s="283"/>
      <c r="B17" s="309"/>
      <c r="C17" s="146" t="s">
        <v>2250</v>
      </c>
      <c r="D17" s="63"/>
      <c r="E17" s="63" t="s">
        <v>23</v>
      </c>
      <c r="F17" s="63"/>
      <c r="G17" s="63"/>
      <c r="H17" s="63" t="s">
        <v>23</v>
      </c>
      <c r="I17" s="45"/>
    </row>
    <row r="18" spans="1:9" ht="58.2" thickBot="1">
      <c r="A18" s="77" t="s">
        <v>2243</v>
      </c>
      <c r="B18" s="78" t="s">
        <v>2253</v>
      </c>
      <c r="C18" s="148" t="s">
        <v>2254</v>
      </c>
      <c r="D18" s="79"/>
      <c r="E18" s="79"/>
      <c r="F18" s="79"/>
      <c r="G18" s="79" t="s">
        <v>23</v>
      </c>
      <c r="H18" s="79"/>
      <c r="I18" s="80"/>
    </row>
    <row r="19" spans="1:9" ht="28.8">
      <c r="A19" s="276" t="s">
        <v>253</v>
      </c>
      <c r="B19" s="297" t="s">
        <v>270</v>
      </c>
      <c r="C19" s="147" t="s">
        <v>2255</v>
      </c>
      <c r="D19" s="53"/>
      <c r="E19" s="53" t="s">
        <v>23</v>
      </c>
      <c r="F19" s="53"/>
      <c r="G19" s="53"/>
      <c r="H19" s="53" t="s">
        <v>23</v>
      </c>
      <c r="I19" s="40"/>
    </row>
    <row r="20" spans="1:9">
      <c r="A20" s="277"/>
      <c r="B20" s="308"/>
      <c r="C20" s="50" t="s">
        <v>2256</v>
      </c>
      <c r="D20" s="57"/>
      <c r="E20" s="57"/>
      <c r="F20" s="57" t="s">
        <v>23</v>
      </c>
      <c r="G20" s="57"/>
      <c r="H20" s="57"/>
      <c r="I20" s="41" t="s">
        <v>23</v>
      </c>
    </row>
    <row r="21" spans="1:9" ht="43.8" thickBot="1">
      <c r="A21" s="283"/>
      <c r="B21" s="309"/>
      <c r="C21" s="89" t="s">
        <v>2257</v>
      </c>
      <c r="D21" s="63"/>
      <c r="E21" s="63"/>
      <c r="F21" s="63"/>
      <c r="G21" s="63" t="s">
        <v>23</v>
      </c>
      <c r="H21" s="63"/>
      <c r="I21" s="45"/>
    </row>
    <row r="22" spans="1:9">
      <c r="A22" s="272" t="s">
        <v>253</v>
      </c>
      <c r="B22" s="274" t="s">
        <v>2258</v>
      </c>
      <c r="C22" s="86" t="s">
        <v>2259</v>
      </c>
      <c r="D22" s="67"/>
      <c r="E22" s="67" t="s">
        <v>23</v>
      </c>
      <c r="F22" s="67"/>
      <c r="G22" s="67"/>
      <c r="H22" s="67" t="s">
        <v>23</v>
      </c>
      <c r="I22" s="68"/>
    </row>
    <row r="23" spans="1:9" ht="43.2">
      <c r="A23" s="280"/>
      <c r="B23" s="310"/>
      <c r="C23" s="32" t="s">
        <v>2260</v>
      </c>
      <c r="D23" s="69"/>
      <c r="E23" s="69"/>
      <c r="F23" s="69"/>
      <c r="G23" s="69" t="s">
        <v>23</v>
      </c>
      <c r="H23" s="69"/>
      <c r="I23" s="70"/>
    </row>
    <row r="24" spans="1:9" ht="86.4">
      <c r="A24" s="280"/>
      <c r="B24" s="310"/>
      <c r="C24" s="144" t="s">
        <v>2261</v>
      </c>
      <c r="D24" s="69"/>
      <c r="E24" s="69"/>
      <c r="F24" s="69" t="s">
        <v>23</v>
      </c>
      <c r="G24" s="69"/>
      <c r="H24" s="69"/>
      <c r="I24" s="70" t="s">
        <v>23</v>
      </c>
    </row>
    <row r="25" spans="1:9">
      <c r="A25" s="280"/>
      <c r="B25" s="310"/>
      <c r="C25" s="32" t="s">
        <v>2262</v>
      </c>
      <c r="D25" s="69"/>
      <c r="E25" s="69" t="s">
        <v>23</v>
      </c>
      <c r="F25" s="69"/>
      <c r="G25" s="69"/>
      <c r="H25" s="69" t="s">
        <v>23</v>
      </c>
      <c r="I25" s="70"/>
    </row>
    <row r="26" spans="1:9" ht="43.8" thickBot="1">
      <c r="A26" s="273"/>
      <c r="B26" s="311"/>
      <c r="C26" s="43" t="s">
        <v>2263</v>
      </c>
      <c r="D26" s="71"/>
      <c r="E26" s="71"/>
      <c r="F26" s="71" t="s">
        <v>23</v>
      </c>
      <c r="G26" s="71"/>
      <c r="H26" s="71"/>
      <c r="I26" s="72" t="s">
        <v>23</v>
      </c>
    </row>
    <row r="27" spans="1:9" ht="29.4" thickBot="1">
      <c r="A27" s="87" t="s">
        <v>253</v>
      </c>
      <c r="B27" s="74" t="s">
        <v>2264</v>
      </c>
      <c r="C27" s="149" t="s">
        <v>2265</v>
      </c>
      <c r="D27" s="75"/>
      <c r="E27" s="75"/>
      <c r="F27" s="75"/>
      <c r="G27" s="75" t="s">
        <v>23</v>
      </c>
      <c r="H27" s="75"/>
      <c r="I27" s="76"/>
    </row>
    <row r="28" spans="1:9" ht="57.6">
      <c r="A28" s="272" t="s">
        <v>2266</v>
      </c>
      <c r="B28" s="274" t="s">
        <v>2267</v>
      </c>
      <c r="C28" s="150" t="s">
        <v>2268</v>
      </c>
      <c r="D28" s="67"/>
      <c r="E28" s="67" t="s">
        <v>23</v>
      </c>
      <c r="F28" s="67" t="s">
        <v>23</v>
      </c>
      <c r="G28" s="67"/>
      <c r="H28" s="67" t="s">
        <v>23</v>
      </c>
      <c r="I28" s="68"/>
    </row>
    <row r="29" spans="1:9" ht="28.8">
      <c r="A29" s="280"/>
      <c r="B29" s="296"/>
      <c r="C29" s="32" t="s">
        <v>2269</v>
      </c>
      <c r="D29" s="69"/>
      <c r="E29" s="69"/>
      <c r="F29" s="69" t="s">
        <v>23</v>
      </c>
      <c r="G29" s="69"/>
      <c r="H29" s="69"/>
      <c r="I29" s="70"/>
    </row>
    <row r="30" spans="1:9" ht="43.2">
      <c r="A30" s="280"/>
      <c r="B30" s="296"/>
      <c r="C30" s="82" t="s">
        <v>2270</v>
      </c>
      <c r="D30" s="69"/>
      <c r="E30" s="69" t="s">
        <v>23</v>
      </c>
      <c r="F30" s="69" t="s">
        <v>23</v>
      </c>
      <c r="G30" s="69"/>
      <c r="H30" s="69" t="s">
        <v>23</v>
      </c>
      <c r="I30" s="70"/>
    </row>
    <row r="31" spans="1:9" ht="28.8">
      <c r="A31" s="280"/>
      <c r="B31" s="296"/>
      <c r="C31" s="144" t="s">
        <v>2271</v>
      </c>
      <c r="D31" s="69"/>
      <c r="E31" s="69"/>
      <c r="F31" s="69"/>
      <c r="G31" s="69"/>
      <c r="H31" s="69"/>
      <c r="I31" s="70" t="s">
        <v>23</v>
      </c>
    </row>
    <row r="32" spans="1:9" ht="28.8">
      <c r="A32" s="280"/>
      <c r="B32" s="285"/>
      <c r="C32" s="32" t="s">
        <v>2269</v>
      </c>
      <c r="D32" s="69"/>
      <c r="E32" s="69"/>
      <c r="F32" s="69" t="s">
        <v>23</v>
      </c>
      <c r="G32" s="69"/>
      <c r="H32" s="69"/>
      <c r="I32" s="70"/>
    </row>
    <row r="33" spans="1:9" ht="43.8" thickBot="1">
      <c r="A33" s="273"/>
      <c r="B33" s="88" t="s">
        <v>2272</v>
      </c>
      <c r="C33" s="43" t="s">
        <v>2273</v>
      </c>
      <c r="D33" s="71"/>
      <c r="E33" s="71"/>
      <c r="F33" s="71"/>
      <c r="G33" s="71" t="s">
        <v>23</v>
      </c>
      <c r="H33" s="71"/>
      <c r="I33" s="72"/>
    </row>
    <row r="34" spans="1:9">
      <c r="A34" s="276" t="s">
        <v>2274</v>
      </c>
      <c r="B34" s="297" t="s">
        <v>2274</v>
      </c>
      <c r="C34" s="52" t="s">
        <v>2275</v>
      </c>
      <c r="D34" s="53"/>
      <c r="E34" s="53" t="s">
        <v>23</v>
      </c>
      <c r="F34" s="53" t="s">
        <v>23</v>
      </c>
      <c r="G34" s="53"/>
      <c r="H34" s="53" t="s">
        <v>23</v>
      </c>
      <c r="I34" s="40"/>
    </row>
    <row r="35" spans="1:9">
      <c r="A35" s="277"/>
      <c r="B35" s="279"/>
      <c r="C35" s="56" t="s">
        <v>2276</v>
      </c>
      <c r="D35" s="57"/>
      <c r="E35" s="57" t="s">
        <v>23</v>
      </c>
      <c r="F35" s="57" t="s">
        <v>23</v>
      </c>
      <c r="G35" s="57"/>
      <c r="H35" s="57" t="s">
        <v>23</v>
      </c>
      <c r="I35" s="41"/>
    </row>
    <row r="36" spans="1:9" ht="15" thickBot="1">
      <c r="A36" s="283"/>
      <c r="B36" s="284"/>
      <c r="C36" s="89" t="s">
        <v>2277</v>
      </c>
      <c r="D36" s="63"/>
      <c r="E36" s="63"/>
      <c r="F36" s="63"/>
      <c r="G36" s="63"/>
      <c r="H36" s="63"/>
      <c r="I36" s="45"/>
    </row>
    <row r="37" spans="1:9" ht="28.8">
      <c r="A37" s="272" t="s">
        <v>155</v>
      </c>
      <c r="B37" s="274" t="s">
        <v>155</v>
      </c>
      <c r="C37" s="151" t="s">
        <v>2278</v>
      </c>
      <c r="D37" s="67"/>
      <c r="E37" s="67" t="s">
        <v>23</v>
      </c>
      <c r="F37" s="67" t="s">
        <v>23</v>
      </c>
      <c r="G37" s="67"/>
      <c r="H37" s="67" t="s">
        <v>23</v>
      </c>
      <c r="I37" s="68"/>
    </row>
    <row r="38" spans="1:9" ht="15" thickBot="1">
      <c r="A38" s="273"/>
      <c r="B38" s="275"/>
      <c r="C38" s="43" t="s">
        <v>2279</v>
      </c>
      <c r="D38" s="71"/>
      <c r="E38" s="71"/>
      <c r="F38" s="71"/>
      <c r="G38" s="71"/>
      <c r="H38" s="71"/>
      <c r="I38" s="72" t="s">
        <v>23</v>
      </c>
    </row>
    <row r="39" spans="1:9" ht="28.8">
      <c r="A39" s="276" t="s">
        <v>2280</v>
      </c>
      <c r="B39" s="297" t="s">
        <v>2281</v>
      </c>
      <c r="C39" s="52" t="s">
        <v>2282</v>
      </c>
      <c r="D39" s="53"/>
      <c r="E39" s="53"/>
      <c r="F39" s="53" t="s">
        <v>23</v>
      </c>
      <c r="G39" s="53"/>
      <c r="H39" s="53"/>
      <c r="I39" s="40"/>
    </row>
    <row r="40" spans="1:9">
      <c r="A40" s="277"/>
      <c r="B40" s="279"/>
      <c r="C40" s="56" t="s">
        <v>2283</v>
      </c>
      <c r="D40" s="57"/>
      <c r="E40" s="57"/>
      <c r="F40" s="57"/>
      <c r="G40" s="57" t="s">
        <v>23</v>
      </c>
      <c r="H40" s="57"/>
      <c r="I40" s="41"/>
    </row>
    <row r="41" spans="1:9" ht="57.6">
      <c r="A41" s="277"/>
      <c r="B41" s="279"/>
      <c r="C41" s="56" t="s">
        <v>2284</v>
      </c>
      <c r="D41" s="57"/>
      <c r="E41" s="57" t="s">
        <v>23</v>
      </c>
      <c r="F41" s="57" t="s">
        <v>23</v>
      </c>
      <c r="G41" s="57"/>
      <c r="H41" s="57" t="s">
        <v>23</v>
      </c>
      <c r="I41" s="41"/>
    </row>
    <row r="42" spans="1:9">
      <c r="A42" s="277"/>
      <c r="B42" s="279"/>
      <c r="C42" s="50" t="s">
        <v>2285</v>
      </c>
      <c r="D42" s="57"/>
      <c r="E42" s="57" t="s">
        <v>23</v>
      </c>
      <c r="F42" s="57"/>
      <c r="G42" s="57"/>
      <c r="H42" s="57"/>
      <c r="I42" s="41"/>
    </row>
    <row r="43" spans="1:9" ht="29.4" thickBot="1">
      <c r="A43" s="283"/>
      <c r="B43" s="284"/>
      <c r="C43" s="62" t="s">
        <v>2286</v>
      </c>
      <c r="D43" s="63"/>
      <c r="E43" s="63" t="s">
        <v>23</v>
      </c>
      <c r="F43" s="63"/>
      <c r="G43" s="63" t="s">
        <v>23</v>
      </c>
      <c r="H43" s="63"/>
      <c r="I43" s="45"/>
    </row>
    <row r="44" spans="1:9" ht="43.2">
      <c r="A44" s="272" t="s">
        <v>2287</v>
      </c>
      <c r="B44" s="274" t="s">
        <v>2287</v>
      </c>
      <c r="C44" s="86" t="s">
        <v>2288</v>
      </c>
      <c r="D44" s="67"/>
      <c r="E44" s="67" t="s">
        <v>23</v>
      </c>
      <c r="F44" s="67" t="s">
        <v>23</v>
      </c>
      <c r="G44" s="67"/>
      <c r="H44" s="67" t="s">
        <v>23</v>
      </c>
      <c r="I44" s="68"/>
    </row>
    <row r="45" spans="1:9" ht="33.75" customHeight="1" thickBot="1">
      <c r="A45" s="273"/>
      <c r="B45" s="275"/>
      <c r="C45" s="152" t="s">
        <v>2289</v>
      </c>
      <c r="D45" s="71"/>
      <c r="E45" s="71"/>
      <c r="F45" s="71"/>
      <c r="G45" s="71"/>
      <c r="H45" s="71"/>
      <c r="I45" s="72" t="s">
        <v>23</v>
      </c>
    </row>
    <row r="46" spans="1:9" ht="45" customHeight="1">
      <c r="A46" s="276" t="s">
        <v>2290</v>
      </c>
      <c r="B46" s="300" t="s">
        <v>2291</v>
      </c>
      <c r="C46" s="73" t="s">
        <v>2292</v>
      </c>
      <c r="D46" s="53"/>
      <c r="E46" s="53" t="s">
        <v>23</v>
      </c>
      <c r="F46" s="53"/>
      <c r="G46" s="53"/>
      <c r="H46" s="53" t="s">
        <v>23</v>
      </c>
      <c r="I46" s="40"/>
    </row>
    <row r="47" spans="1:9" ht="28.8">
      <c r="A47" s="277"/>
      <c r="B47" s="301"/>
      <c r="C47" s="153" t="s">
        <v>2293</v>
      </c>
      <c r="D47" s="57"/>
      <c r="E47" s="57" t="s">
        <v>23</v>
      </c>
      <c r="F47" s="57" t="s">
        <v>23</v>
      </c>
      <c r="G47" s="57"/>
      <c r="H47" s="57" t="s">
        <v>23</v>
      </c>
      <c r="I47" s="41"/>
    </row>
    <row r="48" spans="1:9" ht="28.8">
      <c r="A48" s="277"/>
      <c r="B48" s="301"/>
      <c r="C48" s="60" t="s">
        <v>2294</v>
      </c>
      <c r="D48" s="57"/>
      <c r="E48" s="57" t="s">
        <v>23</v>
      </c>
      <c r="F48" s="57" t="s">
        <v>23</v>
      </c>
      <c r="G48" s="57"/>
      <c r="H48" s="57" t="s">
        <v>23</v>
      </c>
      <c r="I48" s="41"/>
    </row>
    <row r="49" spans="1:9">
      <c r="A49" s="277"/>
      <c r="B49" s="301"/>
      <c r="C49" s="60" t="s">
        <v>2295</v>
      </c>
      <c r="D49" s="57"/>
      <c r="E49" s="57" t="s">
        <v>23</v>
      </c>
      <c r="F49" s="57" t="s">
        <v>23</v>
      </c>
      <c r="G49" s="57"/>
      <c r="H49" s="57" t="s">
        <v>23</v>
      </c>
      <c r="I49" s="41"/>
    </row>
    <row r="50" spans="1:9" ht="15" thickBot="1">
      <c r="A50" s="283"/>
      <c r="B50" s="302"/>
      <c r="C50" s="90" t="s">
        <v>2296</v>
      </c>
      <c r="D50" s="63"/>
      <c r="E50" s="63"/>
      <c r="F50" s="63" t="s">
        <v>23</v>
      </c>
      <c r="G50" s="63"/>
      <c r="H50" s="63"/>
      <c r="I50" s="45"/>
    </row>
    <row r="51" spans="1:9" ht="28.8">
      <c r="A51" s="303" t="s">
        <v>2290</v>
      </c>
      <c r="B51" s="305" t="s">
        <v>2297</v>
      </c>
      <c r="C51" s="84" t="s">
        <v>2298</v>
      </c>
      <c r="D51" s="85"/>
      <c r="E51" s="85" t="s">
        <v>23</v>
      </c>
      <c r="F51" s="85" t="s">
        <v>23</v>
      </c>
      <c r="G51" s="85"/>
      <c r="H51" s="85" t="s">
        <v>23</v>
      </c>
      <c r="I51" s="85"/>
    </row>
    <row r="52" spans="1:9" ht="28.8">
      <c r="A52" s="304"/>
      <c r="B52" s="306"/>
      <c r="C52" s="35" t="s">
        <v>2294</v>
      </c>
      <c r="D52" s="69"/>
      <c r="E52" s="69" t="s">
        <v>23</v>
      </c>
      <c r="F52" s="69" t="s">
        <v>23</v>
      </c>
      <c r="G52" s="69"/>
      <c r="H52" s="69" t="s">
        <v>23</v>
      </c>
      <c r="I52" s="69"/>
    </row>
    <row r="53" spans="1:9">
      <c r="A53" s="304"/>
      <c r="B53" s="306"/>
      <c r="C53" s="82" t="s">
        <v>2295</v>
      </c>
      <c r="D53" s="69"/>
      <c r="E53" s="69" t="s">
        <v>23</v>
      </c>
      <c r="F53" s="69" t="s">
        <v>23</v>
      </c>
      <c r="G53" s="69"/>
      <c r="H53" s="69" t="s">
        <v>23</v>
      </c>
      <c r="I53" s="69"/>
    </row>
    <row r="54" spans="1:9">
      <c r="A54" s="304"/>
      <c r="B54" s="306"/>
      <c r="C54" s="35" t="s">
        <v>2296</v>
      </c>
      <c r="D54" s="69"/>
      <c r="E54" s="69"/>
      <c r="F54" s="69" t="s">
        <v>23</v>
      </c>
      <c r="G54" s="69"/>
      <c r="H54" s="69"/>
      <c r="I54" s="69"/>
    </row>
    <row r="55" spans="1:9">
      <c r="A55" s="304"/>
      <c r="B55" s="307"/>
      <c r="C55" s="35" t="s">
        <v>2296</v>
      </c>
      <c r="D55" s="69"/>
      <c r="E55" s="69"/>
      <c r="F55" s="69" t="s">
        <v>23</v>
      </c>
      <c r="G55" s="69"/>
      <c r="H55" s="69"/>
      <c r="I55" s="69"/>
    </row>
    <row r="56" spans="1:9" ht="21.6" thickBot="1">
      <c r="A56" s="304"/>
      <c r="B56" s="81" t="s">
        <v>2299</v>
      </c>
      <c r="C56" s="91" t="s">
        <v>2295</v>
      </c>
      <c r="D56" s="92"/>
      <c r="E56" s="92" t="s">
        <v>23</v>
      </c>
      <c r="F56" s="92" t="s">
        <v>23</v>
      </c>
      <c r="G56" s="92"/>
      <c r="H56" s="92" t="s">
        <v>23</v>
      </c>
      <c r="I56" s="92"/>
    </row>
    <row r="57" spans="1:9" ht="28.8">
      <c r="A57" s="276" t="s">
        <v>308</v>
      </c>
      <c r="B57" s="297" t="s">
        <v>308</v>
      </c>
      <c r="C57" s="73" t="s">
        <v>2300</v>
      </c>
      <c r="D57" s="53"/>
      <c r="E57" s="53" t="s">
        <v>23</v>
      </c>
      <c r="F57" s="53" t="s">
        <v>23</v>
      </c>
      <c r="G57" s="53"/>
      <c r="H57" s="53" t="s">
        <v>23</v>
      </c>
      <c r="I57" s="40"/>
    </row>
    <row r="58" spans="1:9" ht="57.6">
      <c r="A58" s="277"/>
      <c r="B58" s="298"/>
      <c r="C58" s="153" t="s">
        <v>2301</v>
      </c>
      <c r="D58" s="57"/>
      <c r="E58" s="57"/>
      <c r="F58" s="57" t="s">
        <v>23</v>
      </c>
      <c r="G58" s="57"/>
      <c r="H58" s="57" t="s">
        <v>23</v>
      </c>
      <c r="I58" s="41" t="s">
        <v>23</v>
      </c>
    </row>
    <row r="59" spans="1:9" ht="21">
      <c r="A59" s="277"/>
      <c r="B59" s="65" t="s">
        <v>2302</v>
      </c>
      <c r="C59" s="60" t="s">
        <v>2303</v>
      </c>
      <c r="D59" s="57"/>
      <c r="E59" s="57"/>
      <c r="F59" s="57" t="s">
        <v>23</v>
      </c>
      <c r="G59" s="57"/>
      <c r="H59" s="57" t="s">
        <v>23</v>
      </c>
      <c r="I59" s="41" t="s">
        <v>23</v>
      </c>
    </row>
    <row r="60" spans="1:9" ht="115.2" thickBot="1">
      <c r="A60" s="283"/>
      <c r="B60" s="61" t="s">
        <v>2304</v>
      </c>
      <c r="C60" s="155" t="s">
        <v>2305</v>
      </c>
      <c r="D60" s="63"/>
      <c r="E60" s="63"/>
      <c r="F60" s="63" t="s">
        <v>23</v>
      </c>
      <c r="G60" s="63"/>
      <c r="H60" s="63" t="s">
        <v>23</v>
      </c>
      <c r="I60" s="45" t="s">
        <v>23</v>
      </c>
    </row>
    <row r="61" spans="1:9" ht="28.8">
      <c r="A61" s="272" t="s">
        <v>2306</v>
      </c>
      <c r="B61" s="274" t="s">
        <v>2307</v>
      </c>
      <c r="C61" s="86" t="s">
        <v>2308</v>
      </c>
      <c r="D61" s="67"/>
      <c r="E61" s="67" t="s">
        <v>23</v>
      </c>
      <c r="F61" s="67" t="s">
        <v>23</v>
      </c>
      <c r="G61" s="67"/>
      <c r="H61" s="67" t="s">
        <v>23</v>
      </c>
      <c r="I61" s="68"/>
    </row>
    <row r="62" spans="1:9" ht="28.8">
      <c r="A62" s="280"/>
      <c r="B62" s="296"/>
      <c r="C62" s="35" t="s">
        <v>2309</v>
      </c>
      <c r="D62" s="69"/>
      <c r="E62" s="69" t="s">
        <v>23</v>
      </c>
      <c r="F62" s="69" t="s">
        <v>23</v>
      </c>
      <c r="G62" s="69"/>
      <c r="H62" s="69" t="s">
        <v>23</v>
      </c>
      <c r="I62" s="70"/>
    </row>
    <row r="63" spans="1:9" ht="28.8">
      <c r="A63" s="280"/>
      <c r="B63" s="296"/>
      <c r="C63" s="35" t="s">
        <v>2310</v>
      </c>
      <c r="D63" s="69"/>
      <c r="E63" s="69" t="s">
        <v>23</v>
      </c>
      <c r="F63" s="69" t="s">
        <v>23</v>
      </c>
      <c r="G63" s="69"/>
      <c r="H63" s="69" t="s">
        <v>23</v>
      </c>
      <c r="I63" s="70"/>
    </row>
    <row r="64" spans="1:9" ht="15" thickBot="1">
      <c r="A64" s="273"/>
      <c r="B64" s="275"/>
      <c r="C64" s="93" t="s">
        <v>2311</v>
      </c>
      <c r="D64" s="71"/>
      <c r="E64" s="71"/>
      <c r="F64" s="71" t="s">
        <v>23</v>
      </c>
      <c r="G64" s="71"/>
      <c r="H64" s="71"/>
      <c r="I64" s="72"/>
    </row>
    <row r="65" spans="1:9">
      <c r="A65" s="276" t="s">
        <v>2306</v>
      </c>
      <c r="B65" s="278" t="s">
        <v>2312</v>
      </c>
      <c r="C65" s="94" t="s">
        <v>2311</v>
      </c>
      <c r="D65" s="39"/>
      <c r="E65" s="39"/>
      <c r="F65" s="39" t="s">
        <v>23</v>
      </c>
      <c r="G65" s="39"/>
      <c r="H65" s="39"/>
      <c r="I65" s="40"/>
    </row>
    <row r="66" spans="1:9">
      <c r="A66" s="277"/>
      <c r="B66" s="279"/>
      <c r="C66" s="3" t="s">
        <v>2313</v>
      </c>
      <c r="D66" s="10"/>
      <c r="E66" s="10"/>
      <c r="F66" s="10"/>
      <c r="G66" s="5" t="s">
        <v>23</v>
      </c>
      <c r="H66" s="10"/>
      <c r="I66" s="41" t="s">
        <v>23</v>
      </c>
    </row>
    <row r="67" spans="1:9" ht="28.8">
      <c r="A67" s="277"/>
      <c r="B67" s="279"/>
      <c r="C67" s="3" t="s">
        <v>2314</v>
      </c>
      <c r="D67" s="10"/>
      <c r="E67" s="10"/>
      <c r="F67" s="10"/>
      <c r="G67" s="5" t="s">
        <v>23</v>
      </c>
      <c r="H67" s="10"/>
      <c r="I67" s="95"/>
    </row>
    <row r="68" spans="1:9" ht="29.4" thickBot="1">
      <c r="A68" s="283"/>
      <c r="B68" s="284"/>
      <c r="C68" s="96" t="s">
        <v>2315</v>
      </c>
      <c r="D68" s="97"/>
      <c r="E68" s="97"/>
      <c r="F68" s="97"/>
      <c r="G68" s="44" t="s">
        <v>23</v>
      </c>
      <c r="H68" s="97"/>
      <c r="I68" s="98"/>
    </row>
    <row r="69" spans="1:9" ht="28.8">
      <c r="A69" s="293" t="s">
        <v>2306</v>
      </c>
      <c r="B69" s="274" t="s">
        <v>2316</v>
      </c>
      <c r="C69" s="86" t="s">
        <v>2314</v>
      </c>
      <c r="D69" s="100"/>
      <c r="E69" s="100"/>
      <c r="F69" s="100"/>
      <c r="G69" s="67" t="s">
        <v>23</v>
      </c>
      <c r="H69" s="100"/>
      <c r="I69" s="101"/>
    </row>
    <row r="70" spans="1:9" ht="28.8">
      <c r="A70" s="294"/>
      <c r="B70" s="285"/>
      <c r="C70" s="35" t="s">
        <v>2315</v>
      </c>
      <c r="D70" s="33"/>
      <c r="E70" s="33"/>
      <c r="F70" s="33"/>
      <c r="G70" s="69" t="s">
        <v>23</v>
      </c>
      <c r="H70" s="33"/>
      <c r="I70" s="102"/>
    </row>
    <row r="71" spans="1:9" ht="28.8">
      <c r="A71" s="294"/>
      <c r="B71" s="299" t="s">
        <v>2317</v>
      </c>
      <c r="C71" s="35" t="s">
        <v>2314</v>
      </c>
      <c r="D71" s="33"/>
      <c r="E71" s="33"/>
      <c r="F71" s="33"/>
      <c r="G71" s="69" t="s">
        <v>23</v>
      </c>
      <c r="H71" s="33"/>
      <c r="I71" s="102"/>
    </row>
    <row r="72" spans="1:9" ht="29.4" thickBot="1">
      <c r="A72" s="295"/>
      <c r="B72" s="275"/>
      <c r="C72" s="93" t="s">
        <v>2315</v>
      </c>
      <c r="D72" s="103"/>
      <c r="E72" s="103"/>
      <c r="F72" s="103"/>
      <c r="G72" s="71" t="s">
        <v>23</v>
      </c>
      <c r="H72" s="103"/>
      <c r="I72" s="104"/>
    </row>
    <row r="73" spans="1:9">
      <c r="A73" s="276" t="s">
        <v>2318</v>
      </c>
      <c r="B73" s="278" t="s">
        <v>2319</v>
      </c>
      <c r="C73" s="94" t="s">
        <v>2320</v>
      </c>
      <c r="D73" s="39"/>
      <c r="E73" s="39"/>
      <c r="F73" s="39"/>
      <c r="G73" s="39" t="s">
        <v>23</v>
      </c>
      <c r="H73" s="39"/>
      <c r="I73" s="40"/>
    </row>
    <row r="74" spans="1:9">
      <c r="A74" s="277"/>
      <c r="B74" s="279"/>
      <c r="C74" s="3" t="s">
        <v>2321</v>
      </c>
      <c r="D74" s="5"/>
      <c r="E74" s="5"/>
      <c r="F74" s="5"/>
      <c r="G74" s="5" t="s">
        <v>23</v>
      </c>
      <c r="H74" s="5"/>
      <c r="I74" s="41"/>
    </row>
    <row r="75" spans="1:9" ht="29.4" thickBot="1">
      <c r="A75" s="283"/>
      <c r="B75" s="284"/>
      <c r="C75" s="96" t="s">
        <v>2322</v>
      </c>
      <c r="D75" s="44"/>
      <c r="E75" s="44"/>
      <c r="F75" s="44"/>
      <c r="G75" s="44" t="s">
        <v>23</v>
      </c>
      <c r="H75" s="44"/>
      <c r="I75" s="45"/>
    </row>
    <row r="76" spans="1:9" ht="130.80000000000001" thickBot="1">
      <c r="A76" s="156" t="s">
        <v>2323</v>
      </c>
      <c r="B76" s="78" t="s">
        <v>2324</v>
      </c>
      <c r="C76" s="105" t="s">
        <v>2325</v>
      </c>
      <c r="D76" s="79"/>
      <c r="E76" s="79"/>
      <c r="F76" s="79"/>
      <c r="G76" s="79" t="s">
        <v>23</v>
      </c>
      <c r="H76" s="79"/>
      <c r="I76" s="80"/>
    </row>
    <row r="77" spans="1:9">
      <c r="A77" s="276" t="s">
        <v>553</v>
      </c>
      <c r="B77" s="278" t="s">
        <v>553</v>
      </c>
      <c r="C77" s="94" t="s">
        <v>2246</v>
      </c>
      <c r="D77" s="39"/>
      <c r="E77" s="39" t="s">
        <v>23</v>
      </c>
      <c r="F77" s="39" t="s">
        <v>23</v>
      </c>
      <c r="G77" s="39"/>
      <c r="H77" s="39" t="s">
        <v>23</v>
      </c>
      <c r="I77" s="40"/>
    </row>
    <row r="78" spans="1:9" ht="43.2">
      <c r="A78" s="277"/>
      <c r="B78" s="279"/>
      <c r="C78" s="6" t="s">
        <v>2326</v>
      </c>
      <c r="D78" s="5"/>
      <c r="E78" s="5" t="s">
        <v>23</v>
      </c>
      <c r="F78" s="5" t="s">
        <v>23</v>
      </c>
      <c r="G78" s="5"/>
      <c r="H78" s="5" t="s">
        <v>23</v>
      </c>
      <c r="I78" s="41" t="s">
        <v>23</v>
      </c>
    </row>
    <row r="79" spans="1:9" ht="57.6">
      <c r="A79" s="277"/>
      <c r="B79" s="279"/>
      <c r="C79" s="6" t="s">
        <v>2327</v>
      </c>
      <c r="D79" s="5"/>
      <c r="E79" s="5" t="s">
        <v>23</v>
      </c>
      <c r="F79" s="5" t="s">
        <v>23</v>
      </c>
      <c r="G79" s="5"/>
      <c r="H79" s="5" t="s">
        <v>23</v>
      </c>
      <c r="I79" s="41"/>
    </row>
    <row r="80" spans="1:9" ht="29.4" thickBot="1">
      <c r="A80" s="283"/>
      <c r="B80" s="284"/>
      <c r="C80" s="49" t="s">
        <v>2328</v>
      </c>
      <c r="D80" s="44"/>
      <c r="E80" s="44" t="s">
        <v>23</v>
      </c>
      <c r="F80" s="44"/>
      <c r="G80" s="44"/>
      <c r="H80" s="44" t="s">
        <v>23</v>
      </c>
      <c r="I80" s="45"/>
    </row>
    <row r="81" spans="1:9" ht="43.2">
      <c r="A81" s="272" t="s">
        <v>553</v>
      </c>
      <c r="B81" s="274" t="s">
        <v>2329</v>
      </c>
      <c r="C81" s="66" t="s">
        <v>2330</v>
      </c>
      <c r="D81" s="100"/>
      <c r="E81" s="67" t="s">
        <v>23</v>
      </c>
      <c r="F81" s="67" t="s">
        <v>23</v>
      </c>
      <c r="G81" s="100"/>
      <c r="H81" s="67" t="s">
        <v>23</v>
      </c>
      <c r="I81" s="101"/>
    </row>
    <row r="82" spans="1:9" ht="29.4" thickBot="1">
      <c r="A82" s="273"/>
      <c r="B82" s="275"/>
      <c r="C82" s="43" t="s">
        <v>2331</v>
      </c>
      <c r="D82" s="103"/>
      <c r="E82" s="103"/>
      <c r="F82" s="103"/>
      <c r="G82" s="71" t="s">
        <v>23</v>
      </c>
      <c r="H82" s="103"/>
      <c r="I82" s="104"/>
    </row>
    <row r="83" spans="1:9">
      <c r="A83" s="290" t="s">
        <v>2332</v>
      </c>
      <c r="B83" s="278" t="s">
        <v>2333</v>
      </c>
      <c r="C83" s="94" t="s">
        <v>2334</v>
      </c>
      <c r="D83" s="39"/>
      <c r="E83" s="39"/>
      <c r="F83" s="39" t="s">
        <v>23</v>
      </c>
      <c r="G83" s="39"/>
      <c r="H83" s="39" t="s">
        <v>23</v>
      </c>
      <c r="I83" s="40"/>
    </row>
    <row r="84" spans="1:9">
      <c r="A84" s="291"/>
      <c r="B84" s="279"/>
      <c r="C84" s="6" t="s">
        <v>2335</v>
      </c>
      <c r="D84" s="5"/>
      <c r="E84" s="5"/>
      <c r="F84" s="5"/>
      <c r="G84" s="5"/>
      <c r="H84" s="5"/>
      <c r="I84" s="41" t="s">
        <v>23</v>
      </c>
    </row>
    <row r="85" spans="1:9" ht="57.6">
      <c r="A85" s="291"/>
      <c r="B85" s="279"/>
      <c r="C85" s="157" t="s">
        <v>2336</v>
      </c>
      <c r="D85" s="5"/>
      <c r="E85" s="5"/>
      <c r="F85" s="5"/>
      <c r="G85" s="5"/>
      <c r="H85" s="5"/>
      <c r="I85" s="41" t="s">
        <v>23</v>
      </c>
    </row>
    <row r="86" spans="1:9" ht="28.8">
      <c r="A86" s="291"/>
      <c r="B86" s="279"/>
      <c r="C86" s="6" t="s">
        <v>2337</v>
      </c>
      <c r="D86" s="5"/>
      <c r="E86" s="5"/>
      <c r="F86" s="5"/>
      <c r="G86" s="5"/>
      <c r="H86" s="5"/>
      <c r="I86" s="41" t="s">
        <v>23</v>
      </c>
    </row>
    <row r="87" spans="1:9" ht="43.8" thickBot="1">
      <c r="A87" s="292"/>
      <c r="B87" s="284"/>
      <c r="C87" s="49" t="s">
        <v>2338</v>
      </c>
      <c r="D87" s="44" t="s">
        <v>23</v>
      </c>
      <c r="E87" s="44" t="s">
        <v>23</v>
      </c>
      <c r="F87" s="44" t="s">
        <v>23</v>
      </c>
      <c r="G87" s="97"/>
      <c r="H87" s="44" t="s">
        <v>23</v>
      </c>
      <c r="I87" s="45"/>
    </row>
    <row r="88" spans="1:9">
      <c r="A88" s="293" t="s">
        <v>2332</v>
      </c>
      <c r="B88" s="274" t="s">
        <v>2339</v>
      </c>
      <c r="C88" s="86" t="s">
        <v>2334</v>
      </c>
      <c r="D88" s="67"/>
      <c r="E88" s="67"/>
      <c r="F88" s="67" t="s">
        <v>23</v>
      </c>
      <c r="G88" s="67"/>
      <c r="H88" s="67" t="s">
        <v>23</v>
      </c>
      <c r="I88" s="68"/>
    </row>
    <row r="89" spans="1:9">
      <c r="A89" s="294"/>
      <c r="B89" s="296"/>
      <c r="C89" s="32" t="s">
        <v>2335</v>
      </c>
      <c r="D89" s="69"/>
      <c r="E89" s="69"/>
      <c r="F89" s="69"/>
      <c r="G89" s="69"/>
      <c r="H89" s="69"/>
      <c r="I89" s="70" t="s">
        <v>23</v>
      </c>
    </row>
    <row r="90" spans="1:9">
      <c r="A90" s="294"/>
      <c r="B90" s="296"/>
      <c r="C90" s="32" t="s">
        <v>2340</v>
      </c>
      <c r="D90" s="69"/>
      <c r="E90" s="69"/>
      <c r="F90" s="69"/>
      <c r="G90" s="69"/>
      <c r="H90" s="69"/>
      <c r="I90" s="70" t="s">
        <v>23</v>
      </c>
    </row>
    <row r="91" spans="1:9" ht="28.8">
      <c r="A91" s="294"/>
      <c r="B91" s="296"/>
      <c r="C91" s="32" t="s">
        <v>2337</v>
      </c>
      <c r="D91" s="69"/>
      <c r="E91" s="69"/>
      <c r="F91" s="69"/>
      <c r="G91" s="69"/>
      <c r="H91" s="69"/>
      <c r="I91" s="70" t="s">
        <v>23</v>
      </c>
    </row>
    <row r="92" spans="1:9" ht="43.8" thickBot="1">
      <c r="A92" s="295"/>
      <c r="B92" s="275"/>
      <c r="C92" s="43" t="s">
        <v>2338</v>
      </c>
      <c r="D92" s="71" t="s">
        <v>23</v>
      </c>
      <c r="E92" s="71" t="s">
        <v>23</v>
      </c>
      <c r="F92" s="71" t="s">
        <v>23</v>
      </c>
      <c r="G92" s="103"/>
      <c r="H92" s="71" t="s">
        <v>23</v>
      </c>
      <c r="I92" s="72"/>
    </row>
    <row r="93" spans="1:9" ht="43.2">
      <c r="A93" s="276" t="s">
        <v>2341</v>
      </c>
      <c r="B93" s="278" t="s">
        <v>2342</v>
      </c>
      <c r="C93" s="164" t="s">
        <v>2343</v>
      </c>
      <c r="D93" s="39"/>
      <c r="E93" s="39" t="s">
        <v>23</v>
      </c>
      <c r="F93" s="39" t="s">
        <v>23</v>
      </c>
      <c r="G93" s="39"/>
      <c r="H93" s="39" t="s">
        <v>23</v>
      </c>
      <c r="I93" s="40"/>
    </row>
    <row r="94" spans="1:9" ht="28.8">
      <c r="A94" s="286"/>
      <c r="B94" s="287"/>
      <c r="C94" s="165" t="s">
        <v>2344</v>
      </c>
      <c r="D94" s="162"/>
      <c r="E94" s="162"/>
      <c r="F94" s="162"/>
      <c r="G94" s="162"/>
      <c r="H94" s="162"/>
      <c r="I94" s="163"/>
    </row>
    <row r="95" spans="1:9" ht="29.4" thickBot="1">
      <c r="A95" s="283"/>
      <c r="B95" s="284"/>
      <c r="C95" s="158" t="s">
        <v>2345</v>
      </c>
      <c r="D95" s="44"/>
      <c r="E95" s="44" t="s">
        <v>23</v>
      </c>
      <c r="F95" s="44" t="s">
        <v>23</v>
      </c>
      <c r="G95" s="44"/>
      <c r="H95" s="44" t="s">
        <v>23</v>
      </c>
      <c r="I95" s="45"/>
    </row>
    <row r="96" spans="1:9" ht="43.2">
      <c r="A96" s="272" t="s">
        <v>2341</v>
      </c>
      <c r="B96" s="274" t="s">
        <v>2346</v>
      </c>
      <c r="C96" s="66" t="s">
        <v>2343</v>
      </c>
      <c r="D96" s="67"/>
      <c r="E96" s="67" t="s">
        <v>23</v>
      </c>
      <c r="F96" s="67" t="s">
        <v>23</v>
      </c>
      <c r="G96" s="67"/>
      <c r="H96" s="67" t="s">
        <v>23</v>
      </c>
      <c r="I96" s="68"/>
    </row>
    <row r="97" spans="1:10" ht="28.8">
      <c r="A97" s="288"/>
      <c r="B97" s="289"/>
      <c r="C97" s="166" t="s">
        <v>2344</v>
      </c>
      <c r="D97" s="160"/>
      <c r="E97" s="160"/>
      <c r="F97" s="160"/>
      <c r="G97" s="160"/>
      <c r="H97" s="160"/>
      <c r="I97" s="161"/>
    </row>
    <row r="98" spans="1:10" ht="29.4" thickBot="1">
      <c r="A98" s="273"/>
      <c r="B98" s="275"/>
      <c r="C98" s="152" t="s">
        <v>2345</v>
      </c>
      <c r="D98" s="71"/>
      <c r="E98" s="71" t="s">
        <v>23</v>
      </c>
      <c r="F98" s="71" t="s">
        <v>23</v>
      </c>
      <c r="G98" s="71"/>
      <c r="H98" s="71" t="s">
        <v>23</v>
      </c>
      <c r="I98" s="72"/>
    </row>
    <row r="99" spans="1:10">
      <c r="A99" s="276" t="s">
        <v>2347</v>
      </c>
      <c r="B99" s="278" t="s">
        <v>2347</v>
      </c>
      <c r="C99" s="159" t="s">
        <v>2348</v>
      </c>
      <c r="D99" s="39"/>
      <c r="E99" s="39" t="s">
        <v>23</v>
      </c>
      <c r="F99" s="39" t="s">
        <v>23</v>
      </c>
      <c r="G99" s="39"/>
      <c r="H99" s="39" t="s">
        <v>23</v>
      </c>
      <c r="I99" s="40"/>
    </row>
    <row r="100" spans="1:10" ht="29.4" thickBot="1">
      <c r="A100" s="283"/>
      <c r="B100" s="284"/>
      <c r="C100" s="49" t="s">
        <v>2349</v>
      </c>
      <c r="D100" s="44"/>
      <c r="E100" s="44" t="s">
        <v>23</v>
      </c>
      <c r="F100" s="44" t="s">
        <v>23</v>
      </c>
      <c r="G100" s="44"/>
      <c r="H100" s="44" t="s">
        <v>23</v>
      </c>
      <c r="I100" s="45"/>
    </row>
    <row r="101" spans="1:10" ht="46.2" thickBot="1">
      <c r="A101" s="106" t="s">
        <v>2347</v>
      </c>
      <c r="B101" s="78" t="s">
        <v>2350</v>
      </c>
      <c r="C101" s="167" t="s">
        <v>2351</v>
      </c>
      <c r="D101" s="79"/>
      <c r="E101" s="79"/>
      <c r="F101" s="79"/>
      <c r="G101" s="79" t="s">
        <v>23</v>
      </c>
      <c r="H101" s="79" t="s">
        <v>23</v>
      </c>
      <c r="I101" s="80"/>
      <c r="J101" s="14"/>
    </row>
    <row r="102" spans="1:10" ht="43.8" thickBot="1">
      <c r="A102" s="276" t="s">
        <v>2352</v>
      </c>
      <c r="B102" s="278" t="s">
        <v>2353</v>
      </c>
      <c r="C102" s="168" t="s">
        <v>2351</v>
      </c>
      <c r="D102" s="39"/>
      <c r="E102" s="39"/>
      <c r="F102" s="39"/>
      <c r="G102" s="39" t="s">
        <v>23</v>
      </c>
      <c r="H102" s="39" t="s">
        <v>23</v>
      </c>
      <c r="I102" s="40"/>
    </row>
    <row r="103" spans="1:10" ht="49.5" customHeight="1">
      <c r="A103" s="277"/>
      <c r="B103" s="279"/>
      <c r="C103" s="157" t="s">
        <v>2354</v>
      </c>
      <c r="D103" s="5"/>
      <c r="E103" s="5"/>
      <c r="F103" s="5"/>
      <c r="G103" s="5" t="s">
        <v>23</v>
      </c>
      <c r="H103" s="5" t="s">
        <v>23</v>
      </c>
      <c r="I103" s="41"/>
    </row>
    <row r="104" spans="1:10" ht="28.8">
      <c r="A104" s="277"/>
      <c r="B104" s="279"/>
      <c r="C104" s="157" t="s">
        <v>2355</v>
      </c>
      <c r="D104" s="5"/>
      <c r="E104" s="5"/>
      <c r="F104" s="5"/>
      <c r="G104" s="5" t="s">
        <v>23</v>
      </c>
      <c r="H104" s="5" t="s">
        <v>23</v>
      </c>
      <c r="I104" s="41" t="s">
        <v>23</v>
      </c>
    </row>
    <row r="105" spans="1:10" ht="15" thickBot="1">
      <c r="A105" s="283"/>
      <c r="B105" s="284"/>
      <c r="C105" s="158" t="s">
        <v>2356</v>
      </c>
      <c r="D105" s="44"/>
      <c r="E105" s="44"/>
      <c r="F105" s="44"/>
      <c r="G105" s="44" t="s">
        <v>23</v>
      </c>
      <c r="H105" s="44" t="s">
        <v>23</v>
      </c>
      <c r="I105" s="45" t="s">
        <v>23</v>
      </c>
    </row>
    <row r="106" spans="1:10" ht="28.8">
      <c r="A106" s="272" t="s">
        <v>2357</v>
      </c>
      <c r="B106" s="274" t="s">
        <v>2358</v>
      </c>
      <c r="C106" s="150" t="s">
        <v>2359</v>
      </c>
      <c r="D106" s="67"/>
      <c r="E106" s="67"/>
      <c r="F106" s="67"/>
      <c r="G106" s="67" t="s">
        <v>23</v>
      </c>
      <c r="H106" s="67" t="s">
        <v>23</v>
      </c>
      <c r="I106" s="68" t="s">
        <v>23</v>
      </c>
    </row>
    <row r="107" spans="1:10" ht="15" thickBot="1">
      <c r="A107" s="280"/>
      <c r="B107" s="285"/>
      <c r="C107" s="144" t="s">
        <v>2356</v>
      </c>
      <c r="D107" s="69"/>
      <c r="E107" s="69"/>
      <c r="F107" s="69"/>
      <c r="G107" s="69" t="s">
        <v>23</v>
      </c>
      <c r="H107" s="69" t="s">
        <v>23</v>
      </c>
      <c r="I107" s="70" t="s">
        <v>23</v>
      </c>
    </row>
    <row r="108" spans="1:10">
      <c r="A108" s="276" t="s">
        <v>2360</v>
      </c>
      <c r="B108" s="278" t="s">
        <v>2360</v>
      </c>
      <c r="C108" s="94" t="s">
        <v>2246</v>
      </c>
      <c r="D108" s="39"/>
      <c r="E108" s="39" t="s">
        <v>23</v>
      </c>
      <c r="F108" s="39" t="s">
        <v>23</v>
      </c>
      <c r="G108" s="39"/>
      <c r="H108" s="39" t="s">
        <v>23</v>
      </c>
      <c r="I108" s="40"/>
    </row>
    <row r="109" spans="1:10" ht="29.4" thickBot="1">
      <c r="A109" s="283"/>
      <c r="B109" s="284"/>
      <c r="C109" s="49" t="s">
        <v>2361</v>
      </c>
      <c r="D109" s="44"/>
      <c r="E109" s="44"/>
      <c r="F109" s="44"/>
      <c r="G109" s="44"/>
      <c r="H109" s="44"/>
      <c r="I109" s="45" t="s">
        <v>23</v>
      </c>
    </row>
    <row r="110" spans="1:10" ht="28.8">
      <c r="A110" s="272" t="s">
        <v>1521</v>
      </c>
      <c r="B110" s="274" t="s">
        <v>1521</v>
      </c>
      <c r="C110" s="86" t="s">
        <v>2362</v>
      </c>
      <c r="D110" s="67"/>
      <c r="E110" s="67" t="s">
        <v>23</v>
      </c>
      <c r="F110" s="67" t="s">
        <v>23</v>
      </c>
      <c r="G110" s="67"/>
      <c r="H110" s="67" t="s">
        <v>23</v>
      </c>
      <c r="I110" s="68"/>
    </row>
    <row r="111" spans="1:10" ht="15" thickBot="1">
      <c r="A111" s="273"/>
      <c r="B111" s="275"/>
      <c r="C111" s="43" t="s">
        <v>2279</v>
      </c>
      <c r="D111" s="71"/>
      <c r="E111" s="71"/>
      <c r="F111" s="71"/>
      <c r="G111" s="71"/>
      <c r="H111" s="71"/>
      <c r="I111" s="72" t="s">
        <v>23</v>
      </c>
    </row>
    <row r="112" spans="1:10" ht="57.6">
      <c r="A112" s="276" t="s">
        <v>2363</v>
      </c>
      <c r="B112" s="278" t="s">
        <v>2364</v>
      </c>
      <c r="C112" s="94" t="s">
        <v>2365</v>
      </c>
      <c r="D112" s="39"/>
      <c r="E112" s="39" t="s">
        <v>23</v>
      </c>
      <c r="F112" s="39" t="s">
        <v>23</v>
      </c>
      <c r="G112" s="39"/>
      <c r="H112" s="39" t="s">
        <v>23</v>
      </c>
      <c r="I112" s="40"/>
    </row>
    <row r="113" spans="1:9" ht="15" thickBot="1">
      <c r="A113" s="277"/>
      <c r="B113" s="279"/>
      <c r="C113" s="110" t="s">
        <v>2366</v>
      </c>
      <c r="D113" s="47"/>
      <c r="E113" s="47"/>
      <c r="F113" s="47"/>
      <c r="G113" s="47" t="s">
        <v>23</v>
      </c>
      <c r="H113" s="47"/>
      <c r="I113" s="48"/>
    </row>
    <row r="114" spans="1:9" ht="28.8">
      <c r="A114" s="272" t="s">
        <v>2367</v>
      </c>
      <c r="B114" s="99" t="s">
        <v>2368</v>
      </c>
      <c r="C114" s="86" t="s">
        <v>2369</v>
      </c>
      <c r="D114" s="100"/>
      <c r="E114" s="100"/>
      <c r="F114" s="67" t="s">
        <v>23</v>
      </c>
      <c r="G114" s="67"/>
      <c r="H114" s="67" t="s">
        <v>23</v>
      </c>
      <c r="I114" s="68" t="s">
        <v>23</v>
      </c>
    </row>
    <row r="115" spans="1:9" ht="28.8">
      <c r="A115" s="280"/>
      <c r="B115" s="34" t="s">
        <v>2370</v>
      </c>
      <c r="C115" s="35" t="s">
        <v>2369</v>
      </c>
      <c r="D115" s="33"/>
      <c r="E115" s="33"/>
      <c r="F115" s="69" t="s">
        <v>23</v>
      </c>
      <c r="G115" s="69"/>
      <c r="H115" s="69" t="s">
        <v>23</v>
      </c>
      <c r="I115" s="70" t="s">
        <v>23</v>
      </c>
    </row>
    <row r="116" spans="1:9">
      <c r="A116" s="280"/>
      <c r="B116" s="281" t="s">
        <v>2371</v>
      </c>
      <c r="C116" s="35" t="s">
        <v>2372</v>
      </c>
      <c r="D116" s="69"/>
      <c r="E116" s="69"/>
      <c r="F116" s="69" t="s">
        <v>23</v>
      </c>
      <c r="G116" s="69"/>
      <c r="H116" s="69" t="s">
        <v>23</v>
      </c>
      <c r="I116" s="70" t="s">
        <v>23</v>
      </c>
    </row>
    <row r="117" spans="1:9" ht="29.4" thickBot="1">
      <c r="A117" s="273"/>
      <c r="B117" s="282"/>
      <c r="C117" s="109" t="s">
        <v>2373</v>
      </c>
      <c r="D117" s="103"/>
      <c r="E117" s="71" t="s">
        <v>23</v>
      </c>
      <c r="F117" s="103"/>
      <c r="G117" s="103"/>
      <c r="H117" s="103"/>
      <c r="I117" s="104"/>
    </row>
    <row r="118" spans="1:9" ht="26.25" customHeight="1" thickBot="1">
      <c r="A118" s="262" t="s">
        <v>2374</v>
      </c>
      <c r="B118" s="263"/>
      <c r="C118" s="263"/>
      <c r="D118" s="263"/>
      <c r="E118" s="263"/>
      <c r="F118" s="263"/>
      <c r="G118" s="263"/>
      <c r="H118" s="263"/>
      <c r="I118" s="263"/>
    </row>
    <row r="119" spans="1:9">
      <c r="A119" s="8"/>
      <c r="B119" s="260" t="s">
        <v>2375</v>
      </c>
      <c r="C119" s="112" t="s">
        <v>2376</v>
      </c>
      <c r="D119" s="113"/>
      <c r="E119" s="53" t="s">
        <v>23</v>
      </c>
      <c r="F119" s="53" t="s">
        <v>23</v>
      </c>
      <c r="G119" s="113"/>
      <c r="H119" s="53" t="s">
        <v>23</v>
      </c>
      <c r="I119" s="114"/>
    </row>
    <row r="120" spans="1:9" ht="29.4" thickBot="1">
      <c r="A120" s="8"/>
      <c r="B120" s="261"/>
      <c r="C120" s="90" t="s">
        <v>2377</v>
      </c>
      <c r="D120" s="115"/>
      <c r="E120" s="63" t="s">
        <v>23</v>
      </c>
      <c r="F120" s="115"/>
      <c r="G120" s="115"/>
      <c r="H120" s="63" t="s">
        <v>23</v>
      </c>
      <c r="I120" s="116"/>
    </row>
    <row r="121" spans="1:9">
      <c r="A121" s="8"/>
      <c r="B121" s="264" t="s">
        <v>2378</v>
      </c>
      <c r="C121" s="169" t="s">
        <v>2379</v>
      </c>
      <c r="D121" s="118"/>
      <c r="E121" s="67" t="s">
        <v>23</v>
      </c>
      <c r="F121" s="67" t="s">
        <v>23</v>
      </c>
      <c r="G121" s="118"/>
      <c r="H121" s="67" t="s">
        <v>23</v>
      </c>
      <c r="I121" s="119"/>
    </row>
    <row r="122" spans="1:9" ht="172.8">
      <c r="A122" s="8"/>
      <c r="B122" s="265"/>
      <c r="C122" s="35" t="s">
        <v>2380</v>
      </c>
      <c r="D122" s="31"/>
      <c r="E122" s="69" t="s">
        <v>23</v>
      </c>
      <c r="F122" s="31"/>
      <c r="G122" s="69" t="s">
        <v>23</v>
      </c>
      <c r="H122" s="31"/>
      <c r="I122" s="70" t="s">
        <v>23</v>
      </c>
    </row>
    <row r="123" spans="1:9" ht="29.4" thickBot="1">
      <c r="A123" s="8"/>
      <c r="B123" s="266"/>
      <c r="C123" s="93" t="s">
        <v>2377</v>
      </c>
      <c r="D123" s="42"/>
      <c r="E123" s="71" t="s">
        <v>23</v>
      </c>
      <c r="F123" s="42"/>
      <c r="G123" s="42"/>
      <c r="H123" s="71" t="s">
        <v>23</v>
      </c>
      <c r="I123" s="120"/>
    </row>
    <row r="124" spans="1:9" ht="172.8">
      <c r="A124" s="8"/>
      <c r="B124" s="269" t="s">
        <v>2381</v>
      </c>
      <c r="C124" s="94" t="s">
        <v>2380</v>
      </c>
      <c r="D124" s="38"/>
      <c r="E124" s="39" t="s">
        <v>23</v>
      </c>
      <c r="F124" s="38"/>
      <c r="G124" s="39" t="s">
        <v>23</v>
      </c>
      <c r="H124" s="38"/>
      <c r="I124" s="40" t="s">
        <v>23</v>
      </c>
    </row>
    <row r="125" spans="1:9">
      <c r="A125" s="8"/>
      <c r="B125" s="270"/>
      <c r="C125" s="12" t="s">
        <v>2382</v>
      </c>
      <c r="D125" s="4"/>
      <c r="E125" s="5" t="s">
        <v>23</v>
      </c>
      <c r="F125" s="5" t="s">
        <v>23</v>
      </c>
      <c r="G125" s="4"/>
      <c r="H125" s="5" t="s">
        <v>23</v>
      </c>
      <c r="I125" s="121"/>
    </row>
    <row r="126" spans="1:9" ht="29.4" thickBot="1">
      <c r="A126" s="8"/>
      <c r="B126" s="271"/>
      <c r="C126" s="96" t="s">
        <v>2377</v>
      </c>
      <c r="D126" s="122"/>
      <c r="E126" s="44" t="s">
        <v>23</v>
      </c>
      <c r="F126" s="122"/>
      <c r="G126" s="122"/>
      <c r="H126" s="44" t="s">
        <v>23</v>
      </c>
      <c r="I126" s="123"/>
    </row>
    <row r="127" spans="1:9">
      <c r="A127" s="8"/>
      <c r="B127" s="264" t="s">
        <v>2383</v>
      </c>
      <c r="C127" s="117" t="s">
        <v>2384</v>
      </c>
      <c r="D127" s="118"/>
      <c r="E127" s="67" t="s">
        <v>23</v>
      </c>
      <c r="F127" s="67" t="s">
        <v>23</v>
      </c>
      <c r="G127" s="118"/>
      <c r="H127" s="118"/>
      <c r="I127" s="119"/>
    </row>
    <row r="128" spans="1:9" ht="15" thickBot="1">
      <c r="A128" s="8"/>
      <c r="B128" s="266"/>
      <c r="C128" s="124" t="s">
        <v>2385</v>
      </c>
      <c r="D128" s="42"/>
      <c r="E128" s="71" t="s">
        <v>23</v>
      </c>
      <c r="F128" s="42"/>
      <c r="G128" s="71" t="s">
        <v>23</v>
      </c>
      <c r="H128" s="71" t="s">
        <v>23</v>
      </c>
      <c r="I128" s="120"/>
    </row>
    <row r="129" spans="1:9">
      <c r="A129" s="8"/>
      <c r="B129" s="269" t="s">
        <v>2386</v>
      </c>
      <c r="C129" s="125" t="s">
        <v>2387</v>
      </c>
      <c r="D129" s="38"/>
      <c r="E129" s="39" t="s">
        <v>23</v>
      </c>
      <c r="F129" s="39" t="s">
        <v>23</v>
      </c>
      <c r="G129" s="38"/>
      <c r="H129" s="39" t="s">
        <v>23</v>
      </c>
      <c r="I129" s="126"/>
    </row>
    <row r="130" spans="1:9" ht="29.4" thickBot="1">
      <c r="A130" s="8"/>
      <c r="B130" s="271"/>
      <c r="C130" s="96" t="s">
        <v>2377</v>
      </c>
      <c r="D130" s="122"/>
      <c r="E130" s="44" t="s">
        <v>23</v>
      </c>
      <c r="F130" s="122"/>
      <c r="G130" s="122"/>
      <c r="H130" s="44" t="s">
        <v>23</v>
      </c>
      <c r="I130" s="123"/>
    </row>
    <row r="131" spans="1:9" ht="29.4" thickBot="1">
      <c r="A131" s="8"/>
      <c r="B131" s="127" t="s">
        <v>2388</v>
      </c>
      <c r="C131" s="128" t="s">
        <v>2389</v>
      </c>
      <c r="D131" s="129"/>
      <c r="E131" s="79" t="s">
        <v>23</v>
      </c>
      <c r="F131" s="79" t="s">
        <v>23</v>
      </c>
      <c r="G131" s="129"/>
      <c r="H131" s="79" t="s">
        <v>23</v>
      </c>
      <c r="I131" s="130"/>
    </row>
    <row r="132" spans="1:9" ht="28.8">
      <c r="A132" s="8"/>
      <c r="B132" s="269" t="s">
        <v>2390</v>
      </c>
      <c r="C132" s="94" t="s">
        <v>2391</v>
      </c>
      <c r="D132" s="38"/>
      <c r="E132" s="39" t="s">
        <v>23</v>
      </c>
      <c r="F132" s="39" t="s">
        <v>23</v>
      </c>
      <c r="G132" s="38"/>
      <c r="H132" s="38"/>
      <c r="I132" s="40" t="s">
        <v>23</v>
      </c>
    </row>
    <row r="133" spans="1:9" ht="27.75" customHeight="1" thickBot="1">
      <c r="A133" s="8"/>
      <c r="B133" s="271"/>
      <c r="C133" s="96" t="s">
        <v>2392</v>
      </c>
      <c r="D133" s="122"/>
      <c r="E133" s="44" t="s">
        <v>23</v>
      </c>
      <c r="F133" s="44" t="s">
        <v>23</v>
      </c>
      <c r="G133" s="122"/>
      <c r="H133" s="122"/>
      <c r="I133" s="45" t="s">
        <v>23</v>
      </c>
    </row>
    <row r="134" spans="1:9">
      <c r="A134" s="8"/>
      <c r="B134" s="264" t="s">
        <v>2393</v>
      </c>
      <c r="C134" s="131" t="s">
        <v>2394</v>
      </c>
      <c r="D134" s="118"/>
      <c r="E134" s="67" t="s">
        <v>23</v>
      </c>
      <c r="F134" s="118"/>
      <c r="G134" s="118"/>
      <c r="H134" s="67" t="s">
        <v>23</v>
      </c>
      <c r="I134" s="68" t="s">
        <v>23</v>
      </c>
    </row>
    <row r="135" spans="1:9" ht="43.8" thickBot="1">
      <c r="A135" s="8"/>
      <c r="B135" s="266"/>
      <c r="C135" s="132" t="s">
        <v>2395</v>
      </c>
      <c r="D135" s="71" t="s">
        <v>23</v>
      </c>
      <c r="E135" s="42"/>
      <c r="F135" s="71" t="s">
        <v>23</v>
      </c>
      <c r="G135" s="71" t="s">
        <v>23</v>
      </c>
      <c r="H135" s="71" t="s">
        <v>23</v>
      </c>
      <c r="I135" s="120"/>
    </row>
    <row r="136" spans="1:9">
      <c r="A136" s="8"/>
      <c r="B136" s="269" t="s">
        <v>2396</v>
      </c>
      <c r="C136" s="133" t="s">
        <v>2397</v>
      </c>
      <c r="D136" s="38"/>
      <c r="E136" s="39" t="s">
        <v>23</v>
      </c>
      <c r="F136" s="38"/>
      <c r="G136" s="38"/>
      <c r="H136" s="39" t="s">
        <v>23</v>
      </c>
      <c r="I136" s="40" t="s">
        <v>23</v>
      </c>
    </row>
    <row r="137" spans="1:9" ht="100.8">
      <c r="A137" s="8"/>
      <c r="B137" s="270"/>
      <c r="C137" s="13" t="s">
        <v>2398</v>
      </c>
      <c r="D137" s="5" t="s">
        <v>23</v>
      </c>
      <c r="E137" s="4"/>
      <c r="F137" s="5" t="s">
        <v>23</v>
      </c>
      <c r="G137" s="5" t="s">
        <v>23</v>
      </c>
      <c r="H137" s="5" t="s">
        <v>23</v>
      </c>
      <c r="I137" s="121"/>
    </row>
    <row r="138" spans="1:9" ht="15" thickBot="1">
      <c r="A138" s="8"/>
      <c r="B138" s="271"/>
      <c r="C138" s="134" t="s">
        <v>2399</v>
      </c>
      <c r="D138" s="44" t="s">
        <v>23</v>
      </c>
      <c r="E138" s="122"/>
      <c r="F138" s="44" t="s">
        <v>23</v>
      </c>
      <c r="G138" s="44" t="s">
        <v>23</v>
      </c>
      <c r="H138" s="44" t="s">
        <v>23</v>
      </c>
      <c r="I138" s="123"/>
    </row>
    <row r="139" spans="1:9" ht="15" thickBot="1">
      <c r="A139" s="8"/>
      <c r="B139" s="135" t="s">
        <v>2400</v>
      </c>
      <c r="C139" s="136" t="s">
        <v>2397</v>
      </c>
      <c r="D139" s="129"/>
      <c r="E139" s="79" t="s">
        <v>23</v>
      </c>
      <c r="F139" s="129"/>
      <c r="G139" s="129"/>
      <c r="H139" s="79" t="s">
        <v>23</v>
      </c>
      <c r="I139" s="80" t="s">
        <v>23</v>
      </c>
    </row>
    <row r="140" spans="1:9" ht="15" thickBot="1">
      <c r="A140" s="8"/>
      <c r="B140" s="137" t="s">
        <v>2401</v>
      </c>
      <c r="C140" s="138" t="s">
        <v>2402</v>
      </c>
      <c r="D140" s="139"/>
      <c r="E140" s="108" t="s">
        <v>23</v>
      </c>
      <c r="F140" s="108" t="s">
        <v>23</v>
      </c>
      <c r="G140" s="139"/>
      <c r="H140" s="108" t="s">
        <v>23</v>
      </c>
      <c r="I140" s="140"/>
    </row>
    <row r="141" spans="1:9" ht="15" thickBot="1">
      <c r="A141" s="8"/>
      <c r="B141" s="135" t="s">
        <v>2403</v>
      </c>
      <c r="C141" s="136" t="s">
        <v>2394</v>
      </c>
      <c r="D141" s="129"/>
      <c r="E141" s="79" t="s">
        <v>23</v>
      </c>
      <c r="F141" s="129"/>
      <c r="G141" s="129"/>
      <c r="H141" s="79" t="s">
        <v>23</v>
      </c>
      <c r="I141" s="80" t="s">
        <v>23</v>
      </c>
    </row>
    <row r="142" spans="1:9" ht="15" thickBot="1">
      <c r="A142" s="8"/>
      <c r="B142" s="137" t="s">
        <v>2404</v>
      </c>
      <c r="C142" s="138" t="s">
        <v>2402</v>
      </c>
      <c r="D142" s="139"/>
      <c r="E142" s="108" t="s">
        <v>23</v>
      </c>
      <c r="F142" s="108" t="s">
        <v>23</v>
      </c>
      <c r="G142" s="139"/>
      <c r="H142" s="108" t="s">
        <v>23</v>
      </c>
      <c r="I142" s="140"/>
    </row>
    <row r="143" spans="1:9" ht="29.4" thickBot="1">
      <c r="A143" s="8"/>
      <c r="B143" s="135" t="s">
        <v>2405</v>
      </c>
      <c r="C143" s="105" t="s">
        <v>2406</v>
      </c>
      <c r="D143" s="79" t="s">
        <v>23</v>
      </c>
      <c r="E143" s="79"/>
      <c r="F143" s="79" t="s">
        <v>23</v>
      </c>
      <c r="G143" s="79"/>
      <c r="H143" s="79" t="s">
        <v>23</v>
      </c>
      <c r="I143" s="80"/>
    </row>
    <row r="144" spans="1:9" ht="15" thickBot="1">
      <c r="A144" s="8"/>
      <c r="B144" s="141" t="s">
        <v>2407</v>
      </c>
      <c r="C144" s="107" t="s">
        <v>2408</v>
      </c>
      <c r="D144" s="108"/>
      <c r="E144" s="108"/>
      <c r="F144" s="108"/>
      <c r="G144" s="108"/>
      <c r="H144" s="108"/>
      <c r="I144" s="76"/>
    </row>
    <row r="145" spans="1:9">
      <c r="A145" s="8"/>
      <c r="B145" s="267" t="s">
        <v>2405</v>
      </c>
      <c r="C145" s="84" t="s">
        <v>2409</v>
      </c>
      <c r="D145" s="111"/>
      <c r="E145" s="111"/>
      <c r="F145" s="85" t="s">
        <v>23</v>
      </c>
      <c r="G145" s="85"/>
      <c r="H145" s="85"/>
      <c r="I145" s="85"/>
    </row>
    <row r="146" spans="1:9" ht="28.8">
      <c r="A146" s="8"/>
      <c r="B146" s="268"/>
      <c r="C146" s="35" t="s">
        <v>2410</v>
      </c>
      <c r="D146" s="31"/>
      <c r="E146" s="69" t="s">
        <v>23</v>
      </c>
      <c r="F146" s="31"/>
      <c r="G146" s="31"/>
      <c r="H146" s="31"/>
      <c r="I146" s="69" t="s">
        <v>23</v>
      </c>
    </row>
    <row r="147" spans="1:9" ht="15" thickBot="1">
      <c r="A147" s="8"/>
      <c r="B147" s="268"/>
      <c r="C147" s="91" t="s">
        <v>2411</v>
      </c>
      <c r="D147" s="46"/>
      <c r="E147" s="92" t="s">
        <v>23</v>
      </c>
      <c r="F147" s="46"/>
      <c r="G147" s="46"/>
      <c r="H147" s="92" t="s">
        <v>23</v>
      </c>
      <c r="I147" s="46"/>
    </row>
    <row r="148" spans="1:9" ht="15" thickBot="1">
      <c r="A148" s="8"/>
      <c r="B148" s="137" t="s">
        <v>2412</v>
      </c>
      <c r="C148" s="138" t="s">
        <v>2413</v>
      </c>
      <c r="D148" s="108" t="s">
        <v>23</v>
      </c>
      <c r="E148" s="139"/>
      <c r="F148" s="108" t="s">
        <v>23</v>
      </c>
      <c r="G148" s="139"/>
      <c r="H148" s="108" t="s">
        <v>23</v>
      </c>
      <c r="I148" s="140"/>
    </row>
  </sheetData>
  <mergeCells count="70">
    <mergeCell ref="B7:B12"/>
    <mergeCell ref="B13:B17"/>
    <mergeCell ref="A3:A6"/>
    <mergeCell ref="A7:A12"/>
    <mergeCell ref="A13:A17"/>
    <mergeCell ref="A19:A21"/>
    <mergeCell ref="B19:B21"/>
    <mergeCell ref="A22:A26"/>
    <mergeCell ref="A28:A33"/>
    <mergeCell ref="B28:B32"/>
    <mergeCell ref="B22:B26"/>
    <mergeCell ref="A34:A36"/>
    <mergeCell ref="B34:B36"/>
    <mergeCell ref="A37:A38"/>
    <mergeCell ref="B37:B38"/>
    <mergeCell ref="A39:A43"/>
    <mergeCell ref="B39:B43"/>
    <mergeCell ref="A44:A45"/>
    <mergeCell ref="B44:B45"/>
    <mergeCell ref="A46:A50"/>
    <mergeCell ref="B46:B50"/>
    <mergeCell ref="A51:A56"/>
    <mergeCell ref="B51:B55"/>
    <mergeCell ref="A77:A80"/>
    <mergeCell ref="B77:B80"/>
    <mergeCell ref="A57:A60"/>
    <mergeCell ref="B57:B58"/>
    <mergeCell ref="A61:A64"/>
    <mergeCell ref="B61:B64"/>
    <mergeCell ref="A65:A68"/>
    <mergeCell ref="B65:B68"/>
    <mergeCell ref="A69:A72"/>
    <mergeCell ref="B69:B70"/>
    <mergeCell ref="B71:B72"/>
    <mergeCell ref="A73:A75"/>
    <mergeCell ref="B73:B75"/>
    <mergeCell ref="A81:A82"/>
    <mergeCell ref="B81:B82"/>
    <mergeCell ref="A83:A87"/>
    <mergeCell ref="B83:B87"/>
    <mergeCell ref="A88:A92"/>
    <mergeCell ref="B88:B92"/>
    <mergeCell ref="A93:A95"/>
    <mergeCell ref="B93:B95"/>
    <mergeCell ref="A96:A98"/>
    <mergeCell ref="B96:B98"/>
    <mergeCell ref="A99:A100"/>
    <mergeCell ref="B99:B100"/>
    <mergeCell ref="A102:A105"/>
    <mergeCell ref="B102:B105"/>
    <mergeCell ref="A106:A107"/>
    <mergeCell ref="B106:B107"/>
    <mergeCell ref="A108:A109"/>
    <mergeCell ref="B108:B109"/>
    <mergeCell ref="A110:A111"/>
    <mergeCell ref="B110:B111"/>
    <mergeCell ref="A112:A113"/>
    <mergeCell ref="B112:B113"/>
    <mergeCell ref="A114:A117"/>
    <mergeCell ref="B116:B117"/>
    <mergeCell ref="B119:B120"/>
    <mergeCell ref="A118:I118"/>
    <mergeCell ref="B121:B123"/>
    <mergeCell ref="B145:B147"/>
    <mergeCell ref="B124:B126"/>
    <mergeCell ref="B127:B128"/>
    <mergeCell ref="B129:B130"/>
    <mergeCell ref="B132:B133"/>
    <mergeCell ref="B134:B135"/>
    <mergeCell ref="B136:B138"/>
  </mergeCells>
  <hyperlinks>
    <hyperlink ref="B46:B50" location="conteúdos!A1" display="Ativo fiscal diferido (decorrente de diferenças temporárias e de prejuízos fiscais de Imposto de Renda e bases negativas de CSLL, deve ser reconhecido, total ou parcialmente, desde que a entidade tenha histórico de lucratividade, acompanhado da expectativ" xr:uid="{00000000-0004-0000-0B00-000000000000}"/>
    <hyperlink ref="B51:B55" location="conteúdos!A1" display="Passivo fiscal diferido" xr:uid="{00000000-0004-0000-0B00-000001000000}"/>
    <hyperlink ref="A76" r:id="rId1" display="Diferido                        (novas praticas contábeis)" xr:uid="{00000000-0004-0000-0B00-000002000000}"/>
  </hyperlinks>
  <pageMargins left="0.511811024" right="0.511811024" top="0.78740157499999996" bottom="0.78740157499999996" header="0.31496062000000002" footer="0.31496062000000002"/>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Plan13">
    <tabColor rgb="FF003300"/>
  </sheetPr>
  <dimension ref="A1:M11"/>
  <sheetViews>
    <sheetView showGridLines="0" topLeftCell="D1" workbookViewId="0">
      <selection activeCell="E26" sqref="E26"/>
    </sheetView>
  </sheetViews>
  <sheetFormatPr defaultColWidth="9.109375" defaultRowHeight="14.4"/>
  <cols>
    <col min="1" max="1" width="5.109375" style="1" bestFit="1" customWidth="1"/>
    <col min="2" max="2" width="10" style="1" bestFit="1" customWidth="1"/>
    <col min="3" max="3" width="68" style="1" customWidth="1"/>
    <col min="4" max="4" width="34.33203125" style="1" bestFit="1" customWidth="1"/>
    <col min="5" max="5" width="75.33203125" style="1" customWidth="1"/>
    <col min="6" max="6" width="12.77734375" style="1" bestFit="1" customWidth="1"/>
    <col min="7" max="12" width="2.6640625" style="1" bestFit="1" customWidth="1"/>
    <col min="13" max="13" width="11.44140625" style="1" bestFit="1" customWidth="1"/>
    <col min="14" max="16384" width="9.109375" style="1"/>
  </cols>
  <sheetData>
    <row r="1" spans="1:13" ht="174">
      <c r="G1" s="15" t="s">
        <v>2220</v>
      </c>
      <c r="H1" s="15" t="s">
        <v>2221</v>
      </c>
      <c r="I1" s="15" t="s">
        <v>2222</v>
      </c>
      <c r="J1" s="15" t="s">
        <v>2223</v>
      </c>
      <c r="K1" s="15" t="s">
        <v>2224</v>
      </c>
      <c r="L1" s="15" t="s">
        <v>2225</v>
      </c>
    </row>
    <row r="2" spans="1:13">
      <c r="A2" s="2" t="s">
        <v>2414</v>
      </c>
      <c r="B2" s="2" t="s">
        <v>2415</v>
      </c>
      <c r="C2" s="2" t="s">
        <v>1</v>
      </c>
      <c r="D2" s="2" t="s">
        <v>2416</v>
      </c>
      <c r="E2" s="2" t="s">
        <v>2417</v>
      </c>
      <c r="F2" s="2" t="s">
        <v>2418</v>
      </c>
      <c r="G2" s="5" t="s">
        <v>2229</v>
      </c>
      <c r="H2" s="5" t="s">
        <v>2230</v>
      </c>
      <c r="I2" s="5" t="s">
        <v>2231</v>
      </c>
      <c r="J2" s="5" t="s">
        <v>2232</v>
      </c>
      <c r="K2" s="5" t="s">
        <v>2233</v>
      </c>
      <c r="L2" s="5" t="s">
        <v>2234</v>
      </c>
      <c r="M2" s="5" t="s">
        <v>2419</v>
      </c>
    </row>
    <row r="3" spans="1:13" ht="86.4">
      <c r="A3" s="7">
        <v>1</v>
      </c>
      <c r="B3" s="10" t="s">
        <v>2420</v>
      </c>
      <c r="C3" s="16" t="s">
        <v>2421</v>
      </c>
      <c r="D3" s="10" t="s">
        <v>2422</v>
      </c>
      <c r="E3" s="16" t="s">
        <v>2423</v>
      </c>
      <c r="F3" s="16"/>
      <c r="G3" s="7"/>
      <c r="H3" s="5" t="s">
        <v>23</v>
      </c>
      <c r="I3" s="7"/>
      <c r="J3" s="7"/>
      <c r="K3" s="7"/>
      <c r="L3" s="7"/>
      <c r="M3" s="5" t="s">
        <v>2424</v>
      </c>
    </row>
    <row r="4" spans="1:13" ht="28.8">
      <c r="A4" s="7">
        <v>2</v>
      </c>
      <c r="B4" s="16" t="s">
        <v>2420</v>
      </c>
      <c r="C4" s="16" t="s">
        <v>2425</v>
      </c>
      <c r="D4" s="16" t="s">
        <v>2422</v>
      </c>
      <c r="E4" s="16" t="s">
        <v>2426</v>
      </c>
      <c r="F4" s="16"/>
      <c r="G4" s="7"/>
      <c r="H4" s="5" t="s">
        <v>23</v>
      </c>
      <c r="I4" s="7"/>
      <c r="J4" s="7"/>
      <c r="K4" s="7"/>
      <c r="L4" s="7"/>
      <c r="M4" s="17" t="s">
        <v>2427</v>
      </c>
    </row>
    <row r="5" spans="1:13" ht="28.8">
      <c r="A5" s="7">
        <v>3</v>
      </c>
      <c r="B5" s="16" t="s">
        <v>2420</v>
      </c>
      <c r="C5" s="16" t="s">
        <v>2428</v>
      </c>
      <c r="D5" s="16" t="s">
        <v>2429</v>
      </c>
      <c r="E5" s="16" t="s">
        <v>2430</v>
      </c>
      <c r="F5" s="16"/>
      <c r="G5" s="7"/>
      <c r="H5" s="7"/>
      <c r="I5" s="5" t="s">
        <v>23</v>
      </c>
      <c r="J5" s="7"/>
      <c r="K5" s="7"/>
      <c r="L5" s="7"/>
      <c r="M5" s="5" t="s">
        <v>2424</v>
      </c>
    </row>
    <row r="6" spans="1:13" ht="57.6">
      <c r="A6" s="7">
        <v>4</v>
      </c>
      <c r="B6" s="16" t="s">
        <v>2420</v>
      </c>
      <c r="C6" s="16" t="s">
        <v>2431</v>
      </c>
      <c r="D6" s="16" t="s">
        <v>2432</v>
      </c>
      <c r="E6" s="16" t="s">
        <v>2433</v>
      </c>
      <c r="F6" s="16"/>
      <c r="G6" s="5" t="s">
        <v>23</v>
      </c>
      <c r="H6" s="7"/>
      <c r="I6" s="7"/>
      <c r="J6" s="7"/>
      <c r="K6" s="7"/>
      <c r="L6" s="7"/>
      <c r="M6" s="17" t="s">
        <v>2427</v>
      </c>
    </row>
    <row r="7" spans="1:13" ht="72">
      <c r="A7" s="7">
        <v>5</v>
      </c>
      <c r="B7" s="16" t="s">
        <v>2420</v>
      </c>
      <c r="C7" s="16" t="s">
        <v>2434</v>
      </c>
      <c r="D7" s="16" t="s">
        <v>2435</v>
      </c>
      <c r="E7" s="16" t="s">
        <v>2436</v>
      </c>
      <c r="F7" s="16"/>
      <c r="G7" s="5" t="s">
        <v>23</v>
      </c>
      <c r="H7" s="5" t="s">
        <v>23</v>
      </c>
      <c r="I7" s="7"/>
      <c r="J7" s="7"/>
      <c r="K7" s="7"/>
      <c r="L7" s="7"/>
      <c r="M7" s="5" t="s">
        <v>2424</v>
      </c>
    </row>
    <row r="8" spans="1:13" ht="28.8">
      <c r="A8" s="7">
        <v>6</v>
      </c>
      <c r="B8" s="16" t="s">
        <v>2420</v>
      </c>
      <c r="C8" s="16" t="s">
        <v>2437</v>
      </c>
      <c r="D8" s="16" t="s">
        <v>2438</v>
      </c>
      <c r="E8" s="16" t="s">
        <v>2439</v>
      </c>
      <c r="F8" s="16"/>
      <c r="G8" s="5"/>
      <c r="H8" s="7"/>
      <c r="I8" s="5" t="s">
        <v>23</v>
      </c>
      <c r="J8" s="7"/>
      <c r="K8" s="7"/>
      <c r="L8" s="7"/>
      <c r="M8" s="5" t="s">
        <v>2424</v>
      </c>
    </row>
    <row r="9" spans="1:13" ht="43.2">
      <c r="A9" s="7">
        <v>7</v>
      </c>
      <c r="B9" s="10" t="s">
        <v>2440</v>
      </c>
      <c r="C9" s="16" t="s">
        <v>2441</v>
      </c>
      <c r="D9" s="16" t="s">
        <v>2442</v>
      </c>
      <c r="E9" s="16" t="s">
        <v>2443</v>
      </c>
      <c r="F9" s="7"/>
      <c r="G9" s="5"/>
      <c r="H9" s="5" t="s">
        <v>23</v>
      </c>
      <c r="I9" s="7"/>
      <c r="J9" s="7"/>
      <c r="K9" s="7"/>
      <c r="L9" s="7"/>
      <c r="M9" s="5" t="s">
        <v>2424</v>
      </c>
    </row>
    <row r="10" spans="1:13" ht="28.8">
      <c r="A10" s="7">
        <v>8</v>
      </c>
      <c r="B10" s="10" t="s">
        <v>2440</v>
      </c>
      <c r="C10" s="16" t="s">
        <v>2444</v>
      </c>
      <c r="D10" s="16" t="s">
        <v>2445</v>
      </c>
      <c r="E10" s="16" t="s">
        <v>2446</v>
      </c>
      <c r="F10" s="7"/>
      <c r="G10" s="5"/>
      <c r="H10" s="5"/>
      <c r="I10" s="5" t="s">
        <v>23</v>
      </c>
      <c r="J10" s="7"/>
      <c r="K10" s="7"/>
      <c r="L10" s="7"/>
      <c r="M10" s="5" t="s">
        <v>2424</v>
      </c>
    </row>
    <row r="11" spans="1:13" ht="57.6">
      <c r="A11" s="7">
        <v>9</v>
      </c>
      <c r="B11" s="10" t="s">
        <v>2440</v>
      </c>
      <c r="C11" s="16" t="s">
        <v>2447</v>
      </c>
      <c r="D11" s="16" t="s">
        <v>2448</v>
      </c>
      <c r="E11" s="16" t="s">
        <v>2449</v>
      </c>
      <c r="F11" s="7"/>
      <c r="G11" s="5" t="s">
        <v>23</v>
      </c>
      <c r="H11" s="5"/>
      <c r="I11" s="7"/>
      <c r="J11" s="7"/>
      <c r="K11" s="7"/>
      <c r="L11" s="7"/>
      <c r="M11" s="5" t="s">
        <v>2424</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Plan14">
    <tabColor rgb="FF002060"/>
  </sheetPr>
  <dimension ref="A3:G25"/>
  <sheetViews>
    <sheetView showGridLines="0" workbookViewId="0">
      <selection activeCell="E26" sqref="E26"/>
    </sheetView>
  </sheetViews>
  <sheetFormatPr defaultColWidth="9.109375" defaultRowHeight="14.4"/>
  <cols>
    <col min="1" max="1" width="4.109375" style="11" customWidth="1"/>
    <col min="2" max="2" width="8.6640625" style="11" bestFit="1" customWidth="1"/>
    <col min="3" max="3" width="17" style="11" customWidth="1"/>
    <col min="4" max="4" width="39.44140625" style="11" bestFit="1" customWidth="1"/>
    <col min="5" max="5" width="26.44140625" style="11" customWidth="1"/>
    <col min="6" max="6" width="53.44140625" style="11" customWidth="1"/>
    <col min="7" max="7" width="13.6640625" style="11" customWidth="1"/>
    <col min="8" max="16384" width="9.109375" style="11"/>
  </cols>
  <sheetData>
    <row r="3" spans="1:7">
      <c r="A3" s="2" t="s">
        <v>2180</v>
      </c>
      <c r="B3" s="2" t="s">
        <v>2450</v>
      </c>
      <c r="C3" s="2" t="s">
        <v>2451</v>
      </c>
      <c r="D3" s="2" t="s">
        <v>2452</v>
      </c>
      <c r="E3" s="2" t="s">
        <v>2453</v>
      </c>
      <c r="F3" s="2" t="s">
        <v>2454</v>
      </c>
      <c r="G3" s="2" t="s">
        <v>2455</v>
      </c>
    </row>
    <row r="4" spans="1:7" ht="57.6">
      <c r="A4" s="9">
        <v>1</v>
      </c>
      <c r="B4" s="9" t="s">
        <v>2420</v>
      </c>
      <c r="C4" s="9" t="s">
        <v>2456</v>
      </c>
      <c r="D4" s="9" t="s">
        <v>2457</v>
      </c>
      <c r="E4" s="9" t="s">
        <v>2458</v>
      </c>
      <c r="F4" s="9" t="s">
        <v>2459</v>
      </c>
      <c r="G4" s="9" t="s">
        <v>2460</v>
      </c>
    </row>
    <row r="5" spans="1:7" ht="86.4">
      <c r="A5" s="9">
        <f>A4+1</f>
        <v>2</v>
      </c>
      <c r="B5" s="9" t="s">
        <v>2420</v>
      </c>
      <c r="C5" s="9" t="s">
        <v>2461</v>
      </c>
      <c r="D5" s="9" t="s">
        <v>2462</v>
      </c>
      <c r="E5" s="9" t="s">
        <v>2463</v>
      </c>
      <c r="F5" s="9" t="s">
        <v>2464</v>
      </c>
      <c r="G5" s="9" t="s">
        <v>2460</v>
      </c>
    </row>
    <row r="6" spans="1:7" ht="86.4">
      <c r="A6" s="9">
        <f t="shared" ref="A6:A20" si="0">A5+1</f>
        <v>3</v>
      </c>
      <c r="B6" s="9" t="s">
        <v>2420</v>
      </c>
      <c r="C6" s="9" t="s">
        <v>2465</v>
      </c>
      <c r="D6" s="9" t="s">
        <v>2466</v>
      </c>
      <c r="E6" s="9" t="s">
        <v>2467</v>
      </c>
      <c r="F6" s="9" t="s">
        <v>2468</v>
      </c>
      <c r="G6" s="9" t="s">
        <v>2460</v>
      </c>
    </row>
    <row r="7" spans="1:7" ht="57.6">
      <c r="A7" s="9">
        <f t="shared" si="0"/>
        <v>4</v>
      </c>
      <c r="B7" s="9" t="s">
        <v>2420</v>
      </c>
      <c r="C7" s="9" t="s">
        <v>2469</v>
      </c>
      <c r="D7" s="9" t="s">
        <v>2470</v>
      </c>
      <c r="E7" s="9" t="s">
        <v>2471</v>
      </c>
      <c r="F7" s="9" t="s">
        <v>2472</v>
      </c>
      <c r="G7" s="9" t="s">
        <v>2460</v>
      </c>
    </row>
    <row r="8" spans="1:7" ht="86.4">
      <c r="A8" s="9">
        <f t="shared" si="0"/>
        <v>5</v>
      </c>
      <c r="B8" s="9" t="s">
        <v>2420</v>
      </c>
      <c r="C8" s="9" t="s">
        <v>2473</v>
      </c>
      <c r="D8" s="9" t="s">
        <v>2474</v>
      </c>
      <c r="E8" s="9" t="s">
        <v>2475</v>
      </c>
      <c r="F8" s="9" t="s">
        <v>2476</v>
      </c>
      <c r="G8" s="9" t="s">
        <v>2477</v>
      </c>
    </row>
    <row r="9" spans="1:7" ht="57.6">
      <c r="A9" s="9">
        <f t="shared" si="0"/>
        <v>6</v>
      </c>
      <c r="B9" s="9" t="s">
        <v>2420</v>
      </c>
      <c r="C9" s="9" t="s">
        <v>2478</v>
      </c>
      <c r="D9" s="9" t="s">
        <v>2479</v>
      </c>
      <c r="E9" s="9" t="s">
        <v>2480</v>
      </c>
      <c r="F9" s="9" t="s">
        <v>2481</v>
      </c>
      <c r="G9" s="9" t="s">
        <v>2477</v>
      </c>
    </row>
    <row r="10" spans="1:7" ht="115.2">
      <c r="A10" s="9">
        <f t="shared" si="0"/>
        <v>7</v>
      </c>
      <c r="B10" s="9" t="s">
        <v>2420</v>
      </c>
      <c r="C10" s="9" t="s">
        <v>2482</v>
      </c>
      <c r="D10" s="9" t="s">
        <v>2483</v>
      </c>
      <c r="E10" s="9" t="s">
        <v>2484</v>
      </c>
      <c r="F10" s="9" t="s">
        <v>2485</v>
      </c>
      <c r="G10" s="9" t="s">
        <v>2477</v>
      </c>
    </row>
    <row r="11" spans="1:7" ht="57.6">
      <c r="A11" s="9">
        <f t="shared" si="0"/>
        <v>8</v>
      </c>
      <c r="B11" s="9" t="s">
        <v>2420</v>
      </c>
      <c r="C11" s="9" t="s">
        <v>2486</v>
      </c>
      <c r="D11" s="9" t="s">
        <v>2487</v>
      </c>
      <c r="E11" s="9" t="s">
        <v>2488</v>
      </c>
      <c r="F11" s="9" t="s">
        <v>2489</v>
      </c>
      <c r="G11" s="9" t="s">
        <v>2477</v>
      </c>
    </row>
    <row r="12" spans="1:7" ht="86.4">
      <c r="A12" s="9">
        <f t="shared" si="0"/>
        <v>9</v>
      </c>
      <c r="B12" s="9" t="s">
        <v>2420</v>
      </c>
      <c r="C12" s="9" t="s">
        <v>2490</v>
      </c>
      <c r="D12" s="9" t="s">
        <v>2491</v>
      </c>
      <c r="E12" s="9" t="s">
        <v>2492</v>
      </c>
      <c r="F12" s="9" t="s">
        <v>2493</v>
      </c>
      <c r="G12" s="9" t="s">
        <v>2477</v>
      </c>
    </row>
    <row r="13" spans="1:7" ht="57.6">
      <c r="A13" s="9">
        <f t="shared" si="0"/>
        <v>10</v>
      </c>
      <c r="B13" s="9" t="s">
        <v>2420</v>
      </c>
      <c r="C13" s="9" t="s">
        <v>2494</v>
      </c>
      <c r="D13" s="9" t="s">
        <v>2495</v>
      </c>
      <c r="E13" s="9" t="s">
        <v>2496</v>
      </c>
      <c r="F13" s="9" t="s">
        <v>2497</v>
      </c>
      <c r="G13" s="9" t="s">
        <v>2477</v>
      </c>
    </row>
    <row r="14" spans="1:7" ht="129.6">
      <c r="A14" s="9">
        <f t="shared" si="0"/>
        <v>11</v>
      </c>
      <c r="B14" s="9" t="s">
        <v>2440</v>
      </c>
      <c r="C14" s="9" t="s">
        <v>2498</v>
      </c>
      <c r="D14" s="9" t="s">
        <v>2499</v>
      </c>
      <c r="E14" s="9" t="s">
        <v>2500</v>
      </c>
      <c r="F14" s="9" t="s">
        <v>2501</v>
      </c>
      <c r="G14" s="9" t="s">
        <v>2460</v>
      </c>
    </row>
    <row r="15" spans="1:7" ht="72">
      <c r="A15" s="9">
        <f t="shared" si="0"/>
        <v>12</v>
      </c>
      <c r="B15" s="9" t="s">
        <v>2440</v>
      </c>
      <c r="C15" s="9" t="s">
        <v>2502</v>
      </c>
      <c r="D15" s="9" t="s">
        <v>2503</v>
      </c>
      <c r="E15" s="9" t="s">
        <v>2504</v>
      </c>
      <c r="F15" s="9" t="s">
        <v>2505</v>
      </c>
      <c r="G15" s="9" t="s">
        <v>2460</v>
      </c>
    </row>
    <row r="16" spans="1:7" ht="57.6">
      <c r="A16" s="9">
        <f t="shared" si="0"/>
        <v>13</v>
      </c>
      <c r="B16" s="9" t="s">
        <v>2440</v>
      </c>
      <c r="C16" s="9" t="s">
        <v>2506</v>
      </c>
      <c r="D16" s="9" t="s">
        <v>2507</v>
      </c>
      <c r="E16" s="9" t="s">
        <v>2508</v>
      </c>
      <c r="F16" s="9" t="s">
        <v>2509</v>
      </c>
      <c r="G16" s="9" t="s">
        <v>2460</v>
      </c>
    </row>
    <row r="17" spans="1:7" ht="86.4">
      <c r="A17" s="9">
        <f t="shared" si="0"/>
        <v>14</v>
      </c>
      <c r="B17" s="9" t="s">
        <v>2440</v>
      </c>
      <c r="C17" s="9" t="s">
        <v>2510</v>
      </c>
      <c r="D17" s="9" t="s">
        <v>2511</v>
      </c>
      <c r="E17" s="9" t="s">
        <v>2512</v>
      </c>
      <c r="F17" s="9" t="s">
        <v>2513</v>
      </c>
      <c r="G17" s="9" t="s">
        <v>2460</v>
      </c>
    </row>
    <row r="18" spans="1:7" ht="100.8">
      <c r="A18" s="9">
        <f t="shared" si="0"/>
        <v>15</v>
      </c>
      <c r="B18" s="9" t="s">
        <v>2440</v>
      </c>
      <c r="C18" s="9" t="s">
        <v>2514</v>
      </c>
      <c r="D18" s="9" t="s">
        <v>2515</v>
      </c>
      <c r="E18" s="9" t="s">
        <v>2516</v>
      </c>
      <c r="F18" s="9" t="s">
        <v>2517</v>
      </c>
      <c r="G18" s="9" t="s">
        <v>2460</v>
      </c>
    </row>
    <row r="19" spans="1:7" ht="86.4">
      <c r="A19" s="9">
        <f t="shared" si="0"/>
        <v>16</v>
      </c>
      <c r="B19" s="9" t="s">
        <v>2440</v>
      </c>
      <c r="C19" s="9" t="s">
        <v>2518</v>
      </c>
      <c r="D19" s="9" t="s">
        <v>2519</v>
      </c>
      <c r="E19" s="9" t="s">
        <v>2520</v>
      </c>
      <c r="F19" s="9" t="s">
        <v>2521</v>
      </c>
      <c r="G19" s="9" t="s">
        <v>2460</v>
      </c>
    </row>
    <row r="20" spans="1:7" ht="72">
      <c r="A20" s="9">
        <f t="shared" si="0"/>
        <v>17</v>
      </c>
      <c r="B20" s="9" t="s">
        <v>2440</v>
      </c>
      <c r="C20" s="9" t="s">
        <v>2522</v>
      </c>
      <c r="D20" s="9" t="s">
        <v>2523</v>
      </c>
      <c r="E20" s="9" t="s">
        <v>2504</v>
      </c>
      <c r="F20" s="9" t="s">
        <v>2505</v>
      </c>
      <c r="G20" s="9" t="s">
        <v>2460</v>
      </c>
    </row>
    <row r="21" spans="1:7">
      <c r="D21" s="18"/>
      <c r="E21" s="18"/>
      <c r="F21" s="18"/>
      <c r="G21" s="18"/>
    </row>
    <row r="22" spans="1:7">
      <c r="B22" s="18"/>
      <c r="C22" s="18"/>
      <c r="D22" s="18"/>
      <c r="E22" s="18"/>
      <c r="F22" s="18"/>
      <c r="G22" s="18"/>
    </row>
    <row r="23" spans="1:7">
      <c r="B23" s="18"/>
      <c r="C23" s="18"/>
      <c r="D23" s="18"/>
      <c r="E23" s="18"/>
      <c r="F23" s="18"/>
      <c r="G23" s="18"/>
    </row>
    <row r="24" spans="1:7">
      <c r="B24" s="18"/>
      <c r="C24" s="18"/>
      <c r="D24" s="18"/>
      <c r="E24" s="18"/>
      <c r="F24" s="18"/>
      <c r="G24" s="18"/>
    </row>
    <row r="25" spans="1:7">
      <c r="B25" s="18"/>
      <c r="C25" s="18"/>
      <c r="D25" s="18"/>
      <c r="E25" s="18"/>
      <c r="F25" s="18"/>
      <c r="G25" s="18"/>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Plan15"/>
  <dimension ref="A1:N4"/>
  <sheetViews>
    <sheetView zoomScaleNormal="100" workbookViewId="0">
      <selection activeCell="E26" sqref="E26"/>
    </sheetView>
  </sheetViews>
  <sheetFormatPr defaultColWidth="8.77734375" defaultRowHeight="14.4"/>
  <cols>
    <col min="1" max="1" width="85.6640625" bestFit="1" customWidth="1"/>
  </cols>
  <sheetData>
    <row r="1" spans="1:14">
      <c r="A1" s="154" t="s">
        <v>2524</v>
      </c>
    </row>
    <row r="3" spans="1:14">
      <c r="G3" s="22"/>
    </row>
    <row r="4" spans="1:14">
      <c r="N4" s="154"/>
    </row>
  </sheetData>
  <hyperlinks>
    <hyperlink ref="A1" r:id="rId1" xr:uid="{00000000-0004-0000-0E00-000000000000}"/>
  </hyperlinks>
  <pageMargins left="0.511811024" right="0.511811024" top="0.78740157499999996" bottom="0.78740157499999996" header="0.31496062000000002" footer="0.31496062000000002"/>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1</vt:i4>
      </vt:variant>
    </vt:vector>
  </HeadingPairs>
  <TitlesOfParts>
    <vt:vector size="10" baseType="lpstr">
      <vt:lpstr>WP 2022</vt:lpstr>
      <vt:lpstr>Imobilizado</vt:lpstr>
      <vt:lpstr>check</vt:lpstr>
      <vt:lpstr>Fl.ajuste</vt:lpstr>
      <vt:lpstr>observações</vt:lpstr>
      <vt:lpstr>Procedimentos</vt:lpstr>
      <vt:lpstr>Estrutura dos Controles</vt:lpstr>
      <vt:lpstr>Pontos de Controles</vt:lpstr>
      <vt:lpstr>conteúdos</vt:lpstr>
      <vt:lpstr>'WP 2022'!Area_de_impressao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Renato Bianchini</dc:creator>
  <cp:keywords/>
  <dc:description/>
  <cp:lastModifiedBy>Tiago Aderbal Francisco</cp:lastModifiedBy>
  <cp:revision/>
  <dcterms:created xsi:type="dcterms:W3CDTF">2012-09-24T22:15:03Z</dcterms:created>
  <dcterms:modified xsi:type="dcterms:W3CDTF">2024-04-22T14:46:24Z</dcterms:modified>
  <cp:category/>
  <cp:contentStatus/>
</cp:coreProperties>
</file>