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ruizi\Downloads\"/>
    </mc:Choice>
  </mc:AlternateContent>
  <bookViews>
    <workbookView xWindow="28680" yWindow="-120" windowWidth="29040" windowHeight="15720" tabRatio="500" activeTab="1"/>
  </bookViews>
  <sheets>
    <sheet name="Modelo 1" sheetId="1" r:id="rId1"/>
    <sheet name="Modelo 2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2" l="1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F107" i="2" l="1"/>
  <c r="F108" i="2"/>
  <c r="F109" i="2"/>
  <c r="F110" i="2"/>
  <c r="F111" i="2"/>
  <c r="G112" i="2"/>
  <c r="F112" i="2"/>
  <c r="E112" i="2"/>
  <c r="D112" i="2"/>
  <c r="G111" i="2"/>
  <c r="E111" i="2"/>
  <c r="D111" i="2"/>
  <c r="G110" i="2"/>
  <c r="E110" i="2"/>
  <c r="D110" i="2"/>
  <c r="G109" i="2"/>
  <c r="E109" i="2"/>
  <c r="D109" i="2"/>
  <c r="G108" i="2"/>
  <c r="E108" i="2"/>
  <c r="D108" i="2"/>
  <c r="G107" i="2"/>
  <c r="E107" i="2"/>
  <c r="D107" i="2"/>
  <c r="G106" i="2"/>
  <c r="E106" i="2"/>
  <c r="D106" i="2"/>
  <c r="G105" i="2"/>
  <c r="E105" i="2"/>
  <c r="D105" i="2"/>
  <c r="G104" i="2"/>
  <c r="E104" i="2"/>
  <c r="D104" i="2"/>
  <c r="F90" i="2"/>
  <c r="F91" i="2"/>
  <c r="F92" i="2"/>
  <c r="F93" i="2"/>
  <c r="F94" i="2"/>
  <c r="F95" i="2"/>
  <c r="F96" i="2"/>
  <c r="F97" i="2"/>
  <c r="E13" i="1"/>
  <c r="E14" i="1"/>
  <c r="E15" i="1"/>
  <c r="E16" i="1"/>
  <c r="E17" i="1"/>
  <c r="E18" i="1"/>
  <c r="E24" i="1"/>
  <c r="E25" i="1"/>
  <c r="E27" i="1"/>
  <c r="E28" i="1"/>
  <c r="E31" i="1"/>
  <c r="E39" i="1"/>
  <c r="E41" i="1"/>
  <c r="E42" i="1"/>
  <c r="E44" i="1"/>
  <c r="E45" i="1"/>
  <c r="G98" i="2"/>
  <c r="F98" i="2"/>
  <c r="E98" i="2"/>
  <c r="D98" i="2"/>
  <c r="G97" i="2"/>
  <c r="E97" i="2"/>
  <c r="D97" i="2"/>
  <c r="G96" i="2"/>
  <c r="E96" i="2"/>
  <c r="D96" i="2"/>
  <c r="G95" i="2"/>
  <c r="E95" i="2"/>
  <c r="D95" i="2"/>
  <c r="G94" i="2"/>
  <c r="E94" i="2"/>
  <c r="D94" i="2"/>
  <c r="G93" i="2"/>
  <c r="E93" i="2"/>
  <c r="D93" i="2"/>
  <c r="G92" i="2"/>
  <c r="E92" i="2"/>
  <c r="D92" i="2"/>
  <c r="G91" i="2"/>
  <c r="E91" i="2"/>
  <c r="D91" i="2"/>
  <c r="G90" i="2"/>
  <c r="E90" i="2"/>
  <c r="D90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E78" i="2"/>
  <c r="D78" i="2"/>
  <c r="G77" i="2"/>
  <c r="F77" i="2"/>
  <c r="E77" i="2"/>
  <c r="D77" i="2"/>
  <c r="G76" i="2"/>
  <c r="F76" i="2"/>
  <c r="E76" i="2"/>
  <c r="D76" i="2"/>
  <c r="F63" i="2"/>
  <c r="F64" i="2"/>
  <c r="F65" i="2"/>
  <c r="F66" i="2"/>
  <c r="F67" i="2"/>
  <c r="F68" i="2"/>
  <c r="F69" i="2"/>
  <c r="F70" i="2"/>
  <c r="F62" i="2"/>
  <c r="F50" i="2"/>
  <c r="F52" i="2"/>
  <c r="F53" i="2"/>
  <c r="F55" i="2"/>
  <c r="F56" i="2"/>
  <c r="F11" i="2"/>
  <c r="F12" i="2"/>
  <c r="F13" i="2"/>
  <c r="F14" i="2"/>
  <c r="F15" i="2"/>
  <c r="F16" i="2"/>
  <c r="F8" i="2"/>
  <c r="F24" i="2"/>
  <c r="F25" i="2"/>
  <c r="F26" i="2"/>
  <c r="F27" i="2"/>
  <c r="F28" i="2"/>
  <c r="F29" i="2"/>
  <c r="F21" i="2"/>
  <c r="G70" i="2"/>
  <c r="E70" i="2"/>
  <c r="D70" i="2"/>
  <c r="G69" i="2"/>
  <c r="E69" i="2"/>
  <c r="D69" i="2"/>
  <c r="G68" i="2"/>
  <c r="E68" i="2"/>
  <c r="D68" i="2"/>
  <c r="G67" i="2"/>
  <c r="E67" i="2"/>
  <c r="D67" i="2"/>
  <c r="G66" i="2"/>
  <c r="E66" i="2"/>
  <c r="D66" i="2"/>
  <c r="G65" i="2"/>
  <c r="E65" i="2"/>
  <c r="D65" i="2"/>
  <c r="G64" i="2"/>
  <c r="E64" i="2"/>
  <c r="D64" i="2"/>
  <c r="G63" i="2"/>
  <c r="E63" i="2"/>
  <c r="D63" i="2"/>
  <c r="G62" i="2"/>
  <c r="E62" i="2"/>
  <c r="D62" i="2"/>
  <c r="G56" i="2"/>
  <c r="E56" i="2"/>
  <c r="D56" i="2"/>
  <c r="G55" i="2"/>
  <c r="E55" i="2"/>
  <c r="D55" i="2"/>
  <c r="G54" i="2"/>
  <c r="E54" i="2"/>
  <c r="D54" i="2"/>
  <c r="G53" i="2"/>
  <c r="E53" i="2"/>
  <c r="D53" i="2"/>
  <c r="G52" i="2"/>
  <c r="E52" i="2"/>
  <c r="D52" i="2"/>
  <c r="G51" i="2"/>
  <c r="E51" i="2"/>
  <c r="D51" i="2"/>
  <c r="G50" i="2"/>
  <c r="E50" i="2"/>
  <c r="D50" i="2"/>
  <c r="G49" i="2"/>
  <c r="E49" i="2"/>
  <c r="D49" i="2"/>
  <c r="G48" i="2"/>
  <c r="E48" i="2"/>
  <c r="D48" i="2"/>
  <c r="C11" i="1"/>
  <c r="C12" i="1"/>
  <c r="C13" i="1"/>
  <c r="C14" i="1"/>
  <c r="C15" i="1"/>
  <c r="C16" i="1"/>
  <c r="C17" i="1"/>
  <c r="C18" i="1"/>
  <c r="C10" i="1"/>
  <c r="D22" i="2"/>
  <c r="D23" i="2"/>
  <c r="D24" i="2"/>
  <c r="D25" i="2"/>
  <c r="D26" i="2"/>
  <c r="D27" i="2"/>
  <c r="D28" i="2"/>
  <c r="D29" i="2"/>
  <c r="D21" i="2"/>
  <c r="D9" i="2"/>
  <c r="D10" i="2"/>
  <c r="D11" i="2"/>
  <c r="D12" i="2"/>
  <c r="D13" i="2"/>
  <c r="D14" i="2"/>
  <c r="D15" i="2"/>
  <c r="D16" i="2"/>
  <c r="E9" i="2"/>
  <c r="E10" i="2"/>
  <c r="E11" i="2"/>
  <c r="E12" i="2"/>
  <c r="E13" i="2"/>
  <c r="E14" i="2"/>
  <c r="E15" i="2"/>
  <c r="E16" i="2"/>
  <c r="D8" i="2"/>
  <c r="E8" i="2"/>
  <c r="E22" i="2"/>
  <c r="E23" i="2"/>
  <c r="E24" i="2"/>
  <c r="E25" i="2"/>
  <c r="E26" i="2"/>
  <c r="E27" i="2"/>
  <c r="E28" i="2"/>
  <c r="E29" i="2"/>
  <c r="E21" i="2"/>
  <c r="G22" i="2"/>
  <c r="G23" i="2"/>
  <c r="G24" i="2"/>
  <c r="G25" i="2"/>
  <c r="G26" i="2"/>
  <c r="G27" i="2"/>
  <c r="G28" i="2"/>
  <c r="G29" i="2"/>
  <c r="F31" i="1"/>
  <c r="F38" i="1"/>
  <c r="F39" i="1"/>
  <c r="F40" i="1"/>
  <c r="F41" i="1"/>
  <c r="F42" i="1"/>
  <c r="F43" i="1"/>
  <c r="F44" i="1"/>
  <c r="F45" i="1"/>
  <c r="F37" i="1"/>
  <c r="F24" i="1"/>
  <c r="F25" i="1"/>
  <c r="F26" i="1"/>
  <c r="F27" i="1"/>
  <c r="F28" i="1"/>
  <c r="F29" i="1"/>
  <c r="F30" i="1"/>
  <c r="F23" i="1"/>
  <c r="F11" i="1"/>
  <c r="F12" i="1"/>
  <c r="F13" i="1"/>
  <c r="F14" i="1"/>
  <c r="F15" i="1"/>
  <c r="F16" i="1"/>
  <c r="F17" i="1"/>
  <c r="F18" i="1"/>
  <c r="F10" i="1"/>
  <c r="G9" i="2"/>
  <c r="G10" i="2"/>
  <c r="G11" i="2"/>
  <c r="G12" i="2"/>
  <c r="G13" i="2"/>
  <c r="G14" i="2"/>
  <c r="G15" i="2"/>
  <c r="G16" i="2"/>
  <c r="G8" i="2"/>
  <c r="G21" i="2"/>
  <c r="C29" i="1"/>
  <c r="C23" i="1"/>
  <c r="D29" i="1"/>
  <c r="C44" i="1"/>
  <c r="C30" i="1"/>
  <c r="D11" i="1"/>
  <c r="C38" i="1"/>
  <c r="C39" i="1"/>
  <c r="C40" i="1"/>
  <c r="C41" i="1"/>
  <c r="C42" i="1"/>
  <c r="C43" i="1"/>
  <c r="C45" i="1"/>
  <c r="C37" i="1"/>
  <c r="C24" i="1"/>
  <c r="C25" i="1"/>
  <c r="C26" i="1"/>
  <c r="C27" i="1"/>
  <c r="C28" i="1"/>
  <c r="C31" i="1"/>
  <c r="D38" i="1"/>
  <c r="D39" i="1"/>
  <c r="D40" i="1"/>
  <c r="D41" i="1"/>
  <c r="D42" i="1"/>
  <c r="D43" i="1"/>
  <c r="D44" i="1"/>
  <c r="D45" i="1"/>
  <c r="D37" i="1"/>
  <c r="D24" i="1"/>
  <c r="D25" i="1"/>
  <c r="D26" i="1"/>
  <c r="D27" i="1"/>
  <c r="D28" i="1"/>
  <c r="D30" i="1"/>
  <c r="D31" i="1"/>
  <c r="D23" i="1"/>
  <c r="D18" i="1"/>
  <c r="D12" i="1"/>
  <c r="D13" i="1"/>
  <c r="D14" i="1"/>
  <c r="D15" i="1"/>
  <c r="D16" i="1"/>
  <c r="D17" i="1"/>
  <c r="D10" i="1"/>
</calcChain>
</file>

<file path=xl/sharedStrings.xml><?xml version="1.0" encoding="utf-8"?>
<sst xmlns="http://schemas.openxmlformats.org/spreadsheetml/2006/main" count="731" uniqueCount="47">
  <si>
    <t>Número de Agentes</t>
  </si>
  <si>
    <t>% Repetições com extinção</t>
  </si>
  <si>
    <r>
      <rPr>
        <b/>
        <sz val="12"/>
        <color theme="1"/>
        <rFont val="Calibri"/>
        <family val="2"/>
        <scheme val="minor"/>
      </rPr>
      <t>Importante:</t>
    </r>
    <r>
      <rPr>
        <sz val="12"/>
        <color theme="1"/>
        <rFont val="Calibri"/>
        <family val="2"/>
        <scheme val="minor"/>
      </rPr>
      <t xml:space="preserve"> Este é um modelo estocástico, pelo que uma única execução não permite obter conclusões estatisticamente válidas. Deve efectuar várias repetições com a mesma configuração  (no mínimo, 10) e utilizar os valores médios para fazer a análise.  </t>
    </r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</si>
  <si>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</si>
  <si>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</si>
  <si>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</si>
  <si>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</si>
  <si>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</si>
  <si>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</si>
  <si>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</si>
  <si>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</si>
  <si>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</si>
  <si>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</si>
  <si>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vivos</t>
  </si>
  <si>
    <t>iter</t>
  </si>
  <si>
    <t>Modelo #1</t>
  </si>
  <si>
    <t>Modelo #2</t>
  </si>
  <si>
    <t>REPETIÇÕES ( Número de agentes, iteração máxima)</t>
  </si>
  <si>
    <t>Média do número de agentes vivos no final</t>
  </si>
  <si>
    <t>Introdução à Inteligência Artificial - Ficha 4</t>
  </si>
  <si>
    <t>% Lixo</t>
  </si>
  <si>
    <t>Número de Obstáculos</t>
  </si>
  <si>
    <t>Número de agentes</t>
  </si>
  <si>
    <t>Energia Mínima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</si>
  <si>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</si>
  <si>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</si>
  <si>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</si>
  <si>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</si>
  <si>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</si>
  <si>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</si>
  <si>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</si>
  <si>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</si>
  <si>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</si>
  <si>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</si>
  <si>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Média de ticks para apanhar totalidade do lixo quando há sucesso</t>
  </si>
  <si>
    <t>% de repetições em que a totalidade do lixo não foi apanhado (insucesso)</t>
  </si>
  <si>
    <t>TABELA B5 - Analisar Influência Memorizar Depósito (igual ao teste 1)</t>
  </si>
  <si>
    <t>TABELA B6 - Analisar Influência Memorizar Depósito + Retornar à base quando precisa (igual ao TESTE ANTERIOR [B5])</t>
  </si>
  <si>
    <t>TABELA B7 - Analisar Influência Movimento Otimizado (igual à tabela 1, com esse extra)</t>
  </si>
  <si>
    <t>Teste 1A – Influência da quantidade de aspiradores para limpar o lixo na totalidade (VARIÁVEIS FIXAS: Capacidade de Transporte: 30 unidades | Energia Inicial: 100% | Energia Mínima para Procurar Carregador: 30% | Nº de Carregadores Disponíveis: 3 | Número de ticks Despejo Lixo: 30 | Número de ticks para Carga: 50 | Nº obstáculos: 0)</t>
  </si>
  <si>
    <t>Teste 2A – Influência da quantidade de obstáculos para limpar o lixo na totalidade: (VARIÁVEIS FIXAS: igual a teste 1, exceto nlixo=60% e variáveis independentes)</t>
  </si>
  <si>
    <t>Teste 3A – Influência da energia mínima para procurar carregador na limpeza total (VARIÁVEIS FIXAS: (igual a teste 2A, exceto nObstaculos = 0 e variáveis independentes))</t>
  </si>
  <si>
    <t>Teste 1B – Influência da reprodução na limpeza do lixo na totalidade (VARIÁVEIS FIXAS: igual a teste 1A exceto reprodução ON)</t>
  </si>
  <si>
    <t>Teste 2B – Influência da reprodução na limpeza do lixo na totalidade (VARIÁVEIS FIXAS: igual a teste 1A exceto distribuirQuadrantes ON)</t>
  </si>
  <si>
    <t>Teste 3B – Influência da Capacidade do Retornar Inteligente Base Carregamento na limpeza do lixo na totalidade (VARIÁVEIS FIXAS: igual a teste 3A exceto retornarInteligente ON)</t>
  </si>
  <si>
    <t>Teste 4B – Influência da Capacidade do Retornar Inteligente+Movimento Otimizado na limpeza do lixo na totalidade ((igual ao teste anterior, 3B, exceto MovimentoOtimizado ON)</t>
  </si>
  <si>
    <t>Teste 5B – Eficácia da ajuda dos robôs removedores de obstáculos na limpeza do lixo na totalidade ((igual ao teste 2A, exceto robôs removedores de obstáculos =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</si>
</sst>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auto="1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/>
      <right style="thin">
        <color auto="1"/>
      </right>
      <top style="thick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" fontId="0" fillId="2" borderId="11" xfId="57" applyNumberFormat="1" applyFont="1" applyFill="1" applyBorder="1" applyAlignment="1">
      <alignment horizontal="center"/>
    </xf>
    <xf numFmtId="9" fontId="0" fillId="2" borderId="11" xfId="57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0" fontId="0" fillId="0" borderId="0" xfId="57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/>
    </xf>
    <xf numFmtId="9" fontId="0" fillId="7" borderId="11" xfId="57" applyFont="1" applyFill="1" applyBorder="1" applyAlignment="1">
      <alignment horizontal="center"/>
    </xf>
    <xf numFmtId="1" fontId="0" fillId="7" borderId="11" xfId="57" applyNumberFormat="1" applyFont="1" applyFill="1" applyBorder="1" applyAlignment="1">
      <alignment horizontal="center"/>
    </xf>
    <xf numFmtId="1" fontId="0" fillId="2" borderId="30" xfId="0" applyNumberFormat="1" applyFill="1" applyBorder="1" applyAlignment="1">
      <alignment horizontal="center"/>
    </xf>
    <xf numFmtId="9" fontId="0" fillId="2" borderId="30" xfId="57" applyFont="1" applyFill="1" applyBorder="1" applyAlignment="1">
      <alignment horizontal="center"/>
    </xf>
    <xf numFmtId="9" fontId="0" fillId="2" borderId="31" xfId="57" applyFont="1" applyFill="1" applyBorder="1" applyAlignment="1">
      <alignment horizontal="center"/>
    </xf>
    <xf numFmtId="9" fontId="0" fillId="2" borderId="32" xfId="57" applyFont="1" applyFill="1" applyBorder="1" applyAlignment="1">
      <alignment horizontal="center"/>
    </xf>
    <xf numFmtId="9" fontId="0" fillId="2" borderId="33" xfId="57" applyFont="1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2" borderId="33" xfId="0" applyNumberFormat="1" applyFill="1" applyBorder="1" applyAlignment="1">
      <alignment horizontal="center"/>
    </xf>
    <xf numFmtId="1" fontId="0" fillId="2" borderId="40" xfId="0" applyNumberFormat="1" applyFill="1" applyBorder="1" applyAlignment="1">
      <alignment horizontal="center"/>
    </xf>
    <xf numFmtId="1" fontId="0" fillId="2" borderId="41" xfId="0" applyNumberFormat="1" applyFill="1" applyBorder="1" applyAlignment="1">
      <alignment horizontal="center"/>
    </xf>
    <xf numFmtId="9" fontId="0" fillId="2" borderId="42" xfId="57" applyFont="1" applyFill="1" applyBorder="1" applyAlignment="1">
      <alignment horizontal="center"/>
    </xf>
    <xf numFmtId="9" fontId="0" fillId="2" borderId="54" xfId="57" applyFont="1" applyFill="1" applyBorder="1" applyAlignment="1">
      <alignment horizontal="center"/>
    </xf>
    <xf numFmtId="9" fontId="0" fillId="7" borderId="31" xfId="57" applyFont="1" applyFill="1" applyBorder="1" applyAlignment="1">
      <alignment horizontal="center"/>
    </xf>
    <xf numFmtId="1" fontId="0" fillId="7" borderId="40" xfId="0" applyNumberFormat="1" applyFill="1" applyBorder="1" applyAlignment="1">
      <alignment horizontal="center"/>
    </xf>
    <xf numFmtId="9" fontId="0" fillId="7" borderId="32" xfId="57" applyFont="1" applyFill="1" applyBorder="1" applyAlignment="1">
      <alignment horizontal="center"/>
    </xf>
    <xf numFmtId="1" fontId="0" fillId="7" borderId="41" xfId="0" applyNumberFormat="1" applyFill="1" applyBorder="1" applyAlignment="1">
      <alignment horizontal="center"/>
    </xf>
    <xf numFmtId="9" fontId="0" fillId="7" borderId="42" xfId="57" applyFont="1" applyFill="1" applyBorder="1" applyAlignment="1">
      <alignment horizontal="center"/>
    </xf>
    <xf numFmtId="9" fontId="0" fillId="2" borderId="60" xfId="57" applyFont="1" applyFill="1" applyBorder="1" applyAlignment="1">
      <alignment horizontal="center"/>
    </xf>
    <xf numFmtId="1" fontId="14" fillId="2" borderId="40" xfId="0" applyNumberFormat="1" applyFont="1" applyFill="1" applyBorder="1" applyAlignment="1">
      <alignment horizontal="center"/>
    </xf>
    <xf numFmtId="9" fontId="14" fillId="2" borderId="32" xfId="57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9" fontId="14" fillId="2" borderId="11" xfId="57" applyFont="1" applyFill="1" applyBorder="1" applyAlignment="1">
      <alignment horizontal="center"/>
    </xf>
    <xf numFmtId="1" fontId="14" fillId="2" borderId="41" xfId="0" applyNumberFormat="1" applyFont="1" applyFill="1" applyBorder="1" applyAlignment="1">
      <alignment horizontal="center"/>
    </xf>
    <xf numFmtId="9" fontId="14" fillId="2" borderId="42" xfId="57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9" fontId="0" fillId="6" borderId="11" xfId="57" applyFont="1" applyFill="1" applyBorder="1" applyAlignment="1">
      <alignment horizontal="center"/>
    </xf>
    <xf numFmtId="1" fontId="0" fillId="6" borderId="11" xfId="57" applyNumberFormat="1" applyFont="1" applyFill="1" applyBorder="1" applyAlignment="1">
      <alignment horizontal="center"/>
    </xf>
    <xf numFmtId="9" fontId="0" fillId="6" borderId="29" xfId="57" applyFont="1" applyFill="1" applyBorder="1" applyAlignment="1">
      <alignment horizontal="center"/>
    </xf>
    <xf numFmtId="9" fontId="14" fillId="7" borderId="11" xfId="57" applyFont="1" applyFill="1" applyBorder="1" applyAlignment="1">
      <alignment horizontal="center"/>
    </xf>
    <xf numFmtId="9" fontId="14" fillId="7" borderId="29" xfId="57" applyFont="1" applyFill="1" applyBorder="1" applyAlignment="1">
      <alignment horizontal="center"/>
    </xf>
    <xf numFmtId="0" fontId="15" fillId="3" borderId="9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55" xfId="0" applyFont="1" applyFill="1" applyBorder="1" applyAlignment="1">
      <alignment horizontal="center" vertical="center"/>
    </xf>
    <xf numFmtId="0" fontId="15" fillId="3" borderId="44" xfId="0" applyFont="1" applyFill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3" borderId="43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3" borderId="46" xfId="0" applyFont="1" applyFill="1" applyBorder="1" applyAlignment="1">
      <alignment horizontal="center" vertical="center"/>
    </xf>
    <xf numFmtId="0" fontId="15" fillId="3" borderId="56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3" borderId="48" xfId="0" applyFont="1" applyFill="1" applyBorder="1" applyAlignment="1">
      <alignment horizontal="center" vertical="center"/>
    </xf>
    <xf numFmtId="1" fontId="0" fillId="5" borderId="40" xfId="0" applyNumberFormat="1" applyFill="1" applyBorder="1" applyAlignment="1">
      <alignment horizontal="center"/>
    </xf>
    <xf numFmtId="9" fontId="0" fillId="5" borderId="32" xfId="57" applyFont="1" applyFill="1" applyBorder="1" applyAlignment="1">
      <alignment horizontal="center"/>
    </xf>
    <xf numFmtId="9" fontId="0" fillId="5" borderId="54" xfId="57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9" fontId="0" fillId="5" borderId="11" xfId="57" applyFont="1" applyFill="1" applyBorder="1" applyAlignment="1">
      <alignment horizontal="center"/>
    </xf>
    <xf numFmtId="1" fontId="0" fillId="5" borderId="41" xfId="0" applyNumberFormat="1" applyFill="1" applyBorder="1" applyAlignment="1">
      <alignment horizontal="center"/>
    </xf>
    <xf numFmtId="9" fontId="0" fillId="5" borderId="42" xfId="57" applyFont="1" applyFill="1" applyBorder="1" applyAlignment="1">
      <alignment horizontal="center"/>
    </xf>
    <xf numFmtId="1" fontId="0" fillId="5" borderId="11" xfId="57" applyNumberFormat="1" applyFont="1" applyFill="1" applyBorder="1" applyAlignment="1">
      <alignment horizontal="center"/>
    </xf>
    <xf numFmtId="0" fontId="15" fillId="0" borderId="21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1" fontId="0" fillId="5" borderId="36" xfId="0" applyNumberFormat="1" applyFill="1" applyBorder="1" applyAlignment="1">
      <alignment horizontal="center"/>
    </xf>
    <xf numFmtId="1" fontId="0" fillId="5" borderId="30" xfId="0" applyNumberFormat="1" applyFill="1" applyBorder="1" applyAlignment="1">
      <alignment horizontal="center"/>
    </xf>
    <xf numFmtId="9" fontId="0" fillId="5" borderId="30" xfId="57" applyFont="1" applyFill="1" applyBorder="1" applyAlignment="1">
      <alignment horizontal="center"/>
    </xf>
    <xf numFmtId="1" fontId="0" fillId="5" borderId="33" xfId="0" applyNumberFormat="1" applyFill="1" applyBorder="1" applyAlignment="1">
      <alignment horizontal="center"/>
    </xf>
    <xf numFmtId="9" fontId="0" fillId="5" borderId="33" xfId="57" applyFont="1" applyFill="1" applyBorder="1" applyAlignment="1">
      <alignment horizontal="center"/>
    </xf>
    <xf numFmtId="9" fontId="0" fillId="5" borderId="60" xfId="57" applyFont="1" applyFill="1" applyBorder="1" applyAlignment="1">
      <alignment horizontal="center"/>
    </xf>
    <xf numFmtId="9" fontId="0" fillId="5" borderId="31" xfId="57" applyFont="1" applyFill="1" applyBorder="1" applyAlignment="1">
      <alignment horizontal="center"/>
    </xf>
    <xf numFmtId="1" fontId="0" fillId="7" borderId="36" xfId="0" applyNumberFormat="1" applyFill="1" applyBorder="1" applyAlignment="1">
      <alignment horizontal="center"/>
    </xf>
    <xf numFmtId="9" fontId="0" fillId="7" borderId="54" xfId="57" applyFont="1" applyFill="1" applyBorder="1" applyAlignment="1">
      <alignment horizontal="center"/>
    </xf>
    <xf numFmtId="1" fontId="0" fillId="7" borderId="30" xfId="0" applyNumberFormat="1" applyFill="1" applyBorder="1" applyAlignment="1">
      <alignment horizontal="center"/>
    </xf>
    <xf numFmtId="9" fontId="0" fillId="7" borderId="30" xfId="57" applyFont="1" applyFill="1" applyBorder="1" applyAlignment="1">
      <alignment horizontal="center"/>
    </xf>
    <xf numFmtId="1" fontId="0" fillId="7" borderId="33" xfId="0" applyNumberFormat="1" applyFill="1" applyBorder="1" applyAlignment="1">
      <alignment horizontal="center"/>
    </xf>
    <xf numFmtId="9" fontId="0" fillId="7" borderId="33" xfId="57" applyFont="1" applyFill="1" applyBorder="1" applyAlignment="1">
      <alignment horizontal="center"/>
    </xf>
    <xf numFmtId="9" fontId="0" fillId="7" borderId="60" xfId="57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3" borderId="17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4" fillId="3" borderId="51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vertical="center"/>
    </xf>
    <xf numFmtId="0" fontId="14" fillId="0" borderId="0" xfId="0" applyFont="1"/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5" fillId="0" borderId="58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4" fillId="0" borderId="0" xfId="0" applyFont="1" applyAlignment="1">
      <alignment horizontal="center" wrapText="1"/>
    </xf>
    <xf numFmtId="0" fontId="16" fillId="0" borderId="0" xfId="0" applyFont="1"/>
    <xf numFmtId="0" fontId="14" fillId="6" borderId="11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9" fontId="0" fillId="0" borderId="0" xfId="57" applyFont="1" applyFill="1" applyBorder="1" applyAlignment="1">
      <alignment horizontal="center" vertical="center"/>
    </xf>
    <xf numFmtId="1" fontId="0" fillId="0" borderId="0" xfId="57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9" fontId="0" fillId="3" borderId="11" xfId="57" applyFont="1" applyFill="1" applyBorder="1" applyAlignment="1">
      <alignment horizontal="center"/>
    </xf>
    <xf numFmtId="1" fontId="0" fillId="3" borderId="27" xfId="57" applyNumberFormat="1" applyFont="1" applyFill="1" applyBorder="1" applyAlignment="1">
      <alignment horizontal="center"/>
    </xf>
    <xf numFmtId="9" fontId="0" fillId="3" borderId="29" xfId="57" applyFon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9" fontId="0" fillId="3" borderId="26" xfId="57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9" fontId="0" fillId="3" borderId="13" xfId="57" applyFont="1" applyFill="1" applyBorder="1" applyAlignment="1">
      <alignment horizontal="center"/>
    </xf>
    <xf numFmtId="9" fontId="0" fillId="3" borderId="28" xfId="57" applyFont="1" applyFill="1" applyBorder="1" applyAlignment="1">
      <alignment horizontal="center"/>
    </xf>
    <xf numFmtId="9" fontId="0" fillId="3" borderId="27" xfId="57" applyFont="1" applyFill="1" applyBorder="1" applyAlignment="1">
      <alignment horizontal="center"/>
    </xf>
  </cellXfs>
  <cellStyles count="106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" xfId="94" builtinId="8" hidden="1"/>
    <cellStyle name="Hiperlink" xfId="96" builtinId="8" hidden="1"/>
    <cellStyle name="Hiperlink" xfId="98" builtinId="8" hidden="1"/>
    <cellStyle name="Hiperlink" xfId="100" builtinId="8" hidden="1"/>
    <cellStyle name="Hiperlink" xfId="102" builtinId="8" hidden="1"/>
    <cellStyle name="Hiperlink" xfId="104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Hiperlink Visitado" xfId="95" builtinId="9" hidden="1"/>
    <cellStyle name="Hiperlink Visitado" xfId="97" builtinId="9" hidden="1"/>
    <cellStyle name="Hiperlink Visitado" xfId="99" builtinId="9" hidden="1"/>
    <cellStyle name="Hiperlink Visitado" xfId="101" builtinId="9" hidden="1"/>
    <cellStyle name="Hiperlink Visitado" xfId="103" builtinId="9" hidden="1"/>
    <cellStyle name="Hiperlink Visitado" xfId="105" builtinId="9" hidden="1"/>
    <cellStyle name="Normal" xfId="0" builtinId="0"/>
    <cellStyle name="Porcentagem" xfId="5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63867772690067"/>
          <c:y val="0.18730071173769691"/>
          <c:w val="0.87636132227309937"/>
          <c:h val="0.7250198505809875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('Modelo 1'!$E$10:$E$12,'Modelo 1'!$E$13:$E$15,'Modelo 1'!$E$16:$E$18)</c:f>
              <c:numCache>
                <c:formatCode>0</c:formatCode>
                <c:ptCount val="9"/>
                <c:pt idx="3">
                  <c:v>872.89473684210532</c:v>
                </c:pt>
                <c:pt idx="4">
                  <c:v>739.73684210526312</c:v>
                </c:pt>
                <c:pt idx="5">
                  <c:v>1250.1764705882354</c:v>
                </c:pt>
                <c:pt idx="6">
                  <c:v>90.1</c:v>
                </c:pt>
                <c:pt idx="7">
                  <c:v>173.7</c:v>
                </c:pt>
                <c:pt idx="8">
                  <c:v>275.35000000000002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4-4E47-B547-57289C7E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50560"/>
        <c:axId val="1074454400"/>
      </c:lineChart>
      <c:catAx>
        <c:axId val="107445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4454400"/>
        <c:crosses val="autoZero"/>
        <c:auto val="1"/>
        <c:lblAlgn val="ctr"/>
        <c:lblOffset val="100"/>
        <c:noMultiLvlLbl val="0"/>
      </c:catAx>
      <c:valAx>
        <c:axId val="10744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44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362245</xdr:colOff>
      <xdr:row>54</xdr:row>
      <xdr:rowOff>9926</xdr:rowOff>
    </xdr:from>
    <xdr:to>
      <xdr:col>33</xdr:col>
      <xdr:colOff>692247</xdr:colOff>
      <xdr:row>67</xdr:row>
      <xdr:rowOff>17747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044676-3518-B514-B3F5-0ECF8DBCE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pageSetUpPr fitToPage="1"/>
  </sheetPr>
  <dimension ref="A1:AT46"/>
  <sheetViews>
    <sheetView topLeftCell="A15" zoomScale="102" zoomScaleNormal="102" workbookViewId="0">
      <selection activeCell="D21" sqref="D21"/>
    </sheetView>
  </sheetViews>
  <sheetFormatPr defaultColWidth="11.09765625" defaultRowHeight="15.6" x14ac:dyDescent="0.3"/>
  <cols>
    <col min="1" max="1" width="11.09765625" customWidth="1"/>
    <col min="2" max="2" width="9.3984375" bestFit="1" customWidth="1"/>
    <col min="3" max="5" width="21" customWidth="1"/>
    <col min="6" max="6" width="20.09765625" customWidth="1"/>
    <col min="7" max="46" width="5.09765625" customWidth="1"/>
  </cols>
  <sheetData>
    <row r="1" spans="1:46" s="1" customFormat="1" ht="28.35" customHeight="1" x14ac:dyDescent="0.35">
      <c r="A1" s="39" t="s">
        <v>19</v>
      </c>
      <c r="B1" s="39"/>
      <c r="C1" s="39"/>
      <c r="D1" s="39"/>
      <c r="E1" s="39"/>
      <c r="F1" s="39"/>
    </row>
    <row r="2" spans="1:46" s="1" customFormat="1" x14ac:dyDescent="0.3"/>
    <row r="3" spans="1:46" s="1" customFormat="1" ht="32.1" customHeight="1" x14ac:dyDescent="0.3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46" s="1" customFormat="1" ht="16.350000000000001" customHeight="1" x14ac:dyDescent="0.3">
      <c r="A4"/>
      <c r="B4"/>
      <c r="C4"/>
      <c r="D4"/>
      <c r="E4"/>
      <c r="F4"/>
      <c r="G4"/>
    </row>
    <row r="5" spans="1:46" ht="28.8" x14ac:dyDescent="0.55000000000000004">
      <c r="A5" s="5" t="s">
        <v>15</v>
      </c>
    </row>
    <row r="6" spans="1:46" ht="16.2" thickBot="1" x14ac:dyDescent="0.35"/>
    <row r="7" spans="1:46" ht="34.950000000000003" customHeight="1" x14ac:dyDescent="0.3">
      <c r="A7" s="41" t="s">
        <v>39</v>
      </c>
      <c r="B7" s="41"/>
      <c r="C7" s="41"/>
      <c r="D7" s="41"/>
      <c r="E7" s="41"/>
      <c r="F7" s="42"/>
      <c r="G7" s="126" t="s">
        <v>17</v>
      </c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8"/>
      <c r="AA7" s="126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8"/>
    </row>
    <row r="8" spans="1:46" ht="16.2" thickBot="1" x14ac:dyDescent="0.35">
      <c r="G8" s="129" t="s">
        <v>3</v>
      </c>
      <c r="H8" s="130"/>
      <c r="I8" s="131" t="s">
        <v>4</v>
      </c>
      <c r="J8" s="131"/>
      <c r="K8" s="132" t="s">
        <v>5</v>
      </c>
      <c r="L8" s="132"/>
      <c r="M8" s="131" t="s">
        <v>6</v>
      </c>
      <c r="N8" s="131"/>
      <c r="O8" s="132" t="s">
        <v>7</v>
      </c>
      <c r="P8" s="132"/>
      <c r="Q8" s="131" t="s">
        <v>8</v>
      </c>
      <c r="R8" s="131"/>
      <c r="S8" s="132" t="s">
        <v>9</v>
      </c>
      <c r="T8" s="132"/>
      <c r="U8" s="131" t="s">
        <v>10</v>
      </c>
      <c r="V8" s="131"/>
      <c r="W8" s="132" t="s">
        <v>11</v>
      </c>
      <c r="X8" s="132"/>
      <c r="Y8" s="131" t="s">
        <v>12</v>
      </c>
      <c r="Z8" s="133"/>
      <c r="AA8" s="129" t="s">
        <v>24</v>
      </c>
      <c r="AB8" s="130"/>
      <c r="AC8" s="131" t="s">
        <v>25</v>
      </c>
      <c r="AD8" s="131"/>
      <c r="AE8" s="132" t="s">
        <v>26</v>
      </c>
      <c r="AF8" s="132"/>
      <c r="AG8" s="131" t="s">
        <v>27</v>
      </c>
      <c r="AH8" s="131"/>
      <c r="AI8" s="132" t="s">
        <v>28</v>
      </c>
      <c r="AJ8" s="132"/>
      <c r="AK8" s="131" t="s">
        <v>29</v>
      </c>
      <c r="AL8" s="131"/>
      <c r="AM8" s="132" t="s">
        <v>30</v>
      </c>
      <c r="AN8" s="132"/>
      <c r="AO8" s="131" t="s">
        <v>31</v>
      </c>
      <c r="AP8" s="131"/>
      <c r="AQ8" s="132" t="s">
        <v>32</v>
      </c>
      <c r="AR8" s="132"/>
      <c r="AS8" s="131" t="s">
        <v>33</v>
      </c>
      <c r="AT8" s="133"/>
    </row>
    <row r="9" spans="1:46" ht="47.4" customHeight="1" thickBot="1" x14ac:dyDescent="0.35">
      <c r="A9" s="23" t="s">
        <v>0</v>
      </c>
      <c r="B9" s="23" t="s">
        <v>20</v>
      </c>
      <c r="C9" s="23" t="s">
        <v>18</v>
      </c>
      <c r="D9" s="23" t="s">
        <v>1</v>
      </c>
      <c r="E9" s="23" t="s">
        <v>34</v>
      </c>
      <c r="F9" s="23" t="s">
        <v>35</v>
      </c>
      <c r="G9" s="134" t="s">
        <v>13</v>
      </c>
      <c r="H9" s="135" t="s">
        <v>14</v>
      </c>
      <c r="I9" s="136" t="s">
        <v>13</v>
      </c>
      <c r="J9" s="136" t="s">
        <v>14</v>
      </c>
      <c r="K9" s="135" t="s">
        <v>13</v>
      </c>
      <c r="L9" s="135" t="s">
        <v>14</v>
      </c>
      <c r="M9" s="136" t="s">
        <v>13</v>
      </c>
      <c r="N9" s="136" t="s">
        <v>14</v>
      </c>
      <c r="O9" s="135" t="s">
        <v>13</v>
      </c>
      <c r="P9" s="135" t="s">
        <v>14</v>
      </c>
      <c r="Q9" s="136" t="s">
        <v>13</v>
      </c>
      <c r="R9" s="136" t="s">
        <v>14</v>
      </c>
      <c r="S9" s="135" t="s">
        <v>13</v>
      </c>
      <c r="T9" s="135" t="s">
        <v>14</v>
      </c>
      <c r="U9" s="136" t="s">
        <v>13</v>
      </c>
      <c r="V9" s="136" t="s">
        <v>14</v>
      </c>
      <c r="W9" s="135" t="s">
        <v>13</v>
      </c>
      <c r="X9" s="135" t="s">
        <v>14</v>
      </c>
      <c r="Y9" s="136" t="s">
        <v>13</v>
      </c>
      <c r="Z9" s="137" t="s">
        <v>14</v>
      </c>
      <c r="AA9" s="134" t="s">
        <v>13</v>
      </c>
      <c r="AB9" s="135" t="s">
        <v>14</v>
      </c>
      <c r="AC9" s="136" t="s">
        <v>13</v>
      </c>
      <c r="AD9" s="136" t="s">
        <v>14</v>
      </c>
      <c r="AE9" s="135" t="s">
        <v>13</v>
      </c>
      <c r="AF9" s="135" t="s">
        <v>14</v>
      </c>
      <c r="AG9" s="136" t="s">
        <v>13</v>
      </c>
      <c r="AH9" s="136" t="s">
        <v>14</v>
      </c>
      <c r="AI9" s="135" t="s">
        <v>13</v>
      </c>
      <c r="AJ9" s="135" t="s">
        <v>14</v>
      </c>
      <c r="AK9" s="136" t="s">
        <v>13</v>
      </c>
      <c r="AL9" s="136" t="s">
        <v>14</v>
      </c>
      <c r="AM9" s="135" t="s">
        <v>13</v>
      </c>
      <c r="AN9" s="135" t="s">
        <v>14</v>
      </c>
      <c r="AO9" s="136" t="s">
        <v>13</v>
      </c>
      <c r="AP9" s="136" t="s">
        <v>14</v>
      </c>
      <c r="AQ9" s="135" t="s">
        <v>13</v>
      </c>
      <c r="AR9" s="135" t="s">
        <v>14</v>
      </c>
      <c r="AS9" s="136" t="s">
        <v>13</v>
      </c>
      <c r="AT9" s="137" t="s">
        <v>14</v>
      </c>
    </row>
    <row r="10" spans="1:46" ht="16.8" thickTop="1" thickBot="1" x14ac:dyDescent="0.35">
      <c r="A10" s="51">
        <v>10</v>
      </c>
      <c r="B10" s="52">
        <v>10</v>
      </c>
      <c r="C10" s="53">
        <f>AVERAGE(G10,I10,K10,M10,O10,Q10,S10,U10,W10,Y10,AA10,AC10,AE10,AG10,AI10,AI10,AK10,AM10,AO10,AQ10,AS10)</f>
        <v>1</v>
      </c>
      <c r="D10" s="49">
        <f>COUNTIF(G10:AT10,0)/20</f>
        <v>0.35</v>
      </c>
      <c r="E10" s="24"/>
      <c r="F10" s="61">
        <f>(COUNTIF(G10:AT10,10000)+COUNTIF(G10:AT10,0))/20</f>
        <v>0.55000000000000004</v>
      </c>
      <c r="G10" s="87">
        <v>2</v>
      </c>
      <c r="H10" s="88">
        <v>5297</v>
      </c>
      <c r="I10" s="89">
        <v>1</v>
      </c>
      <c r="J10" s="89">
        <v>10000</v>
      </c>
      <c r="K10" s="88">
        <v>2</v>
      </c>
      <c r="L10" s="88">
        <v>2727</v>
      </c>
      <c r="M10" s="89">
        <v>1</v>
      </c>
      <c r="N10" s="89">
        <v>8196</v>
      </c>
      <c r="O10" s="88">
        <v>0</v>
      </c>
      <c r="P10" s="88">
        <v>8689</v>
      </c>
      <c r="Q10" s="89">
        <v>1</v>
      </c>
      <c r="R10" s="89">
        <v>5537</v>
      </c>
      <c r="S10" s="88">
        <v>0</v>
      </c>
      <c r="T10" s="88">
        <v>1517</v>
      </c>
      <c r="U10" s="89">
        <v>0</v>
      </c>
      <c r="V10" s="89">
        <v>496</v>
      </c>
      <c r="W10" s="88">
        <v>1</v>
      </c>
      <c r="X10" s="88">
        <v>10000</v>
      </c>
      <c r="Y10" s="89">
        <v>0</v>
      </c>
      <c r="Z10" s="90">
        <v>5006</v>
      </c>
      <c r="AA10" s="91">
        <v>3</v>
      </c>
      <c r="AB10" s="88">
        <v>2510</v>
      </c>
      <c r="AC10" s="89">
        <v>1</v>
      </c>
      <c r="AD10" s="89">
        <v>10000</v>
      </c>
      <c r="AE10" s="88">
        <v>2</v>
      </c>
      <c r="AF10" s="88">
        <v>1772</v>
      </c>
      <c r="AG10" s="89">
        <v>0</v>
      </c>
      <c r="AH10" s="89">
        <v>102</v>
      </c>
      <c r="AI10" s="88">
        <v>0</v>
      </c>
      <c r="AJ10" s="88">
        <v>102</v>
      </c>
      <c r="AK10" s="89">
        <v>1</v>
      </c>
      <c r="AL10" s="89">
        <v>8172</v>
      </c>
      <c r="AM10" s="88">
        <v>0</v>
      </c>
      <c r="AN10" s="88">
        <v>102</v>
      </c>
      <c r="AO10" s="89">
        <v>1</v>
      </c>
      <c r="AP10" s="89">
        <v>4240</v>
      </c>
      <c r="AQ10" s="88">
        <v>3</v>
      </c>
      <c r="AR10" s="88">
        <v>2269</v>
      </c>
      <c r="AS10" s="89">
        <v>2</v>
      </c>
      <c r="AT10" s="90">
        <v>10000</v>
      </c>
    </row>
    <row r="11" spans="1:46" ht="16.8" thickTop="1" thickBot="1" x14ac:dyDescent="0.35">
      <c r="A11" s="54"/>
      <c r="B11" s="8">
        <v>30</v>
      </c>
      <c r="C11" s="46">
        <f t="shared" ref="C11:C17" si="0">AVERAGE(G11,I11,K11,M11,O11,Q11,S11,U11,W11,Y11,AA11,AC11,AE11,AG11,AI11,AI11,AK11,AM11,AO11,AQ11,AS11)</f>
        <v>1.1904761904761905</v>
      </c>
      <c r="D11" s="47">
        <f>COUNTIF(G11:AT11,0)/20</f>
        <v>0.45</v>
      </c>
      <c r="E11" s="24"/>
      <c r="F11" s="61">
        <f t="shared" ref="F11:F18" si="1">(COUNTIF(G11:AT11,10000)+COUNTIF(G11:AT11,0))/20</f>
        <v>0.6</v>
      </c>
      <c r="G11" s="92">
        <v>2</v>
      </c>
      <c r="H11" s="81">
        <v>10000</v>
      </c>
      <c r="I11" s="83">
        <v>5</v>
      </c>
      <c r="J11" s="83">
        <v>2356</v>
      </c>
      <c r="K11" s="81">
        <v>3</v>
      </c>
      <c r="L11" s="81">
        <v>7205</v>
      </c>
      <c r="M11" s="83">
        <v>0</v>
      </c>
      <c r="N11" s="83">
        <v>1512</v>
      </c>
      <c r="O11" s="81">
        <v>0</v>
      </c>
      <c r="P11" s="81">
        <v>1344</v>
      </c>
      <c r="Q11" s="83">
        <v>0</v>
      </c>
      <c r="R11" s="83">
        <v>1503</v>
      </c>
      <c r="S11" s="81">
        <v>0</v>
      </c>
      <c r="T11" s="81">
        <v>102</v>
      </c>
      <c r="U11" s="83">
        <v>4</v>
      </c>
      <c r="V11" s="83">
        <v>3370</v>
      </c>
      <c r="W11" s="81">
        <v>1</v>
      </c>
      <c r="X11" s="81">
        <v>7940</v>
      </c>
      <c r="Y11" s="83">
        <v>0</v>
      </c>
      <c r="Z11" s="93">
        <v>102</v>
      </c>
      <c r="AA11" s="94">
        <v>2</v>
      </c>
      <c r="AB11" s="81">
        <v>10000</v>
      </c>
      <c r="AC11" s="83">
        <v>0</v>
      </c>
      <c r="AD11" s="83">
        <v>5637</v>
      </c>
      <c r="AE11" s="81">
        <v>3</v>
      </c>
      <c r="AF11" s="81">
        <v>2869</v>
      </c>
      <c r="AG11" s="83">
        <v>1</v>
      </c>
      <c r="AH11" s="83">
        <v>10000</v>
      </c>
      <c r="AI11" s="81">
        <v>0</v>
      </c>
      <c r="AJ11" s="81">
        <v>654</v>
      </c>
      <c r="AK11" s="83">
        <v>1</v>
      </c>
      <c r="AL11" s="83">
        <v>9637</v>
      </c>
      <c r="AM11" s="81">
        <v>0</v>
      </c>
      <c r="AN11" s="81">
        <v>6988</v>
      </c>
      <c r="AO11" s="83">
        <v>0</v>
      </c>
      <c r="AP11" s="83">
        <v>522</v>
      </c>
      <c r="AQ11" s="81">
        <v>1</v>
      </c>
      <c r="AR11" s="81">
        <v>5554</v>
      </c>
      <c r="AS11" s="83">
        <v>2</v>
      </c>
      <c r="AT11" s="93">
        <v>6787</v>
      </c>
    </row>
    <row r="12" spans="1:46" ht="16.8" thickTop="1" thickBot="1" x14ac:dyDescent="0.35">
      <c r="A12" s="55"/>
      <c r="B12" s="56">
        <v>60</v>
      </c>
      <c r="C12" s="57">
        <f t="shared" si="0"/>
        <v>1</v>
      </c>
      <c r="D12" s="50">
        <f t="shared" ref="D12:D17" si="2">COUNTIF(G12:AT12,0)/20</f>
        <v>0.5</v>
      </c>
      <c r="E12" s="24"/>
      <c r="F12" s="61">
        <f t="shared" si="1"/>
        <v>0.8</v>
      </c>
      <c r="G12" s="95">
        <v>0</v>
      </c>
      <c r="H12" s="96">
        <v>2650</v>
      </c>
      <c r="I12" s="97">
        <v>1</v>
      </c>
      <c r="J12" s="97">
        <v>10000</v>
      </c>
      <c r="K12" s="96">
        <v>0</v>
      </c>
      <c r="L12" s="96">
        <v>132</v>
      </c>
      <c r="M12" s="97">
        <v>0</v>
      </c>
      <c r="N12" s="97">
        <v>1995</v>
      </c>
      <c r="O12" s="96">
        <v>1</v>
      </c>
      <c r="P12" s="96">
        <v>10000</v>
      </c>
      <c r="Q12" s="97">
        <v>1</v>
      </c>
      <c r="R12" s="97">
        <v>10000</v>
      </c>
      <c r="S12" s="96">
        <v>0</v>
      </c>
      <c r="T12" s="96">
        <v>102</v>
      </c>
      <c r="U12" s="97">
        <v>0</v>
      </c>
      <c r="V12" s="97">
        <v>2050</v>
      </c>
      <c r="W12" s="96">
        <v>3</v>
      </c>
      <c r="X12" s="96">
        <v>3784</v>
      </c>
      <c r="Y12" s="97">
        <v>0</v>
      </c>
      <c r="Z12" s="98">
        <v>666</v>
      </c>
      <c r="AA12" s="99">
        <v>4</v>
      </c>
      <c r="AB12" s="96">
        <v>2996</v>
      </c>
      <c r="AC12" s="97">
        <v>3</v>
      </c>
      <c r="AD12" s="97">
        <v>10000</v>
      </c>
      <c r="AE12" s="96">
        <v>0</v>
      </c>
      <c r="AF12" s="96">
        <v>102</v>
      </c>
      <c r="AG12" s="97">
        <v>2</v>
      </c>
      <c r="AH12" s="97">
        <v>5290</v>
      </c>
      <c r="AI12" s="96">
        <v>0</v>
      </c>
      <c r="AJ12" s="96">
        <v>4929</v>
      </c>
      <c r="AK12" s="97">
        <v>1</v>
      </c>
      <c r="AL12" s="97">
        <v>10000</v>
      </c>
      <c r="AM12" s="96">
        <v>0</v>
      </c>
      <c r="AN12" s="96">
        <v>132</v>
      </c>
      <c r="AO12" s="97">
        <v>0</v>
      </c>
      <c r="AP12" s="97">
        <v>132</v>
      </c>
      <c r="AQ12" s="96">
        <v>4</v>
      </c>
      <c r="AR12" s="96">
        <v>2966</v>
      </c>
      <c r="AS12" s="97">
        <v>1</v>
      </c>
      <c r="AT12" s="98">
        <v>10000</v>
      </c>
    </row>
    <row r="13" spans="1:46" ht="16.8" thickTop="1" thickBot="1" x14ac:dyDescent="0.35">
      <c r="A13" s="51">
        <v>30</v>
      </c>
      <c r="B13" s="52">
        <v>10</v>
      </c>
      <c r="C13" s="58">
        <f t="shared" si="0"/>
        <v>7.3809523809523814</v>
      </c>
      <c r="D13" s="49">
        <f>COUNTIF(G13:AT13,0)/20</f>
        <v>0.05</v>
      </c>
      <c r="E13" s="24">
        <f t="shared" ref="E10:E17" si="3">SUMPRODUCT((G13&lt;&gt;0)*(H13&lt;&gt;10000)*H13 + (I13&lt;&gt;0)*(J13&lt;&gt;10000)*J13 + (K13&lt;&gt;0)*(L13&lt;&gt;10000)*L13 + (M13&lt;&gt;0)*(N13&lt;&gt;10000)*N13 + (O13&lt;&gt;0)*(P13&lt;&gt;10000)*P13 + (Q13&lt;&gt;0)*(R13&lt;&gt;10000)*R13 + (S13&lt;&gt;0)*(T13&lt;&gt;10000)*T13 + (U13&lt;&gt;0)*(V13&lt;&gt;10000)*V13 + (W13&lt;&gt;0)*(X13&lt;&gt;10000)*X13 + (Y13&lt;&gt;0)*(Z13&lt;&gt;10000)*Z13 + (AA13&lt;&gt;0)*(AB13&lt;&gt;10000)*AB13 + (AC13&lt;&gt;0)*(AD13&lt;&gt;10000)*AD13 + (AE13&lt;&gt;0)*(AF13&lt;&gt;10000)*AF13 + (AG13&lt;&gt;0)*(AH13&lt;&gt;10000)*AH13 + (AI13&lt;&gt;0)*(AJ13&lt;&gt;10000)*AJ13 + (AK13&lt;&gt;0)*(AL13&lt;&gt;10000)*AL13 + (AM13&lt;&gt;0)*(AN13&lt;&gt;10000)*AN13 + (AO13&lt;&gt;0)*(AP13&lt;&gt;10000)*AP13 + (AQ13&lt;&gt;0)*(AR13&lt;&gt;10000)*AR13 + (AS13&lt;&gt;0)*(AT13&lt;&gt;10000)*AT13) /
SUMPRODUCT((G13&lt;&gt;0)*(H13&lt;&gt;10000) + (I13&lt;&gt;0)*(J13&lt;&gt;10000) + (K13&lt;&gt;0)*(L13&lt;&gt;10000) + (M13&lt;&gt;0)*(N13&lt;&gt;10000) + (O13&lt;&gt;0)*(P13&lt;&gt;10000) + (Q13&lt;&gt;0)*(R13&lt;&gt;10000) + (S13&lt;&gt;0)*(T13&lt;&gt;10000) + (U13&lt;&gt;0)*(V13&lt;&gt;10000) + (W13&lt;&gt;0)*(X13&lt;&gt;10000) + (Y13&lt;&gt;0)*(Z13&lt;&gt;10000) + (AA13&lt;&gt;0)*(AB13&lt;&gt;10000) + (AC13&lt;&gt;0)*(AD13&lt;&gt;10000) + (AE13&lt;&gt;0)*(AF13&lt;&gt;10000) + (AG13&lt;&gt;0)*(AH13&lt;&gt;10000) + (AI13&lt;&gt;0)*(AJ13&lt;&gt;10000) + (AK13&lt;&gt;0)*(AL13&lt;&gt;10000) + (AM13&lt;&gt;0)*(AN13&lt;&gt;10000) + (AO13&lt;&gt;0)*(AP13&lt;&gt;10000) + (AQ13&lt;&gt;0)*(AR13&lt;&gt;10000) + (AS13&lt;&gt;0)*(AT13&lt;&gt;10000))</f>
        <v>872.89473684210532</v>
      </c>
      <c r="F13" s="61">
        <f t="shared" si="1"/>
        <v>0.05</v>
      </c>
      <c r="G13" s="91">
        <v>8</v>
      </c>
      <c r="H13" s="88">
        <v>284</v>
      </c>
      <c r="I13" s="89">
        <v>7</v>
      </c>
      <c r="J13" s="89">
        <v>338</v>
      </c>
      <c r="K13" s="88">
        <v>3</v>
      </c>
      <c r="L13" s="88">
        <v>1162</v>
      </c>
      <c r="M13" s="89">
        <v>8</v>
      </c>
      <c r="N13" s="89">
        <v>186</v>
      </c>
      <c r="O13" s="88">
        <v>0</v>
      </c>
      <c r="P13" s="88">
        <v>660</v>
      </c>
      <c r="Q13" s="89">
        <v>3</v>
      </c>
      <c r="R13" s="89">
        <v>1814</v>
      </c>
      <c r="S13" s="88">
        <v>5</v>
      </c>
      <c r="T13" s="88">
        <v>188</v>
      </c>
      <c r="U13" s="89">
        <v>6</v>
      </c>
      <c r="V13" s="89">
        <v>737</v>
      </c>
      <c r="W13" s="88">
        <v>6</v>
      </c>
      <c r="X13" s="88">
        <v>722</v>
      </c>
      <c r="Y13" s="89">
        <v>4</v>
      </c>
      <c r="Z13" s="90">
        <v>177</v>
      </c>
      <c r="AA13" s="91">
        <v>30</v>
      </c>
      <c r="AB13" s="88">
        <v>50</v>
      </c>
      <c r="AC13" s="89">
        <v>30</v>
      </c>
      <c r="AD13" s="89">
        <v>65</v>
      </c>
      <c r="AE13" s="88">
        <v>5</v>
      </c>
      <c r="AF13" s="88">
        <v>315</v>
      </c>
      <c r="AG13" s="89">
        <v>4</v>
      </c>
      <c r="AH13" s="89">
        <v>1152</v>
      </c>
      <c r="AI13" s="88">
        <v>4</v>
      </c>
      <c r="AJ13" s="88">
        <v>3039</v>
      </c>
      <c r="AK13" s="89">
        <v>8</v>
      </c>
      <c r="AL13" s="89">
        <v>142</v>
      </c>
      <c r="AM13" s="88">
        <v>7</v>
      </c>
      <c r="AN13" s="88">
        <v>573</v>
      </c>
      <c r="AO13" s="89">
        <v>4</v>
      </c>
      <c r="AP13" s="89">
        <v>2574</v>
      </c>
      <c r="AQ13" s="88">
        <v>5</v>
      </c>
      <c r="AR13" s="88">
        <v>2625</v>
      </c>
      <c r="AS13" s="89">
        <v>4</v>
      </c>
      <c r="AT13" s="90">
        <v>442</v>
      </c>
    </row>
    <row r="14" spans="1:46" ht="16.8" thickTop="1" thickBot="1" x14ac:dyDescent="0.35">
      <c r="A14" s="54"/>
      <c r="B14" s="8">
        <v>30</v>
      </c>
      <c r="C14" s="29">
        <f t="shared" si="0"/>
        <v>5.7142857142857144</v>
      </c>
      <c r="D14" s="25">
        <f>COUNTIF(G14:AT14,0)/20</f>
        <v>0.05</v>
      </c>
      <c r="E14" s="24">
        <f t="shared" si="3"/>
        <v>739.73684210526312</v>
      </c>
      <c r="F14" s="61">
        <f t="shared" si="1"/>
        <v>0.05</v>
      </c>
      <c r="G14" s="94">
        <v>8</v>
      </c>
      <c r="H14" s="81">
        <v>1254</v>
      </c>
      <c r="I14" s="83">
        <v>3</v>
      </c>
      <c r="J14" s="83">
        <v>280</v>
      </c>
      <c r="K14" s="81">
        <v>5</v>
      </c>
      <c r="L14" s="81">
        <v>2061</v>
      </c>
      <c r="M14" s="83">
        <v>9</v>
      </c>
      <c r="N14" s="83">
        <v>470</v>
      </c>
      <c r="O14" s="81">
        <v>2</v>
      </c>
      <c r="P14" s="81">
        <v>2011</v>
      </c>
      <c r="Q14" s="83">
        <v>6</v>
      </c>
      <c r="R14" s="83">
        <v>722</v>
      </c>
      <c r="S14" s="81">
        <v>7</v>
      </c>
      <c r="T14" s="81">
        <v>894</v>
      </c>
      <c r="U14" s="83">
        <v>1</v>
      </c>
      <c r="V14" s="83">
        <v>1907</v>
      </c>
      <c r="W14" s="81">
        <v>0</v>
      </c>
      <c r="X14" s="81">
        <v>1582</v>
      </c>
      <c r="Y14" s="83">
        <v>5</v>
      </c>
      <c r="Z14" s="93">
        <v>486</v>
      </c>
      <c r="AA14" s="94">
        <v>11</v>
      </c>
      <c r="AB14" s="81">
        <v>444</v>
      </c>
      <c r="AC14" s="83">
        <v>8</v>
      </c>
      <c r="AD14" s="83">
        <v>147</v>
      </c>
      <c r="AE14" s="81">
        <v>7</v>
      </c>
      <c r="AF14" s="81">
        <v>304</v>
      </c>
      <c r="AG14" s="83">
        <v>4</v>
      </c>
      <c r="AH14" s="83">
        <v>444</v>
      </c>
      <c r="AI14" s="81">
        <v>9</v>
      </c>
      <c r="AJ14" s="81">
        <v>629</v>
      </c>
      <c r="AK14" s="83">
        <v>6</v>
      </c>
      <c r="AL14" s="83">
        <v>601</v>
      </c>
      <c r="AM14" s="81">
        <v>4</v>
      </c>
      <c r="AN14" s="81">
        <v>589</v>
      </c>
      <c r="AO14" s="83">
        <v>8</v>
      </c>
      <c r="AP14" s="83">
        <v>287</v>
      </c>
      <c r="AQ14" s="81">
        <v>5</v>
      </c>
      <c r="AR14" s="81">
        <v>347</v>
      </c>
      <c r="AS14" s="83">
        <v>3</v>
      </c>
      <c r="AT14" s="93">
        <v>178</v>
      </c>
    </row>
    <row r="15" spans="1:46" ht="16.8" thickTop="1" thickBot="1" x14ac:dyDescent="0.35">
      <c r="A15" s="55"/>
      <c r="B15" s="56">
        <v>60</v>
      </c>
      <c r="C15" s="59">
        <f t="shared" si="0"/>
        <v>4.3809523809523814</v>
      </c>
      <c r="D15" s="60">
        <f t="shared" si="2"/>
        <v>0.15</v>
      </c>
      <c r="E15" s="24">
        <f t="shared" si="3"/>
        <v>1250.1764705882354</v>
      </c>
      <c r="F15" s="61">
        <f t="shared" si="1"/>
        <v>0.15</v>
      </c>
      <c r="G15" s="99">
        <v>0</v>
      </c>
      <c r="H15" s="96">
        <v>2423</v>
      </c>
      <c r="I15" s="97">
        <v>6</v>
      </c>
      <c r="J15" s="97">
        <v>842</v>
      </c>
      <c r="K15" s="96">
        <v>4</v>
      </c>
      <c r="L15" s="96">
        <v>900</v>
      </c>
      <c r="M15" s="97">
        <v>6</v>
      </c>
      <c r="N15" s="97">
        <v>739</v>
      </c>
      <c r="O15" s="96">
        <v>0</v>
      </c>
      <c r="P15" s="96">
        <v>2336</v>
      </c>
      <c r="Q15" s="97">
        <v>5</v>
      </c>
      <c r="R15" s="97">
        <v>1011</v>
      </c>
      <c r="S15" s="96">
        <v>4</v>
      </c>
      <c r="T15" s="96">
        <v>167</v>
      </c>
      <c r="U15" s="97">
        <v>4</v>
      </c>
      <c r="V15" s="97">
        <v>2734</v>
      </c>
      <c r="W15" s="96">
        <v>7</v>
      </c>
      <c r="X15" s="96">
        <v>683</v>
      </c>
      <c r="Y15" s="97">
        <v>2</v>
      </c>
      <c r="Z15" s="98">
        <v>2948</v>
      </c>
      <c r="AA15" s="99">
        <v>4</v>
      </c>
      <c r="AB15" s="96">
        <v>593</v>
      </c>
      <c r="AC15" s="97">
        <v>2</v>
      </c>
      <c r="AD15" s="97">
        <v>595</v>
      </c>
      <c r="AE15" s="96">
        <v>0</v>
      </c>
      <c r="AF15" s="96">
        <v>249</v>
      </c>
      <c r="AG15" s="97">
        <v>4</v>
      </c>
      <c r="AH15" s="97">
        <v>325</v>
      </c>
      <c r="AI15" s="96">
        <v>9</v>
      </c>
      <c r="AJ15" s="96">
        <v>568</v>
      </c>
      <c r="AK15" s="97">
        <v>9</v>
      </c>
      <c r="AL15" s="97">
        <v>437</v>
      </c>
      <c r="AM15" s="96">
        <v>5</v>
      </c>
      <c r="AN15" s="96">
        <v>578</v>
      </c>
      <c r="AO15" s="97">
        <v>2</v>
      </c>
      <c r="AP15" s="97">
        <v>3796</v>
      </c>
      <c r="AQ15" s="96">
        <v>3</v>
      </c>
      <c r="AR15" s="96">
        <v>3183</v>
      </c>
      <c r="AS15" s="97">
        <v>7</v>
      </c>
      <c r="AT15" s="98">
        <v>1154</v>
      </c>
    </row>
    <row r="16" spans="1:46" ht="16.8" thickTop="1" thickBot="1" x14ac:dyDescent="0.35">
      <c r="A16" s="51">
        <v>50</v>
      </c>
      <c r="B16" s="52">
        <v>10</v>
      </c>
      <c r="C16" s="58">
        <f t="shared" si="0"/>
        <v>42.142857142857146</v>
      </c>
      <c r="D16" s="67">
        <f t="shared" si="2"/>
        <v>0</v>
      </c>
      <c r="E16" s="24">
        <f t="shared" si="3"/>
        <v>90.1</v>
      </c>
      <c r="F16" s="61">
        <f t="shared" si="1"/>
        <v>0</v>
      </c>
      <c r="G16" s="91">
        <v>50</v>
      </c>
      <c r="H16" s="88">
        <v>67</v>
      </c>
      <c r="I16" s="89">
        <v>50</v>
      </c>
      <c r="J16" s="89">
        <v>57</v>
      </c>
      <c r="K16" s="88">
        <v>50</v>
      </c>
      <c r="L16" s="88">
        <v>48</v>
      </c>
      <c r="M16" s="89">
        <v>50</v>
      </c>
      <c r="N16" s="89">
        <v>54</v>
      </c>
      <c r="O16" s="88">
        <v>50</v>
      </c>
      <c r="P16" s="88">
        <v>42</v>
      </c>
      <c r="Q16" s="89">
        <v>50</v>
      </c>
      <c r="R16" s="89">
        <v>38</v>
      </c>
      <c r="S16" s="88">
        <v>7</v>
      </c>
      <c r="T16" s="88">
        <v>173</v>
      </c>
      <c r="U16" s="89">
        <v>50</v>
      </c>
      <c r="V16" s="89">
        <v>47</v>
      </c>
      <c r="W16" s="88">
        <v>50</v>
      </c>
      <c r="X16" s="88">
        <v>49</v>
      </c>
      <c r="Y16" s="89">
        <v>11</v>
      </c>
      <c r="Z16" s="90">
        <v>304</v>
      </c>
      <c r="AA16" s="91">
        <v>50</v>
      </c>
      <c r="AB16" s="88">
        <v>41</v>
      </c>
      <c r="AC16" s="89">
        <v>50</v>
      </c>
      <c r="AD16" s="89">
        <v>60</v>
      </c>
      <c r="AE16" s="88">
        <v>50</v>
      </c>
      <c r="AF16" s="88">
        <v>69</v>
      </c>
      <c r="AG16" s="89">
        <v>7</v>
      </c>
      <c r="AH16" s="89">
        <v>331</v>
      </c>
      <c r="AI16" s="88">
        <v>50</v>
      </c>
      <c r="AJ16" s="88">
        <v>40</v>
      </c>
      <c r="AK16" s="89">
        <v>50</v>
      </c>
      <c r="AL16" s="89">
        <v>55</v>
      </c>
      <c r="AM16" s="88">
        <v>10</v>
      </c>
      <c r="AN16" s="88">
        <v>209</v>
      </c>
      <c r="AO16" s="89">
        <v>50</v>
      </c>
      <c r="AP16" s="89">
        <v>36</v>
      </c>
      <c r="AQ16" s="88">
        <v>50</v>
      </c>
      <c r="AR16" s="88">
        <v>38</v>
      </c>
      <c r="AS16" s="89">
        <v>50</v>
      </c>
      <c r="AT16" s="90">
        <v>44</v>
      </c>
    </row>
    <row r="17" spans="1:46" ht="16.8" thickTop="1" thickBot="1" x14ac:dyDescent="0.35">
      <c r="A17" s="54"/>
      <c r="B17" s="8">
        <v>30</v>
      </c>
      <c r="C17" s="29">
        <f t="shared" si="0"/>
        <v>31.238095238095237</v>
      </c>
      <c r="D17" s="48">
        <f t="shared" si="2"/>
        <v>0</v>
      </c>
      <c r="E17" s="24">
        <f t="shared" si="3"/>
        <v>173.7</v>
      </c>
      <c r="F17" s="61">
        <f t="shared" si="1"/>
        <v>0</v>
      </c>
      <c r="G17" s="94">
        <v>16</v>
      </c>
      <c r="H17" s="81">
        <v>184</v>
      </c>
      <c r="I17" s="83">
        <v>50</v>
      </c>
      <c r="J17" s="83">
        <v>31</v>
      </c>
      <c r="K17" s="81">
        <v>12</v>
      </c>
      <c r="L17" s="81">
        <v>206</v>
      </c>
      <c r="M17" s="83">
        <v>50</v>
      </c>
      <c r="N17" s="83">
        <v>58</v>
      </c>
      <c r="O17" s="81">
        <v>7</v>
      </c>
      <c r="P17" s="81">
        <v>139</v>
      </c>
      <c r="Q17" s="83">
        <v>18</v>
      </c>
      <c r="R17" s="83">
        <v>181</v>
      </c>
      <c r="S17" s="81">
        <v>7</v>
      </c>
      <c r="T17" s="81">
        <v>289</v>
      </c>
      <c r="U17" s="83">
        <v>50</v>
      </c>
      <c r="V17" s="83">
        <v>56</v>
      </c>
      <c r="W17" s="81">
        <v>5</v>
      </c>
      <c r="X17" s="81">
        <v>912</v>
      </c>
      <c r="Y17" s="83">
        <v>50</v>
      </c>
      <c r="Z17" s="93">
        <v>63</v>
      </c>
      <c r="AA17" s="94">
        <v>8</v>
      </c>
      <c r="AB17" s="81">
        <v>479</v>
      </c>
      <c r="AC17" s="83">
        <v>50</v>
      </c>
      <c r="AD17" s="83">
        <v>57</v>
      </c>
      <c r="AE17" s="81">
        <v>50</v>
      </c>
      <c r="AF17" s="81">
        <v>67</v>
      </c>
      <c r="AG17" s="83">
        <v>50</v>
      </c>
      <c r="AH17" s="83">
        <v>53</v>
      </c>
      <c r="AI17" s="81">
        <v>14</v>
      </c>
      <c r="AJ17" s="81">
        <v>158</v>
      </c>
      <c r="AK17" s="83">
        <v>50</v>
      </c>
      <c r="AL17" s="83">
        <v>51</v>
      </c>
      <c r="AM17" s="81">
        <v>50</v>
      </c>
      <c r="AN17" s="81">
        <v>61</v>
      </c>
      <c r="AO17" s="83">
        <v>50</v>
      </c>
      <c r="AP17" s="83">
        <v>64</v>
      </c>
      <c r="AQ17" s="81">
        <v>5</v>
      </c>
      <c r="AR17" s="81">
        <v>297</v>
      </c>
      <c r="AS17" s="83">
        <v>50</v>
      </c>
      <c r="AT17" s="93">
        <v>68</v>
      </c>
    </row>
    <row r="18" spans="1:46" ht="16.8" thickTop="1" thickBot="1" x14ac:dyDescent="0.35">
      <c r="A18" s="55"/>
      <c r="B18" s="56">
        <v>60</v>
      </c>
      <c r="C18" s="59">
        <f>AVERAGE(G18,I18,K18,M18,O18,Q18,S18,U18,W18,Y18,AA18,AC18,AE18,AG18,AI18,AI18,AK18,AM18,AO18,AQ18,AS18)</f>
        <v>28.095238095238095</v>
      </c>
      <c r="D18" s="60">
        <f>COUNTIF(G18:AT18,0)/20</f>
        <v>0</v>
      </c>
      <c r="E18" s="24">
        <f t="shared" ref="E18" si="4">SUMPRODUCT((G18&lt;&gt;0)*(H18&lt;&gt;10000)*H18 + (I18&lt;&gt;0)*(J18&lt;&gt;10000)*J18 + (K18&lt;&gt;0)*(L18&lt;&gt;10000)*L18 + (M18&lt;&gt;0)*(N18&lt;&gt;10000)*N18 + (O18&lt;&gt;0)*(P18&lt;&gt;10000)*P18 + (Q18&lt;&gt;0)*(R18&lt;&gt;10000)*R18 + (S18&lt;&gt;0)*(T18&lt;&gt;10000)*T18 + (U18&lt;&gt;0)*(V18&lt;&gt;10000)*V18 + (W18&lt;&gt;0)*(X18&lt;&gt;10000)*X18 + (Y18&lt;&gt;0)*(Z18&lt;&gt;10000)*Z18 + (AA18&lt;&gt;0)*(AB18&lt;&gt;10000)*AB18 + (AC18&lt;&gt;0)*(AD18&lt;&gt;10000)*AD18 + (AE18&lt;&gt;0)*(AF18&lt;&gt;10000)*AF18 + (AG18&lt;&gt;0)*(AH18&lt;&gt;10000)*AH18 + (AI18&lt;&gt;0)*(AJ18&lt;&gt;10000)*AJ18 + (AK18&lt;&gt;0)*(AL18&lt;&gt;10000)*AL18 + (AM18&lt;&gt;0)*(AN18&lt;&gt;10000)*AN18 + (AO18&lt;&gt;0)*(AP18&lt;&gt;10000)*AP18 + (AQ18&lt;&gt;0)*(AR18&lt;&gt;10000)*AR18 + (AS18&lt;&gt;0)*(AT18&lt;&gt;10000)*AT18) /
SUMPRODUCT((G18&lt;&gt;0)*(H18&lt;&gt;10000) + (I18&lt;&gt;0)*(J18&lt;&gt;10000) + (K18&lt;&gt;0)*(L18&lt;&gt;10000) + (M18&lt;&gt;0)*(N18&lt;&gt;10000) + (O18&lt;&gt;0)*(P18&lt;&gt;10000) + (Q18&lt;&gt;0)*(R18&lt;&gt;10000) + (S18&lt;&gt;0)*(T18&lt;&gt;10000) + (U18&lt;&gt;0)*(V18&lt;&gt;10000) + (W18&lt;&gt;0)*(X18&lt;&gt;10000) + (Y18&lt;&gt;0)*(Z18&lt;&gt;10000) + (AA18&lt;&gt;0)*(AB18&lt;&gt;10000) + (AC18&lt;&gt;0)*(AD18&lt;&gt;10000) + (AE18&lt;&gt;0)*(AF18&lt;&gt;10000) + (AG18&lt;&gt;0)*(AH18&lt;&gt;10000) + (AI18&lt;&gt;0)*(AJ18&lt;&gt;10000) + (AK18&lt;&gt;0)*(AL18&lt;&gt;10000) + (AM18&lt;&gt;0)*(AN18&lt;&gt;10000) + (AO18&lt;&gt;0)*(AP18&lt;&gt;10000) + (AQ18&lt;&gt;0)*(AR18&lt;&gt;10000) + (AS18&lt;&gt;0)*(AT18&lt;&gt;10000))</f>
        <v>275.35000000000002</v>
      </c>
      <c r="F18" s="61">
        <f t="shared" si="1"/>
        <v>0</v>
      </c>
      <c r="G18" s="99">
        <v>50</v>
      </c>
      <c r="H18" s="96">
        <v>55</v>
      </c>
      <c r="I18" s="97">
        <v>13</v>
      </c>
      <c r="J18" s="97">
        <v>162</v>
      </c>
      <c r="K18" s="96">
        <v>50</v>
      </c>
      <c r="L18" s="96">
        <v>68</v>
      </c>
      <c r="M18" s="97">
        <v>10</v>
      </c>
      <c r="N18" s="97">
        <v>141</v>
      </c>
      <c r="O18" s="96">
        <v>3</v>
      </c>
      <c r="P18" s="96">
        <v>1323</v>
      </c>
      <c r="Q18" s="97">
        <v>10</v>
      </c>
      <c r="R18" s="97">
        <v>546</v>
      </c>
      <c r="S18" s="96">
        <v>8</v>
      </c>
      <c r="T18" s="96">
        <v>184</v>
      </c>
      <c r="U18" s="97">
        <v>9</v>
      </c>
      <c r="V18" s="97">
        <v>178</v>
      </c>
      <c r="W18" s="96">
        <v>8</v>
      </c>
      <c r="X18" s="96">
        <v>488</v>
      </c>
      <c r="Y18" s="97">
        <v>8</v>
      </c>
      <c r="Z18" s="98">
        <v>326</v>
      </c>
      <c r="AA18" s="99">
        <v>50</v>
      </c>
      <c r="AB18" s="96">
        <v>68</v>
      </c>
      <c r="AC18" s="97">
        <v>50</v>
      </c>
      <c r="AD18" s="97">
        <v>40</v>
      </c>
      <c r="AE18" s="96">
        <v>5</v>
      </c>
      <c r="AF18" s="96">
        <v>479</v>
      </c>
      <c r="AG18" s="97">
        <v>8</v>
      </c>
      <c r="AH18" s="97">
        <v>584</v>
      </c>
      <c r="AI18" s="96">
        <v>50</v>
      </c>
      <c r="AJ18" s="96">
        <v>55</v>
      </c>
      <c r="AK18" s="97">
        <v>50</v>
      </c>
      <c r="AL18" s="97">
        <v>64</v>
      </c>
      <c r="AM18" s="96">
        <v>8</v>
      </c>
      <c r="AN18" s="96">
        <v>556</v>
      </c>
      <c r="AO18" s="97">
        <v>50</v>
      </c>
      <c r="AP18" s="97">
        <v>63</v>
      </c>
      <c r="AQ18" s="96">
        <v>50</v>
      </c>
      <c r="AR18" s="96">
        <v>68</v>
      </c>
      <c r="AS18" s="97">
        <v>50</v>
      </c>
      <c r="AT18" s="98">
        <v>59</v>
      </c>
    </row>
    <row r="19" spans="1:46" ht="16.8" thickTop="1" thickBot="1" x14ac:dyDescent="0.35"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</row>
    <row r="20" spans="1:46" ht="39.9" customHeight="1" x14ac:dyDescent="0.4">
      <c r="A20" s="37" t="s">
        <v>40</v>
      </c>
      <c r="B20" s="37"/>
      <c r="C20" s="37"/>
      <c r="D20" s="37"/>
      <c r="E20" s="37"/>
      <c r="F20" s="38"/>
      <c r="G20" s="126" t="s">
        <v>17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8"/>
      <c r="AA20" s="126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8"/>
    </row>
    <row r="21" spans="1:46" ht="16.2" thickBot="1" x14ac:dyDescent="0.35">
      <c r="G21" s="129" t="s">
        <v>3</v>
      </c>
      <c r="H21" s="130"/>
      <c r="I21" s="139" t="s">
        <v>4</v>
      </c>
      <c r="J21" s="140"/>
      <c r="K21" s="141" t="s">
        <v>5</v>
      </c>
      <c r="L21" s="130"/>
      <c r="M21" s="139" t="s">
        <v>6</v>
      </c>
      <c r="N21" s="140"/>
      <c r="O21" s="141" t="s">
        <v>7</v>
      </c>
      <c r="P21" s="130"/>
      <c r="Q21" s="139" t="s">
        <v>8</v>
      </c>
      <c r="R21" s="140"/>
      <c r="S21" s="141" t="s">
        <v>9</v>
      </c>
      <c r="T21" s="130"/>
      <c r="U21" s="139" t="s">
        <v>10</v>
      </c>
      <c r="V21" s="140"/>
      <c r="W21" s="141" t="s">
        <v>11</v>
      </c>
      <c r="X21" s="130"/>
      <c r="Y21" s="139" t="s">
        <v>12</v>
      </c>
      <c r="Z21" s="142"/>
      <c r="AA21" s="129" t="s">
        <v>24</v>
      </c>
      <c r="AB21" s="130"/>
      <c r="AC21" s="139" t="s">
        <v>25</v>
      </c>
      <c r="AD21" s="140"/>
      <c r="AE21" s="141" t="s">
        <v>26</v>
      </c>
      <c r="AF21" s="130"/>
      <c r="AG21" s="139" t="s">
        <v>27</v>
      </c>
      <c r="AH21" s="140"/>
      <c r="AI21" s="141" t="s">
        <v>28</v>
      </c>
      <c r="AJ21" s="130"/>
      <c r="AK21" s="139" t="s">
        <v>29</v>
      </c>
      <c r="AL21" s="140"/>
      <c r="AM21" s="141" t="s">
        <v>30</v>
      </c>
      <c r="AN21" s="130"/>
      <c r="AO21" s="139" t="s">
        <v>31</v>
      </c>
      <c r="AP21" s="140"/>
      <c r="AQ21" s="141" t="s">
        <v>32</v>
      </c>
      <c r="AR21" s="130"/>
      <c r="AS21" s="139" t="s">
        <v>33</v>
      </c>
      <c r="AT21" s="142"/>
    </row>
    <row r="22" spans="1:46" s="10" customFormat="1" ht="44.4" customHeight="1" thickBot="1" x14ac:dyDescent="0.35">
      <c r="A22" s="23" t="s">
        <v>21</v>
      </c>
      <c r="B22" s="23" t="s">
        <v>22</v>
      </c>
      <c r="C22" s="23" t="s">
        <v>18</v>
      </c>
      <c r="D22" s="23" t="s">
        <v>1</v>
      </c>
      <c r="E22" s="23" t="s">
        <v>34</v>
      </c>
      <c r="F22" s="23" t="s">
        <v>35</v>
      </c>
      <c r="G22" s="134" t="s">
        <v>13</v>
      </c>
      <c r="H22" s="135" t="s">
        <v>14</v>
      </c>
      <c r="I22" s="136" t="s">
        <v>13</v>
      </c>
      <c r="J22" s="136" t="s">
        <v>14</v>
      </c>
      <c r="K22" s="135" t="s">
        <v>13</v>
      </c>
      <c r="L22" s="135" t="s">
        <v>14</v>
      </c>
      <c r="M22" s="136" t="s">
        <v>13</v>
      </c>
      <c r="N22" s="136" t="s">
        <v>14</v>
      </c>
      <c r="O22" s="135" t="s">
        <v>13</v>
      </c>
      <c r="P22" s="135" t="s">
        <v>14</v>
      </c>
      <c r="Q22" s="136" t="s">
        <v>13</v>
      </c>
      <c r="R22" s="136" t="s">
        <v>14</v>
      </c>
      <c r="S22" s="135" t="s">
        <v>13</v>
      </c>
      <c r="T22" s="135" t="s">
        <v>14</v>
      </c>
      <c r="U22" s="136" t="s">
        <v>13</v>
      </c>
      <c r="V22" s="136" t="s">
        <v>14</v>
      </c>
      <c r="W22" s="135" t="s">
        <v>13</v>
      </c>
      <c r="X22" s="135" t="s">
        <v>14</v>
      </c>
      <c r="Y22" s="136" t="s">
        <v>13</v>
      </c>
      <c r="Z22" s="137" t="s">
        <v>14</v>
      </c>
      <c r="AA22" s="134" t="s">
        <v>13</v>
      </c>
      <c r="AB22" s="135" t="s">
        <v>14</v>
      </c>
      <c r="AC22" s="136" t="s">
        <v>13</v>
      </c>
      <c r="AD22" s="136" t="s">
        <v>14</v>
      </c>
      <c r="AE22" s="135" t="s">
        <v>13</v>
      </c>
      <c r="AF22" s="135" t="s">
        <v>14</v>
      </c>
      <c r="AG22" s="136" t="s">
        <v>13</v>
      </c>
      <c r="AH22" s="136" t="s">
        <v>14</v>
      </c>
      <c r="AI22" s="135" t="s">
        <v>13</v>
      </c>
      <c r="AJ22" s="135" t="s">
        <v>14</v>
      </c>
      <c r="AK22" s="136" t="s">
        <v>13</v>
      </c>
      <c r="AL22" s="136" t="s">
        <v>14</v>
      </c>
      <c r="AM22" s="135" t="s">
        <v>13</v>
      </c>
      <c r="AN22" s="135" t="s">
        <v>14</v>
      </c>
      <c r="AO22" s="136" t="s">
        <v>13</v>
      </c>
      <c r="AP22" s="136" t="s">
        <v>14</v>
      </c>
      <c r="AQ22" s="135" t="s">
        <v>13</v>
      </c>
      <c r="AR22" s="135" t="s">
        <v>14</v>
      </c>
      <c r="AS22" s="136" t="s">
        <v>13</v>
      </c>
      <c r="AT22" s="137" t="s">
        <v>14</v>
      </c>
    </row>
    <row r="23" spans="1:46" ht="16.8" thickTop="1" thickBot="1" x14ac:dyDescent="0.35">
      <c r="A23" s="51">
        <v>20</v>
      </c>
      <c r="B23" s="52">
        <v>10</v>
      </c>
      <c r="C23" s="68">
        <f>AVERAGE(G23,I23,K23,M23,O23,Q23,S23,U23,W23,Y23,AA23,AC23,AE23,AG23,AI23,AI23,AK23,AM23,AO23,AQ23,AS23)</f>
        <v>0.66666666666666663</v>
      </c>
      <c r="D23" s="69">
        <f>COUNTIF(G23:AT23,0)/20</f>
        <v>0.55000000000000004</v>
      </c>
      <c r="E23" s="24"/>
      <c r="F23" s="61">
        <f>(COUNTIF(G23:AT23,10000)+COUNTIF(G23:AT23,0))/20</f>
        <v>0.8</v>
      </c>
      <c r="G23" s="87">
        <v>2</v>
      </c>
      <c r="H23" s="88">
        <v>9808</v>
      </c>
      <c r="I23" s="89">
        <v>0</v>
      </c>
      <c r="J23" s="89">
        <v>6112</v>
      </c>
      <c r="K23" s="88">
        <v>1</v>
      </c>
      <c r="L23" s="88">
        <v>10000</v>
      </c>
      <c r="M23" s="89">
        <v>1</v>
      </c>
      <c r="N23" s="89">
        <v>10000</v>
      </c>
      <c r="O23" s="88">
        <v>0</v>
      </c>
      <c r="P23" s="88">
        <v>102</v>
      </c>
      <c r="Q23" s="89">
        <v>1</v>
      </c>
      <c r="R23" s="89">
        <v>10000</v>
      </c>
      <c r="S23" s="88">
        <v>0</v>
      </c>
      <c r="T23" s="88">
        <v>2622</v>
      </c>
      <c r="U23" s="89">
        <v>0</v>
      </c>
      <c r="V23" s="89">
        <v>102</v>
      </c>
      <c r="W23" s="88">
        <v>0</v>
      </c>
      <c r="X23" s="88">
        <v>252</v>
      </c>
      <c r="Y23" s="89">
        <v>2</v>
      </c>
      <c r="Z23" s="143">
        <v>10000</v>
      </c>
      <c r="AA23" s="87">
        <v>0</v>
      </c>
      <c r="AB23" s="88">
        <v>2788</v>
      </c>
      <c r="AC23" s="89">
        <v>0</v>
      </c>
      <c r="AD23" s="89">
        <v>249</v>
      </c>
      <c r="AE23" s="88">
        <v>0</v>
      </c>
      <c r="AF23" s="88">
        <v>132</v>
      </c>
      <c r="AG23" s="89">
        <v>2</v>
      </c>
      <c r="AH23" s="89">
        <v>5121</v>
      </c>
      <c r="AI23" s="88">
        <v>0</v>
      </c>
      <c r="AJ23" s="88">
        <v>8172</v>
      </c>
      <c r="AK23" s="89">
        <v>1</v>
      </c>
      <c r="AL23" s="89">
        <v>10000</v>
      </c>
      <c r="AM23" s="88">
        <v>0</v>
      </c>
      <c r="AN23" s="88">
        <v>2681</v>
      </c>
      <c r="AO23" s="89">
        <v>2</v>
      </c>
      <c r="AP23" s="89">
        <v>7822</v>
      </c>
      <c r="AQ23" s="88">
        <v>2</v>
      </c>
      <c r="AR23" s="88">
        <v>4704</v>
      </c>
      <c r="AS23" s="89">
        <v>0</v>
      </c>
      <c r="AT23" s="90">
        <v>1722</v>
      </c>
    </row>
    <row r="24" spans="1:46" ht="16.8" thickTop="1" thickBot="1" x14ac:dyDescent="0.35">
      <c r="A24" s="54"/>
      <c r="B24" s="8">
        <v>30</v>
      </c>
      <c r="C24" s="70">
        <f t="shared" ref="C23:C31" si="5">AVERAGE(G24,I24,K24,M24,O24,Q24,S24,U24,W24,Y24,AA24,AC24,AE24,AG24,AI24,AI24,AK24,AM24,AO24,AQ24,AS24)</f>
        <v>4.7619047619047619</v>
      </c>
      <c r="D24" s="71">
        <f t="shared" ref="D24:D31" si="6">COUNTIF(G24:AT24,0)/20</f>
        <v>0.05</v>
      </c>
      <c r="E24" s="24">
        <f t="shared" ref="E23:E30" si="7">SUMPRODUCT((G24&lt;&gt;0)*(H24&lt;&gt;10000)*H24 + (I24&lt;&gt;0)*(J24&lt;&gt;10000)*J24 + (K24&lt;&gt;0)*(L24&lt;&gt;10000)*L24 + (M24&lt;&gt;0)*(N24&lt;&gt;10000)*N24 + (O24&lt;&gt;0)*(P24&lt;&gt;10000)*P24 + (Q24&lt;&gt;0)*(R24&lt;&gt;10000)*R24 + (S24&lt;&gt;0)*(T24&lt;&gt;10000)*T24 + (U24&lt;&gt;0)*(V24&lt;&gt;10000)*V24 + (W24&lt;&gt;0)*(X24&lt;&gt;10000)*X24 + (Y24&lt;&gt;0)*(Z24&lt;&gt;10000)*Z24 + (AA24&lt;&gt;0)*(AB24&lt;&gt;10000)*AB24 + (AC24&lt;&gt;0)*(AD24&lt;&gt;10000)*AD24 + (AE24&lt;&gt;0)*(AF24&lt;&gt;10000)*AF24 + (AG24&lt;&gt;0)*(AH24&lt;&gt;10000)*AH24 + (AI24&lt;&gt;0)*(AJ24&lt;&gt;10000)*AJ24 + (AK24&lt;&gt;0)*(AL24&lt;&gt;10000)*AL24 + (AM24&lt;&gt;0)*(AN24&lt;&gt;10000)*AN24 + (AO24&lt;&gt;0)*(AP24&lt;&gt;10000)*AP24 + (AQ24&lt;&gt;0)*(AR24&lt;&gt;10000)*AR24 + (AS24&lt;&gt;0)*(AT24&lt;&gt;10000)*AT24) /
SUMPRODUCT((G24&lt;&gt;0)*(H24&lt;&gt;10000) + (I24&lt;&gt;0)*(J24&lt;&gt;10000) + (K24&lt;&gt;0)*(L24&lt;&gt;10000) + (M24&lt;&gt;0)*(N24&lt;&gt;10000) + (O24&lt;&gt;0)*(P24&lt;&gt;10000) + (Q24&lt;&gt;0)*(R24&lt;&gt;10000) + (S24&lt;&gt;0)*(T24&lt;&gt;10000) + (U24&lt;&gt;0)*(V24&lt;&gt;10000) + (W24&lt;&gt;0)*(X24&lt;&gt;10000) + (Y24&lt;&gt;0)*(Z24&lt;&gt;10000) + (AA24&lt;&gt;0)*(AB24&lt;&gt;10000) + (AC24&lt;&gt;0)*(AD24&lt;&gt;10000) + (AE24&lt;&gt;0)*(AF24&lt;&gt;10000) + (AG24&lt;&gt;0)*(AH24&lt;&gt;10000) + (AI24&lt;&gt;0)*(AJ24&lt;&gt;10000) + (AK24&lt;&gt;0)*(AL24&lt;&gt;10000) + (AM24&lt;&gt;0)*(AN24&lt;&gt;10000) + (AO24&lt;&gt;0)*(AP24&lt;&gt;10000) + (AQ24&lt;&gt;0)*(AR24&lt;&gt;10000) + (AS24&lt;&gt;0)*(AT24&lt;&gt;10000))</f>
        <v>2706</v>
      </c>
      <c r="F24" s="61">
        <f t="shared" ref="F24:F31" si="8">(COUNTIF(G24:AT24,10000)+COUNTIF(G24:AT24,0))/20</f>
        <v>0.05</v>
      </c>
      <c r="G24" s="92">
        <v>2</v>
      </c>
      <c r="H24" s="81">
        <v>5173</v>
      </c>
      <c r="I24" s="83">
        <v>5</v>
      </c>
      <c r="J24" s="83">
        <v>1969</v>
      </c>
      <c r="K24" s="81">
        <v>0</v>
      </c>
      <c r="L24" s="81">
        <v>3213</v>
      </c>
      <c r="M24" s="83">
        <v>3</v>
      </c>
      <c r="N24" s="83">
        <v>1871</v>
      </c>
      <c r="O24" s="81">
        <v>4</v>
      </c>
      <c r="P24" s="81">
        <v>6051</v>
      </c>
      <c r="Q24" s="83">
        <v>12</v>
      </c>
      <c r="R24" s="83">
        <v>180</v>
      </c>
      <c r="S24" s="81">
        <v>5</v>
      </c>
      <c r="T24" s="81">
        <v>3934</v>
      </c>
      <c r="U24" s="83">
        <v>3</v>
      </c>
      <c r="V24" s="83">
        <v>1505</v>
      </c>
      <c r="W24" s="81">
        <v>6</v>
      </c>
      <c r="X24" s="81">
        <v>2824</v>
      </c>
      <c r="Y24" s="83">
        <v>5</v>
      </c>
      <c r="Z24" s="108">
        <v>2203</v>
      </c>
      <c r="AA24" s="92">
        <v>3</v>
      </c>
      <c r="AB24" s="81">
        <v>1258</v>
      </c>
      <c r="AC24" s="83">
        <v>1</v>
      </c>
      <c r="AD24" s="83">
        <v>6133</v>
      </c>
      <c r="AE24" s="81">
        <v>5</v>
      </c>
      <c r="AF24" s="81">
        <v>2640</v>
      </c>
      <c r="AG24" s="83">
        <v>7</v>
      </c>
      <c r="AH24" s="83">
        <v>1720</v>
      </c>
      <c r="AI24" s="81">
        <v>10</v>
      </c>
      <c r="AJ24" s="81">
        <v>432</v>
      </c>
      <c r="AK24" s="83">
        <v>2</v>
      </c>
      <c r="AL24" s="83">
        <v>4495</v>
      </c>
      <c r="AM24" s="81">
        <v>6</v>
      </c>
      <c r="AN24" s="81">
        <v>1821</v>
      </c>
      <c r="AO24" s="83">
        <v>3</v>
      </c>
      <c r="AP24" s="83">
        <v>1398</v>
      </c>
      <c r="AQ24" s="81">
        <v>3</v>
      </c>
      <c r="AR24" s="81">
        <v>4658</v>
      </c>
      <c r="AS24" s="83">
        <v>5</v>
      </c>
      <c r="AT24" s="93">
        <v>1149</v>
      </c>
    </row>
    <row r="25" spans="1:46" ht="16.8" thickTop="1" thickBot="1" x14ac:dyDescent="0.35">
      <c r="A25" s="55"/>
      <c r="B25" s="56">
        <v>50</v>
      </c>
      <c r="C25" s="72">
        <f t="shared" si="5"/>
        <v>26.238095238095237</v>
      </c>
      <c r="D25" s="73">
        <f t="shared" si="6"/>
        <v>0</v>
      </c>
      <c r="E25" s="24">
        <f t="shared" si="7"/>
        <v>453.9</v>
      </c>
      <c r="F25" s="61">
        <f t="shared" si="8"/>
        <v>0</v>
      </c>
      <c r="G25" s="95">
        <v>4</v>
      </c>
      <c r="H25" s="96">
        <v>182</v>
      </c>
      <c r="I25" s="97">
        <v>12</v>
      </c>
      <c r="J25" s="97">
        <v>453</v>
      </c>
      <c r="K25" s="96">
        <v>50</v>
      </c>
      <c r="L25" s="96">
        <v>69</v>
      </c>
      <c r="M25" s="97">
        <v>9</v>
      </c>
      <c r="N25" s="97">
        <v>144</v>
      </c>
      <c r="O25" s="96">
        <v>6</v>
      </c>
      <c r="P25" s="96">
        <v>290</v>
      </c>
      <c r="Q25" s="97">
        <v>50</v>
      </c>
      <c r="R25" s="97">
        <v>54</v>
      </c>
      <c r="S25" s="96">
        <v>12</v>
      </c>
      <c r="T25" s="96">
        <v>177</v>
      </c>
      <c r="U25" s="97">
        <v>50</v>
      </c>
      <c r="V25" s="97">
        <v>60</v>
      </c>
      <c r="W25" s="96">
        <v>8</v>
      </c>
      <c r="X25" s="96">
        <v>603</v>
      </c>
      <c r="Y25" s="97">
        <v>9</v>
      </c>
      <c r="Z25" s="144">
        <v>1539</v>
      </c>
      <c r="AA25" s="95">
        <v>50</v>
      </c>
      <c r="AB25" s="96">
        <v>70</v>
      </c>
      <c r="AC25" s="97">
        <v>8</v>
      </c>
      <c r="AD25" s="97">
        <v>139</v>
      </c>
      <c r="AE25" s="96">
        <v>11</v>
      </c>
      <c r="AF25" s="96">
        <v>160</v>
      </c>
      <c r="AG25" s="97">
        <v>50</v>
      </c>
      <c r="AH25" s="97">
        <v>65</v>
      </c>
      <c r="AI25" s="96">
        <v>50</v>
      </c>
      <c r="AJ25" s="96">
        <v>56</v>
      </c>
      <c r="AK25" s="97">
        <v>8</v>
      </c>
      <c r="AL25" s="97">
        <v>672</v>
      </c>
      <c r="AM25" s="96">
        <v>50</v>
      </c>
      <c r="AN25" s="96">
        <v>59</v>
      </c>
      <c r="AO25" s="97">
        <v>50</v>
      </c>
      <c r="AP25" s="97">
        <v>46</v>
      </c>
      <c r="AQ25" s="96">
        <v>11</v>
      </c>
      <c r="AR25" s="96">
        <v>102</v>
      </c>
      <c r="AS25" s="97">
        <v>3</v>
      </c>
      <c r="AT25" s="98">
        <v>4138</v>
      </c>
    </row>
    <row r="26" spans="1:46" ht="16.8" thickTop="1" thickBot="1" x14ac:dyDescent="0.35">
      <c r="A26" s="51">
        <v>50</v>
      </c>
      <c r="B26" s="52">
        <v>10</v>
      </c>
      <c r="C26" s="68">
        <f t="shared" si="5"/>
        <v>0.42857142857142855</v>
      </c>
      <c r="D26" s="69">
        <f t="shared" si="6"/>
        <v>0.65</v>
      </c>
      <c r="E26" s="24"/>
      <c r="F26" s="61">
        <f t="shared" si="8"/>
        <v>1</v>
      </c>
      <c r="G26" s="87">
        <v>0</v>
      </c>
      <c r="H26" s="88">
        <v>101</v>
      </c>
      <c r="I26" s="89">
        <v>0</v>
      </c>
      <c r="J26" s="89">
        <v>2266</v>
      </c>
      <c r="K26" s="88">
        <v>0</v>
      </c>
      <c r="L26" s="88">
        <v>132</v>
      </c>
      <c r="M26" s="89">
        <v>1</v>
      </c>
      <c r="N26" s="89">
        <v>10000</v>
      </c>
      <c r="O26" s="88">
        <v>0</v>
      </c>
      <c r="P26" s="88">
        <v>806</v>
      </c>
      <c r="Q26" s="89">
        <v>0</v>
      </c>
      <c r="R26" s="89">
        <v>9802</v>
      </c>
      <c r="S26" s="88">
        <v>1</v>
      </c>
      <c r="T26" s="88">
        <v>10000</v>
      </c>
      <c r="U26" s="89">
        <v>1</v>
      </c>
      <c r="V26" s="89">
        <v>10000</v>
      </c>
      <c r="W26" s="88">
        <v>2</v>
      </c>
      <c r="X26" s="88">
        <v>10000</v>
      </c>
      <c r="Y26" s="89">
        <v>1</v>
      </c>
      <c r="Z26" s="143">
        <v>10000</v>
      </c>
      <c r="AA26" s="87">
        <v>0</v>
      </c>
      <c r="AB26" s="88">
        <v>102</v>
      </c>
      <c r="AC26" s="89">
        <v>0</v>
      </c>
      <c r="AD26" s="89">
        <v>102</v>
      </c>
      <c r="AE26" s="88">
        <v>0</v>
      </c>
      <c r="AF26" s="88">
        <v>6805</v>
      </c>
      <c r="AG26" s="89">
        <v>1</v>
      </c>
      <c r="AH26" s="89">
        <v>10000</v>
      </c>
      <c r="AI26" s="88">
        <v>1</v>
      </c>
      <c r="AJ26" s="88">
        <v>10000</v>
      </c>
      <c r="AK26" s="89">
        <v>0</v>
      </c>
      <c r="AL26" s="89">
        <v>1586</v>
      </c>
      <c r="AM26" s="88">
        <v>0</v>
      </c>
      <c r="AN26" s="88">
        <v>6880</v>
      </c>
      <c r="AO26" s="89">
        <v>0</v>
      </c>
      <c r="AP26" s="89">
        <v>236</v>
      </c>
      <c r="AQ26" s="88">
        <v>0</v>
      </c>
      <c r="AR26" s="88">
        <v>9827</v>
      </c>
      <c r="AS26" s="89">
        <v>0</v>
      </c>
      <c r="AT26" s="90">
        <v>226</v>
      </c>
    </row>
    <row r="27" spans="1:46" ht="16.8" thickTop="1" thickBot="1" x14ac:dyDescent="0.35">
      <c r="A27" s="54"/>
      <c r="B27" s="8">
        <v>30</v>
      </c>
      <c r="C27" s="70">
        <f t="shared" si="5"/>
        <v>2.7619047619047619</v>
      </c>
      <c r="D27" s="71">
        <f t="shared" si="6"/>
        <v>0.15</v>
      </c>
      <c r="E27" s="24">
        <f t="shared" si="7"/>
        <v>2919.7857142857142</v>
      </c>
      <c r="F27" s="61">
        <f t="shared" si="8"/>
        <v>0.3</v>
      </c>
      <c r="G27" s="92">
        <v>7</v>
      </c>
      <c r="H27" s="81">
        <v>4041</v>
      </c>
      <c r="I27" s="83">
        <v>1</v>
      </c>
      <c r="J27" s="83">
        <v>10000</v>
      </c>
      <c r="K27" s="81">
        <v>3</v>
      </c>
      <c r="L27" s="81">
        <v>7165</v>
      </c>
      <c r="M27" s="83">
        <v>1</v>
      </c>
      <c r="N27" s="83">
        <v>2846</v>
      </c>
      <c r="O27" s="81">
        <v>1</v>
      </c>
      <c r="P27" s="81">
        <v>2557</v>
      </c>
      <c r="Q27" s="83">
        <v>6</v>
      </c>
      <c r="R27" s="83">
        <v>606</v>
      </c>
      <c r="S27" s="81">
        <v>1</v>
      </c>
      <c r="T27" s="81">
        <v>10000</v>
      </c>
      <c r="U27" s="83">
        <v>2</v>
      </c>
      <c r="V27" s="83">
        <v>3274</v>
      </c>
      <c r="W27" s="81">
        <v>4</v>
      </c>
      <c r="X27" s="81">
        <v>4409</v>
      </c>
      <c r="Y27" s="83">
        <v>5</v>
      </c>
      <c r="Z27" s="108">
        <v>737</v>
      </c>
      <c r="AA27" s="92">
        <v>0</v>
      </c>
      <c r="AB27" s="81">
        <v>3298</v>
      </c>
      <c r="AC27" s="83">
        <v>3</v>
      </c>
      <c r="AD27" s="83">
        <v>3317</v>
      </c>
      <c r="AE27" s="81">
        <v>2</v>
      </c>
      <c r="AF27" s="81">
        <v>1166</v>
      </c>
      <c r="AG27" s="83">
        <v>7</v>
      </c>
      <c r="AH27" s="83">
        <v>1760</v>
      </c>
      <c r="AI27" s="81">
        <v>2</v>
      </c>
      <c r="AJ27" s="81">
        <v>10000</v>
      </c>
      <c r="AK27" s="83">
        <v>4</v>
      </c>
      <c r="AL27" s="83">
        <v>5685</v>
      </c>
      <c r="AM27" s="81">
        <v>3</v>
      </c>
      <c r="AN27" s="81">
        <v>1946</v>
      </c>
      <c r="AO27" s="83">
        <v>0</v>
      </c>
      <c r="AP27" s="83">
        <v>5515</v>
      </c>
      <c r="AQ27" s="81">
        <v>4</v>
      </c>
      <c r="AR27" s="81">
        <v>1368</v>
      </c>
      <c r="AS27" s="83">
        <v>0</v>
      </c>
      <c r="AT27" s="93">
        <v>9715</v>
      </c>
    </row>
    <row r="28" spans="1:46" ht="16.8" thickTop="1" thickBot="1" x14ac:dyDescent="0.35">
      <c r="A28" s="55"/>
      <c r="B28" s="56">
        <v>50</v>
      </c>
      <c r="C28" s="72">
        <f t="shared" si="5"/>
        <v>12.047619047619047</v>
      </c>
      <c r="D28" s="73">
        <f t="shared" si="6"/>
        <v>0.2</v>
      </c>
      <c r="E28" s="24">
        <f t="shared" si="7"/>
        <v>562.25</v>
      </c>
      <c r="F28" s="61">
        <f t="shared" si="8"/>
        <v>0.2</v>
      </c>
      <c r="G28" s="95">
        <v>15</v>
      </c>
      <c r="H28" s="96">
        <v>194</v>
      </c>
      <c r="I28" s="97">
        <v>0</v>
      </c>
      <c r="J28" s="97">
        <v>2311</v>
      </c>
      <c r="K28" s="96">
        <v>0</v>
      </c>
      <c r="L28" s="96">
        <v>3648</v>
      </c>
      <c r="M28" s="97">
        <v>6</v>
      </c>
      <c r="N28" s="97">
        <v>162</v>
      </c>
      <c r="O28" s="96">
        <v>13</v>
      </c>
      <c r="P28" s="96">
        <v>453</v>
      </c>
      <c r="Q28" s="97">
        <v>50</v>
      </c>
      <c r="R28" s="97">
        <v>66</v>
      </c>
      <c r="S28" s="96">
        <v>15</v>
      </c>
      <c r="T28" s="96">
        <v>307</v>
      </c>
      <c r="U28" s="97">
        <v>9</v>
      </c>
      <c r="V28" s="97">
        <v>1787</v>
      </c>
      <c r="W28" s="96">
        <v>9</v>
      </c>
      <c r="X28" s="96">
        <v>1513</v>
      </c>
      <c r="Y28" s="97">
        <v>6</v>
      </c>
      <c r="Z28" s="144">
        <v>1180</v>
      </c>
      <c r="AA28" s="95">
        <v>0</v>
      </c>
      <c r="AB28" s="96">
        <v>1057</v>
      </c>
      <c r="AC28" s="97">
        <v>16</v>
      </c>
      <c r="AD28" s="97">
        <v>826</v>
      </c>
      <c r="AE28" s="96">
        <v>6</v>
      </c>
      <c r="AF28" s="96">
        <v>475</v>
      </c>
      <c r="AG28" s="97">
        <v>0</v>
      </c>
      <c r="AH28" s="97">
        <v>4170</v>
      </c>
      <c r="AI28" s="96">
        <v>8</v>
      </c>
      <c r="AJ28" s="96">
        <v>716</v>
      </c>
      <c r="AK28" s="97">
        <v>11</v>
      </c>
      <c r="AL28" s="97">
        <v>189</v>
      </c>
      <c r="AM28" s="96">
        <v>18</v>
      </c>
      <c r="AN28" s="96">
        <v>149</v>
      </c>
      <c r="AO28" s="97">
        <v>7</v>
      </c>
      <c r="AP28" s="97">
        <v>576</v>
      </c>
      <c r="AQ28" s="96">
        <v>6</v>
      </c>
      <c r="AR28" s="96">
        <v>342</v>
      </c>
      <c r="AS28" s="97">
        <v>50</v>
      </c>
      <c r="AT28" s="98">
        <v>61</v>
      </c>
    </row>
    <row r="29" spans="1:46" ht="16.8" thickTop="1" thickBot="1" x14ac:dyDescent="0.35">
      <c r="A29" s="51">
        <v>100</v>
      </c>
      <c r="B29" s="52">
        <v>10</v>
      </c>
      <c r="C29" s="68">
        <f>AVERAGE(G29,I29,K29,M29,O29,Q29,S29,U29,W29,Y29,AA29,AC29,AE29,AG29,AI29,AI29,AK29,AM29,AO29,AQ29,AS29)</f>
        <v>0.42857142857142855</v>
      </c>
      <c r="D29" s="69">
        <f t="shared" si="6"/>
        <v>0.7</v>
      </c>
      <c r="E29" s="24"/>
      <c r="F29" s="61">
        <f t="shared" si="8"/>
        <v>1</v>
      </c>
      <c r="G29" s="87">
        <v>3</v>
      </c>
      <c r="H29" s="88">
        <v>10000</v>
      </c>
      <c r="I29" s="89">
        <v>1</v>
      </c>
      <c r="J29" s="89">
        <v>10000</v>
      </c>
      <c r="K29" s="88">
        <v>0</v>
      </c>
      <c r="L29" s="88">
        <v>3627</v>
      </c>
      <c r="M29" s="89">
        <v>0</v>
      </c>
      <c r="N29" s="89">
        <v>666</v>
      </c>
      <c r="O29" s="88">
        <v>0</v>
      </c>
      <c r="P29" s="88">
        <v>132</v>
      </c>
      <c r="Q29" s="89">
        <v>0</v>
      </c>
      <c r="R29" s="89">
        <v>671</v>
      </c>
      <c r="S29" s="88">
        <v>0</v>
      </c>
      <c r="T29" s="88">
        <v>132</v>
      </c>
      <c r="U29" s="89">
        <v>0</v>
      </c>
      <c r="V29" s="89">
        <v>2964</v>
      </c>
      <c r="W29" s="88">
        <v>1</v>
      </c>
      <c r="X29" s="88">
        <v>10000</v>
      </c>
      <c r="Y29" s="89">
        <v>0</v>
      </c>
      <c r="Z29" s="143">
        <v>132</v>
      </c>
      <c r="AA29" s="87">
        <v>1</v>
      </c>
      <c r="AB29" s="88">
        <v>10000</v>
      </c>
      <c r="AC29" s="89">
        <v>0</v>
      </c>
      <c r="AD29" s="89">
        <v>670</v>
      </c>
      <c r="AE29" s="88">
        <v>2</v>
      </c>
      <c r="AF29" s="88">
        <v>10000</v>
      </c>
      <c r="AG29" s="89">
        <v>0</v>
      </c>
      <c r="AH29" s="89">
        <v>5003</v>
      </c>
      <c r="AI29" s="88">
        <v>0</v>
      </c>
      <c r="AJ29" s="88">
        <v>1809</v>
      </c>
      <c r="AK29" s="89">
        <v>0</v>
      </c>
      <c r="AL29" s="89">
        <v>1224</v>
      </c>
      <c r="AM29" s="88">
        <v>0</v>
      </c>
      <c r="AN29" s="88">
        <v>6485</v>
      </c>
      <c r="AO29" s="89">
        <v>1</v>
      </c>
      <c r="AP29" s="89">
        <v>10000</v>
      </c>
      <c r="AQ29" s="88">
        <v>0</v>
      </c>
      <c r="AR29" s="88">
        <v>132</v>
      </c>
      <c r="AS29" s="89">
        <v>0</v>
      </c>
      <c r="AT29" s="90">
        <v>7728</v>
      </c>
    </row>
    <row r="30" spans="1:46" ht="16.8" thickTop="1" thickBot="1" x14ac:dyDescent="0.35">
      <c r="A30" s="54"/>
      <c r="B30" s="8">
        <v>30</v>
      </c>
      <c r="C30" s="70">
        <f>AVERAGE(G30,I30,K30,M30,O30,Q30,S30,U30,W30,Y30,AA30,AC30,AE30,AG30,AI30,AI30,AK30,AM30,AO30,AQ30,AS30)</f>
        <v>2.7619047619047619</v>
      </c>
      <c r="D30" s="71">
        <f t="shared" si="6"/>
        <v>0.3</v>
      </c>
      <c r="E30" s="24"/>
      <c r="F30" s="61">
        <f t="shared" si="8"/>
        <v>0.5</v>
      </c>
      <c r="G30" s="92">
        <v>2</v>
      </c>
      <c r="H30" s="81">
        <v>1302</v>
      </c>
      <c r="I30" s="83">
        <v>0</v>
      </c>
      <c r="J30" s="83">
        <v>3867</v>
      </c>
      <c r="K30" s="81">
        <v>1</v>
      </c>
      <c r="L30" s="81">
        <v>10000</v>
      </c>
      <c r="M30" s="83">
        <v>0</v>
      </c>
      <c r="N30" s="83">
        <v>7819</v>
      </c>
      <c r="O30" s="81">
        <v>9</v>
      </c>
      <c r="P30" s="81">
        <v>8857</v>
      </c>
      <c r="Q30" s="83">
        <v>0</v>
      </c>
      <c r="R30" s="83">
        <v>7900</v>
      </c>
      <c r="S30" s="81">
        <v>9</v>
      </c>
      <c r="T30" s="81">
        <v>2736</v>
      </c>
      <c r="U30" s="83">
        <v>2</v>
      </c>
      <c r="V30" s="83">
        <v>4036</v>
      </c>
      <c r="W30" s="81">
        <v>5</v>
      </c>
      <c r="X30" s="81">
        <v>557</v>
      </c>
      <c r="Y30" s="83">
        <v>4</v>
      </c>
      <c r="Z30" s="108">
        <v>3116</v>
      </c>
      <c r="AA30" s="92">
        <v>2</v>
      </c>
      <c r="AB30" s="81">
        <v>7851</v>
      </c>
      <c r="AC30" s="83">
        <v>1</v>
      </c>
      <c r="AD30" s="83">
        <v>10000</v>
      </c>
      <c r="AE30" s="81">
        <v>0</v>
      </c>
      <c r="AF30" s="81">
        <v>1843</v>
      </c>
      <c r="AG30" s="83">
        <v>0</v>
      </c>
      <c r="AH30" s="83">
        <v>102</v>
      </c>
      <c r="AI30" s="81">
        <v>5</v>
      </c>
      <c r="AJ30" s="81">
        <v>1909</v>
      </c>
      <c r="AK30" s="83">
        <v>0</v>
      </c>
      <c r="AL30" s="83">
        <v>4352</v>
      </c>
      <c r="AM30" s="81">
        <v>7</v>
      </c>
      <c r="AN30" s="81">
        <v>1383</v>
      </c>
      <c r="AO30" s="83">
        <v>1</v>
      </c>
      <c r="AP30" s="83">
        <v>10000</v>
      </c>
      <c r="AQ30" s="81">
        <v>1</v>
      </c>
      <c r="AR30" s="81">
        <v>10000</v>
      </c>
      <c r="AS30" s="83">
        <v>4</v>
      </c>
      <c r="AT30" s="93">
        <v>5438</v>
      </c>
    </row>
    <row r="31" spans="1:46" ht="16.8" thickTop="1" thickBot="1" x14ac:dyDescent="0.35">
      <c r="A31" s="55"/>
      <c r="B31" s="56">
        <v>50</v>
      </c>
      <c r="C31" s="72">
        <f t="shared" si="5"/>
        <v>10.238095238095237</v>
      </c>
      <c r="D31" s="73">
        <f t="shared" si="6"/>
        <v>0.2</v>
      </c>
      <c r="E31" s="24">
        <f t="shared" ref="E31" si="9">SUMPRODUCT((G31&lt;&gt;0)*(H31&lt;&gt;10000)*H31 + (I31&lt;&gt;0)*(J31&lt;&gt;10000)*J31 + (K31&lt;&gt;0)*(L31&lt;&gt;10000)*L31 + (M31&lt;&gt;0)*(N31&lt;&gt;10000)*N31 + (O31&lt;&gt;0)*(P31&lt;&gt;10000)*P31 + (Q31&lt;&gt;0)*(R31&lt;&gt;10000)*R31 + (S31&lt;&gt;0)*(T31&lt;&gt;10000)*T31 + (U31&lt;&gt;0)*(V31&lt;&gt;10000)*V31 + (W31&lt;&gt;0)*(X31&lt;&gt;10000)*X31 + (Y31&lt;&gt;0)*(Z31&lt;&gt;10000)*Z31 + (AA31&lt;&gt;0)*(AB31&lt;&gt;10000)*AB31 + (AC31&lt;&gt;0)*(AD31&lt;&gt;10000)*AD31 + (AE31&lt;&gt;0)*(AF31&lt;&gt;10000)*AF31 + (AG31&lt;&gt;0)*(AH31&lt;&gt;10000)*AH31 + (AI31&lt;&gt;0)*(AJ31&lt;&gt;10000)*AJ31 + (AK31&lt;&gt;0)*(AL31&lt;&gt;10000)*AL31 + (AM31&lt;&gt;0)*(AN31&lt;&gt;10000)*AN31 + (AO31&lt;&gt;0)*(AP31&lt;&gt;10000)*AP31 + (AQ31&lt;&gt;0)*(AR31&lt;&gt;10000)*AR31 + (AS31&lt;&gt;0)*(AT31&lt;&gt;10000)*AT31) /
SUMPRODUCT((G31&lt;&gt;0)*(H31&lt;&gt;10000) + (I31&lt;&gt;0)*(J31&lt;&gt;10000) + (K31&lt;&gt;0)*(L31&lt;&gt;10000) + (M31&lt;&gt;0)*(N31&lt;&gt;10000) + (O31&lt;&gt;0)*(P31&lt;&gt;10000) + (Q31&lt;&gt;0)*(R31&lt;&gt;10000) + (S31&lt;&gt;0)*(T31&lt;&gt;10000) + (U31&lt;&gt;0)*(V31&lt;&gt;10000) + (W31&lt;&gt;0)*(X31&lt;&gt;10000) + (Y31&lt;&gt;0)*(Z31&lt;&gt;10000) + (AA31&lt;&gt;0)*(AB31&lt;&gt;10000) + (AC31&lt;&gt;0)*(AD31&lt;&gt;10000) + (AE31&lt;&gt;0)*(AF31&lt;&gt;10000) + (AG31&lt;&gt;0)*(AH31&lt;&gt;10000) + (AI31&lt;&gt;0)*(AJ31&lt;&gt;10000) + (AK31&lt;&gt;0)*(AL31&lt;&gt;10000) + (AM31&lt;&gt;0)*(AN31&lt;&gt;10000) + (AO31&lt;&gt;0)*(AP31&lt;&gt;10000) + (AQ31&lt;&gt;0)*(AR31&lt;&gt;10000) + (AS31&lt;&gt;0)*(AT31&lt;&gt;10000))</f>
        <v>1003.5333333333333</v>
      </c>
      <c r="F31" s="61">
        <f>(COUNTIF(G31:AT31,10000)+COUNTIF(G31:AT31,0))/20</f>
        <v>0.25</v>
      </c>
      <c r="G31" s="95">
        <v>0</v>
      </c>
      <c r="H31" s="96">
        <v>8406</v>
      </c>
      <c r="I31" s="97">
        <v>13</v>
      </c>
      <c r="J31" s="97">
        <v>189</v>
      </c>
      <c r="K31" s="96">
        <v>14</v>
      </c>
      <c r="L31" s="96">
        <v>177</v>
      </c>
      <c r="M31" s="97">
        <v>0</v>
      </c>
      <c r="N31" s="97">
        <v>4873</v>
      </c>
      <c r="O31" s="96">
        <v>5</v>
      </c>
      <c r="P31" s="96">
        <v>7040</v>
      </c>
      <c r="Q31" s="97">
        <v>7</v>
      </c>
      <c r="R31" s="97">
        <v>187</v>
      </c>
      <c r="S31" s="96">
        <v>4</v>
      </c>
      <c r="T31" s="96">
        <v>3422</v>
      </c>
      <c r="U31" s="97">
        <v>50</v>
      </c>
      <c r="V31" s="97">
        <v>53</v>
      </c>
      <c r="W31" s="96">
        <v>50</v>
      </c>
      <c r="X31" s="96">
        <v>64</v>
      </c>
      <c r="Y31" s="97">
        <v>8</v>
      </c>
      <c r="Z31" s="144">
        <v>261</v>
      </c>
      <c r="AA31" s="95">
        <v>6</v>
      </c>
      <c r="AB31" s="96">
        <v>998</v>
      </c>
      <c r="AC31" s="97">
        <v>8</v>
      </c>
      <c r="AD31" s="97">
        <v>709</v>
      </c>
      <c r="AE31" s="96">
        <v>8</v>
      </c>
      <c r="AF31" s="96">
        <v>880</v>
      </c>
      <c r="AG31" s="97">
        <v>11</v>
      </c>
      <c r="AH31" s="97">
        <v>339</v>
      </c>
      <c r="AI31" s="96">
        <v>10</v>
      </c>
      <c r="AJ31" s="96">
        <v>174</v>
      </c>
      <c r="AK31" s="97">
        <v>0</v>
      </c>
      <c r="AL31" s="97">
        <v>3562</v>
      </c>
      <c r="AM31" s="96">
        <v>2</v>
      </c>
      <c r="AN31" s="96">
        <v>10000</v>
      </c>
      <c r="AO31" s="97">
        <v>4</v>
      </c>
      <c r="AP31" s="97">
        <v>404</v>
      </c>
      <c r="AQ31" s="96">
        <v>0</v>
      </c>
      <c r="AR31" s="96">
        <v>4920</v>
      </c>
      <c r="AS31" s="97">
        <v>5</v>
      </c>
      <c r="AT31" s="98">
        <v>156</v>
      </c>
    </row>
    <row r="32" spans="1:46" ht="16.2" thickTop="1" x14ac:dyDescent="0.3">
      <c r="A32" s="19"/>
      <c r="B32" s="2"/>
      <c r="C32" s="26"/>
      <c r="D32" s="26"/>
      <c r="E32" s="26"/>
      <c r="F32" s="27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</row>
    <row r="33" spans="1:46" ht="16.2" thickBot="1" x14ac:dyDescent="0.35"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</row>
    <row r="34" spans="1:46" ht="39" customHeight="1" x14ac:dyDescent="0.4">
      <c r="A34" s="37" t="s">
        <v>41</v>
      </c>
      <c r="B34" s="37"/>
      <c r="C34" s="37"/>
      <c r="D34" s="37"/>
      <c r="E34" s="37"/>
      <c r="F34" s="38"/>
      <c r="G34" s="126" t="s">
        <v>17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8"/>
      <c r="AA34" s="126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8"/>
    </row>
    <row r="35" spans="1:46" ht="16.2" thickBot="1" x14ac:dyDescent="0.35">
      <c r="G35" s="129" t="s">
        <v>3</v>
      </c>
      <c r="H35" s="130"/>
      <c r="I35" s="139" t="s">
        <v>4</v>
      </c>
      <c r="J35" s="140"/>
      <c r="K35" s="141" t="s">
        <v>5</v>
      </c>
      <c r="L35" s="130"/>
      <c r="M35" s="139" t="s">
        <v>6</v>
      </c>
      <c r="N35" s="140"/>
      <c r="O35" s="141" t="s">
        <v>7</v>
      </c>
      <c r="P35" s="130"/>
      <c r="Q35" s="139" t="s">
        <v>8</v>
      </c>
      <c r="R35" s="140"/>
      <c r="S35" s="141" t="s">
        <v>9</v>
      </c>
      <c r="T35" s="130"/>
      <c r="U35" s="139" t="s">
        <v>10</v>
      </c>
      <c r="V35" s="140"/>
      <c r="W35" s="141" t="s">
        <v>11</v>
      </c>
      <c r="X35" s="130"/>
      <c r="Y35" s="139" t="s">
        <v>12</v>
      </c>
      <c r="Z35" s="142"/>
      <c r="AA35" s="129" t="s">
        <v>24</v>
      </c>
      <c r="AB35" s="130"/>
      <c r="AC35" s="139" t="s">
        <v>25</v>
      </c>
      <c r="AD35" s="140"/>
      <c r="AE35" s="141" t="s">
        <v>26</v>
      </c>
      <c r="AF35" s="130"/>
      <c r="AG35" s="139" t="s">
        <v>27</v>
      </c>
      <c r="AH35" s="140"/>
      <c r="AI35" s="141" t="s">
        <v>28</v>
      </c>
      <c r="AJ35" s="130"/>
      <c r="AK35" s="139" t="s">
        <v>29</v>
      </c>
      <c r="AL35" s="140"/>
      <c r="AM35" s="141" t="s">
        <v>30</v>
      </c>
      <c r="AN35" s="130"/>
      <c r="AO35" s="139" t="s">
        <v>31</v>
      </c>
      <c r="AP35" s="140"/>
      <c r="AQ35" s="141" t="s">
        <v>32</v>
      </c>
      <c r="AR35" s="130"/>
      <c r="AS35" s="139" t="s">
        <v>33</v>
      </c>
      <c r="AT35" s="142"/>
    </row>
    <row r="36" spans="1:46" s="10" customFormat="1" ht="57.6" customHeight="1" thickBot="1" x14ac:dyDescent="0.35">
      <c r="A36" s="23" t="s">
        <v>23</v>
      </c>
      <c r="B36" s="23" t="s">
        <v>22</v>
      </c>
      <c r="C36" s="23" t="s">
        <v>18</v>
      </c>
      <c r="D36" s="23" t="s">
        <v>1</v>
      </c>
      <c r="E36" s="23" t="s">
        <v>34</v>
      </c>
      <c r="F36" s="23" t="s">
        <v>35</v>
      </c>
      <c r="G36" s="134" t="s">
        <v>13</v>
      </c>
      <c r="H36" s="135" t="s">
        <v>14</v>
      </c>
      <c r="I36" s="136" t="s">
        <v>13</v>
      </c>
      <c r="J36" s="136" t="s">
        <v>14</v>
      </c>
      <c r="K36" s="135" t="s">
        <v>13</v>
      </c>
      <c r="L36" s="135" t="s">
        <v>14</v>
      </c>
      <c r="M36" s="136" t="s">
        <v>13</v>
      </c>
      <c r="N36" s="136" t="s">
        <v>14</v>
      </c>
      <c r="O36" s="135" t="s">
        <v>13</v>
      </c>
      <c r="P36" s="135" t="s">
        <v>14</v>
      </c>
      <c r="Q36" s="136" t="s">
        <v>13</v>
      </c>
      <c r="R36" s="136" t="s">
        <v>14</v>
      </c>
      <c r="S36" s="135" t="s">
        <v>13</v>
      </c>
      <c r="T36" s="135" t="s">
        <v>14</v>
      </c>
      <c r="U36" s="136" t="s">
        <v>13</v>
      </c>
      <c r="V36" s="136" t="s">
        <v>14</v>
      </c>
      <c r="W36" s="135" t="s">
        <v>13</v>
      </c>
      <c r="X36" s="135" t="s">
        <v>14</v>
      </c>
      <c r="Y36" s="136" t="s">
        <v>13</v>
      </c>
      <c r="Z36" s="137" t="s">
        <v>14</v>
      </c>
      <c r="AA36" s="134" t="s">
        <v>13</v>
      </c>
      <c r="AB36" s="135" t="s">
        <v>14</v>
      </c>
      <c r="AC36" s="136" t="s">
        <v>13</v>
      </c>
      <c r="AD36" s="136" t="s">
        <v>14</v>
      </c>
      <c r="AE36" s="135" t="s">
        <v>13</v>
      </c>
      <c r="AF36" s="135" t="s">
        <v>14</v>
      </c>
      <c r="AG36" s="136" t="s">
        <v>13</v>
      </c>
      <c r="AH36" s="136" t="s">
        <v>14</v>
      </c>
      <c r="AI36" s="135" t="s">
        <v>13</v>
      </c>
      <c r="AJ36" s="135" t="s">
        <v>14</v>
      </c>
      <c r="AK36" s="136" t="s">
        <v>13</v>
      </c>
      <c r="AL36" s="136" t="s">
        <v>14</v>
      </c>
      <c r="AM36" s="135" t="s">
        <v>13</v>
      </c>
      <c r="AN36" s="135" t="s">
        <v>14</v>
      </c>
      <c r="AO36" s="136" t="s">
        <v>13</v>
      </c>
      <c r="AP36" s="136" t="s">
        <v>14</v>
      </c>
      <c r="AQ36" s="135" t="s">
        <v>13</v>
      </c>
      <c r="AR36" s="135" t="s">
        <v>14</v>
      </c>
      <c r="AS36" s="136" t="s">
        <v>13</v>
      </c>
      <c r="AT36" s="137" t="s">
        <v>14</v>
      </c>
    </row>
    <row r="37" spans="1:46" ht="16.8" thickTop="1" thickBot="1" x14ac:dyDescent="0.35">
      <c r="A37" s="51">
        <v>5</v>
      </c>
      <c r="B37" s="52">
        <v>10</v>
      </c>
      <c r="C37" s="58">
        <f t="shared" ref="C37:C45" si="10">AVERAGE(G37,I37,K37,M37,O37,Q37,S37,U37,W37,Y37,AA37,AC37,AE37,AG37,AI37,AI37,AK37,AM37,AO37,AQ37,AS37)</f>
        <v>0</v>
      </c>
      <c r="D37" s="49">
        <f t="shared" ref="D37:D45" si="11">COUNTIF(G37:AT37,0)/20</f>
        <v>1</v>
      </c>
      <c r="E37" s="24"/>
      <c r="F37" s="61">
        <f t="shared" ref="F37:F45" si="12">(COUNTIF(G37:AT37,10000)+COUNTIF(G37:AT37,0))/20</f>
        <v>1</v>
      </c>
      <c r="G37" s="87">
        <v>0</v>
      </c>
      <c r="H37" s="88">
        <v>131</v>
      </c>
      <c r="I37" s="89">
        <v>0</v>
      </c>
      <c r="J37" s="89">
        <v>132</v>
      </c>
      <c r="K37" s="88">
        <v>0</v>
      </c>
      <c r="L37" s="88">
        <v>132</v>
      </c>
      <c r="M37" s="89">
        <v>0</v>
      </c>
      <c r="N37" s="89">
        <v>132</v>
      </c>
      <c r="O37" s="88">
        <v>0</v>
      </c>
      <c r="P37" s="88">
        <v>248</v>
      </c>
      <c r="Q37" s="89">
        <v>0</v>
      </c>
      <c r="R37" s="89">
        <v>251</v>
      </c>
      <c r="S37" s="88">
        <v>0</v>
      </c>
      <c r="T37" s="88">
        <v>132</v>
      </c>
      <c r="U37" s="89">
        <v>0</v>
      </c>
      <c r="V37" s="89">
        <v>132</v>
      </c>
      <c r="W37" s="88">
        <v>0</v>
      </c>
      <c r="X37" s="88">
        <v>132</v>
      </c>
      <c r="Y37" s="89">
        <v>0</v>
      </c>
      <c r="Z37" s="143">
        <v>132</v>
      </c>
      <c r="AA37" s="87">
        <v>0</v>
      </c>
      <c r="AB37" s="88">
        <v>249</v>
      </c>
      <c r="AC37" s="89">
        <v>0</v>
      </c>
      <c r="AD37" s="89">
        <v>132</v>
      </c>
      <c r="AE37" s="88">
        <v>0</v>
      </c>
      <c r="AF37" s="88">
        <v>253</v>
      </c>
      <c r="AG37" s="89">
        <v>0</v>
      </c>
      <c r="AH37" s="89">
        <v>102</v>
      </c>
      <c r="AI37" s="88">
        <v>0</v>
      </c>
      <c r="AJ37" s="88">
        <v>250</v>
      </c>
      <c r="AK37" s="89">
        <v>0</v>
      </c>
      <c r="AL37" s="89">
        <v>280</v>
      </c>
      <c r="AM37" s="88">
        <v>0</v>
      </c>
      <c r="AN37" s="88">
        <v>132</v>
      </c>
      <c r="AO37" s="89">
        <v>0</v>
      </c>
      <c r="AP37" s="89">
        <v>249</v>
      </c>
      <c r="AQ37" s="88">
        <v>0</v>
      </c>
      <c r="AR37" s="88">
        <v>279</v>
      </c>
      <c r="AS37" s="89">
        <v>0</v>
      </c>
      <c r="AT37" s="90">
        <v>279</v>
      </c>
    </row>
    <row r="38" spans="1:46" ht="16.8" thickTop="1" thickBot="1" x14ac:dyDescent="0.35">
      <c r="A38" s="54"/>
      <c r="B38" s="8">
        <v>30</v>
      </c>
      <c r="C38" s="29">
        <f t="shared" si="10"/>
        <v>1.4285714285714286</v>
      </c>
      <c r="D38" s="25">
        <f t="shared" si="11"/>
        <v>0.95</v>
      </c>
      <c r="E38" s="24"/>
      <c r="F38" s="61">
        <f t="shared" si="12"/>
        <v>0.95</v>
      </c>
      <c r="G38" s="92">
        <v>0</v>
      </c>
      <c r="H38" s="81">
        <v>249</v>
      </c>
      <c r="I38" s="83">
        <v>0</v>
      </c>
      <c r="J38" s="83">
        <v>253</v>
      </c>
      <c r="K38" s="81">
        <v>0</v>
      </c>
      <c r="L38" s="81">
        <v>250</v>
      </c>
      <c r="M38" s="83">
        <v>0</v>
      </c>
      <c r="N38" s="83">
        <v>252</v>
      </c>
      <c r="O38" s="81">
        <v>0</v>
      </c>
      <c r="P38" s="81">
        <v>253</v>
      </c>
      <c r="Q38" s="83">
        <v>0</v>
      </c>
      <c r="R38" s="83">
        <v>250</v>
      </c>
      <c r="S38" s="81">
        <v>0</v>
      </c>
      <c r="T38" s="81">
        <v>251</v>
      </c>
      <c r="U38" s="83">
        <v>0</v>
      </c>
      <c r="V38" s="83">
        <v>132</v>
      </c>
      <c r="W38" s="81">
        <v>30</v>
      </c>
      <c r="X38" s="81">
        <v>89</v>
      </c>
      <c r="Y38" s="83">
        <v>0</v>
      </c>
      <c r="Z38" s="108">
        <v>102</v>
      </c>
      <c r="AA38" s="92">
        <v>0</v>
      </c>
      <c r="AB38" s="81">
        <v>279</v>
      </c>
      <c r="AC38" s="83">
        <v>0</v>
      </c>
      <c r="AD38" s="83">
        <v>102</v>
      </c>
      <c r="AE38" s="81">
        <v>0</v>
      </c>
      <c r="AF38" s="81">
        <v>253</v>
      </c>
      <c r="AG38" s="83">
        <v>0</v>
      </c>
      <c r="AH38" s="83">
        <v>132</v>
      </c>
      <c r="AI38" s="81">
        <v>0</v>
      </c>
      <c r="AJ38" s="81">
        <v>278</v>
      </c>
      <c r="AK38" s="83">
        <v>0</v>
      </c>
      <c r="AL38" s="83">
        <v>251</v>
      </c>
      <c r="AM38" s="81">
        <v>0</v>
      </c>
      <c r="AN38" s="81">
        <v>250</v>
      </c>
      <c r="AO38" s="83">
        <v>0</v>
      </c>
      <c r="AP38" s="83">
        <v>251</v>
      </c>
      <c r="AQ38" s="81">
        <v>0</v>
      </c>
      <c r="AR38" s="81">
        <v>280</v>
      </c>
      <c r="AS38" s="83">
        <v>0</v>
      </c>
      <c r="AT38" s="93">
        <v>251</v>
      </c>
    </row>
    <row r="39" spans="1:46" ht="16.8" thickTop="1" thickBot="1" x14ac:dyDescent="0.35">
      <c r="A39" s="55"/>
      <c r="B39" s="56">
        <v>50</v>
      </c>
      <c r="C39" s="59">
        <f t="shared" si="10"/>
        <v>45.428571428571431</v>
      </c>
      <c r="D39" s="60">
        <f t="shared" si="11"/>
        <v>0.05</v>
      </c>
      <c r="E39" s="24">
        <f t="shared" ref="E37:E45" si="13">SUMPRODUCT((G39&lt;&gt;0)*(H39&lt;&gt;10000)*H39 + (I39&lt;&gt;0)*(J39&lt;&gt;10000)*J39 + (K39&lt;&gt;0)*(L39&lt;&gt;10000)*L39 + (M39&lt;&gt;0)*(N39&lt;&gt;10000)*N39 + (O39&lt;&gt;0)*(P39&lt;&gt;10000)*P39 + (Q39&lt;&gt;0)*(R39&lt;&gt;10000)*R39 + (S39&lt;&gt;0)*(T39&lt;&gt;10000)*T39 + (U39&lt;&gt;0)*(V39&lt;&gt;10000)*V39 + (W39&lt;&gt;0)*(X39&lt;&gt;10000)*X39 + (Y39&lt;&gt;0)*(Z39&lt;&gt;10000)*Z39 + (AA39&lt;&gt;0)*(AB39&lt;&gt;10000)*AB39 + (AC39&lt;&gt;0)*(AD39&lt;&gt;10000)*AD39 + (AE39&lt;&gt;0)*(AF39&lt;&gt;10000)*AF39 + (AG39&lt;&gt;0)*(AH39&lt;&gt;10000)*AH39 + (AI39&lt;&gt;0)*(AJ39&lt;&gt;10000)*AJ39 + (AK39&lt;&gt;0)*(AL39&lt;&gt;10000)*AL39 + (AM39&lt;&gt;0)*(AN39&lt;&gt;10000)*AN39 + (AO39&lt;&gt;0)*(AP39&lt;&gt;10000)*AP39 + (AQ39&lt;&gt;0)*(AR39&lt;&gt;10000)*AR39 + (AS39&lt;&gt;0)*(AT39&lt;&gt;10000)*AT39) /
SUMPRODUCT((G39&lt;&gt;0)*(H39&lt;&gt;10000) + (I39&lt;&gt;0)*(J39&lt;&gt;10000) + (K39&lt;&gt;0)*(L39&lt;&gt;10000) + (M39&lt;&gt;0)*(N39&lt;&gt;10000) + (O39&lt;&gt;0)*(P39&lt;&gt;10000) + (Q39&lt;&gt;0)*(R39&lt;&gt;10000) + (S39&lt;&gt;0)*(T39&lt;&gt;10000) + (U39&lt;&gt;0)*(V39&lt;&gt;10000) + (W39&lt;&gt;0)*(X39&lt;&gt;10000) + (Y39&lt;&gt;0)*(Z39&lt;&gt;10000) + (AA39&lt;&gt;0)*(AB39&lt;&gt;10000) + (AC39&lt;&gt;0)*(AD39&lt;&gt;10000) + (AE39&lt;&gt;0)*(AF39&lt;&gt;10000) + (AG39&lt;&gt;0)*(AH39&lt;&gt;10000) + (AI39&lt;&gt;0)*(AJ39&lt;&gt;10000) + (AK39&lt;&gt;0)*(AL39&lt;&gt;10000) + (AM39&lt;&gt;0)*(AN39&lt;&gt;10000) + (AO39&lt;&gt;0)*(AP39&lt;&gt;10000) + (AQ39&lt;&gt;0)*(AR39&lt;&gt;10000) + (AS39&lt;&gt;0)*(AT39&lt;&gt;10000))</f>
        <v>72.631578947368425</v>
      </c>
      <c r="F39" s="61">
        <f t="shared" si="12"/>
        <v>0.05</v>
      </c>
      <c r="G39" s="95">
        <v>50</v>
      </c>
      <c r="H39" s="96">
        <v>82</v>
      </c>
      <c r="I39" s="97">
        <v>50</v>
      </c>
      <c r="J39" s="97">
        <v>87</v>
      </c>
      <c r="K39" s="96">
        <v>50</v>
      </c>
      <c r="L39" s="96">
        <v>70</v>
      </c>
      <c r="M39" s="97">
        <v>50</v>
      </c>
      <c r="N39" s="97">
        <v>91</v>
      </c>
      <c r="O39" s="96">
        <v>50</v>
      </c>
      <c r="P39" s="96">
        <v>59</v>
      </c>
      <c r="Q39" s="97">
        <v>50</v>
      </c>
      <c r="R39" s="97">
        <v>73</v>
      </c>
      <c r="S39" s="96">
        <v>50</v>
      </c>
      <c r="T39" s="96">
        <v>48</v>
      </c>
      <c r="U39" s="97">
        <v>50</v>
      </c>
      <c r="V39" s="97">
        <v>53</v>
      </c>
      <c r="W39" s="96">
        <v>50</v>
      </c>
      <c r="X39" s="96">
        <v>87</v>
      </c>
      <c r="Y39" s="97">
        <v>50</v>
      </c>
      <c r="Z39" s="144">
        <v>58</v>
      </c>
      <c r="AA39" s="95">
        <v>50</v>
      </c>
      <c r="AB39" s="96">
        <v>71</v>
      </c>
      <c r="AC39" s="97">
        <v>50</v>
      </c>
      <c r="AD39" s="97">
        <v>64</v>
      </c>
      <c r="AE39" s="96">
        <v>4</v>
      </c>
      <c r="AF39" s="96">
        <v>181</v>
      </c>
      <c r="AG39" s="97">
        <v>50</v>
      </c>
      <c r="AH39" s="97">
        <v>47</v>
      </c>
      <c r="AI39" s="96">
        <v>50</v>
      </c>
      <c r="AJ39" s="96">
        <v>55</v>
      </c>
      <c r="AK39" s="97">
        <v>50</v>
      </c>
      <c r="AL39" s="97">
        <v>61</v>
      </c>
      <c r="AM39" s="96">
        <v>50</v>
      </c>
      <c r="AN39" s="96">
        <v>59</v>
      </c>
      <c r="AO39" s="97">
        <v>50</v>
      </c>
      <c r="AP39" s="97">
        <v>59</v>
      </c>
      <c r="AQ39" s="96">
        <v>0</v>
      </c>
      <c r="AR39" s="96">
        <v>251</v>
      </c>
      <c r="AS39" s="97">
        <v>50</v>
      </c>
      <c r="AT39" s="98">
        <v>75</v>
      </c>
    </row>
    <row r="40" spans="1:46" ht="16.8" thickTop="1" thickBot="1" x14ac:dyDescent="0.35">
      <c r="A40" s="51">
        <v>30</v>
      </c>
      <c r="B40" s="52">
        <v>10</v>
      </c>
      <c r="C40" s="58">
        <f t="shared" si="10"/>
        <v>0.95238095238095233</v>
      </c>
      <c r="D40" s="49">
        <f t="shared" si="11"/>
        <v>0.5</v>
      </c>
      <c r="E40" s="24"/>
      <c r="F40" s="61">
        <f t="shared" si="12"/>
        <v>0.8</v>
      </c>
      <c r="G40" s="87">
        <v>1</v>
      </c>
      <c r="H40" s="88">
        <v>10000</v>
      </c>
      <c r="I40" s="89">
        <v>0</v>
      </c>
      <c r="J40" s="89">
        <v>228</v>
      </c>
      <c r="K40" s="88">
        <v>0</v>
      </c>
      <c r="L40" s="88">
        <v>132</v>
      </c>
      <c r="M40" s="89">
        <v>4</v>
      </c>
      <c r="N40" s="89">
        <v>10000</v>
      </c>
      <c r="O40" s="88">
        <v>1</v>
      </c>
      <c r="P40" s="88">
        <v>10000</v>
      </c>
      <c r="Q40" s="89">
        <v>0</v>
      </c>
      <c r="R40" s="89">
        <v>1189</v>
      </c>
      <c r="S40" s="88">
        <v>0</v>
      </c>
      <c r="T40" s="88">
        <v>1553</v>
      </c>
      <c r="U40" s="89">
        <v>0</v>
      </c>
      <c r="V40" s="89">
        <v>5972</v>
      </c>
      <c r="W40" s="88">
        <v>1</v>
      </c>
      <c r="X40" s="88">
        <v>9548</v>
      </c>
      <c r="Y40" s="89">
        <v>5</v>
      </c>
      <c r="Z40" s="143">
        <v>3973</v>
      </c>
      <c r="AA40" s="87">
        <v>2</v>
      </c>
      <c r="AB40" s="88">
        <v>10000</v>
      </c>
      <c r="AC40" s="89">
        <v>1</v>
      </c>
      <c r="AD40" s="89">
        <v>10000</v>
      </c>
      <c r="AE40" s="88">
        <v>0</v>
      </c>
      <c r="AF40" s="88">
        <v>102</v>
      </c>
      <c r="AG40" s="89">
        <v>0</v>
      </c>
      <c r="AH40" s="89">
        <v>6471</v>
      </c>
      <c r="AI40" s="88">
        <v>1</v>
      </c>
      <c r="AJ40" s="88">
        <v>9104</v>
      </c>
      <c r="AK40" s="89">
        <v>2</v>
      </c>
      <c r="AL40" s="89">
        <v>10000</v>
      </c>
      <c r="AM40" s="88">
        <v>1</v>
      </c>
      <c r="AN40" s="88">
        <v>8318</v>
      </c>
      <c r="AO40" s="89">
        <v>0</v>
      </c>
      <c r="AP40" s="89">
        <v>132</v>
      </c>
      <c r="AQ40" s="88">
        <v>0</v>
      </c>
      <c r="AR40" s="88">
        <v>383</v>
      </c>
      <c r="AS40" s="89">
        <v>0</v>
      </c>
      <c r="AT40" s="90">
        <v>2592</v>
      </c>
    </row>
    <row r="41" spans="1:46" ht="16.8" thickTop="1" thickBot="1" x14ac:dyDescent="0.35">
      <c r="A41" s="54"/>
      <c r="B41" s="8">
        <v>30</v>
      </c>
      <c r="C41" s="29">
        <f t="shared" si="10"/>
        <v>3.8571428571428572</v>
      </c>
      <c r="D41" s="25">
        <f t="shared" si="11"/>
        <v>0.25</v>
      </c>
      <c r="E41" s="24">
        <f t="shared" si="13"/>
        <v>1613.2</v>
      </c>
      <c r="F41" s="61">
        <f t="shared" si="12"/>
        <v>0.25</v>
      </c>
      <c r="G41" s="111">
        <v>9</v>
      </c>
      <c r="H41" s="86">
        <v>325</v>
      </c>
      <c r="I41" s="85">
        <v>7</v>
      </c>
      <c r="J41" s="85">
        <v>168</v>
      </c>
      <c r="K41" s="86">
        <v>6</v>
      </c>
      <c r="L41" s="86">
        <v>1126</v>
      </c>
      <c r="M41" s="85">
        <v>0</v>
      </c>
      <c r="N41" s="85">
        <v>530</v>
      </c>
      <c r="O41" s="86">
        <v>8</v>
      </c>
      <c r="P41" s="86">
        <v>152</v>
      </c>
      <c r="Q41" s="85">
        <v>0</v>
      </c>
      <c r="R41" s="85">
        <v>3125</v>
      </c>
      <c r="S41" s="86">
        <v>5</v>
      </c>
      <c r="T41" s="86">
        <v>1426</v>
      </c>
      <c r="U41" s="85">
        <v>0</v>
      </c>
      <c r="V41" s="85">
        <v>2559</v>
      </c>
      <c r="W41" s="86">
        <v>2</v>
      </c>
      <c r="X41" s="86">
        <v>7132</v>
      </c>
      <c r="Y41" s="85">
        <v>9</v>
      </c>
      <c r="Z41" s="109">
        <v>299</v>
      </c>
      <c r="AA41" s="111">
        <v>9</v>
      </c>
      <c r="AB41" s="86">
        <v>302</v>
      </c>
      <c r="AC41" s="85">
        <v>9</v>
      </c>
      <c r="AD41" s="85">
        <v>304</v>
      </c>
      <c r="AE41" s="86">
        <v>3</v>
      </c>
      <c r="AF41" s="86">
        <v>1163</v>
      </c>
      <c r="AG41" s="85">
        <v>0</v>
      </c>
      <c r="AH41" s="85">
        <v>3100</v>
      </c>
      <c r="AI41" s="86">
        <v>0</v>
      </c>
      <c r="AJ41" s="86">
        <v>3844</v>
      </c>
      <c r="AK41" s="85">
        <v>2</v>
      </c>
      <c r="AL41" s="85">
        <v>4413</v>
      </c>
      <c r="AM41" s="86">
        <v>2</v>
      </c>
      <c r="AN41" s="86">
        <v>1414</v>
      </c>
      <c r="AO41" s="85">
        <v>5</v>
      </c>
      <c r="AP41" s="85">
        <v>1515</v>
      </c>
      <c r="AQ41" s="86">
        <v>1</v>
      </c>
      <c r="AR41" s="86">
        <v>3734</v>
      </c>
      <c r="AS41" s="85">
        <v>4</v>
      </c>
      <c r="AT41" s="146">
        <v>725</v>
      </c>
    </row>
    <row r="42" spans="1:46" ht="16.8" thickTop="1" thickBot="1" x14ac:dyDescent="0.35">
      <c r="A42" s="55"/>
      <c r="B42" s="56">
        <v>50</v>
      </c>
      <c r="C42" s="59">
        <f t="shared" si="10"/>
        <v>30.61904761904762</v>
      </c>
      <c r="D42" s="60">
        <f t="shared" si="11"/>
        <v>0</v>
      </c>
      <c r="E42" s="24">
        <f t="shared" si="13"/>
        <v>129.42105263157896</v>
      </c>
      <c r="F42" s="61">
        <f t="shared" si="12"/>
        <v>0.05</v>
      </c>
      <c r="G42" s="95">
        <v>50</v>
      </c>
      <c r="H42" s="96">
        <v>42</v>
      </c>
      <c r="I42" s="97">
        <v>9</v>
      </c>
      <c r="J42" s="97">
        <v>173</v>
      </c>
      <c r="K42" s="96">
        <v>11</v>
      </c>
      <c r="L42" s="96">
        <v>156</v>
      </c>
      <c r="M42" s="97">
        <v>7</v>
      </c>
      <c r="N42" s="97">
        <v>199</v>
      </c>
      <c r="O42" s="96">
        <v>50</v>
      </c>
      <c r="P42" s="96">
        <v>55</v>
      </c>
      <c r="Q42" s="97">
        <v>15</v>
      </c>
      <c r="R42" s="97">
        <v>102</v>
      </c>
      <c r="S42" s="96">
        <v>50</v>
      </c>
      <c r="T42" s="96">
        <v>63</v>
      </c>
      <c r="U42" s="97">
        <v>50</v>
      </c>
      <c r="V42" s="97">
        <v>62</v>
      </c>
      <c r="W42" s="96">
        <v>50</v>
      </c>
      <c r="X42" s="96">
        <v>56</v>
      </c>
      <c r="Y42" s="97">
        <v>50</v>
      </c>
      <c r="Z42" s="144">
        <v>66</v>
      </c>
      <c r="AA42" s="95">
        <v>50</v>
      </c>
      <c r="AB42" s="96">
        <v>65</v>
      </c>
      <c r="AC42" s="97">
        <v>50</v>
      </c>
      <c r="AD42" s="97">
        <v>64</v>
      </c>
      <c r="AE42" s="96">
        <v>50</v>
      </c>
      <c r="AF42" s="96">
        <v>62</v>
      </c>
      <c r="AG42" s="97">
        <v>50</v>
      </c>
      <c r="AH42" s="97">
        <v>49</v>
      </c>
      <c r="AI42" s="96">
        <v>7</v>
      </c>
      <c r="AJ42" s="96">
        <v>277</v>
      </c>
      <c r="AK42" s="97">
        <v>4</v>
      </c>
      <c r="AL42" s="97">
        <v>537</v>
      </c>
      <c r="AM42" s="96">
        <v>4</v>
      </c>
      <c r="AN42" s="96">
        <v>10000</v>
      </c>
      <c r="AO42" s="97">
        <v>50</v>
      </c>
      <c r="AP42" s="97">
        <v>69</v>
      </c>
      <c r="AQ42" s="96">
        <v>17</v>
      </c>
      <c r="AR42" s="96">
        <v>153</v>
      </c>
      <c r="AS42" s="97">
        <v>12</v>
      </c>
      <c r="AT42" s="98">
        <v>209</v>
      </c>
    </row>
    <row r="43" spans="1:46" ht="16.8" thickTop="1" thickBot="1" x14ac:dyDescent="0.35">
      <c r="A43" s="51">
        <v>60</v>
      </c>
      <c r="B43" s="52">
        <v>10</v>
      </c>
      <c r="C43" s="58">
        <f t="shared" si="10"/>
        <v>3.2857142857142856</v>
      </c>
      <c r="D43" s="49">
        <f t="shared" si="11"/>
        <v>0.05</v>
      </c>
      <c r="E43" s="24"/>
      <c r="F43" s="61">
        <f t="shared" si="12"/>
        <v>0.95</v>
      </c>
      <c r="G43" s="87">
        <v>6</v>
      </c>
      <c r="H43" s="88">
        <v>10000</v>
      </c>
      <c r="I43" s="89">
        <v>4</v>
      </c>
      <c r="J43" s="89">
        <v>10000</v>
      </c>
      <c r="K43" s="88">
        <v>1</v>
      </c>
      <c r="L43" s="88">
        <v>10000</v>
      </c>
      <c r="M43" s="89">
        <v>2</v>
      </c>
      <c r="N43" s="89">
        <v>10000</v>
      </c>
      <c r="O43" s="88">
        <v>1</v>
      </c>
      <c r="P43" s="88">
        <v>10000</v>
      </c>
      <c r="Q43" s="89">
        <v>3</v>
      </c>
      <c r="R43" s="89">
        <v>10000</v>
      </c>
      <c r="S43" s="88">
        <v>1</v>
      </c>
      <c r="T43" s="88">
        <v>10000</v>
      </c>
      <c r="U43" s="89">
        <v>0</v>
      </c>
      <c r="V43" s="89">
        <v>102</v>
      </c>
      <c r="W43" s="88">
        <v>4</v>
      </c>
      <c r="X43" s="88">
        <v>10000</v>
      </c>
      <c r="Y43" s="89">
        <v>2</v>
      </c>
      <c r="Z43" s="143">
        <v>10000</v>
      </c>
      <c r="AA43" s="87">
        <v>2</v>
      </c>
      <c r="AB43" s="88">
        <v>10000</v>
      </c>
      <c r="AC43" s="89">
        <v>4</v>
      </c>
      <c r="AD43" s="89">
        <v>10000</v>
      </c>
      <c r="AE43" s="88">
        <v>3</v>
      </c>
      <c r="AF43" s="88">
        <v>10000</v>
      </c>
      <c r="AG43" s="89">
        <v>4</v>
      </c>
      <c r="AH43" s="89">
        <v>10000</v>
      </c>
      <c r="AI43" s="88">
        <v>4</v>
      </c>
      <c r="AJ43" s="88">
        <v>10000</v>
      </c>
      <c r="AK43" s="89">
        <v>5</v>
      </c>
      <c r="AL43" s="89">
        <v>10000</v>
      </c>
      <c r="AM43" s="88">
        <v>5</v>
      </c>
      <c r="AN43" s="88">
        <v>10000</v>
      </c>
      <c r="AO43" s="89">
        <v>5</v>
      </c>
      <c r="AP43" s="89">
        <v>10000</v>
      </c>
      <c r="AQ43" s="88">
        <v>3</v>
      </c>
      <c r="AR43" s="88">
        <v>10000</v>
      </c>
      <c r="AS43" s="89">
        <v>6</v>
      </c>
      <c r="AT43" s="90">
        <v>5541</v>
      </c>
    </row>
    <row r="44" spans="1:46" ht="16.8" thickTop="1" thickBot="1" x14ac:dyDescent="0.35">
      <c r="A44" s="54"/>
      <c r="B44" s="8">
        <v>30</v>
      </c>
      <c r="C44" s="29">
        <f>AVERAGE(G44,I44,K44,M44,O44,Q44,S44,U44,W44,Y44,AA44,AC44,AE44,AG44,AI44,AI44,AK44,AM44,AO44,AQ44,AS44)</f>
        <v>11.142857142857142</v>
      </c>
      <c r="D44" s="25">
        <f t="shared" si="11"/>
        <v>0</v>
      </c>
      <c r="E44" s="24">
        <f t="shared" si="13"/>
        <v>2879.3888888888887</v>
      </c>
      <c r="F44" s="61">
        <f t="shared" si="12"/>
        <v>0.1</v>
      </c>
      <c r="G44" s="92">
        <v>14</v>
      </c>
      <c r="H44" s="81">
        <v>1238</v>
      </c>
      <c r="I44" s="83">
        <v>10</v>
      </c>
      <c r="J44" s="83">
        <v>10000</v>
      </c>
      <c r="K44" s="81">
        <v>12</v>
      </c>
      <c r="L44" s="81">
        <v>6930</v>
      </c>
      <c r="M44" s="83">
        <v>11</v>
      </c>
      <c r="N44" s="83">
        <v>4678</v>
      </c>
      <c r="O44" s="81">
        <v>7</v>
      </c>
      <c r="P44" s="81">
        <v>3426</v>
      </c>
      <c r="Q44" s="83">
        <v>14</v>
      </c>
      <c r="R44" s="83">
        <v>1272</v>
      </c>
      <c r="S44" s="81">
        <v>13</v>
      </c>
      <c r="T44" s="81">
        <v>536</v>
      </c>
      <c r="U44" s="83">
        <v>11</v>
      </c>
      <c r="V44" s="83">
        <v>2936</v>
      </c>
      <c r="W44" s="81">
        <v>11</v>
      </c>
      <c r="X44" s="81">
        <v>2446</v>
      </c>
      <c r="Y44" s="83">
        <v>9</v>
      </c>
      <c r="Z44" s="108">
        <v>8229</v>
      </c>
      <c r="AA44" s="92">
        <v>12</v>
      </c>
      <c r="AB44" s="81">
        <v>785</v>
      </c>
      <c r="AC44" s="83">
        <v>7</v>
      </c>
      <c r="AD44" s="83">
        <v>1701</v>
      </c>
      <c r="AE44" s="81">
        <v>14</v>
      </c>
      <c r="AF44" s="81">
        <v>792</v>
      </c>
      <c r="AG44" s="83">
        <v>10</v>
      </c>
      <c r="AH44" s="83">
        <v>2148</v>
      </c>
      <c r="AI44" s="81">
        <v>10</v>
      </c>
      <c r="AJ44" s="81">
        <v>6966</v>
      </c>
      <c r="AK44" s="83">
        <v>15</v>
      </c>
      <c r="AL44" s="83">
        <v>1134</v>
      </c>
      <c r="AM44" s="81">
        <v>14</v>
      </c>
      <c r="AN44" s="81">
        <v>1971</v>
      </c>
      <c r="AO44" s="83">
        <v>6</v>
      </c>
      <c r="AP44" s="83">
        <v>10000</v>
      </c>
      <c r="AQ44" s="81">
        <v>11</v>
      </c>
      <c r="AR44" s="81">
        <v>2798</v>
      </c>
      <c r="AS44" s="83">
        <v>13</v>
      </c>
      <c r="AT44" s="93">
        <v>1843</v>
      </c>
    </row>
    <row r="45" spans="1:46" ht="16.8" thickTop="1" thickBot="1" x14ac:dyDescent="0.35">
      <c r="A45" s="55"/>
      <c r="B45" s="56">
        <v>50</v>
      </c>
      <c r="C45" s="59">
        <f t="shared" si="10"/>
        <v>17.952380952380953</v>
      </c>
      <c r="D45" s="60">
        <f t="shared" si="11"/>
        <v>0</v>
      </c>
      <c r="E45" s="24">
        <f t="shared" si="13"/>
        <v>1091.2631578947369</v>
      </c>
      <c r="F45" s="61">
        <f t="shared" si="12"/>
        <v>0.05</v>
      </c>
      <c r="G45" s="95">
        <v>20</v>
      </c>
      <c r="H45" s="96">
        <v>260</v>
      </c>
      <c r="I45" s="97">
        <v>17</v>
      </c>
      <c r="J45" s="97">
        <v>3215</v>
      </c>
      <c r="K45" s="96">
        <v>17</v>
      </c>
      <c r="L45" s="96">
        <v>329</v>
      </c>
      <c r="M45" s="97">
        <v>13</v>
      </c>
      <c r="N45" s="97">
        <v>2573</v>
      </c>
      <c r="O45" s="96">
        <v>19</v>
      </c>
      <c r="P45" s="96">
        <v>260</v>
      </c>
      <c r="Q45" s="97">
        <v>18</v>
      </c>
      <c r="R45" s="97">
        <v>1492</v>
      </c>
      <c r="S45" s="96">
        <v>22</v>
      </c>
      <c r="T45" s="96">
        <v>678</v>
      </c>
      <c r="U45" s="97">
        <v>12</v>
      </c>
      <c r="V45" s="97">
        <v>600</v>
      </c>
      <c r="W45" s="96">
        <v>19</v>
      </c>
      <c r="X45" s="96">
        <v>10000</v>
      </c>
      <c r="Y45" s="97">
        <v>17</v>
      </c>
      <c r="Z45" s="97">
        <v>1408</v>
      </c>
      <c r="AA45" s="95">
        <v>12</v>
      </c>
      <c r="AB45" s="96">
        <v>237</v>
      </c>
      <c r="AC45" s="97">
        <v>21</v>
      </c>
      <c r="AD45" s="97">
        <v>5899</v>
      </c>
      <c r="AE45" s="96">
        <v>17</v>
      </c>
      <c r="AF45" s="96">
        <v>472</v>
      </c>
      <c r="AG45" s="97">
        <v>23</v>
      </c>
      <c r="AH45" s="97">
        <v>249</v>
      </c>
      <c r="AI45" s="96">
        <v>18</v>
      </c>
      <c r="AJ45" s="96">
        <v>914</v>
      </c>
      <c r="AK45" s="97">
        <v>25</v>
      </c>
      <c r="AL45" s="97">
        <v>989</v>
      </c>
      <c r="AM45" s="96">
        <v>14</v>
      </c>
      <c r="AN45" s="96">
        <v>229</v>
      </c>
      <c r="AO45" s="97">
        <v>17</v>
      </c>
      <c r="AP45" s="97">
        <v>449</v>
      </c>
      <c r="AQ45" s="96">
        <v>16</v>
      </c>
      <c r="AR45" s="96">
        <v>229</v>
      </c>
      <c r="AS45" s="97">
        <v>22</v>
      </c>
      <c r="AT45" s="98">
        <v>252</v>
      </c>
    </row>
    <row r="46" spans="1:46" ht="16.2" thickTop="1" x14ac:dyDescent="0.3">
      <c r="A46" s="19"/>
      <c r="B46" s="2"/>
      <c r="C46" s="26"/>
      <c r="D46" s="26"/>
      <c r="E46" s="26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</sheetData>
  <mergeCells count="80">
    <mergeCell ref="AA34:AT34"/>
    <mergeCell ref="AA35:AB35"/>
    <mergeCell ref="AC35:AD35"/>
    <mergeCell ref="AE35:AF35"/>
    <mergeCell ref="AG35:AH35"/>
    <mergeCell ref="AI35:AJ35"/>
    <mergeCell ref="AK35:AL35"/>
    <mergeCell ref="AM35:AN35"/>
    <mergeCell ref="AO35:AP35"/>
    <mergeCell ref="AQ35:AR35"/>
    <mergeCell ref="AS35:AT35"/>
    <mergeCell ref="AA20:AT20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AS21:AT21"/>
    <mergeCell ref="AA8:AB8"/>
    <mergeCell ref="AC8:AD8"/>
    <mergeCell ref="AE8:AF8"/>
    <mergeCell ref="AG8:AH8"/>
    <mergeCell ref="AA7:AT7"/>
    <mergeCell ref="AI8:AJ8"/>
    <mergeCell ref="AK8:AL8"/>
    <mergeCell ref="AM8:AN8"/>
    <mergeCell ref="AO8:AP8"/>
    <mergeCell ref="AQ8:AR8"/>
    <mergeCell ref="AS8:AT8"/>
    <mergeCell ref="A43:A45"/>
    <mergeCell ref="W21:X21"/>
    <mergeCell ref="G35:H35"/>
    <mergeCell ref="I35:J35"/>
    <mergeCell ref="K35:L35"/>
    <mergeCell ref="M35:N35"/>
    <mergeCell ref="O35:P35"/>
    <mergeCell ref="Q35:R35"/>
    <mergeCell ref="G34:Z34"/>
    <mergeCell ref="G21:H21"/>
    <mergeCell ref="I21:J21"/>
    <mergeCell ref="K21:L21"/>
    <mergeCell ref="A20:F20"/>
    <mergeCell ref="A7:F7"/>
    <mergeCell ref="G7:Z7"/>
    <mergeCell ref="W8:X8"/>
    <mergeCell ref="M8:N8"/>
    <mergeCell ref="O8:P8"/>
    <mergeCell ref="Q8:R8"/>
    <mergeCell ref="S8:T8"/>
    <mergeCell ref="U8:V8"/>
    <mergeCell ref="G8:H8"/>
    <mergeCell ref="A16:A18"/>
    <mergeCell ref="G20:Z20"/>
    <mergeCell ref="I8:J8"/>
    <mergeCell ref="K8:L8"/>
    <mergeCell ref="A1:F1"/>
    <mergeCell ref="A10:A12"/>
    <mergeCell ref="A13:A15"/>
    <mergeCell ref="A3:P3"/>
    <mergeCell ref="A23:A25"/>
    <mergeCell ref="A26:A28"/>
    <mergeCell ref="A40:A42"/>
    <mergeCell ref="A34:F34"/>
    <mergeCell ref="A37:A39"/>
    <mergeCell ref="A29:A31"/>
    <mergeCell ref="Y8:Z8"/>
    <mergeCell ref="S35:T35"/>
    <mergeCell ref="U35:V35"/>
    <mergeCell ref="W35:X35"/>
    <mergeCell ref="Y35:Z35"/>
    <mergeCell ref="Y21:Z21"/>
    <mergeCell ref="M21:N21"/>
    <mergeCell ref="O21:P21"/>
    <mergeCell ref="Q21:R21"/>
    <mergeCell ref="S21:T21"/>
    <mergeCell ref="U21:V21"/>
  </mergeCells>
  <pageMargins left="0.75" right="0.75" top="1" bottom="1" header="0.5" footer="0.5"/>
  <pageSetup paperSize="9" scale="41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U143"/>
  <sheetViews>
    <sheetView tabSelected="1" zoomScale="59" zoomScaleNormal="60" workbookViewId="0">
      <selection activeCell="B31" sqref="B31:G31"/>
    </sheetView>
  </sheetViews>
  <sheetFormatPr defaultColWidth="11.5" defaultRowHeight="15.6" x14ac:dyDescent="0.3"/>
  <cols>
    <col min="2" max="2" width="10" customWidth="1"/>
    <col min="4" max="4" width="16.3984375" customWidth="1"/>
    <col min="5" max="5" width="19.5" customWidth="1"/>
    <col min="6" max="6" width="14.3984375" customWidth="1"/>
    <col min="7" max="7" width="18.09765625" customWidth="1"/>
    <col min="8" max="26" width="5.09765625" customWidth="1"/>
    <col min="27" max="27" width="5.19921875" customWidth="1"/>
  </cols>
  <sheetData>
    <row r="1" spans="2:47" s="1" customFormat="1" ht="28.35" customHeight="1" x14ac:dyDescent="0.35">
      <c r="B1" s="39" t="s">
        <v>19</v>
      </c>
      <c r="C1" s="39"/>
      <c r="D1" s="39"/>
      <c r="E1" s="39"/>
    </row>
    <row r="2" spans="2:47" s="1" customFormat="1" x14ac:dyDescent="0.3"/>
    <row r="3" spans="2:47" s="1" customFormat="1" ht="50.1" customHeight="1" x14ac:dyDescent="0.3">
      <c r="B3" s="40" t="s">
        <v>2</v>
      </c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2:47" s="1" customFormat="1" ht="24.9" customHeight="1" thickBot="1" x14ac:dyDescent="0.6">
      <c r="B4" s="6" t="s">
        <v>16</v>
      </c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47" ht="34.950000000000003" customHeight="1" x14ac:dyDescent="0.3">
      <c r="B5" s="41" t="s">
        <v>42</v>
      </c>
      <c r="C5" s="41"/>
      <c r="D5" s="41"/>
      <c r="E5" s="41"/>
      <c r="F5" s="41"/>
      <c r="G5" s="42"/>
      <c r="H5" s="147" t="s">
        <v>17</v>
      </c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9"/>
      <c r="AB5" s="126" t="s">
        <v>17</v>
      </c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8"/>
    </row>
    <row r="6" spans="2:47" ht="16.2" thickBot="1" x14ac:dyDescent="0.35">
      <c r="H6" s="129" t="s">
        <v>3</v>
      </c>
      <c r="I6" s="130"/>
      <c r="J6" s="139" t="s">
        <v>4</v>
      </c>
      <c r="K6" s="140"/>
      <c r="L6" s="141" t="s">
        <v>5</v>
      </c>
      <c r="M6" s="130"/>
      <c r="N6" s="139" t="s">
        <v>6</v>
      </c>
      <c r="O6" s="140"/>
      <c r="P6" s="141" t="s">
        <v>7</v>
      </c>
      <c r="Q6" s="130"/>
      <c r="R6" s="139" t="s">
        <v>8</v>
      </c>
      <c r="S6" s="140"/>
      <c r="T6" s="141" t="s">
        <v>9</v>
      </c>
      <c r="U6" s="130"/>
      <c r="V6" s="139" t="s">
        <v>10</v>
      </c>
      <c r="W6" s="140"/>
      <c r="X6" s="141" t="s">
        <v>11</v>
      </c>
      <c r="Y6" s="130"/>
      <c r="Z6" s="139" t="s">
        <v>12</v>
      </c>
      <c r="AA6" s="142"/>
      <c r="AB6" s="129" t="s">
        <v>24</v>
      </c>
      <c r="AC6" s="130"/>
      <c r="AD6" s="139" t="s">
        <v>25</v>
      </c>
      <c r="AE6" s="140"/>
      <c r="AF6" s="141" t="s">
        <v>26</v>
      </c>
      <c r="AG6" s="130"/>
      <c r="AH6" s="139" t="s">
        <v>27</v>
      </c>
      <c r="AI6" s="140"/>
      <c r="AJ6" s="141" t="s">
        <v>28</v>
      </c>
      <c r="AK6" s="130"/>
      <c r="AL6" s="139" t="s">
        <v>29</v>
      </c>
      <c r="AM6" s="140"/>
      <c r="AN6" s="141" t="s">
        <v>30</v>
      </c>
      <c r="AO6" s="130"/>
      <c r="AP6" s="139" t="s">
        <v>31</v>
      </c>
      <c r="AQ6" s="140"/>
      <c r="AR6" s="141" t="s">
        <v>32</v>
      </c>
      <c r="AS6" s="130"/>
      <c r="AT6" s="139" t="s">
        <v>33</v>
      </c>
      <c r="AU6" s="142"/>
    </row>
    <row r="7" spans="2:47" ht="55.2" customHeight="1" thickBot="1" x14ac:dyDescent="0.35">
      <c r="B7" s="23" t="s">
        <v>0</v>
      </c>
      <c r="C7" s="23" t="s">
        <v>20</v>
      </c>
      <c r="D7" s="32" t="s">
        <v>18</v>
      </c>
      <c r="E7" s="23" t="s">
        <v>1</v>
      </c>
      <c r="F7" s="23" t="s">
        <v>34</v>
      </c>
      <c r="G7" s="23" t="s">
        <v>35</v>
      </c>
      <c r="H7" s="150" t="s">
        <v>13</v>
      </c>
      <c r="I7" s="151" t="s">
        <v>14</v>
      </c>
      <c r="J7" s="152" t="s">
        <v>13</v>
      </c>
      <c r="K7" s="152" t="s">
        <v>14</v>
      </c>
      <c r="L7" s="151" t="s">
        <v>13</v>
      </c>
      <c r="M7" s="151" t="s">
        <v>14</v>
      </c>
      <c r="N7" s="152" t="s">
        <v>13</v>
      </c>
      <c r="O7" s="152" t="s">
        <v>14</v>
      </c>
      <c r="P7" s="151" t="s">
        <v>13</v>
      </c>
      <c r="Q7" s="151" t="s">
        <v>14</v>
      </c>
      <c r="R7" s="152" t="s">
        <v>13</v>
      </c>
      <c r="S7" s="152" t="s">
        <v>14</v>
      </c>
      <c r="T7" s="151" t="s">
        <v>13</v>
      </c>
      <c r="U7" s="151" t="s">
        <v>14</v>
      </c>
      <c r="V7" s="152" t="s">
        <v>13</v>
      </c>
      <c r="W7" s="152" t="s">
        <v>14</v>
      </c>
      <c r="X7" s="151" t="s">
        <v>13</v>
      </c>
      <c r="Y7" s="151" t="s">
        <v>14</v>
      </c>
      <c r="Z7" s="152" t="s">
        <v>13</v>
      </c>
      <c r="AA7" s="153" t="s">
        <v>14</v>
      </c>
      <c r="AB7" s="150" t="s">
        <v>13</v>
      </c>
      <c r="AC7" s="151" t="s">
        <v>14</v>
      </c>
      <c r="AD7" s="152" t="s">
        <v>13</v>
      </c>
      <c r="AE7" s="152" t="s">
        <v>14</v>
      </c>
      <c r="AF7" s="151" t="s">
        <v>13</v>
      </c>
      <c r="AG7" s="151" t="s">
        <v>14</v>
      </c>
      <c r="AH7" s="152" t="s">
        <v>13</v>
      </c>
      <c r="AI7" s="152" t="s">
        <v>14</v>
      </c>
      <c r="AJ7" s="151" t="s">
        <v>13</v>
      </c>
      <c r="AK7" s="151" t="s">
        <v>14</v>
      </c>
      <c r="AL7" s="152" t="s">
        <v>13</v>
      </c>
      <c r="AM7" s="152" t="s">
        <v>14</v>
      </c>
      <c r="AN7" s="151" t="s">
        <v>13</v>
      </c>
      <c r="AO7" s="151" t="s">
        <v>14</v>
      </c>
      <c r="AP7" s="152" t="s">
        <v>13</v>
      </c>
      <c r="AQ7" s="152" t="s">
        <v>14</v>
      </c>
      <c r="AR7" s="151" t="s">
        <v>13</v>
      </c>
      <c r="AS7" s="151" t="s">
        <v>14</v>
      </c>
      <c r="AT7" s="152" t="s">
        <v>13</v>
      </c>
      <c r="AU7" s="153" t="s">
        <v>14</v>
      </c>
    </row>
    <row r="8" spans="2:47" ht="16.2" thickBot="1" x14ac:dyDescent="0.35">
      <c r="B8" s="34">
        <v>10</v>
      </c>
      <c r="C8" s="7">
        <v>10</v>
      </c>
      <c r="D8" s="43">
        <f>AVERAGE(H8,J8,L8,N8,P8,R8,T8,V8,X8,Z8,AB8,AD8,AF8,AH8,AJ8,AL8,AN8,AP8,AR8,AT8)</f>
        <v>1.3</v>
      </c>
      <c r="E8" s="78">
        <f t="shared" ref="E8:E16" si="0">COUNTIF(H8:AU8,0)/20</f>
        <v>0.25</v>
      </c>
      <c r="F8" s="45">
        <f>SUMPRODUCT((H8&lt;&gt;0)*(I8&lt;&gt;10000)*I8 + (J8&lt;&gt;0)*(K8&lt;&gt;10000)*K8 + (L8&lt;&gt;0)*(M8&lt;&gt;10000)*M8 + (N8&lt;&gt;0)*(O8&lt;&gt;10000)*O8 + (P8&lt;&gt;0)*(Q8&lt;&gt;10000)*Q8 + (R8&lt;&gt;0)*(S8&lt;&gt;10000)*S8 + (T8&lt;&gt;0)*(U8&lt;&gt;10000)*U8 + (V8&lt;&gt;0)*(W8&lt;&gt;10000)*W8 + (X8&lt;&gt;0)*(Y8&lt;&gt;10000)*Y8 + (Z8&lt;&gt;0)*(AA8&lt;&gt;10000)*AA8 + (AB8&lt;&gt;0)*(AC8&lt;&gt;10000)*AC8 + (AD8&lt;&gt;0)*(AE8&lt;&gt;10000)*AE8 + (AF8&lt;&gt;0)*(AG8&lt;&gt;10000)*AG8 + (AH8&lt;&gt;0)*(AI8&lt;&gt;10000)*AI8 + (AJ8&lt;&gt;0)*(AK8&lt;&gt;10000)*AK8 + (AL8&lt;&gt;0)*(AM8&lt;&gt;10000)*AM8 + (AN8&lt;&gt;0)*(AO8&lt;&gt;10000)*AO8 + (AP8&lt;&gt;0)*(AQ8&lt;&gt;10000)*AQ8 + (AR8&lt;&gt;0)*(AS8&lt;&gt;10000)*AS8 + (AT8&lt;&gt;0)*(AU8&lt;&gt;10000)*AU8) /
SUMPRODUCT((H8&lt;&gt;0)*(I8&lt;&gt;10000) + (J8&lt;&gt;0)*(K8&lt;&gt;10000) + (L8&lt;&gt;0)*(M8&lt;&gt;10000) + (N8&lt;&gt;0)*(O8&lt;&gt;10000) + (P8&lt;&gt;0)*(Q8&lt;&gt;10000) + (R8&lt;&gt;0)*(S8&lt;&gt;10000) + (T8&lt;&gt;0)*(U8&lt;&gt;10000) + (V8&lt;&gt;0)*(W8&lt;&gt;10000) + (X8&lt;&gt;0)*(Y8&lt;&gt;10000) + (Z8&lt;&gt;0)*(AA8&lt;&gt;10000) + (AB8&lt;&gt;0)*(AC8&lt;&gt;10000) + (AD8&lt;&gt;0)*(AE8&lt;&gt;10000) + (AF8&lt;&gt;0)*(AG8&lt;&gt;10000) + (AH8&lt;&gt;0)*(AI8&lt;&gt;10000) + (AJ8&lt;&gt;0)*(AK8&lt;&gt;10000) + (AL8&lt;&gt;0)*(AM8&lt;&gt;10000) + (AN8&lt;&gt;0)*(AO8&lt;&gt;10000) + (AP8&lt;&gt;0)*(AQ8&lt;&gt;10000) + (AR8&lt;&gt;0)*(AS8&lt;&gt;10000) + (AT8&lt;&gt;0)*(AU8&lt;&gt;10000))</f>
        <v>4382.0769230769229</v>
      </c>
      <c r="G8" s="79">
        <f>(COUNTIF(H8:AU8,10000)+COUNTIF(H8:AU8,0))/20</f>
        <v>0.35</v>
      </c>
      <c r="H8" s="92">
        <v>2</v>
      </c>
      <c r="I8" s="81">
        <v>1590</v>
      </c>
      <c r="J8" s="83">
        <v>0</v>
      </c>
      <c r="K8" s="83">
        <v>3431</v>
      </c>
      <c r="L8" s="81">
        <v>3</v>
      </c>
      <c r="M8" s="81">
        <v>5880</v>
      </c>
      <c r="N8" s="83">
        <v>0</v>
      </c>
      <c r="O8" s="83">
        <v>3163</v>
      </c>
      <c r="P8" s="81">
        <v>1</v>
      </c>
      <c r="Q8" s="81">
        <v>5070</v>
      </c>
      <c r="R8" s="83">
        <v>1</v>
      </c>
      <c r="S8" s="83">
        <v>7173</v>
      </c>
      <c r="T8" s="81">
        <v>3</v>
      </c>
      <c r="U8" s="81">
        <v>1090</v>
      </c>
      <c r="V8" s="83">
        <v>0</v>
      </c>
      <c r="W8" s="83">
        <v>102</v>
      </c>
      <c r="X8" s="81">
        <v>2</v>
      </c>
      <c r="Y8" s="81">
        <v>975</v>
      </c>
      <c r="Z8" s="83">
        <v>1</v>
      </c>
      <c r="AA8" s="108">
        <v>5562</v>
      </c>
      <c r="AB8" s="92">
        <v>1</v>
      </c>
      <c r="AC8" s="81">
        <v>10000</v>
      </c>
      <c r="AD8" s="83">
        <v>0</v>
      </c>
      <c r="AE8" s="83">
        <v>102</v>
      </c>
      <c r="AF8" s="81">
        <v>1</v>
      </c>
      <c r="AG8" s="81">
        <v>8171</v>
      </c>
      <c r="AH8" s="83">
        <v>0</v>
      </c>
      <c r="AI8" s="83">
        <v>809</v>
      </c>
      <c r="AJ8" s="81">
        <v>1</v>
      </c>
      <c r="AK8" s="81">
        <v>7470</v>
      </c>
      <c r="AL8" s="83">
        <v>1</v>
      </c>
      <c r="AM8" s="83">
        <v>10000</v>
      </c>
      <c r="AN8" s="81">
        <v>1</v>
      </c>
      <c r="AO8" s="81">
        <v>7730</v>
      </c>
      <c r="AP8" s="83">
        <v>2</v>
      </c>
      <c r="AQ8" s="83">
        <v>2232</v>
      </c>
      <c r="AR8" s="81">
        <v>4</v>
      </c>
      <c r="AS8" s="81">
        <v>1066</v>
      </c>
      <c r="AT8" s="83">
        <v>2</v>
      </c>
      <c r="AU8" s="108">
        <v>2958</v>
      </c>
    </row>
    <row r="9" spans="2:47" ht="16.2" thickBot="1" x14ac:dyDescent="0.35">
      <c r="B9" s="35"/>
      <c r="C9" s="8">
        <v>30</v>
      </c>
      <c r="D9" s="43">
        <f t="shared" ref="D9:D16" si="1">AVERAGE(H9,J9,L9,N9,P9,R9,T9,V9,X9,Z9,AB9,AD9,AF9,AH9,AJ9,AL9,AN9,AP9,AR9,AT9)</f>
        <v>1</v>
      </c>
      <c r="E9" s="78">
        <f t="shared" si="0"/>
        <v>0.3</v>
      </c>
      <c r="F9" s="45"/>
      <c r="G9" s="79">
        <f t="shared" ref="G9:G16" si="2">(COUNTIF(H9:AU9,10000)+COUNTIF(H9:AU9,0))/20</f>
        <v>0.55000000000000004</v>
      </c>
      <c r="H9" s="92">
        <v>0</v>
      </c>
      <c r="I9" s="81">
        <v>1024</v>
      </c>
      <c r="J9" s="83">
        <v>1</v>
      </c>
      <c r="K9" s="83">
        <v>8768</v>
      </c>
      <c r="L9" s="81">
        <v>1</v>
      </c>
      <c r="M9" s="81">
        <v>6396</v>
      </c>
      <c r="N9" s="83">
        <v>1</v>
      </c>
      <c r="O9" s="83">
        <v>8531</v>
      </c>
      <c r="P9" s="81">
        <v>0</v>
      </c>
      <c r="Q9" s="81">
        <v>358</v>
      </c>
      <c r="R9" s="83">
        <v>2</v>
      </c>
      <c r="S9" s="83">
        <v>5200</v>
      </c>
      <c r="T9" s="81">
        <v>2</v>
      </c>
      <c r="U9" s="81">
        <v>7371</v>
      </c>
      <c r="V9" s="83">
        <v>1</v>
      </c>
      <c r="W9" s="83">
        <v>7476</v>
      </c>
      <c r="X9" s="81">
        <v>3</v>
      </c>
      <c r="Y9" s="81">
        <v>6046</v>
      </c>
      <c r="Z9" s="83">
        <v>1</v>
      </c>
      <c r="AA9" s="108">
        <v>10000</v>
      </c>
      <c r="AB9" s="92">
        <v>1</v>
      </c>
      <c r="AC9" s="81">
        <v>10000</v>
      </c>
      <c r="AD9" s="83">
        <v>1</v>
      </c>
      <c r="AE9" s="83">
        <v>10000</v>
      </c>
      <c r="AF9" s="81">
        <v>2</v>
      </c>
      <c r="AG9" s="81">
        <v>3171</v>
      </c>
      <c r="AH9" s="83">
        <v>2</v>
      </c>
      <c r="AI9" s="83">
        <v>10000</v>
      </c>
      <c r="AJ9" s="81">
        <v>0</v>
      </c>
      <c r="AK9" s="81">
        <v>4911</v>
      </c>
      <c r="AL9" s="83">
        <v>0</v>
      </c>
      <c r="AM9" s="83">
        <v>9636</v>
      </c>
      <c r="AN9" s="81">
        <v>1</v>
      </c>
      <c r="AO9" s="81">
        <v>7341</v>
      </c>
      <c r="AP9" s="83">
        <v>1</v>
      </c>
      <c r="AQ9" s="83">
        <v>10000</v>
      </c>
      <c r="AR9" s="81">
        <v>0</v>
      </c>
      <c r="AS9" s="81">
        <v>7960</v>
      </c>
      <c r="AT9" s="83">
        <v>0</v>
      </c>
      <c r="AU9" s="108">
        <v>386</v>
      </c>
    </row>
    <row r="10" spans="2:47" ht="16.2" thickBot="1" x14ac:dyDescent="0.35">
      <c r="B10" s="36"/>
      <c r="C10" s="9">
        <v>60</v>
      </c>
      <c r="D10" s="43">
        <f t="shared" si="1"/>
        <v>1.55</v>
      </c>
      <c r="E10" s="78">
        <f t="shared" si="0"/>
        <v>0.3</v>
      </c>
      <c r="F10" s="45"/>
      <c r="G10" s="79">
        <f t="shared" si="2"/>
        <v>0.8</v>
      </c>
      <c r="H10" s="92">
        <v>1</v>
      </c>
      <c r="I10" s="81">
        <v>10000</v>
      </c>
      <c r="J10" s="83">
        <v>1</v>
      </c>
      <c r="K10" s="83">
        <v>10000</v>
      </c>
      <c r="L10" s="81">
        <v>3</v>
      </c>
      <c r="M10" s="81">
        <v>4581</v>
      </c>
      <c r="N10" s="83">
        <v>1</v>
      </c>
      <c r="O10" s="83">
        <v>10000</v>
      </c>
      <c r="P10" s="81">
        <v>0</v>
      </c>
      <c r="Q10" s="81">
        <v>7636</v>
      </c>
      <c r="R10" s="83">
        <v>0</v>
      </c>
      <c r="S10" s="83">
        <v>2467</v>
      </c>
      <c r="T10" s="81">
        <v>1</v>
      </c>
      <c r="U10" s="81">
        <v>10000</v>
      </c>
      <c r="V10" s="83">
        <v>6</v>
      </c>
      <c r="W10" s="83">
        <v>3185</v>
      </c>
      <c r="X10" s="81">
        <v>0</v>
      </c>
      <c r="Y10" s="81">
        <v>132</v>
      </c>
      <c r="Z10" s="83">
        <v>0</v>
      </c>
      <c r="AA10" s="108">
        <v>3748</v>
      </c>
      <c r="AB10" s="92">
        <v>2</v>
      </c>
      <c r="AC10" s="81">
        <v>10000</v>
      </c>
      <c r="AD10" s="83">
        <v>0</v>
      </c>
      <c r="AE10" s="83">
        <v>132</v>
      </c>
      <c r="AF10" s="81">
        <v>5</v>
      </c>
      <c r="AG10" s="81">
        <v>2586</v>
      </c>
      <c r="AH10" s="83">
        <v>1</v>
      </c>
      <c r="AI10" s="83">
        <v>10000</v>
      </c>
      <c r="AJ10" s="81">
        <v>1</v>
      </c>
      <c r="AK10" s="81">
        <v>10000</v>
      </c>
      <c r="AL10" s="83">
        <v>4</v>
      </c>
      <c r="AM10" s="83">
        <v>3797</v>
      </c>
      <c r="AN10" s="81">
        <v>2</v>
      </c>
      <c r="AO10" s="81">
        <v>10000</v>
      </c>
      <c r="AP10" s="83">
        <v>2</v>
      </c>
      <c r="AQ10" s="83">
        <v>10000</v>
      </c>
      <c r="AR10" s="81">
        <v>0</v>
      </c>
      <c r="AS10" s="81">
        <v>1801</v>
      </c>
      <c r="AT10" s="83">
        <v>1</v>
      </c>
      <c r="AU10" s="108">
        <v>10000</v>
      </c>
    </row>
    <row r="11" spans="2:47" ht="16.2" thickBot="1" x14ac:dyDescent="0.35">
      <c r="B11" s="34">
        <v>30</v>
      </c>
      <c r="C11" s="7">
        <v>10</v>
      </c>
      <c r="D11" s="43">
        <f t="shared" si="1"/>
        <v>5.65</v>
      </c>
      <c r="E11" s="78">
        <f t="shared" si="0"/>
        <v>0</v>
      </c>
      <c r="F11" s="45">
        <f t="shared" ref="F11:F16" si="3">SUMPRODUCT((H11&lt;&gt;0)*(I11&lt;&gt;10000)*I11 + (J11&lt;&gt;0)*(K11&lt;&gt;10000)*K11 + (L11&lt;&gt;0)*(M11&lt;&gt;10000)*M11 + (N11&lt;&gt;0)*(O11&lt;&gt;10000)*O11 + (P11&lt;&gt;0)*(Q11&lt;&gt;10000)*Q11 + (R11&lt;&gt;0)*(S11&lt;&gt;10000)*S11 + (T11&lt;&gt;0)*(U11&lt;&gt;10000)*U11 + (V11&lt;&gt;0)*(W11&lt;&gt;10000)*W11 + (X11&lt;&gt;0)*(Y11&lt;&gt;10000)*Y11 + (Z11&lt;&gt;0)*(AA11&lt;&gt;10000)*AA11 + (AB11&lt;&gt;0)*(AC11&lt;&gt;10000)*AC11 + (AD11&lt;&gt;0)*(AE11&lt;&gt;10000)*AE11 + (AF11&lt;&gt;0)*(AG11&lt;&gt;10000)*AG11 + (AH11&lt;&gt;0)*(AI11&lt;&gt;10000)*AI11 + (AJ11&lt;&gt;0)*(AK11&lt;&gt;10000)*AK11 + (AL11&lt;&gt;0)*(AM11&lt;&gt;10000)*AM11 + (AN11&lt;&gt;0)*(AO11&lt;&gt;10000)*AO11 + (AP11&lt;&gt;0)*(AQ11&lt;&gt;10000)*AQ11 + (AR11&lt;&gt;0)*(AS11&lt;&gt;10000)*AS11 + (AT11&lt;&gt;0)*(AU11&lt;&gt;10000)*AU11) /
SUMPRODUCT((H11&lt;&gt;0)*(I11&lt;&gt;10000) + (J11&lt;&gt;0)*(K11&lt;&gt;10000) + (L11&lt;&gt;0)*(M11&lt;&gt;10000) + (N11&lt;&gt;0)*(O11&lt;&gt;10000) + (P11&lt;&gt;0)*(Q11&lt;&gt;10000) + (R11&lt;&gt;0)*(S11&lt;&gt;10000) + (T11&lt;&gt;0)*(U11&lt;&gt;10000) + (V11&lt;&gt;0)*(W11&lt;&gt;10000) + (X11&lt;&gt;0)*(Y11&lt;&gt;10000) + (Z11&lt;&gt;0)*(AA11&lt;&gt;10000) + (AB11&lt;&gt;0)*(AC11&lt;&gt;10000) + (AD11&lt;&gt;0)*(AE11&lt;&gt;10000) + (AF11&lt;&gt;0)*(AG11&lt;&gt;10000) + (AH11&lt;&gt;0)*(AI11&lt;&gt;10000) + (AJ11&lt;&gt;0)*(AK11&lt;&gt;10000) + (AL11&lt;&gt;0)*(AM11&lt;&gt;10000) + (AN11&lt;&gt;0)*(AO11&lt;&gt;10000) + (AP11&lt;&gt;0)*(AQ11&lt;&gt;10000) + (AR11&lt;&gt;0)*(AS11&lt;&gt;10000) + (AT11&lt;&gt;0)*(AU11&lt;&gt;10000))</f>
        <v>661</v>
      </c>
      <c r="G11" s="79">
        <f t="shared" si="2"/>
        <v>0</v>
      </c>
      <c r="H11" s="80">
        <v>8</v>
      </c>
      <c r="I11" s="82">
        <v>333</v>
      </c>
      <c r="J11" s="84">
        <v>7</v>
      </c>
      <c r="K11" s="84">
        <v>303</v>
      </c>
      <c r="L11" s="82">
        <v>6</v>
      </c>
      <c r="M11" s="82">
        <v>405</v>
      </c>
      <c r="N11" s="84">
        <v>7</v>
      </c>
      <c r="O11" s="84">
        <v>741</v>
      </c>
      <c r="P11" s="82">
        <v>3</v>
      </c>
      <c r="Q11" s="82">
        <v>316</v>
      </c>
      <c r="R11" s="84">
        <v>6</v>
      </c>
      <c r="S11" s="84">
        <v>195</v>
      </c>
      <c r="T11" s="82">
        <v>4</v>
      </c>
      <c r="U11" s="82">
        <v>306</v>
      </c>
      <c r="V11" s="84">
        <v>7</v>
      </c>
      <c r="W11" s="84">
        <v>161</v>
      </c>
      <c r="X11" s="82">
        <v>2</v>
      </c>
      <c r="Y11" s="82">
        <v>330</v>
      </c>
      <c r="Z11" s="84">
        <v>9</v>
      </c>
      <c r="AA11" s="110">
        <v>312</v>
      </c>
      <c r="AB11" s="80">
        <v>6</v>
      </c>
      <c r="AC11" s="82">
        <v>846</v>
      </c>
      <c r="AD11" s="84">
        <v>1</v>
      </c>
      <c r="AE11" s="84">
        <v>5168</v>
      </c>
      <c r="AF11" s="82">
        <v>7</v>
      </c>
      <c r="AG11" s="82">
        <v>187</v>
      </c>
      <c r="AH11" s="84">
        <v>5</v>
      </c>
      <c r="AI11" s="84">
        <v>602</v>
      </c>
      <c r="AJ11" s="82">
        <v>5</v>
      </c>
      <c r="AK11" s="82">
        <v>409</v>
      </c>
      <c r="AL11" s="84">
        <v>7</v>
      </c>
      <c r="AM11" s="84">
        <v>305</v>
      </c>
      <c r="AN11" s="82">
        <v>3</v>
      </c>
      <c r="AO11" s="82">
        <v>1378</v>
      </c>
      <c r="AP11" s="84">
        <v>5</v>
      </c>
      <c r="AQ11" s="84">
        <v>158</v>
      </c>
      <c r="AR11" s="82">
        <v>9</v>
      </c>
      <c r="AS11" s="82">
        <v>429</v>
      </c>
      <c r="AT11" s="84">
        <v>6</v>
      </c>
      <c r="AU11" s="110">
        <v>336</v>
      </c>
    </row>
    <row r="12" spans="2:47" ht="16.2" thickBot="1" x14ac:dyDescent="0.35">
      <c r="B12" s="35"/>
      <c r="C12" s="8">
        <v>30</v>
      </c>
      <c r="D12" s="43">
        <f t="shared" si="1"/>
        <v>4.1500000000000004</v>
      </c>
      <c r="E12" s="78">
        <f t="shared" si="0"/>
        <v>0.15</v>
      </c>
      <c r="F12" s="45">
        <f t="shared" si="3"/>
        <v>850.23529411764707</v>
      </c>
      <c r="G12" s="79">
        <f t="shared" si="2"/>
        <v>0.15</v>
      </c>
      <c r="H12" s="92">
        <v>0</v>
      </c>
      <c r="I12" s="81">
        <v>803</v>
      </c>
      <c r="J12" s="83">
        <v>3</v>
      </c>
      <c r="K12" s="83">
        <v>1660</v>
      </c>
      <c r="L12" s="81">
        <v>2</v>
      </c>
      <c r="M12" s="81">
        <v>743</v>
      </c>
      <c r="N12" s="83">
        <v>5</v>
      </c>
      <c r="O12" s="83">
        <v>1293</v>
      </c>
      <c r="P12" s="81">
        <v>9</v>
      </c>
      <c r="Q12" s="81">
        <v>1341</v>
      </c>
      <c r="R12" s="83">
        <v>3</v>
      </c>
      <c r="S12" s="83">
        <v>744</v>
      </c>
      <c r="T12" s="81">
        <v>3</v>
      </c>
      <c r="U12" s="81">
        <v>1314</v>
      </c>
      <c r="V12" s="83">
        <v>0</v>
      </c>
      <c r="W12" s="83">
        <v>1808</v>
      </c>
      <c r="X12" s="81">
        <v>4</v>
      </c>
      <c r="Y12" s="81">
        <v>1100</v>
      </c>
      <c r="Z12" s="83">
        <v>3</v>
      </c>
      <c r="AA12" s="108">
        <v>745</v>
      </c>
      <c r="AB12" s="92">
        <v>4</v>
      </c>
      <c r="AC12" s="81">
        <v>187</v>
      </c>
      <c r="AD12" s="83">
        <v>6</v>
      </c>
      <c r="AE12" s="83">
        <v>476</v>
      </c>
      <c r="AF12" s="81">
        <v>0</v>
      </c>
      <c r="AG12" s="81">
        <v>773</v>
      </c>
      <c r="AH12" s="83">
        <v>4</v>
      </c>
      <c r="AI12" s="83">
        <v>411</v>
      </c>
      <c r="AJ12" s="81">
        <v>5</v>
      </c>
      <c r="AK12" s="81">
        <v>711</v>
      </c>
      <c r="AL12" s="83">
        <v>6</v>
      </c>
      <c r="AM12" s="83">
        <v>1154</v>
      </c>
      <c r="AN12" s="81">
        <v>7</v>
      </c>
      <c r="AO12" s="81">
        <v>471</v>
      </c>
      <c r="AP12" s="83">
        <v>10</v>
      </c>
      <c r="AQ12" s="83">
        <v>569</v>
      </c>
      <c r="AR12" s="81">
        <v>2</v>
      </c>
      <c r="AS12" s="81">
        <v>1185</v>
      </c>
      <c r="AT12" s="83">
        <v>7</v>
      </c>
      <c r="AU12" s="108">
        <v>350</v>
      </c>
    </row>
    <row r="13" spans="2:47" ht="16.2" thickBot="1" x14ac:dyDescent="0.35">
      <c r="B13" s="36"/>
      <c r="C13" s="9">
        <v>60</v>
      </c>
      <c r="D13" s="43">
        <f t="shared" si="1"/>
        <v>3.15</v>
      </c>
      <c r="E13" s="78">
        <f t="shared" si="0"/>
        <v>0.1</v>
      </c>
      <c r="F13" s="45">
        <f t="shared" si="3"/>
        <v>2619.0588235294117</v>
      </c>
      <c r="G13" s="79">
        <f t="shared" si="2"/>
        <v>0.15</v>
      </c>
      <c r="H13" s="111">
        <v>2</v>
      </c>
      <c r="I13" s="86">
        <v>4614</v>
      </c>
      <c r="J13" s="85">
        <v>6</v>
      </c>
      <c r="K13" s="85">
        <v>2424</v>
      </c>
      <c r="L13" s="86">
        <v>7</v>
      </c>
      <c r="M13" s="86">
        <v>441</v>
      </c>
      <c r="N13" s="85">
        <v>2</v>
      </c>
      <c r="O13" s="85">
        <v>2424</v>
      </c>
      <c r="P13" s="86">
        <v>0</v>
      </c>
      <c r="Q13" s="86">
        <v>2186</v>
      </c>
      <c r="R13" s="85">
        <v>6</v>
      </c>
      <c r="S13" s="85">
        <v>857</v>
      </c>
      <c r="T13" s="86">
        <v>3</v>
      </c>
      <c r="U13" s="86">
        <v>10000</v>
      </c>
      <c r="V13" s="85">
        <v>4</v>
      </c>
      <c r="W13" s="85">
        <v>2717</v>
      </c>
      <c r="X13" s="86">
        <v>4</v>
      </c>
      <c r="Y13" s="86">
        <v>1577</v>
      </c>
      <c r="Z13" s="85">
        <v>1</v>
      </c>
      <c r="AA13" s="109">
        <v>5026</v>
      </c>
      <c r="AB13" s="111">
        <v>1</v>
      </c>
      <c r="AC13" s="86">
        <v>5229</v>
      </c>
      <c r="AD13" s="85">
        <v>1</v>
      </c>
      <c r="AE13" s="85">
        <v>9198</v>
      </c>
      <c r="AF13" s="86">
        <v>6</v>
      </c>
      <c r="AG13" s="86">
        <v>2180</v>
      </c>
      <c r="AH13" s="85">
        <v>1</v>
      </c>
      <c r="AI13" s="85">
        <v>2722</v>
      </c>
      <c r="AJ13" s="86">
        <v>4</v>
      </c>
      <c r="AK13" s="86">
        <v>2079</v>
      </c>
      <c r="AL13" s="85">
        <v>2</v>
      </c>
      <c r="AM13" s="85">
        <v>304</v>
      </c>
      <c r="AN13" s="86">
        <v>4</v>
      </c>
      <c r="AO13" s="86">
        <v>438</v>
      </c>
      <c r="AP13" s="85">
        <v>5</v>
      </c>
      <c r="AQ13" s="85">
        <v>1390</v>
      </c>
      <c r="AR13" s="86">
        <v>0</v>
      </c>
      <c r="AS13" s="86">
        <v>1364</v>
      </c>
      <c r="AT13" s="85">
        <v>4</v>
      </c>
      <c r="AU13" s="109">
        <v>904</v>
      </c>
    </row>
    <row r="14" spans="2:47" ht="16.2" thickBot="1" x14ac:dyDescent="0.35">
      <c r="B14" s="34">
        <v>50</v>
      </c>
      <c r="C14" s="7">
        <v>10</v>
      </c>
      <c r="D14" s="43">
        <f t="shared" si="1"/>
        <v>37.85</v>
      </c>
      <c r="E14" s="78">
        <f t="shared" si="0"/>
        <v>0</v>
      </c>
      <c r="F14" s="45">
        <f t="shared" si="3"/>
        <v>184.25</v>
      </c>
      <c r="G14" s="79">
        <f t="shared" si="2"/>
        <v>0</v>
      </c>
      <c r="H14" s="80">
        <v>50</v>
      </c>
      <c r="I14" s="82">
        <v>51</v>
      </c>
      <c r="J14" s="84">
        <v>50</v>
      </c>
      <c r="K14" s="84">
        <v>66</v>
      </c>
      <c r="L14" s="82">
        <v>50</v>
      </c>
      <c r="M14" s="82">
        <v>49</v>
      </c>
      <c r="N14" s="84">
        <v>11</v>
      </c>
      <c r="O14" s="84">
        <v>192</v>
      </c>
      <c r="P14" s="82">
        <v>50</v>
      </c>
      <c r="Q14" s="82">
        <v>43</v>
      </c>
      <c r="R14" s="84">
        <v>50</v>
      </c>
      <c r="S14" s="84">
        <v>44</v>
      </c>
      <c r="T14" s="82">
        <v>8</v>
      </c>
      <c r="U14" s="82">
        <v>167</v>
      </c>
      <c r="V14" s="84">
        <v>50</v>
      </c>
      <c r="W14" s="84">
        <v>49</v>
      </c>
      <c r="X14" s="82">
        <v>50</v>
      </c>
      <c r="Y14" s="82">
        <v>34</v>
      </c>
      <c r="Z14" s="84">
        <v>50</v>
      </c>
      <c r="AA14" s="110">
        <v>66</v>
      </c>
      <c r="AB14" s="80">
        <v>50</v>
      </c>
      <c r="AC14" s="82">
        <v>62</v>
      </c>
      <c r="AD14" s="84">
        <v>9</v>
      </c>
      <c r="AE14" s="84">
        <v>102</v>
      </c>
      <c r="AF14" s="82">
        <v>50</v>
      </c>
      <c r="AG14" s="82">
        <v>41</v>
      </c>
      <c r="AH14" s="84">
        <v>13</v>
      </c>
      <c r="AI14" s="84">
        <v>203</v>
      </c>
      <c r="AJ14" s="82">
        <v>50</v>
      </c>
      <c r="AK14" s="82">
        <v>43</v>
      </c>
      <c r="AL14" s="84">
        <v>4</v>
      </c>
      <c r="AM14" s="84">
        <v>1945</v>
      </c>
      <c r="AN14" s="82">
        <v>12</v>
      </c>
      <c r="AO14" s="82">
        <v>342</v>
      </c>
      <c r="AP14" s="84">
        <v>50</v>
      </c>
      <c r="AQ14" s="84">
        <v>70</v>
      </c>
      <c r="AR14" s="82">
        <v>50</v>
      </c>
      <c r="AS14" s="82">
        <v>56</v>
      </c>
      <c r="AT14" s="84">
        <v>50</v>
      </c>
      <c r="AU14" s="110">
        <v>60</v>
      </c>
    </row>
    <row r="15" spans="2:47" ht="16.2" thickBot="1" x14ac:dyDescent="0.35">
      <c r="B15" s="35"/>
      <c r="C15" s="8">
        <v>30</v>
      </c>
      <c r="D15" s="43">
        <f t="shared" si="1"/>
        <v>23.25</v>
      </c>
      <c r="E15" s="78">
        <f t="shared" si="0"/>
        <v>0</v>
      </c>
      <c r="F15" s="45">
        <f t="shared" si="3"/>
        <v>421.25</v>
      </c>
      <c r="G15" s="79">
        <f t="shared" si="2"/>
        <v>0</v>
      </c>
      <c r="H15" s="92">
        <v>9</v>
      </c>
      <c r="I15" s="81">
        <v>178</v>
      </c>
      <c r="J15" s="83">
        <v>50</v>
      </c>
      <c r="K15" s="83">
        <v>61</v>
      </c>
      <c r="L15" s="81">
        <v>50</v>
      </c>
      <c r="M15" s="81">
        <v>69</v>
      </c>
      <c r="N15" s="83">
        <v>10</v>
      </c>
      <c r="O15" s="83">
        <v>575</v>
      </c>
      <c r="P15" s="81">
        <v>8</v>
      </c>
      <c r="Q15" s="81">
        <v>308</v>
      </c>
      <c r="R15" s="83">
        <v>50</v>
      </c>
      <c r="S15" s="83">
        <v>68</v>
      </c>
      <c r="T15" s="81">
        <v>50</v>
      </c>
      <c r="U15" s="81">
        <v>48</v>
      </c>
      <c r="V15" s="83">
        <v>7</v>
      </c>
      <c r="W15" s="83">
        <v>1389</v>
      </c>
      <c r="X15" s="81">
        <v>12</v>
      </c>
      <c r="Y15" s="81">
        <v>153</v>
      </c>
      <c r="Z15" s="83">
        <v>15</v>
      </c>
      <c r="AA15" s="108">
        <v>302</v>
      </c>
      <c r="AB15" s="92">
        <v>8</v>
      </c>
      <c r="AC15" s="81">
        <v>587</v>
      </c>
      <c r="AD15" s="83">
        <v>10</v>
      </c>
      <c r="AE15" s="83">
        <v>278</v>
      </c>
      <c r="AF15" s="81">
        <v>9</v>
      </c>
      <c r="AG15" s="81">
        <v>167</v>
      </c>
      <c r="AH15" s="83">
        <v>6</v>
      </c>
      <c r="AI15" s="83">
        <v>189</v>
      </c>
      <c r="AJ15" s="81">
        <v>10</v>
      </c>
      <c r="AK15" s="81">
        <v>335</v>
      </c>
      <c r="AL15" s="83">
        <v>2</v>
      </c>
      <c r="AM15" s="83">
        <v>3356</v>
      </c>
      <c r="AN15" s="81">
        <v>50</v>
      </c>
      <c r="AO15" s="81">
        <v>68</v>
      </c>
      <c r="AP15" s="83">
        <v>50</v>
      </c>
      <c r="AQ15" s="83">
        <v>48</v>
      </c>
      <c r="AR15" s="81">
        <v>9</v>
      </c>
      <c r="AS15" s="81">
        <v>210</v>
      </c>
      <c r="AT15" s="83">
        <v>50</v>
      </c>
      <c r="AU15" s="108">
        <v>36</v>
      </c>
    </row>
    <row r="16" spans="2:47" ht="16.2" thickBot="1" x14ac:dyDescent="0.35">
      <c r="B16" s="36"/>
      <c r="C16" s="9">
        <v>60</v>
      </c>
      <c r="D16" s="43">
        <f t="shared" si="1"/>
        <v>27.65</v>
      </c>
      <c r="E16" s="78">
        <f t="shared" si="0"/>
        <v>0</v>
      </c>
      <c r="F16" s="45">
        <f t="shared" si="3"/>
        <v>437.15</v>
      </c>
      <c r="G16" s="79">
        <f t="shared" si="2"/>
        <v>0</v>
      </c>
      <c r="H16" s="111">
        <v>50</v>
      </c>
      <c r="I16" s="86">
        <v>67</v>
      </c>
      <c r="J16" s="85">
        <v>50</v>
      </c>
      <c r="K16" s="85">
        <v>61</v>
      </c>
      <c r="L16" s="86">
        <v>50</v>
      </c>
      <c r="M16" s="86">
        <v>52</v>
      </c>
      <c r="N16" s="85">
        <v>9</v>
      </c>
      <c r="O16" s="85">
        <v>593</v>
      </c>
      <c r="P16" s="86">
        <v>50</v>
      </c>
      <c r="Q16" s="86">
        <v>68</v>
      </c>
      <c r="R16" s="85">
        <v>14</v>
      </c>
      <c r="S16" s="85">
        <v>996</v>
      </c>
      <c r="T16" s="86">
        <v>50</v>
      </c>
      <c r="U16" s="86">
        <v>70</v>
      </c>
      <c r="V16" s="85">
        <v>14</v>
      </c>
      <c r="W16" s="85">
        <v>275</v>
      </c>
      <c r="X16" s="86">
        <v>50</v>
      </c>
      <c r="Y16" s="86">
        <v>56</v>
      </c>
      <c r="Z16" s="85">
        <v>50</v>
      </c>
      <c r="AA16" s="109">
        <v>61</v>
      </c>
      <c r="AB16" s="111">
        <v>15</v>
      </c>
      <c r="AC16" s="86">
        <v>145</v>
      </c>
      <c r="AD16" s="85">
        <v>50</v>
      </c>
      <c r="AE16" s="85">
        <v>62</v>
      </c>
      <c r="AF16" s="86">
        <v>6</v>
      </c>
      <c r="AG16" s="86">
        <v>149</v>
      </c>
      <c r="AH16" s="85">
        <v>7</v>
      </c>
      <c r="AI16" s="85">
        <v>163</v>
      </c>
      <c r="AJ16" s="86">
        <v>6</v>
      </c>
      <c r="AK16" s="86">
        <v>196</v>
      </c>
      <c r="AL16" s="85">
        <v>5</v>
      </c>
      <c r="AM16" s="85">
        <v>5257</v>
      </c>
      <c r="AN16" s="86">
        <v>50</v>
      </c>
      <c r="AO16" s="86">
        <v>69</v>
      </c>
      <c r="AP16" s="85">
        <v>8</v>
      </c>
      <c r="AQ16" s="85">
        <v>137</v>
      </c>
      <c r="AR16" s="86">
        <v>11</v>
      </c>
      <c r="AS16" s="86">
        <v>164</v>
      </c>
      <c r="AT16" s="85">
        <v>8</v>
      </c>
      <c r="AU16" s="109">
        <v>102</v>
      </c>
    </row>
    <row r="17" spans="2:47" s="1" customFormat="1" ht="24.9" customHeight="1" thickBot="1" x14ac:dyDescent="0.6">
      <c r="B17" s="6"/>
      <c r="C17" s="33"/>
      <c r="D17" s="33"/>
      <c r="E17" s="33"/>
      <c r="F17" s="33"/>
      <c r="G17" s="33"/>
      <c r="H17" s="154"/>
      <c r="I17" s="154"/>
      <c r="J17" s="154"/>
      <c r="K17" s="154"/>
      <c r="L17" s="154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</row>
    <row r="18" spans="2:47" ht="34.950000000000003" customHeight="1" x14ac:dyDescent="0.3">
      <c r="B18" s="41" t="s">
        <v>43</v>
      </c>
      <c r="C18" s="41"/>
      <c r="D18" s="41"/>
      <c r="E18" s="41"/>
      <c r="F18" s="41"/>
      <c r="G18" s="42"/>
      <c r="H18" s="156" t="s">
        <v>17</v>
      </c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8"/>
      <c r="AB18" s="126" t="s">
        <v>17</v>
      </c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8"/>
    </row>
    <row r="19" spans="2:47" ht="16.2" thickBot="1" x14ac:dyDescent="0.35">
      <c r="H19" s="129" t="s">
        <v>3</v>
      </c>
      <c r="I19" s="130"/>
      <c r="J19" s="139" t="s">
        <v>4</v>
      </c>
      <c r="K19" s="140"/>
      <c r="L19" s="141" t="s">
        <v>5</v>
      </c>
      <c r="M19" s="130"/>
      <c r="N19" s="139" t="s">
        <v>6</v>
      </c>
      <c r="O19" s="140"/>
      <c r="P19" s="141" t="s">
        <v>7</v>
      </c>
      <c r="Q19" s="130"/>
      <c r="R19" s="139" t="s">
        <v>8</v>
      </c>
      <c r="S19" s="140"/>
      <c r="T19" s="141" t="s">
        <v>9</v>
      </c>
      <c r="U19" s="130"/>
      <c r="V19" s="139" t="s">
        <v>10</v>
      </c>
      <c r="W19" s="140"/>
      <c r="X19" s="141" t="s">
        <v>11</v>
      </c>
      <c r="Y19" s="130"/>
      <c r="Z19" s="139" t="s">
        <v>12</v>
      </c>
      <c r="AA19" s="142"/>
      <c r="AB19" s="129" t="s">
        <v>24</v>
      </c>
      <c r="AC19" s="130"/>
      <c r="AD19" s="139" t="s">
        <v>25</v>
      </c>
      <c r="AE19" s="140"/>
      <c r="AF19" s="141" t="s">
        <v>26</v>
      </c>
      <c r="AG19" s="130"/>
      <c r="AH19" s="139" t="s">
        <v>27</v>
      </c>
      <c r="AI19" s="140"/>
      <c r="AJ19" s="141" t="s">
        <v>28</v>
      </c>
      <c r="AK19" s="130"/>
      <c r="AL19" s="139" t="s">
        <v>29</v>
      </c>
      <c r="AM19" s="140"/>
      <c r="AN19" s="141" t="s">
        <v>30</v>
      </c>
      <c r="AO19" s="130"/>
      <c r="AP19" s="139" t="s">
        <v>31</v>
      </c>
      <c r="AQ19" s="140"/>
      <c r="AR19" s="141" t="s">
        <v>32</v>
      </c>
      <c r="AS19" s="130"/>
      <c r="AT19" s="139" t="s">
        <v>33</v>
      </c>
      <c r="AU19" s="142"/>
    </row>
    <row r="20" spans="2:47" ht="54" customHeight="1" thickBot="1" x14ac:dyDescent="0.35">
      <c r="B20" s="23" t="s">
        <v>0</v>
      </c>
      <c r="C20" s="23" t="s">
        <v>20</v>
      </c>
      <c r="D20" s="32" t="s">
        <v>18</v>
      </c>
      <c r="E20" s="23" t="s">
        <v>1</v>
      </c>
      <c r="F20" s="23" t="s">
        <v>34</v>
      </c>
      <c r="G20" s="23" t="s">
        <v>35</v>
      </c>
      <c r="H20" s="150" t="s">
        <v>13</v>
      </c>
      <c r="I20" s="151" t="s">
        <v>14</v>
      </c>
      <c r="J20" s="152" t="s">
        <v>13</v>
      </c>
      <c r="K20" s="152" t="s">
        <v>14</v>
      </c>
      <c r="L20" s="151" t="s">
        <v>13</v>
      </c>
      <c r="M20" s="151" t="s">
        <v>14</v>
      </c>
      <c r="N20" s="152" t="s">
        <v>13</v>
      </c>
      <c r="O20" s="152" t="s">
        <v>14</v>
      </c>
      <c r="P20" s="151" t="s">
        <v>13</v>
      </c>
      <c r="Q20" s="151" t="s">
        <v>14</v>
      </c>
      <c r="R20" s="152" t="s">
        <v>13</v>
      </c>
      <c r="S20" s="152" t="s">
        <v>14</v>
      </c>
      <c r="T20" s="151" t="s">
        <v>13</v>
      </c>
      <c r="U20" s="151" t="s">
        <v>14</v>
      </c>
      <c r="V20" s="152" t="s">
        <v>13</v>
      </c>
      <c r="W20" s="152" t="s">
        <v>14</v>
      </c>
      <c r="X20" s="151" t="s">
        <v>13</v>
      </c>
      <c r="Y20" s="151" t="s">
        <v>14</v>
      </c>
      <c r="Z20" s="152" t="s">
        <v>13</v>
      </c>
      <c r="AA20" s="153" t="s">
        <v>14</v>
      </c>
      <c r="AB20" s="150" t="s">
        <v>13</v>
      </c>
      <c r="AC20" s="151" t="s">
        <v>14</v>
      </c>
      <c r="AD20" s="152" t="s">
        <v>13</v>
      </c>
      <c r="AE20" s="152" t="s">
        <v>14</v>
      </c>
      <c r="AF20" s="151" t="s">
        <v>13</v>
      </c>
      <c r="AG20" s="151" t="s">
        <v>14</v>
      </c>
      <c r="AH20" s="152" t="s">
        <v>13</v>
      </c>
      <c r="AI20" s="152" t="s">
        <v>14</v>
      </c>
      <c r="AJ20" s="151" t="s">
        <v>13</v>
      </c>
      <c r="AK20" s="151" t="s">
        <v>14</v>
      </c>
      <c r="AL20" s="152" t="s">
        <v>13</v>
      </c>
      <c r="AM20" s="152" t="s">
        <v>14</v>
      </c>
      <c r="AN20" s="151" t="s">
        <v>13</v>
      </c>
      <c r="AO20" s="151" t="s">
        <v>14</v>
      </c>
      <c r="AP20" s="152" t="s">
        <v>13</v>
      </c>
      <c r="AQ20" s="152" t="s">
        <v>14</v>
      </c>
      <c r="AR20" s="151" t="s">
        <v>13</v>
      </c>
      <c r="AS20" s="151" t="s">
        <v>14</v>
      </c>
      <c r="AT20" s="152" t="s">
        <v>13</v>
      </c>
      <c r="AU20" s="153" t="s">
        <v>14</v>
      </c>
    </row>
    <row r="21" spans="2:47" ht="16.2" thickBot="1" x14ac:dyDescent="0.35">
      <c r="B21" s="34">
        <v>10</v>
      </c>
      <c r="C21" s="7">
        <v>10</v>
      </c>
      <c r="D21" s="74">
        <f>AVERAGE(H21,J21,L21,N21,P21,R21,T21,V21,X21,Z21,AB21,AD21,AF21,AH21,AJ21,AL21,AN21,AP21,AR21,AT21)</f>
        <v>1.4</v>
      </c>
      <c r="E21" s="75">
        <f>COUNTIF(H21:AU21,0)/20</f>
        <v>0.35</v>
      </c>
      <c r="F21" s="76">
        <f>SUMPRODUCT((H21&lt;&gt;0)*(I21&lt;&gt;10000)*I21 + (J21&lt;&gt;0)*(K21&lt;&gt;10000)*K21 + (L21&lt;&gt;0)*(M21&lt;&gt;10000)*M21 + (N21&lt;&gt;0)*(O21&lt;&gt;10000)*O21 + (P21&lt;&gt;0)*(Q21&lt;&gt;10000)*Q21 + (R21&lt;&gt;0)*(S21&lt;&gt;10000)*S21 + (T21&lt;&gt;0)*(U21&lt;&gt;10000)*U21 + (V21&lt;&gt;0)*(W21&lt;&gt;10000)*W21 + (X21&lt;&gt;0)*(Y21&lt;&gt;10000)*Y21 + (Z21&lt;&gt;0)*(AA21&lt;&gt;10000)*AA21 + (AB21&lt;&gt;0)*(AC21&lt;&gt;10000)*AC21 + (AD21&lt;&gt;0)*(AE21&lt;&gt;10000)*AE21 + (AF21&lt;&gt;0)*(AG21&lt;&gt;10000)*AG21 + (AH21&lt;&gt;0)*(AI21&lt;&gt;10000)*AI21 + (AJ21&lt;&gt;0)*(AK21&lt;&gt;10000)*AK21 + (AL21&lt;&gt;0)*(AM21&lt;&gt;10000)*AM21 + (AN21&lt;&gt;0)*(AO21&lt;&gt;10000)*AO21 + (AP21&lt;&gt;0)*(AQ21&lt;&gt;10000)*AQ21 + (AR21&lt;&gt;0)*(AS21&lt;&gt;10000)*AS21 + (AT21&lt;&gt;0)*(AU21&lt;&gt;10000)*AU21) /
SUMPRODUCT((H21&lt;&gt;0)*(I21&lt;&gt;10000) + (J21&lt;&gt;0)*(K21&lt;&gt;10000) + (L21&lt;&gt;0)*(M21&lt;&gt;10000) + (N21&lt;&gt;0)*(O21&lt;&gt;10000) + (P21&lt;&gt;0)*(Q21&lt;&gt;10000) + (R21&lt;&gt;0)*(S21&lt;&gt;10000) + (T21&lt;&gt;0)*(U21&lt;&gt;10000) + (V21&lt;&gt;0)*(W21&lt;&gt;10000) + (X21&lt;&gt;0)*(Y21&lt;&gt;10000) + (Z21&lt;&gt;0)*(AA21&lt;&gt;10000) + (AB21&lt;&gt;0)*(AC21&lt;&gt;10000) + (AD21&lt;&gt;0)*(AE21&lt;&gt;10000) + (AF21&lt;&gt;0)*(AG21&lt;&gt;10000) + (AH21&lt;&gt;0)*(AI21&lt;&gt;10000) + (AJ21&lt;&gt;0)*(AK21&lt;&gt;10000) + (AL21&lt;&gt;0)*(AM21&lt;&gt;10000) + (AN21&lt;&gt;0)*(AO21&lt;&gt;10000) + (AP21&lt;&gt;0)*(AQ21&lt;&gt;10000) + (AR21&lt;&gt;0)*(AS21&lt;&gt;10000) + (AT21&lt;&gt;0)*(AU21&lt;&gt;10000))</f>
        <v>3660.090909090909</v>
      </c>
      <c r="G21" s="77">
        <f>(COUNTIF(H21:AU21,10000)+COUNTIF(H21:AU21,0))/20</f>
        <v>0.45</v>
      </c>
      <c r="H21" s="92">
        <v>2</v>
      </c>
      <c r="I21" s="81">
        <v>4379</v>
      </c>
      <c r="J21" s="83">
        <v>0</v>
      </c>
      <c r="K21" s="83">
        <v>102</v>
      </c>
      <c r="L21" s="81">
        <v>1</v>
      </c>
      <c r="M21" s="81">
        <v>4816</v>
      </c>
      <c r="N21" s="83">
        <v>2</v>
      </c>
      <c r="O21" s="83">
        <v>2603</v>
      </c>
      <c r="P21" s="81">
        <v>0</v>
      </c>
      <c r="Q21" s="81">
        <v>102</v>
      </c>
      <c r="R21" s="83">
        <v>0</v>
      </c>
      <c r="S21" s="83">
        <v>1095</v>
      </c>
      <c r="T21" s="81">
        <v>2</v>
      </c>
      <c r="U21" s="81">
        <v>1192</v>
      </c>
      <c r="V21" s="83">
        <v>0</v>
      </c>
      <c r="W21" s="83">
        <v>102</v>
      </c>
      <c r="X21" s="81">
        <v>4</v>
      </c>
      <c r="Y21" s="81">
        <v>1096</v>
      </c>
      <c r="Z21" s="83">
        <v>2</v>
      </c>
      <c r="AA21" s="108">
        <v>10000</v>
      </c>
      <c r="AB21" s="92">
        <v>2</v>
      </c>
      <c r="AC21" s="81">
        <v>2680</v>
      </c>
      <c r="AD21" s="83">
        <v>2</v>
      </c>
      <c r="AE21" s="83">
        <v>10000</v>
      </c>
      <c r="AF21" s="81">
        <v>1</v>
      </c>
      <c r="AG21" s="81">
        <v>5482</v>
      </c>
      <c r="AH21" s="83">
        <v>5</v>
      </c>
      <c r="AI21" s="83">
        <v>2773</v>
      </c>
      <c r="AJ21" s="81">
        <v>2</v>
      </c>
      <c r="AK21" s="81">
        <v>8492</v>
      </c>
      <c r="AL21" s="83">
        <v>1</v>
      </c>
      <c r="AM21" s="83">
        <v>5170</v>
      </c>
      <c r="AN21" s="81">
        <v>0</v>
      </c>
      <c r="AO21" s="81">
        <v>4409</v>
      </c>
      <c r="AP21" s="83">
        <v>2</v>
      </c>
      <c r="AQ21" s="83">
        <v>1578</v>
      </c>
      <c r="AR21" s="81">
        <v>0</v>
      </c>
      <c r="AS21" s="81">
        <v>4887</v>
      </c>
      <c r="AT21" s="83">
        <v>0</v>
      </c>
      <c r="AU21" s="108">
        <v>3526</v>
      </c>
    </row>
    <row r="22" spans="2:47" ht="16.2" thickBot="1" x14ac:dyDescent="0.35">
      <c r="B22" s="35"/>
      <c r="C22" s="8">
        <v>30</v>
      </c>
      <c r="D22" s="74">
        <f t="shared" ref="D22:D29" si="4">AVERAGE(H22,J22,L22,N22,P22,R22,T22,V22,X22,Z22,AB22,AD22,AF22,AH22,AJ22,AL22,AN22,AP22,AR22,AT22)</f>
        <v>0.9</v>
      </c>
      <c r="E22" s="75">
        <f t="shared" ref="E22:E29" si="5">COUNTIF(H22:AU22,0)/20</f>
        <v>0.45</v>
      </c>
      <c r="F22" s="76"/>
      <c r="G22" s="77">
        <f t="shared" ref="G22:G29" si="6">(COUNTIF(H22:AU22,10000)+COUNTIF(H22:AU22,0))/20</f>
        <v>0.7</v>
      </c>
      <c r="H22" s="92">
        <v>0</v>
      </c>
      <c r="I22" s="81">
        <v>2500</v>
      </c>
      <c r="J22" s="83">
        <v>1</v>
      </c>
      <c r="K22" s="83">
        <v>10000</v>
      </c>
      <c r="L22" s="81">
        <v>0</v>
      </c>
      <c r="M22" s="81">
        <v>3478</v>
      </c>
      <c r="N22" s="83">
        <v>0</v>
      </c>
      <c r="O22" s="83">
        <v>102</v>
      </c>
      <c r="P22" s="81">
        <v>2</v>
      </c>
      <c r="Q22" s="81">
        <v>4570</v>
      </c>
      <c r="R22" s="83">
        <v>0</v>
      </c>
      <c r="S22" s="83">
        <v>1851</v>
      </c>
      <c r="T22" s="81">
        <v>0</v>
      </c>
      <c r="U22" s="81">
        <v>3657</v>
      </c>
      <c r="V22" s="83">
        <v>1</v>
      </c>
      <c r="W22" s="83">
        <v>5028</v>
      </c>
      <c r="X22" s="81">
        <v>0</v>
      </c>
      <c r="Y22" s="81">
        <v>526</v>
      </c>
      <c r="Z22" s="83">
        <v>1</v>
      </c>
      <c r="AA22" s="108">
        <v>10000</v>
      </c>
      <c r="AB22" s="92">
        <v>0</v>
      </c>
      <c r="AC22" s="81">
        <v>102</v>
      </c>
      <c r="AD22" s="83">
        <v>0</v>
      </c>
      <c r="AE22" s="83">
        <v>9043</v>
      </c>
      <c r="AF22" s="81">
        <v>5</v>
      </c>
      <c r="AG22" s="81">
        <v>1896</v>
      </c>
      <c r="AH22" s="83">
        <v>1</v>
      </c>
      <c r="AI22" s="83">
        <v>10000</v>
      </c>
      <c r="AJ22" s="81">
        <v>1</v>
      </c>
      <c r="AK22" s="81">
        <v>10000</v>
      </c>
      <c r="AL22" s="83">
        <v>1</v>
      </c>
      <c r="AM22" s="83">
        <v>7482</v>
      </c>
      <c r="AN22" s="81">
        <v>3</v>
      </c>
      <c r="AO22" s="81">
        <v>2074</v>
      </c>
      <c r="AP22" s="83">
        <v>1</v>
      </c>
      <c r="AQ22" s="83">
        <v>10000</v>
      </c>
      <c r="AR22" s="81">
        <v>0</v>
      </c>
      <c r="AS22" s="81">
        <v>102</v>
      </c>
      <c r="AT22" s="83">
        <v>1</v>
      </c>
      <c r="AU22" s="108">
        <v>4048</v>
      </c>
    </row>
    <row r="23" spans="2:47" ht="16.2" thickBot="1" x14ac:dyDescent="0.35">
      <c r="B23" s="36"/>
      <c r="C23" s="9">
        <v>60</v>
      </c>
      <c r="D23" s="74">
        <f t="shared" si="4"/>
        <v>0.8</v>
      </c>
      <c r="E23" s="75">
        <f t="shared" si="5"/>
        <v>0.5</v>
      </c>
      <c r="F23" s="76"/>
      <c r="G23" s="77">
        <f t="shared" si="6"/>
        <v>0.85</v>
      </c>
      <c r="H23" s="92">
        <v>2</v>
      </c>
      <c r="I23" s="81">
        <v>8842</v>
      </c>
      <c r="J23" s="83">
        <v>2</v>
      </c>
      <c r="K23" s="83">
        <v>10000</v>
      </c>
      <c r="L23" s="81">
        <v>1</v>
      </c>
      <c r="M23" s="81">
        <v>10000</v>
      </c>
      <c r="N23" s="83">
        <v>0</v>
      </c>
      <c r="O23" s="83">
        <v>2693</v>
      </c>
      <c r="P23" s="81">
        <v>0</v>
      </c>
      <c r="Q23" s="81">
        <v>3413</v>
      </c>
      <c r="R23" s="83">
        <v>2</v>
      </c>
      <c r="S23" s="83">
        <v>8697</v>
      </c>
      <c r="T23" s="81">
        <v>0</v>
      </c>
      <c r="U23" s="81">
        <v>132</v>
      </c>
      <c r="V23" s="83">
        <v>1</v>
      </c>
      <c r="W23" s="83">
        <v>10000</v>
      </c>
      <c r="X23" s="81">
        <v>0</v>
      </c>
      <c r="Y23" s="81">
        <v>3729</v>
      </c>
      <c r="Z23" s="83">
        <v>0</v>
      </c>
      <c r="AA23" s="108">
        <v>657</v>
      </c>
      <c r="AB23" s="92">
        <v>0</v>
      </c>
      <c r="AC23" s="81">
        <v>1999</v>
      </c>
      <c r="AD23" s="83">
        <v>1</v>
      </c>
      <c r="AE23" s="83">
        <v>10000</v>
      </c>
      <c r="AF23" s="81">
        <v>0</v>
      </c>
      <c r="AG23" s="81">
        <v>2806</v>
      </c>
      <c r="AH23" s="83">
        <v>1</v>
      </c>
      <c r="AI23" s="83">
        <v>10000</v>
      </c>
      <c r="AJ23" s="81">
        <v>0</v>
      </c>
      <c r="AK23" s="81">
        <v>3678</v>
      </c>
      <c r="AL23" s="83">
        <v>2</v>
      </c>
      <c r="AM23" s="83">
        <v>10000</v>
      </c>
      <c r="AN23" s="81">
        <v>0</v>
      </c>
      <c r="AO23" s="81">
        <v>132</v>
      </c>
      <c r="AP23" s="83">
        <v>0</v>
      </c>
      <c r="AQ23" s="83">
        <v>1440</v>
      </c>
      <c r="AR23" s="81">
        <v>2</v>
      </c>
      <c r="AS23" s="81">
        <v>6160</v>
      </c>
      <c r="AT23" s="83">
        <v>2</v>
      </c>
      <c r="AU23" s="108">
        <v>10000</v>
      </c>
    </row>
    <row r="24" spans="2:47" ht="16.2" thickBot="1" x14ac:dyDescent="0.35">
      <c r="B24" s="34">
        <v>30</v>
      </c>
      <c r="C24" s="7">
        <v>10</v>
      </c>
      <c r="D24" s="74">
        <f t="shared" si="4"/>
        <v>6.95</v>
      </c>
      <c r="E24" s="75">
        <f t="shared" si="5"/>
        <v>0.05</v>
      </c>
      <c r="F24" s="76">
        <f t="shared" ref="F24:F29" si="7">SUMPRODUCT((H24&lt;&gt;0)*(I24&lt;&gt;10000)*I24 + (J24&lt;&gt;0)*(K24&lt;&gt;10000)*K24 + (L24&lt;&gt;0)*(M24&lt;&gt;10000)*M24 + (N24&lt;&gt;0)*(O24&lt;&gt;10000)*O24 + (P24&lt;&gt;0)*(Q24&lt;&gt;10000)*Q24 + (R24&lt;&gt;0)*(S24&lt;&gt;10000)*S24 + (T24&lt;&gt;0)*(U24&lt;&gt;10000)*U24 + (V24&lt;&gt;0)*(W24&lt;&gt;10000)*W24 + (X24&lt;&gt;0)*(Y24&lt;&gt;10000)*Y24 + (Z24&lt;&gt;0)*(AA24&lt;&gt;10000)*AA24 + (AB24&lt;&gt;0)*(AC24&lt;&gt;10000)*AC24 + (AD24&lt;&gt;0)*(AE24&lt;&gt;10000)*AE24 + (AF24&lt;&gt;0)*(AG24&lt;&gt;10000)*AG24 + (AH24&lt;&gt;0)*(AI24&lt;&gt;10000)*AI24 + (AJ24&lt;&gt;0)*(AK24&lt;&gt;10000)*AK24 + (AL24&lt;&gt;0)*(AM24&lt;&gt;10000)*AM24 + (AN24&lt;&gt;0)*(AO24&lt;&gt;10000)*AO24 + (AP24&lt;&gt;0)*(AQ24&lt;&gt;10000)*AQ24 + (AR24&lt;&gt;0)*(AS24&lt;&gt;10000)*AS24 + (AT24&lt;&gt;0)*(AU24&lt;&gt;10000)*AU24) /
SUMPRODUCT((H24&lt;&gt;0)*(I24&lt;&gt;10000) + (J24&lt;&gt;0)*(K24&lt;&gt;10000) + (L24&lt;&gt;0)*(M24&lt;&gt;10000) + (N24&lt;&gt;0)*(O24&lt;&gt;10000) + (P24&lt;&gt;0)*(Q24&lt;&gt;10000) + (R24&lt;&gt;0)*(S24&lt;&gt;10000) + (T24&lt;&gt;0)*(U24&lt;&gt;10000) + (V24&lt;&gt;0)*(W24&lt;&gt;10000) + (X24&lt;&gt;0)*(Y24&lt;&gt;10000) + (Z24&lt;&gt;0)*(AA24&lt;&gt;10000) + (AB24&lt;&gt;0)*(AC24&lt;&gt;10000) + (AD24&lt;&gt;0)*(AE24&lt;&gt;10000) + (AF24&lt;&gt;0)*(AG24&lt;&gt;10000) + (AH24&lt;&gt;0)*(AI24&lt;&gt;10000) + (AJ24&lt;&gt;0)*(AK24&lt;&gt;10000) + (AL24&lt;&gt;0)*(AM24&lt;&gt;10000) + (AN24&lt;&gt;0)*(AO24&lt;&gt;10000) + (AP24&lt;&gt;0)*(AQ24&lt;&gt;10000) + (AR24&lt;&gt;0)*(AS24&lt;&gt;10000) + (AT24&lt;&gt;0)*(AU24&lt;&gt;10000))</f>
        <v>1667.1764705882354</v>
      </c>
      <c r="G24" s="77">
        <f t="shared" si="6"/>
        <v>0.15</v>
      </c>
      <c r="H24" s="80">
        <v>11</v>
      </c>
      <c r="I24" s="82">
        <v>145</v>
      </c>
      <c r="J24" s="84">
        <v>1</v>
      </c>
      <c r="K24" s="84">
        <v>5521</v>
      </c>
      <c r="L24" s="82">
        <v>30</v>
      </c>
      <c r="M24" s="82">
        <v>60</v>
      </c>
      <c r="N24" s="84">
        <v>1</v>
      </c>
      <c r="O24" s="84">
        <v>8417</v>
      </c>
      <c r="P24" s="82">
        <v>1</v>
      </c>
      <c r="Q24" s="82">
        <v>10000</v>
      </c>
      <c r="R24" s="84">
        <v>8</v>
      </c>
      <c r="S24" s="84">
        <v>158</v>
      </c>
      <c r="T24" s="82">
        <v>6</v>
      </c>
      <c r="U24" s="82">
        <v>190</v>
      </c>
      <c r="V24" s="84">
        <v>5</v>
      </c>
      <c r="W24" s="84">
        <v>1140</v>
      </c>
      <c r="X24" s="82">
        <v>2</v>
      </c>
      <c r="Y24" s="82">
        <v>1850</v>
      </c>
      <c r="Z24" s="84">
        <v>8</v>
      </c>
      <c r="AA24" s="110">
        <v>411</v>
      </c>
      <c r="AB24" s="80">
        <v>7</v>
      </c>
      <c r="AC24" s="82">
        <v>917</v>
      </c>
      <c r="AD24" s="84">
        <v>7</v>
      </c>
      <c r="AE24" s="84">
        <v>180</v>
      </c>
      <c r="AF24" s="82">
        <v>30</v>
      </c>
      <c r="AG24" s="82">
        <v>68</v>
      </c>
      <c r="AH24" s="84">
        <v>4</v>
      </c>
      <c r="AI24" s="84">
        <v>2420</v>
      </c>
      <c r="AJ24" s="82">
        <v>4</v>
      </c>
      <c r="AK24" s="82">
        <v>603</v>
      </c>
      <c r="AL24" s="84">
        <v>10</v>
      </c>
      <c r="AM24" s="84">
        <v>148</v>
      </c>
      <c r="AN24" s="82">
        <v>1</v>
      </c>
      <c r="AO24" s="82">
        <v>10000</v>
      </c>
      <c r="AP24" s="84">
        <v>2</v>
      </c>
      <c r="AQ24" s="84">
        <v>4178</v>
      </c>
      <c r="AR24" s="82">
        <v>1</v>
      </c>
      <c r="AS24" s="82">
        <v>1936</v>
      </c>
      <c r="AT24" s="84">
        <v>0</v>
      </c>
      <c r="AU24" s="110">
        <v>655</v>
      </c>
    </row>
    <row r="25" spans="2:47" ht="16.2" thickBot="1" x14ac:dyDescent="0.35">
      <c r="B25" s="35"/>
      <c r="C25" s="8">
        <v>30</v>
      </c>
      <c r="D25" s="74">
        <f t="shared" si="4"/>
        <v>4.5</v>
      </c>
      <c r="E25" s="75">
        <f t="shared" si="5"/>
        <v>0.1</v>
      </c>
      <c r="F25" s="76">
        <f t="shared" si="7"/>
        <v>931.44444444444446</v>
      </c>
      <c r="G25" s="77">
        <f t="shared" si="6"/>
        <v>0.1</v>
      </c>
      <c r="H25" s="92">
        <v>5</v>
      </c>
      <c r="I25" s="81">
        <v>740</v>
      </c>
      <c r="J25" s="83">
        <v>3</v>
      </c>
      <c r="K25" s="83">
        <v>1238</v>
      </c>
      <c r="L25" s="81">
        <v>3</v>
      </c>
      <c r="M25" s="81">
        <v>1235</v>
      </c>
      <c r="N25" s="83">
        <v>3</v>
      </c>
      <c r="O25" s="83">
        <v>1941</v>
      </c>
      <c r="P25" s="81">
        <v>5</v>
      </c>
      <c r="Q25" s="81">
        <v>1117</v>
      </c>
      <c r="R25" s="83">
        <v>0</v>
      </c>
      <c r="S25" s="83">
        <v>7088</v>
      </c>
      <c r="T25" s="81">
        <v>4</v>
      </c>
      <c r="U25" s="81">
        <v>579</v>
      </c>
      <c r="V25" s="83">
        <v>8</v>
      </c>
      <c r="W25" s="83">
        <v>475</v>
      </c>
      <c r="X25" s="81">
        <v>1</v>
      </c>
      <c r="Y25" s="81">
        <v>1433</v>
      </c>
      <c r="Z25" s="83">
        <v>7</v>
      </c>
      <c r="AA25" s="108">
        <v>1023</v>
      </c>
      <c r="AB25" s="92">
        <v>4</v>
      </c>
      <c r="AC25" s="81">
        <v>1228</v>
      </c>
      <c r="AD25" s="83">
        <v>0</v>
      </c>
      <c r="AE25" s="83">
        <v>3726</v>
      </c>
      <c r="AF25" s="81">
        <v>6</v>
      </c>
      <c r="AG25" s="81">
        <v>855</v>
      </c>
      <c r="AH25" s="83">
        <v>5</v>
      </c>
      <c r="AI25" s="83">
        <v>871</v>
      </c>
      <c r="AJ25" s="81">
        <v>2</v>
      </c>
      <c r="AK25" s="81">
        <v>1133</v>
      </c>
      <c r="AL25" s="83">
        <v>5</v>
      </c>
      <c r="AM25" s="83">
        <v>1379</v>
      </c>
      <c r="AN25" s="81">
        <v>5</v>
      </c>
      <c r="AO25" s="81">
        <v>620</v>
      </c>
      <c r="AP25" s="83">
        <v>8</v>
      </c>
      <c r="AQ25" s="83">
        <v>300</v>
      </c>
      <c r="AR25" s="81">
        <v>9</v>
      </c>
      <c r="AS25" s="81">
        <v>317</v>
      </c>
      <c r="AT25" s="83">
        <v>7</v>
      </c>
      <c r="AU25" s="108">
        <v>282</v>
      </c>
    </row>
    <row r="26" spans="2:47" ht="16.2" thickBot="1" x14ac:dyDescent="0.35">
      <c r="B26" s="36"/>
      <c r="C26" s="9">
        <v>60</v>
      </c>
      <c r="D26" s="74">
        <f t="shared" si="4"/>
        <v>3.75</v>
      </c>
      <c r="E26" s="75">
        <f t="shared" si="5"/>
        <v>0.1</v>
      </c>
      <c r="F26" s="76">
        <f t="shared" si="7"/>
        <v>1361.1176470588234</v>
      </c>
      <c r="G26" s="77">
        <f t="shared" si="6"/>
        <v>0.15</v>
      </c>
      <c r="H26" s="111">
        <v>3</v>
      </c>
      <c r="I26" s="86">
        <v>1694</v>
      </c>
      <c r="J26" s="85">
        <v>5</v>
      </c>
      <c r="K26" s="85">
        <v>532</v>
      </c>
      <c r="L26" s="86">
        <v>6</v>
      </c>
      <c r="M26" s="86">
        <v>1408</v>
      </c>
      <c r="N26" s="85">
        <v>3</v>
      </c>
      <c r="O26" s="85">
        <v>1282</v>
      </c>
      <c r="P26" s="86">
        <v>3</v>
      </c>
      <c r="Q26" s="86">
        <v>1032</v>
      </c>
      <c r="R26" s="85">
        <v>5</v>
      </c>
      <c r="S26" s="85">
        <v>499</v>
      </c>
      <c r="T26" s="86">
        <v>3</v>
      </c>
      <c r="U26" s="86">
        <v>1266</v>
      </c>
      <c r="V26" s="85">
        <v>0</v>
      </c>
      <c r="W26" s="85">
        <v>2907</v>
      </c>
      <c r="X26" s="86">
        <v>1</v>
      </c>
      <c r="Y26" s="86">
        <v>1810</v>
      </c>
      <c r="Z26" s="85">
        <v>8</v>
      </c>
      <c r="AA26" s="109">
        <v>699</v>
      </c>
      <c r="AB26" s="111">
        <v>4</v>
      </c>
      <c r="AC26" s="86">
        <v>1325</v>
      </c>
      <c r="AD26" s="85">
        <v>4</v>
      </c>
      <c r="AE26" s="85">
        <v>891</v>
      </c>
      <c r="AF26" s="86">
        <v>3</v>
      </c>
      <c r="AG26" s="86">
        <v>1551</v>
      </c>
      <c r="AH26" s="85">
        <v>6</v>
      </c>
      <c r="AI26" s="85">
        <v>2844</v>
      </c>
      <c r="AJ26" s="86">
        <v>6</v>
      </c>
      <c r="AK26" s="86">
        <v>564</v>
      </c>
      <c r="AL26" s="85">
        <v>7</v>
      </c>
      <c r="AM26" s="85">
        <v>702</v>
      </c>
      <c r="AN26" s="86">
        <v>0</v>
      </c>
      <c r="AO26" s="86">
        <v>6333</v>
      </c>
      <c r="AP26" s="85">
        <v>3</v>
      </c>
      <c r="AQ26" s="85">
        <v>3792</v>
      </c>
      <c r="AR26" s="86">
        <v>1</v>
      </c>
      <c r="AS26" s="86">
        <v>10000</v>
      </c>
      <c r="AT26" s="85">
        <v>4</v>
      </c>
      <c r="AU26" s="109">
        <v>1248</v>
      </c>
    </row>
    <row r="27" spans="2:47" ht="16.2" thickBot="1" x14ac:dyDescent="0.35">
      <c r="B27" s="34">
        <v>50</v>
      </c>
      <c r="C27" s="7">
        <v>10</v>
      </c>
      <c r="D27" s="74">
        <f t="shared" si="4"/>
        <v>37.5</v>
      </c>
      <c r="E27" s="75">
        <f t="shared" si="5"/>
        <v>0</v>
      </c>
      <c r="F27" s="76">
        <f t="shared" si="7"/>
        <v>251.45</v>
      </c>
      <c r="G27" s="77">
        <f t="shared" si="6"/>
        <v>0</v>
      </c>
      <c r="H27" s="80">
        <v>50</v>
      </c>
      <c r="I27" s="82">
        <v>53</v>
      </c>
      <c r="J27" s="84">
        <v>9</v>
      </c>
      <c r="K27" s="84">
        <v>319</v>
      </c>
      <c r="L27" s="82">
        <v>5</v>
      </c>
      <c r="M27" s="82">
        <v>882</v>
      </c>
      <c r="N27" s="84">
        <v>50</v>
      </c>
      <c r="O27" s="84">
        <v>58</v>
      </c>
      <c r="P27" s="82">
        <v>50</v>
      </c>
      <c r="Q27" s="82">
        <v>38</v>
      </c>
      <c r="R27" s="84">
        <v>50</v>
      </c>
      <c r="S27" s="84">
        <v>43</v>
      </c>
      <c r="T27" s="82">
        <v>50</v>
      </c>
      <c r="U27" s="82">
        <v>53</v>
      </c>
      <c r="V27" s="84">
        <v>8</v>
      </c>
      <c r="W27" s="84">
        <v>316</v>
      </c>
      <c r="X27" s="82">
        <v>50</v>
      </c>
      <c r="Y27" s="82">
        <v>53</v>
      </c>
      <c r="Z27" s="84">
        <v>15</v>
      </c>
      <c r="AA27" s="110">
        <v>964</v>
      </c>
      <c r="AB27" s="80">
        <v>50</v>
      </c>
      <c r="AC27" s="82">
        <v>43</v>
      </c>
      <c r="AD27" s="84">
        <v>50</v>
      </c>
      <c r="AE27" s="84">
        <v>36</v>
      </c>
      <c r="AF27" s="82">
        <v>50</v>
      </c>
      <c r="AG27" s="82">
        <v>45</v>
      </c>
      <c r="AH27" s="84">
        <v>4</v>
      </c>
      <c r="AI27" s="84">
        <v>1678</v>
      </c>
      <c r="AJ27" s="82">
        <v>50</v>
      </c>
      <c r="AK27" s="82">
        <v>42</v>
      </c>
      <c r="AL27" s="84">
        <v>50</v>
      </c>
      <c r="AM27" s="84">
        <v>59</v>
      </c>
      <c r="AN27" s="82">
        <v>9</v>
      </c>
      <c r="AO27" s="82">
        <v>177</v>
      </c>
      <c r="AP27" s="84">
        <v>50</v>
      </c>
      <c r="AQ27" s="84">
        <v>64</v>
      </c>
      <c r="AR27" s="82">
        <v>50</v>
      </c>
      <c r="AS27" s="82">
        <v>48</v>
      </c>
      <c r="AT27" s="84">
        <v>50</v>
      </c>
      <c r="AU27" s="110">
        <v>58</v>
      </c>
    </row>
    <row r="28" spans="2:47" ht="16.2" thickBot="1" x14ac:dyDescent="0.35">
      <c r="B28" s="35"/>
      <c r="C28" s="8">
        <v>30</v>
      </c>
      <c r="D28" s="74">
        <f t="shared" si="4"/>
        <v>30.2</v>
      </c>
      <c r="E28" s="75">
        <f t="shared" si="5"/>
        <v>0.05</v>
      </c>
      <c r="F28" s="76">
        <f t="shared" si="7"/>
        <v>541.84210526315792</v>
      </c>
      <c r="G28" s="77">
        <f t="shared" si="6"/>
        <v>0.05</v>
      </c>
      <c r="H28" s="92">
        <v>50</v>
      </c>
      <c r="I28" s="81">
        <v>68</v>
      </c>
      <c r="J28" s="83">
        <v>50</v>
      </c>
      <c r="K28" s="83">
        <v>61</v>
      </c>
      <c r="L28" s="81">
        <v>50</v>
      </c>
      <c r="M28" s="81">
        <v>52</v>
      </c>
      <c r="N28" s="83">
        <v>0</v>
      </c>
      <c r="O28" s="83">
        <v>6045</v>
      </c>
      <c r="P28" s="81">
        <v>9</v>
      </c>
      <c r="Q28" s="81">
        <v>1383</v>
      </c>
      <c r="R28" s="83">
        <v>7</v>
      </c>
      <c r="S28" s="83">
        <v>1575</v>
      </c>
      <c r="T28" s="81">
        <v>50</v>
      </c>
      <c r="U28" s="81">
        <v>44</v>
      </c>
      <c r="V28" s="83">
        <v>8</v>
      </c>
      <c r="W28" s="83">
        <v>342</v>
      </c>
      <c r="X28" s="81">
        <v>13</v>
      </c>
      <c r="Y28" s="81">
        <v>301</v>
      </c>
      <c r="Z28" s="83">
        <v>50</v>
      </c>
      <c r="AA28" s="108">
        <v>41</v>
      </c>
      <c r="AB28" s="92">
        <v>50</v>
      </c>
      <c r="AC28" s="81">
        <v>58</v>
      </c>
      <c r="AD28" s="83">
        <v>5</v>
      </c>
      <c r="AE28" s="83">
        <v>301</v>
      </c>
      <c r="AF28" s="81">
        <v>7</v>
      </c>
      <c r="AG28" s="81">
        <v>835</v>
      </c>
      <c r="AH28" s="83">
        <v>50</v>
      </c>
      <c r="AI28" s="83">
        <v>54</v>
      </c>
      <c r="AJ28" s="81">
        <v>50</v>
      </c>
      <c r="AK28" s="81">
        <v>62</v>
      </c>
      <c r="AL28" s="83">
        <v>50</v>
      </c>
      <c r="AM28" s="83">
        <v>50</v>
      </c>
      <c r="AN28" s="81">
        <v>1</v>
      </c>
      <c r="AO28" s="81">
        <v>4341</v>
      </c>
      <c r="AP28" s="83">
        <v>50</v>
      </c>
      <c r="AQ28" s="83">
        <v>53</v>
      </c>
      <c r="AR28" s="81">
        <v>50</v>
      </c>
      <c r="AS28" s="81">
        <v>61</v>
      </c>
      <c r="AT28" s="83">
        <v>4</v>
      </c>
      <c r="AU28" s="108">
        <v>613</v>
      </c>
    </row>
    <row r="29" spans="2:47" ht="16.2" thickBot="1" x14ac:dyDescent="0.35">
      <c r="B29" s="36"/>
      <c r="C29" s="9">
        <v>60</v>
      </c>
      <c r="D29" s="74">
        <f t="shared" si="4"/>
        <v>33.549999999999997</v>
      </c>
      <c r="E29" s="75">
        <f t="shared" si="5"/>
        <v>0</v>
      </c>
      <c r="F29" s="76">
        <f t="shared" si="7"/>
        <v>281</v>
      </c>
      <c r="G29" s="77">
        <f t="shared" si="6"/>
        <v>0</v>
      </c>
      <c r="H29" s="111">
        <v>11</v>
      </c>
      <c r="I29" s="86">
        <v>160</v>
      </c>
      <c r="J29" s="85">
        <v>50</v>
      </c>
      <c r="K29" s="85">
        <v>65</v>
      </c>
      <c r="L29" s="86">
        <v>50</v>
      </c>
      <c r="M29" s="86">
        <v>64</v>
      </c>
      <c r="N29" s="85">
        <v>50</v>
      </c>
      <c r="O29" s="85">
        <v>57</v>
      </c>
      <c r="P29" s="86">
        <v>50</v>
      </c>
      <c r="Q29" s="86">
        <v>58</v>
      </c>
      <c r="R29" s="85">
        <v>50</v>
      </c>
      <c r="S29" s="85">
        <v>67</v>
      </c>
      <c r="T29" s="86">
        <v>50</v>
      </c>
      <c r="U29" s="86">
        <v>69</v>
      </c>
      <c r="V29" s="85">
        <v>50</v>
      </c>
      <c r="W29" s="85">
        <v>57</v>
      </c>
      <c r="X29" s="86">
        <v>7</v>
      </c>
      <c r="Y29" s="86">
        <v>431</v>
      </c>
      <c r="Z29" s="85">
        <v>9</v>
      </c>
      <c r="AA29" s="109">
        <v>449</v>
      </c>
      <c r="AB29" s="111">
        <v>11</v>
      </c>
      <c r="AC29" s="86">
        <v>330</v>
      </c>
      <c r="AD29" s="85">
        <v>8</v>
      </c>
      <c r="AE29" s="85">
        <v>324</v>
      </c>
      <c r="AF29" s="86">
        <v>50</v>
      </c>
      <c r="AG29" s="86">
        <v>69</v>
      </c>
      <c r="AH29" s="85">
        <v>50</v>
      </c>
      <c r="AI29" s="85">
        <v>69</v>
      </c>
      <c r="AJ29" s="86">
        <v>50</v>
      </c>
      <c r="AK29" s="86">
        <v>55</v>
      </c>
      <c r="AL29" s="85">
        <v>9</v>
      </c>
      <c r="AM29" s="85">
        <v>479</v>
      </c>
      <c r="AN29" s="86">
        <v>50</v>
      </c>
      <c r="AO29" s="86">
        <v>60</v>
      </c>
      <c r="AP29" s="85">
        <v>8</v>
      </c>
      <c r="AQ29" s="85">
        <v>1966</v>
      </c>
      <c r="AR29" s="86">
        <v>50</v>
      </c>
      <c r="AS29" s="86">
        <v>64</v>
      </c>
      <c r="AT29" s="85">
        <v>8</v>
      </c>
      <c r="AU29" s="109">
        <v>727</v>
      </c>
    </row>
    <row r="30" spans="2:47" ht="16.2" thickBot="1" x14ac:dyDescent="0.35"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</row>
    <row r="31" spans="2:47" ht="39.9" customHeight="1" x14ac:dyDescent="0.4">
      <c r="B31" s="37" t="s">
        <v>46</v>
      </c>
      <c r="C31" s="37"/>
      <c r="D31" s="37"/>
      <c r="E31" s="37"/>
      <c r="F31" s="37"/>
      <c r="G31" s="38"/>
      <c r="H31" s="159" t="s">
        <v>17</v>
      </c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1"/>
      <c r="AB31" s="126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8"/>
    </row>
    <row r="32" spans="2:47" ht="16.2" thickBot="1" x14ac:dyDescent="0.35">
      <c r="H32" s="129" t="s">
        <v>3</v>
      </c>
      <c r="I32" s="130"/>
      <c r="J32" s="139" t="s">
        <v>4</v>
      </c>
      <c r="K32" s="140"/>
      <c r="L32" s="141" t="s">
        <v>5</v>
      </c>
      <c r="M32" s="130"/>
      <c r="N32" s="139" t="s">
        <v>6</v>
      </c>
      <c r="O32" s="140"/>
      <c r="P32" s="141" t="s">
        <v>7</v>
      </c>
      <c r="Q32" s="130"/>
      <c r="R32" s="139" t="s">
        <v>8</v>
      </c>
      <c r="S32" s="140"/>
      <c r="T32" s="141" t="s">
        <v>9</v>
      </c>
      <c r="U32" s="130"/>
      <c r="V32" s="139" t="s">
        <v>10</v>
      </c>
      <c r="W32" s="140"/>
      <c r="X32" s="141" t="s">
        <v>11</v>
      </c>
      <c r="Y32" s="130"/>
      <c r="Z32" s="139" t="s">
        <v>12</v>
      </c>
      <c r="AA32" s="142"/>
      <c r="AB32" s="129"/>
      <c r="AC32" s="130"/>
      <c r="AD32" s="139"/>
      <c r="AE32" s="140"/>
      <c r="AF32" s="141"/>
      <c r="AG32" s="130"/>
      <c r="AH32" s="139"/>
      <c r="AI32" s="140"/>
      <c r="AJ32" s="141"/>
      <c r="AK32" s="130"/>
      <c r="AL32" s="139"/>
      <c r="AM32" s="140"/>
      <c r="AN32" s="141"/>
      <c r="AO32" s="130"/>
      <c r="AP32" s="139"/>
      <c r="AQ32" s="140"/>
      <c r="AR32" s="141"/>
      <c r="AS32" s="130"/>
      <c r="AT32" s="139"/>
      <c r="AU32" s="142"/>
    </row>
    <row r="33" spans="2:47" s="10" customFormat="1" ht="73.2" customHeight="1" thickBot="1" x14ac:dyDescent="0.35">
      <c r="B33" s="30" t="s">
        <v>21</v>
      </c>
      <c r="C33" s="31" t="s">
        <v>22</v>
      </c>
      <c r="D33" s="32" t="s">
        <v>18</v>
      </c>
      <c r="E33" s="11" t="s">
        <v>1</v>
      </c>
      <c r="F33" s="23" t="s">
        <v>34</v>
      </c>
      <c r="G33" s="23" t="s">
        <v>35</v>
      </c>
      <c r="H33" s="150" t="s">
        <v>13</v>
      </c>
      <c r="I33" s="151" t="s">
        <v>14</v>
      </c>
      <c r="J33" s="152" t="s">
        <v>13</v>
      </c>
      <c r="K33" s="152" t="s">
        <v>14</v>
      </c>
      <c r="L33" s="151" t="s">
        <v>13</v>
      </c>
      <c r="M33" s="151" t="s">
        <v>14</v>
      </c>
      <c r="N33" s="152" t="s">
        <v>13</v>
      </c>
      <c r="O33" s="152" t="s">
        <v>14</v>
      </c>
      <c r="P33" s="151" t="s">
        <v>13</v>
      </c>
      <c r="Q33" s="151" t="s">
        <v>14</v>
      </c>
      <c r="R33" s="152" t="s">
        <v>13</v>
      </c>
      <c r="S33" s="152" t="s">
        <v>14</v>
      </c>
      <c r="T33" s="151" t="s">
        <v>13</v>
      </c>
      <c r="U33" s="151" t="s">
        <v>14</v>
      </c>
      <c r="V33" s="152" t="s">
        <v>13</v>
      </c>
      <c r="W33" s="152" t="s">
        <v>14</v>
      </c>
      <c r="X33" s="151" t="s">
        <v>13</v>
      </c>
      <c r="Y33" s="151" t="s">
        <v>14</v>
      </c>
      <c r="Z33" s="152" t="s">
        <v>13</v>
      </c>
      <c r="AA33" s="153" t="s">
        <v>14</v>
      </c>
      <c r="AB33" s="150"/>
      <c r="AC33" s="151"/>
      <c r="AD33" s="152"/>
      <c r="AE33" s="152"/>
      <c r="AF33" s="151"/>
      <c r="AG33" s="151"/>
      <c r="AH33" s="152"/>
      <c r="AI33" s="152"/>
      <c r="AJ33" s="151"/>
      <c r="AK33" s="151"/>
      <c r="AL33" s="152"/>
      <c r="AM33" s="152"/>
      <c r="AN33" s="151"/>
      <c r="AO33" s="151"/>
      <c r="AP33" s="152"/>
      <c r="AQ33" s="152"/>
      <c r="AR33" s="151"/>
      <c r="AS33" s="151"/>
      <c r="AT33" s="152"/>
      <c r="AU33" s="153"/>
    </row>
    <row r="34" spans="2:47" ht="16.2" thickBot="1" x14ac:dyDescent="0.35">
      <c r="B34" s="34">
        <v>20</v>
      </c>
      <c r="C34" s="7">
        <v>10</v>
      </c>
      <c r="D34" s="178">
        <f t="shared" ref="D34:D42" si="8">AVERAGE(H34,J34,L34,N34,P34,R34,T34,V34,X34,Z34)</f>
        <v>2</v>
      </c>
      <c r="E34" s="179">
        <f>COUNTIF(H34:AA34,0)/10</f>
        <v>0</v>
      </c>
      <c r="F34" s="180">
        <f>AVERAGE(I34,K34,W34,Y34,AA34)</f>
        <v>4683</v>
      </c>
      <c r="G34" s="181">
        <f>(COUNTIF(H34:AA34,10000) + COUNTIF(H34:AA34,0))/10</f>
        <v>0.4</v>
      </c>
      <c r="H34" s="20">
        <v>1</v>
      </c>
      <c r="I34" s="4">
        <v>10000</v>
      </c>
      <c r="J34" s="3">
        <v>4</v>
      </c>
      <c r="K34" s="3">
        <v>4330</v>
      </c>
      <c r="L34" s="4">
        <v>1</v>
      </c>
      <c r="M34" s="4">
        <v>10000</v>
      </c>
      <c r="N34" s="3">
        <v>3</v>
      </c>
      <c r="O34" s="3">
        <v>10000</v>
      </c>
      <c r="P34" s="4">
        <v>1</v>
      </c>
      <c r="Q34" s="4">
        <v>10000</v>
      </c>
      <c r="R34" s="3">
        <v>3</v>
      </c>
      <c r="S34" s="3">
        <v>131</v>
      </c>
      <c r="T34" s="4">
        <v>1</v>
      </c>
      <c r="U34" s="4">
        <v>4131</v>
      </c>
      <c r="V34" s="3">
        <v>1</v>
      </c>
      <c r="W34" s="3">
        <v>670</v>
      </c>
      <c r="X34" s="4">
        <v>3</v>
      </c>
      <c r="Y34" s="4">
        <v>8284</v>
      </c>
      <c r="Z34" s="3">
        <v>2</v>
      </c>
      <c r="AA34" s="12">
        <v>131</v>
      </c>
      <c r="AB34" s="92"/>
      <c r="AC34" s="81"/>
      <c r="AD34" s="83"/>
      <c r="AE34" s="83"/>
      <c r="AF34" s="81"/>
      <c r="AG34" s="81"/>
      <c r="AH34" s="83"/>
      <c r="AI34" s="83"/>
      <c r="AJ34" s="81"/>
      <c r="AK34" s="81"/>
      <c r="AL34" s="83"/>
      <c r="AM34" s="83"/>
      <c r="AN34" s="81"/>
      <c r="AO34" s="81"/>
      <c r="AP34" s="83"/>
      <c r="AQ34" s="83"/>
      <c r="AR34" s="81"/>
      <c r="AS34" s="81"/>
      <c r="AT34" s="83"/>
      <c r="AU34" s="108"/>
    </row>
    <row r="35" spans="2:47" ht="16.2" thickBot="1" x14ac:dyDescent="0.35">
      <c r="B35" s="35"/>
      <c r="C35" s="8">
        <v>30</v>
      </c>
      <c r="D35" s="182">
        <f t="shared" si="8"/>
        <v>3.5</v>
      </c>
      <c r="E35" s="183">
        <f t="shared" ref="E35:E42" si="9">COUNTIF(H35:AA35,0)/10</f>
        <v>0</v>
      </c>
      <c r="F35" s="180">
        <f t="shared" ref="F35:F41" si="10">AVERAGE(I35,K35,O35,S35,U35,W35,Y35,AA35)</f>
        <v>2663.5</v>
      </c>
      <c r="G35" s="181">
        <f t="shared" ref="G35:G42" si="11">(COUNTIF(H35:AA35,10000) + COUNTIF(H35:AA35,0))/10</f>
        <v>0</v>
      </c>
      <c r="H35" s="20">
        <v>3</v>
      </c>
      <c r="I35" s="4">
        <v>685</v>
      </c>
      <c r="J35" s="3">
        <v>3</v>
      </c>
      <c r="K35" s="3">
        <v>5823</v>
      </c>
      <c r="L35" s="4">
        <v>1</v>
      </c>
      <c r="M35" s="4">
        <v>9760</v>
      </c>
      <c r="N35" s="3">
        <v>8</v>
      </c>
      <c r="O35" s="3">
        <v>1795</v>
      </c>
      <c r="P35" s="4">
        <v>1</v>
      </c>
      <c r="Q35" s="4">
        <v>7964</v>
      </c>
      <c r="R35" s="3">
        <v>2</v>
      </c>
      <c r="S35" s="3">
        <v>4053</v>
      </c>
      <c r="T35" s="4">
        <v>8</v>
      </c>
      <c r="U35" s="4">
        <v>848</v>
      </c>
      <c r="V35" s="3">
        <v>7</v>
      </c>
      <c r="W35" s="3">
        <v>2206</v>
      </c>
      <c r="X35" s="4">
        <v>1</v>
      </c>
      <c r="Y35" s="4">
        <v>3303</v>
      </c>
      <c r="Z35" s="3">
        <v>1</v>
      </c>
      <c r="AA35" s="12">
        <v>2595</v>
      </c>
      <c r="AB35" s="92"/>
      <c r="AC35" s="81"/>
      <c r="AD35" s="83"/>
      <c r="AE35" s="83"/>
      <c r="AF35" s="81"/>
      <c r="AG35" s="81"/>
      <c r="AH35" s="83"/>
      <c r="AI35" s="83"/>
      <c r="AJ35" s="81"/>
      <c r="AK35" s="81"/>
      <c r="AL35" s="83"/>
      <c r="AM35" s="83"/>
      <c r="AN35" s="81"/>
      <c r="AO35" s="81"/>
      <c r="AP35" s="83"/>
      <c r="AQ35" s="83"/>
      <c r="AR35" s="81"/>
      <c r="AS35" s="81"/>
      <c r="AT35" s="83"/>
      <c r="AU35" s="108"/>
    </row>
    <row r="36" spans="2:47" ht="16.2" thickBot="1" x14ac:dyDescent="0.35">
      <c r="B36" s="36"/>
      <c r="C36" s="9">
        <v>50</v>
      </c>
      <c r="D36" s="184">
        <f t="shared" si="8"/>
        <v>21.2</v>
      </c>
      <c r="E36" s="185">
        <f t="shared" si="9"/>
        <v>0</v>
      </c>
      <c r="F36" s="180">
        <f t="shared" si="10"/>
        <v>150.375</v>
      </c>
      <c r="G36" s="181">
        <f t="shared" si="11"/>
        <v>0</v>
      </c>
      <c r="H36" s="13">
        <v>10</v>
      </c>
      <c r="I36" s="13">
        <v>138</v>
      </c>
      <c r="J36" s="14">
        <v>50</v>
      </c>
      <c r="K36" s="14">
        <v>52</v>
      </c>
      <c r="L36" s="13">
        <v>1</v>
      </c>
      <c r="M36" s="13">
        <v>3890</v>
      </c>
      <c r="N36" s="14">
        <v>14</v>
      </c>
      <c r="O36" s="14">
        <v>175</v>
      </c>
      <c r="P36" s="13">
        <v>6</v>
      </c>
      <c r="Q36" s="13">
        <v>452</v>
      </c>
      <c r="R36" s="14">
        <v>9</v>
      </c>
      <c r="S36" s="14">
        <v>272</v>
      </c>
      <c r="T36" s="13">
        <v>50</v>
      </c>
      <c r="U36" s="13">
        <v>61</v>
      </c>
      <c r="V36" s="14">
        <v>14</v>
      </c>
      <c r="W36" s="14">
        <v>170</v>
      </c>
      <c r="X36" s="13">
        <v>50</v>
      </c>
      <c r="Y36" s="13">
        <v>68</v>
      </c>
      <c r="Z36" s="14">
        <v>8</v>
      </c>
      <c r="AA36" s="15">
        <v>267</v>
      </c>
      <c r="AB36" s="86"/>
      <c r="AC36" s="86"/>
      <c r="AD36" s="85"/>
      <c r="AE36" s="85"/>
      <c r="AF36" s="86"/>
      <c r="AG36" s="86"/>
      <c r="AH36" s="85"/>
      <c r="AI36" s="85"/>
      <c r="AJ36" s="86"/>
      <c r="AK36" s="86"/>
      <c r="AL36" s="85"/>
      <c r="AM36" s="85"/>
      <c r="AN36" s="86"/>
      <c r="AO36" s="86"/>
      <c r="AP36" s="85"/>
      <c r="AQ36" s="85"/>
      <c r="AR36" s="86"/>
      <c r="AS36" s="86"/>
      <c r="AT36" s="85"/>
      <c r="AU36" s="109"/>
    </row>
    <row r="37" spans="2:47" ht="16.2" thickBot="1" x14ac:dyDescent="0.35">
      <c r="B37" s="34">
        <v>50</v>
      </c>
      <c r="C37" s="7">
        <v>10</v>
      </c>
      <c r="D37" s="178">
        <f t="shared" si="8"/>
        <v>1.5</v>
      </c>
      <c r="E37" s="181">
        <f t="shared" si="9"/>
        <v>0</v>
      </c>
      <c r="F37" s="180">
        <f t="shared" si="10"/>
        <v>6205.375</v>
      </c>
      <c r="G37" s="181">
        <f t="shared" si="11"/>
        <v>0.4</v>
      </c>
      <c r="H37" s="22">
        <v>1</v>
      </c>
      <c r="I37" s="16">
        <v>8410</v>
      </c>
      <c r="J37" s="17">
        <v>3</v>
      </c>
      <c r="K37" s="17">
        <v>10000</v>
      </c>
      <c r="L37" s="16">
        <v>1</v>
      </c>
      <c r="M37" s="16">
        <v>4017</v>
      </c>
      <c r="N37" s="17">
        <v>1</v>
      </c>
      <c r="O37" s="17">
        <v>971</v>
      </c>
      <c r="P37" s="16">
        <v>1</v>
      </c>
      <c r="Q37" s="16">
        <v>4153</v>
      </c>
      <c r="R37" s="17">
        <v>2</v>
      </c>
      <c r="S37" s="17">
        <v>10000</v>
      </c>
      <c r="T37" s="16">
        <v>1</v>
      </c>
      <c r="U37" s="16">
        <v>10000</v>
      </c>
      <c r="V37" s="17">
        <v>1</v>
      </c>
      <c r="W37" s="17">
        <v>131</v>
      </c>
      <c r="X37" s="16">
        <v>1</v>
      </c>
      <c r="Y37" s="16">
        <v>10000</v>
      </c>
      <c r="Z37" s="17">
        <v>3</v>
      </c>
      <c r="AA37" s="18">
        <v>131</v>
      </c>
      <c r="AB37" s="80"/>
      <c r="AC37" s="82"/>
      <c r="AD37" s="84"/>
      <c r="AE37" s="84"/>
      <c r="AF37" s="82"/>
      <c r="AG37" s="82"/>
      <c r="AH37" s="84"/>
      <c r="AI37" s="84"/>
      <c r="AJ37" s="82"/>
      <c r="AK37" s="82"/>
      <c r="AL37" s="84"/>
      <c r="AM37" s="84"/>
      <c r="AN37" s="82"/>
      <c r="AO37" s="82"/>
      <c r="AP37" s="84"/>
      <c r="AQ37" s="84"/>
      <c r="AR37" s="82"/>
      <c r="AS37" s="82"/>
      <c r="AT37" s="84"/>
      <c r="AU37" s="110"/>
    </row>
    <row r="38" spans="2:47" ht="16.2" thickBot="1" x14ac:dyDescent="0.35">
      <c r="B38" s="35"/>
      <c r="C38" s="8">
        <v>30</v>
      </c>
      <c r="D38" s="182">
        <f t="shared" si="8"/>
        <v>4.0999999999999996</v>
      </c>
      <c r="E38" s="186">
        <f t="shared" si="9"/>
        <v>0</v>
      </c>
      <c r="F38" s="180">
        <f t="shared" si="10"/>
        <v>3298.5</v>
      </c>
      <c r="G38" s="181">
        <f t="shared" si="11"/>
        <v>0.1</v>
      </c>
      <c r="H38" s="20">
        <v>1</v>
      </c>
      <c r="I38" s="4">
        <v>801</v>
      </c>
      <c r="J38" s="3">
        <v>7</v>
      </c>
      <c r="K38" s="3">
        <v>2136</v>
      </c>
      <c r="L38" s="4">
        <v>5</v>
      </c>
      <c r="M38" s="4">
        <v>1803</v>
      </c>
      <c r="N38" s="3">
        <v>2</v>
      </c>
      <c r="O38" s="3">
        <v>5066</v>
      </c>
      <c r="P38" s="4">
        <v>1</v>
      </c>
      <c r="Q38" s="4">
        <v>10000</v>
      </c>
      <c r="R38" s="3">
        <v>1</v>
      </c>
      <c r="S38" s="3">
        <v>8946</v>
      </c>
      <c r="T38" s="4">
        <v>1</v>
      </c>
      <c r="U38" s="4">
        <v>7254</v>
      </c>
      <c r="V38" s="3">
        <v>5</v>
      </c>
      <c r="W38" s="3">
        <v>1360</v>
      </c>
      <c r="X38" s="4">
        <v>7</v>
      </c>
      <c r="Y38" s="4">
        <v>555</v>
      </c>
      <c r="Z38" s="3">
        <v>11</v>
      </c>
      <c r="AA38" s="12">
        <v>270</v>
      </c>
      <c r="AB38" s="92"/>
      <c r="AC38" s="81"/>
      <c r="AD38" s="83"/>
      <c r="AE38" s="83"/>
      <c r="AF38" s="81"/>
      <c r="AG38" s="81"/>
      <c r="AH38" s="83"/>
      <c r="AI38" s="83"/>
      <c r="AJ38" s="81"/>
      <c r="AK38" s="81"/>
      <c r="AL38" s="83"/>
      <c r="AM38" s="83"/>
      <c r="AN38" s="81"/>
      <c r="AO38" s="81"/>
      <c r="AP38" s="83"/>
      <c r="AQ38" s="83"/>
      <c r="AR38" s="81"/>
      <c r="AS38" s="81"/>
      <c r="AT38" s="83"/>
      <c r="AU38" s="108"/>
    </row>
    <row r="39" spans="2:47" ht="16.2" thickBot="1" x14ac:dyDescent="0.35">
      <c r="B39" s="36"/>
      <c r="C39" s="9">
        <v>50</v>
      </c>
      <c r="D39" s="184">
        <f t="shared" si="8"/>
        <v>36.4</v>
      </c>
      <c r="E39" s="187">
        <f t="shared" si="9"/>
        <v>0</v>
      </c>
      <c r="F39" s="180">
        <f t="shared" si="10"/>
        <v>777.75</v>
      </c>
      <c r="G39" s="181">
        <f t="shared" si="11"/>
        <v>0</v>
      </c>
      <c r="H39" s="21">
        <v>50</v>
      </c>
      <c r="I39" s="13">
        <v>46</v>
      </c>
      <c r="J39" s="14">
        <v>50</v>
      </c>
      <c r="K39" s="14">
        <v>45</v>
      </c>
      <c r="L39" s="13">
        <v>5</v>
      </c>
      <c r="M39" s="13">
        <v>2563</v>
      </c>
      <c r="N39" s="14">
        <v>8</v>
      </c>
      <c r="O39" s="14">
        <v>717</v>
      </c>
      <c r="P39" s="13">
        <v>50</v>
      </c>
      <c r="Q39" s="13">
        <v>67</v>
      </c>
      <c r="R39" s="14">
        <v>50</v>
      </c>
      <c r="S39" s="14">
        <v>63</v>
      </c>
      <c r="T39" s="13">
        <v>1</v>
      </c>
      <c r="U39" s="13">
        <v>3449</v>
      </c>
      <c r="V39" s="14">
        <v>50</v>
      </c>
      <c r="W39" s="14">
        <v>1791</v>
      </c>
      <c r="X39" s="13">
        <v>50</v>
      </c>
      <c r="Y39" s="13">
        <v>53</v>
      </c>
      <c r="Z39" s="14">
        <v>50</v>
      </c>
      <c r="AA39" s="15">
        <v>58</v>
      </c>
      <c r="AB39" s="111"/>
      <c r="AC39" s="86"/>
      <c r="AD39" s="85"/>
      <c r="AE39" s="85"/>
      <c r="AF39" s="86"/>
      <c r="AG39" s="86"/>
      <c r="AH39" s="85"/>
      <c r="AI39" s="85"/>
      <c r="AJ39" s="86"/>
      <c r="AK39" s="86"/>
      <c r="AL39" s="85"/>
      <c r="AM39" s="85"/>
      <c r="AN39" s="86"/>
      <c r="AO39" s="86"/>
      <c r="AP39" s="85"/>
      <c r="AQ39" s="85"/>
      <c r="AR39" s="86"/>
      <c r="AS39" s="86"/>
      <c r="AT39" s="85"/>
      <c r="AU39" s="109"/>
    </row>
    <row r="40" spans="2:47" ht="16.2" thickBot="1" x14ac:dyDescent="0.35">
      <c r="B40" s="34">
        <v>100</v>
      </c>
      <c r="C40" s="7">
        <v>10</v>
      </c>
      <c r="D40" s="178">
        <f t="shared" si="8"/>
        <v>1.3</v>
      </c>
      <c r="E40" s="181">
        <f t="shared" si="9"/>
        <v>0</v>
      </c>
      <c r="F40" s="180">
        <f t="shared" si="10"/>
        <v>5553.5</v>
      </c>
      <c r="G40" s="181">
        <f t="shared" si="11"/>
        <v>0.6</v>
      </c>
      <c r="H40" s="22">
        <v>1</v>
      </c>
      <c r="I40" s="16">
        <v>4035</v>
      </c>
      <c r="J40" s="17">
        <v>1</v>
      </c>
      <c r="K40" s="17">
        <v>131</v>
      </c>
      <c r="L40" s="16">
        <v>2</v>
      </c>
      <c r="M40" s="16">
        <v>10000</v>
      </c>
      <c r="N40" s="17">
        <v>1</v>
      </c>
      <c r="O40" s="17">
        <v>10000</v>
      </c>
      <c r="P40" s="16">
        <v>1</v>
      </c>
      <c r="Q40" s="16">
        <v>10000</v>
      </c>
      <c r="R40" s="17">
        <v>2</v>
      </c>
      <c r="S40" s="17">
        <v>131</v>
      </c>
      <c r="T40" s="16">
        <v>1</v>
      </c>
      <c r="U40" s="16">
        <v>10000</v>
      </c>
      <c r="V40" s="17">
        <v>2</v>
      </c>
      <c r="W40" s="17">
        <v>10000</v>
      </c>
      <c r="X40" s="16">
        <v>1</v>
      </c>
      <c r="Y40" s="16">
        <v>131</v>
      </c>
      <c r="Z40" s="17">
        <v>1</v>
      </c>
      <c r="AA40" s="18">
        <v>10000</v>
      </c>
      <c r="AB40" s="80"/>
      <c r="AC40" s="82"/>
      <c r="AD40" s="84"/>
      <c r="AE40" s="84"/>
      <c r="AF40" s="82"/>
      <c r="AG40" s="82"/>
      <c r="AH40" s="84"/>
      <c r="AI40" s="84"/>
      <c r="AJ40" s="82"/>
      <c r="AK40" s="82"/>
      <c r="AL40" s="84"/>
      <c r="AM40" s="84"/>
      <c r="AN40" s="82"/>
      <c r="AO40" s="82"/>
      <c r="AP40" s="84"/>
      <c r="AQ40" s="84"/>
      <c r="AR40" s="82"/>
      <c r="AS40" s="82"/>
      <c r="AT40" s="84"/>
      <c r="AU40" s="110"/>
    </row>
    <row r="41" spans="2:47" ht="16.2" thickBot="1" x14ac:dyDescent="0.35">
      <c r="B41" s="35"/>
      <c r="C41" s="8">
        <v>30</v>
      </c>
      <c r="D41" s="182">
        <f t="shared" si="8"/>
        <v>4</v>
      </c>
      <c r="E41" s="186">
        <f t="shared" si="9"/>
        <v>0</v>
      </c>
      <c r="F41" s="180">
        <f t="shared" si="10"/>
        <v>2503.25</v>
      </c>
      <c r="G41" s="181">
        <f t="shared" si="11"/>
        <v>0</v>
      </c>
      <c r="H41" s="20">
        <v>5</v>
      </c>
      <c r="I41" s="4">
        <v>1714</v>
      </c>
      <c r="J41" s="3">
        <v>5</v>
      </c>
      <c r="K41" s="3">
        <v>947</v>
      </c>
      <c r="L41" s="4">
        <v>5</v>
      </c>
      <c r="M41" s="4">
        <v>3116</v>
      </c>
      <c r="N41" s="3">
        <v>1</v>
      </c>
      <c r="O41" s="3">
        <v>4736</v>
      </c>
      <c r="P41" s="4">
        <v>1</v>
      </c>
      <c r="Q41" s="4">
        <v>8824</v>
      </c>
      <c r="R41" s="3">
        <v>8</v>
      </c>
      <c r="S41" s="3">
        <v>744</v>
      </c>
      <c r="T41" s="4">
        <v>2</v>
      </c>
      <c r="U41" s="4">
        <v>5888</v>
      </c>
      <c r="V41" s="3">
        <v>4</v>
      </c>
      <c r="W41" s="3">
        <v>1260</v>
      </c>
      <c r="X41" s="4">
        <v>8</v>
      </c>
      <c r="Y41" s="4">
        <v>1119</v>
      </c>
      <c r="Z41" s="3">
        <v>1</v>
      </c>
      <c r="AA41" s="12">
        <v>3618</v>
      </c>
      <c r="AB41" s="92"/>
      <c r="AC41" s="81"/>
      <c r="AD41" s="83"/>
      <c r="AE41" s="83"/>
      <c r="AF41" s="81"/>
      <c r="AG41" s="81"/>
      <c r="AH41" s="83"/>
      <c r="AI41" s="83"/>
      <c r="AJ41" s="81"/>
      <c r="AK41" s="81"/>
      <c r="AL41" s="83"/>
      <c r="AM41" s="83"/>
      <c r="AN41" s="81"/>
      <c r="AO41" s="81"/>
      <c r="AP41" s="83"/>
      <c r="AQ41" s="83"/>
      <c r="AR41" s="81"/>
      <c r="AS41" s="81"/>
      <c r="AT41" s="83"/>
      <c r="AU41" s="108"/>
    </row>
    <row r="42" spans="2:47" ht="16.2" thickBot="1" x14ac:dyDescent="0.35">
      <c r="B42" s="36"/>
      <c r="C42" s="9">
        <v>50</v>
      </c>
      <c r="D42" s="184">
        <f t="shared" si="8"/>
        <v>22.2</v>
      </c>
      <c r="E42" s="187">
        <f t="shared" si="9"/>
        <v>0</v>
      </c>
      <c r="F42" s="180">
        <f>AVERAGE(I42,K42,O42,S42,U42,W42,Y42,AA42)</f>
        <v>626</v>
      </c>
      <c r="G42" s="181">
        <f t="shared" si="11"/>
        <v>0</v>
      </c>
      <c r="H42" s="21">
        <v>12</v>
      </c>
      <c r="I42" s="13">
        <v>852</v>
      </c>
      <c r="J42" s="14">
        <v>6</v>
      </c>
      <c r="K42" s="14">
        <v>1128</v>
      </c>
      <c r="L42" s="13">
        <v>7</v>
      </c>
      <c r="M42" s="13">
        <v>330</v>
      </c>
      <c r="N42" s="14">
        <v>50</v>
      </c>
      <c r="O42" s="14">
        <v>101</v>
      </c>
      <c r="P42" s="13">
        <v>16</v>
      </c>
      <c r="Q42" s="13">
        <v>181</v>
      </c>
      <c r="R42" s="14">
        <v>17</v>
      </c>
      <c r="S42" s="14">
        <v>1160</v>
      </c>
      <c r="T42" s="13">
        <v>50</v>
      </c>
      <c r="U42" s="13">
        <v>57</v>
      </c>
      <c r="V42" s="14">
        <v>11</v>
      </c>
      <c r="W42" s="14">
        <v>316</v>
      </c>
      <c r="X42" s="13">
        <v>50</v>
      </c>
      <c r="Y42" s="13">
        <v>66</v>
      </c>
      <c r="Z42" s="14">
        <v>3</v>
      </c>
      <c r="AA42" s="15">
        <v>1328</v>
      </c>
      <c r="AB42" s="111"/>
      <c r="AC42" s="86"/>
      <c r="AD42" s="85"/>
      <c r="AE42" s="85"/>
      <c r="AF42" s="86"/>
      <c r="AG42" s="86"/>
      <c r="AH42" s="85"/>
      <c r="AI42" s="85"/>
      <c r="AJ42" s="86"/>
      <c r="AK42" s="86"/>
      <c r="AL42" s="85"/>
      <c r="AM42" s="85"/>
      <c r="AN42" s="86"/>
      <c r="AO42" s="86"/>
      <c r="AP42" s="85"/>
      <c r="AQ42" s="85"/>
      <c r="AR42" s="86"/>
      <c r="AS42" s="86"/>
      <c r="AT42" s="85"/>
      <c r="AU42" s="109"/>
    </row>
    <row r="43" spans="2:47" ht="13.8" customHeight="1" thickBot="1" x14ac:dyDescent="0.35"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</row>
    <row r="44" spans="2:47" ht="16.2" hidden="1" thickBot="1" x14ac:dyDescent="0.35"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</row>
    <row r="45" spans="2:47" ht="63" customHeight="1" x14ac:dyDescent="0.4">
      <c r="B45" s="37" t="s">
        <v>44</v>
      </c>
      <c r="C45" s="37"/>
      <c r="D45" s="37"/>
      <c r="E45" s="37"/>
      <c r="F45" s="37"/>
      <c r="G45" s="38"/>
      <c r="H45" s="126" t="s">
        <v>17</v>
      </c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8"/>
      <c r="AB45" s="126" t="s">
        <v>17</v>
      </c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8"/>
    </row>
    <row r="46" spans="2:47" ht="16.2" thickBot="1" x14ac:dyDescent="0.35">
      <c r="H46" s="129" t="s">
        <v>3</v>
      </c>
      <c r="I46" s="130"/>
      <c r="J46" s="139" t="s">
        <v>4</v>
      </c>
      <c r="K46" s="140"/>
      <c r="L46" s="141" t="s">
        <v>5</v>
      </c>
      <c r="M46" s="130"/>
      <c r="N46" s="139" t="s">
        <v>6</v>
      </c>
      <c r="O46" s="140"/>
      <c r="P46" s="141" t="s">
        <v>7</v>
      </c>
      <c r="Q46" s="130"/>
      <c r="R46" s="139" t="s">
        <v>8</v>
      </c>
      <c r="S46" s="140"/>
      <c r="T46" s="141" t="s">
        <v>9</v>
      </c>
      <c r="U46" s="130"/>
      <c r="V46" s="139" t="s">
        <v>10</v>
      </c>
      <c r="W46" s="140"/>
      <c r="X46" s="141" t="s">
        <v>11</v>
      </c>
      <c r="Y46" s="130"/>
      <c r="Z46" s="139" t="s">
        <v>12</v>
      </c>
      <c r="AA46" s="142"/>
      <c r="AB46" s="129" t="s">
        <v>24</v>
      </c>
      <c r="AC46" s="130"/>
      <c r="AD46" s="139" t="s">
        <v>25</v>
      </c>
      <c r="AE46" s="140"/>
      <c r="AF46" s="141" t="s">
        <v>26</v>
      </c>
      <c r="AG46" s="130"/>
      <c r="AH46" s="139" t="s">
        <v>27</v>
      </c>
      <c r="AI46" s="140"/>
      <c r="AJ46" s="141" t="s">
        <v>28</v>
      </c>
      <c r="AK46" s="130"/>
      <c r="AL46" s="139" t="s">
        <v>29</v>
      </c>
      <c r="AM46" s="140"/>
      <c r="AN46" s="141" t="s">
        <v>30</v>
      </c>
      <c r="AO46" s="130"/>
      <c r="AP46" s="139" t="s">
        <v>31</v>
      </c>
      <c r="AQ46" s="140"/>
      <c r="AR46" s="141" t="s">
        <v>32</v>
      </c>
      <c r="AS46" s="130"/>
      <c r="AT46" s="139" t="s">
        <v>33</v>
      </c>
      <c r="AU46" s="142"/>
    </row>
    <row r="47" spans="2:47" ht="55.8" customHeight="1" thickBot="1" x14ac:dyDescent="0.35">
      <c r="B47" s="23" t="s">
        <v>23</v>
      </c>
      <c r="C47" s="23" t="s">
        <v>22</v>
      </c>
      <c r="D47" s="23" t="s">
        <v>18</v>
      </c>
      <c r="E47" s="23" t="s">
        <v>1</v>
      </c>
      <c r="F47" s="23" t="s">
        <v>34</v>
      </c>
      <c r="G47" s="23" t="s">
        <v>35</v>
      </c>
      <c r="H47" s="150" t="s">
        <v>13</v>
      </c>
      <c r="I47" s="151" t="s">
        <v>14</v>
      </c>
      <c r="J47" s="152" t="s">
        <v>13</v>
      </c>
      <c r="K47" s="152" t="s">
        <v>14</v>
      </c>
      <c r="L47" s="151" t="s">
        <v>13</v>
      </c>
      <c r="M47" s="151" t="s">
        <v>14</v>
      </c>
      <c r="N47" s="152" t="s">
        <v>13</v>
      </c>
      <c r="O47" s="152" t="s">
        <v>14</v>
      </c>
      <c r="P47" s="151" t="s">
        <v>13</v>
      </c>
      <c r="Q47" s="151" t="s">
        <v>14</v>
      </c>
      <c r="R47" s="152" t="s">
        <v>13</v>
      </c>
      <c r="S47" s="152" t="s">
        <v>14</v>
      </c>
      <c r="T47" s="151" t="s">
        <v>13</v>
      </c>
      <c r="U47" s="151" t="s">
        <v>14</v>
      </c>
      <c r="V47" s="152" t="s">
        <v>13</v>
      </c>
      <c r="W47" s="152" t="s">
        <v>14</v>
      </c>
      <c r="X47" s="151" t="s">
        <v>13</v>
      </c>
      <c r="Y47" s="151" t="s">
        <v>14</v>
      </c>
      <c r="Z47" s="152" t="s">
        <v>13</v>
      </c>
      <c r="AA47" s="153" t="s">
        <v>14</v>
      </c>
      <c r="AB47" s="150" t="s">
        <v>13</v>
      </c>
      <c r="AC47" s="151" t="s">
        <v>14</v>
      </c>
      <c r="AD47" s="152" t="s">
        <v>13</v>
      </c>
      <c r="AE47" s="152" t="s">
        <v>14</v>
      </c>
      <c r="AF47" s="151" t="s">
        <v>13</v>
      </c>
      <c r="AG47" s="151" t="s">
        <v>14</v>
      </c>
      <c r="AH47" s="152" t="s">
        <v>13</v>
      </c>
      <c r="AI47" s="152" t="s">
        <v>14</v>
      </c>
      <c r="AJ47" s="151" t="s">
        <v>13</v>
      </c>
      <c r="AK47" s="151" t="s">
        <v>14</v>
      </c>
      <c r="AL47" s="152" t="s">
        <v>13</v>
      </c>
      <c r="AM47" s="152" t="s">
        <v>14</v>
      </c>
      <c r="AN47" s="151" t="s">
        <v>13</v>
      </c>
      <c r="AO47" s="151" t="s">
        <v>14</v>
      </c>
      <c r="AP47" s="152" t="s">
        <v>13</v>
      </c>
      <c r="AQ47" s="152" t="s">
        <v>14</v>
      </c>
      <c r="AR47" s="151" t="s">
        <v>13</v>
      </c>
      <c r="AS47" s="151" t="s">
        <v>14</v>
      </c>
      <c r="AT47" s="152" t="s">
        <v>13</v>
      </c>
      <c r="AU47" s="153" t="s">
        <v>14</v>
      </c>
    </row>
    <row r="48" spans="2:47" ht="16.8" thickTop="1" thickBot="1" x14ac:dyDescent="0.35">
      <c r="B48" s="51">
        <v>5</v>
      </c>
      <c r="C48" s="52">
        <v>10</v>
      </c>
      <c r="D48" s="58">
        <f t="shared" ref="D48:D56" si="12">AVERAGE(H48,J48,L48,N48,P48,R48,T48,V48,X48,Z48,AB48,AD48,AF48,AH48,AJ48,AJ48,AL48,AN48,AP48,AR48,AT48)</f>
        <v>0</v>
      </c>
      <c r="E48" s="49">
        <f t="shared" ref="E48:E56" si="13">COUNTIF(H48:AU48,0)/20</f>
        <v>1</v>
      </c>
      <c r="F48" s="24"/>
      <c r="G48" s="61">
        <f t="shared" ref="G48:G56" si="14">(COUNTIF(H48:AU48,10000)+COUNTIF(H48:AU48,0))/20</f>
        <v>1</v>
      </c>
      <c r="H48" s="92">
        <v>0</v>
      </c>
      <c r="I48" s="81">
        <v>282</v>
      </c>
      <c r="J48" s="83">
        <v>0</v>
      </c>
      <c r="K48" s="83">
        <v>282</v>
      </c>
      <c r="L48" s="81">
        <v>0</v>
      </c>
      <c r="M48" s="81">
        <v>132</v>
      </c>
      <c r="N48" s="83">
        <v>0</v>
      </c>
      <c r="O48" s="83">
        <v>282</v>
      </c>
      <c r="P48" s="81">
        <v>0</v>
      </c>
      <c r="Q48" s="81">
        <v>281</v>
      </c>
      <c r="R48" s="83">
        <v>0</v>
      </c>
      <c r="S48" s="83">
        <v>253</v>
      </c>
      <c r="T48" s="81">
        <v>0</v>
      </c>
      <c r="U48" s="81">
        <v>132</v>
      </c>
      <c r="V48" s="83">
        <v>0</v>
      </c>
      <c r="W48" s="83">
        <v>132</v>
      </c>
      <c r="X48" s="81">
        <v>0</v>
      </c>
      <c r="Y48" s="81">
        <v>282</v>
      </c>
      <c r="Z48" s="83">
        <v>0</v>
      </c>
      <c r="AA48" s="108">
        <v>132</v>
      </c>
      <c r="AB48" s="92">
        <v>0</v>
      </c>
      <c r="AC48" s="81">
        <v>280</v>
      </c>
      <c r="AD48" s="83">
        <v>0</v>
      </c>
      <c r="AE48" s="83">
        <v>280</v>
      </c>
      <c r="AF48" s="81">
        <v>0</v>
      </c>
      <c r="AG48" s="81">
        <v>429</v>
      </c>
      <c r="AH48" s="83">
        <v>0</v>
      </c>
      <c r="AI48" s="83">
        <v>132</v>
      </c>
      <c r="AJ48" s="81">
        <v>0</v>
      </c>
      <c r="AK48" s="81">
        <v>132</v>
      </c>
      <c r="AL48" s="83">
        <v>0</v>
      </c>
      <c r="AM48" s="83">
        <v>102</v>
      </c>
      <c r="AN48" s="81">
        <v>0</v>
      </c>
      <c r="AO48" s="81">
        <v>280</v>
      </c>
      <c r="AP48" s="83">
        <v>0</v>
      </c>
      <c r="AQ48" s="83">
        <v>281</v>
      </c>
      <c r="AR48" s="81">
        <v>0</v>
      </c>
      <c r="AS48" s="81">
        <v>282</v>
      </c>
      <c r="AT48" s="83">
        <v>0</v>
      </c>
      <c r="AU48" s="108">
        <v>250</v>
      </c>
    </row>
    <row r="49" spans="2:47" ht="16.8" thickTop="1" thickBot="1" x14ac:dyDescent="0.35">
      <c r="B49" s="54"/>
      <c r="C49" s="8">
        <v>30</v>
      </c>
      <c r="D49" s="29">
        <f t="shared" si="12"/>
        <v>0</v>
      </c>
      <c r="E49" s="25">
        <f t="shared" si="13"/>
        <v>1</v>
      </c>
      <c r="F49" s="24"/>
      <c r="G49" s="61">
        <f t="shared" si="14"/>
        <v>1</v>
      </c>
      <c r="H49" s="92">
        <v>0</v>
      </c>
      <c r="I49" s="81">
        <v>251</v>
      </c>
      <c r="J49" s="83">
        <v>0</v>
      </c>
      <c r="K49" s="83">
        <v>250</v>
      </c>
      <c r="L49" s="81">
        <v>0</v>
      </c>
      <c r="M49" s="81">
        <v>397</v>
      </c>
      <c r="N49" s="83">
        <v>0</v>
      </c>
      <c r="O49" s="83">
        <v>282</v>
      </c>
      <c r="P49" s="81">
        <v>0</v>
      </c>
      <c r="Q49" s="81">
        <v>253</v>
      </c>
      <c r="R49" s="83">
        <v>0</v>
      </c>
      <c r="S49" s="83">
        <v>102</v>
      </c>
      <c r="T49" s="81">
        <v>0</v>
      </c>
      <c r="U49" s="81">
        <v>402</v>
      </c>
      <c r="V49" s="83">
        <v>0</v>
      </c>
      <c r="W49" s="83">
        <v>251</v>
      </c>
      <c r="X49" s="81">
        <v>0</v>
      </c>
      <c r="Y49" s="81">
        <v>400</v>
      </c>
      <c r="Z49" s="83">
        <v>0</v>
      </c>
      <c r="AA49" s="108">
        <v>251</v>
      </c>
      <c r="AB49" s="92">
        <v>0</v>
      </c>
      <c r="AC49" s="81">
        <v>429</v>
      </c>
      <c r="AD49" s="83">
        <v>0</v>
      </c>
      <c r="AE49" s="83">
        <v>253</v>
      </c>
      <c r="AF49" s="81">
        <v>0</v>
      </c>
      <c r="AG49" s="81">
        <v>397</v>
      </c>
      <c r="AH49" s="83">
        <v>0</v>
      </c>
      <c r="AI49" s="83">
        <v>399</v>
      </c>
      <c r="AJ49" s="81">
        <v>0</v>
      </c>
      <c r="AK49" s="81">
        <v>279</v>
      </c>
      <c r="AL49" s="83">
        <v>0</v>
      </c>
      <c r="AM49" s="83">
        <v>252</v>
      </c>
      <c r="AN49" s="81">
        <v>0</v>
      </c>
      <c r="AO49" s="81">
        <v>253</v>
      </c>
      <c r="AP49" s="83">
        <v>0</v>
      </c>
      <c r="AQ49" s="83">
        <v>251</v>
      </c>
      <c r="AR49" s="81">
        <v>0</v>
      </c>
      <c r="AS49" s="81">
        <v>253</v>
      </c>
      <c r="AT49" s="83">
        <v>0</v>
      </c>
      <c r="AU49" s="108">
        <v>132</v>
      </c>
    </row>
    <row r="50" spans="2:47" ht="16.8" thickTop="1" thickBot="1" x14ac:dyDescent="0.35">
      <c r="B50" s="55"/>
      <c r="C50" s="56">
        <v>50</v>
      </c>
      <c r="D50" s="59">
        <f t="shared" si="12"/>
        <v>38.285714285714285</v>
      </c>
      <c r="E50" s="60">
        <f t="shared" si="13"/>
        <v>0.15</v>
      </c>
      <c r="F50" s="24">
        <f t="shared" ref="F50:F56" si="15">SUMPRODUCT((H50&lt;&gt;0)*(I50&lt;&gt;10000)*I50 + (J50&lt;&gt;0)*(K50&lt;&gt;10000)*K50 + (L50&lt;&gt;0)*(M50&lt;&gt;10000)*M50 + (N50&lt;&gt;0)*(O50&lt;&gt;10000)*O50 + (P50&lt;&gt;0)*(Q50&lt;&gt;10000)*Q50 + (R50&lt;&gt;0)*(S50&lt;&gt;10000)*S50 + (T50&lt;&gt;0)*(U50&lt;&gt;10000)*U50 + (V50&lt;&gt;0)*(W50&lt;&gt;10000)*W50 + (X50&lt;&gt;0)*(Y50&lt;&gt;10000)*Y50 + (Z50&lt;&gt;0)*(AA50&lt;&gt;10000)*AA50 + (AB50&lt;&gt;0)*(AC50&lt;&gt;10000)*AC50 + (AD50&lt;&gt;0)*(AE50&lt;&gt;10000)*AE50 + (AF50&lt;&gt;0)*(AG50&lt;&gt;10000)*AG50 + (AH50&lt;&gt;0)*(AI50&lt;&gt;10000)*AI50 + (AJ50&lt;&gt;0)*(AK50&lt;&gt;10000)*AK50 + (AL50&lt;&gt;0)*(AM50&lt;&gt;10000)*AM50 + (AN50&lt;&gt;0)*(AO50&lt;&gt;10000)*AO50 + (AP50&lt;&gt;0)*(AQ50&lt;&gt;10000)*AQ50 + (AR50&lt;&gt;0)*(AS50&lt;&gt;10000)*AS50 + (AT50&lt;&gt;0)*(AU50&lt;&gt;10000)*AU50) /
SUMPRODUCT((H50&lt;&gt;0)*(I50&lt;&gt;10000) + (J50&lt;&gt;0)*(K50&lt;&gt;10000) + (L50&lt;&gt;0)*(M50&lt;&gt;10000) + (N50&lt;&gt;0)*(O50&lt;&gt;10000) + (P50&lt;&gt;0)*(Q50&lt;&gt;10000) + (R50&lt;&gt;0)*(S50&lt;&gt;10000) + (T50&lt;&gt;0)*(U50&lt;&gt;10000) + (V50&lt;&gt;0)*(W50&lt;&gt;10000) + (X50&lt;&gt;0)*(Y50&lt;&gt;10000) + (Z50&lt;&gt;0)*(AA50&lt;&gt;10000) + (AB50&lt;&gt;0)*(AC50&lt;&gt;10000) + (AD50&lt;&gt;0)*(AE50&lt;&gt;10000) + (AF50&lt;&gt;0)*(AG50&lt;&gt;10000) + (AH50&lt;&gt;0)*(AI50&lt;&gt;10000) + (AJ50&lt;&gt;0)*(AK50&lt;&gt;10000) + (AL50&lt;&gt;0)*(AM50&lt;&gt;10000) + (AN50&lt;&gt;0)*(AO50&lt;&gt;10000) + (AP50&lt;&gt;0)*(AQ50&lt;&gt;10000) + (AR50&lt;&gt;0)*(AS50&lt;&gt;10000) + (AT50&lt;&gt;0)*(AU50&lt;&gt;10000))</f>
        <v>92.588235294117652</v>
      </c>
      <c r="G50" s="61">
        <f t="shared" si="14"/>
        <v>0.15</v>
      </c>
      <c r="H50" s="86">
        <v>50</v>
      </c>
      <c r="I50" s="86">
        <v>62</v>
      </c>
      <c r="J50" s="85">
        <v>50</v>
      </c>
      <c r="K50" s="85">
        <v>53</v>
      </c>
      <c r="L50" s="86">
        <v>50</v>
      </c>
      <c r="M50" s="86">
        <v>84</v>
      </c>
      <c r="N50" s="85">
        <v>50</v>
      </c>
      <c r="O50" s="85">
        <v>70</v>
      </c>
      <c r="P50" s="86">
        <v>50</v>
      </c>
      <c r="Q50" s="86">
        <v>57</v>
      </c>
      <c r="R50" s="85">
        <v>0</v>
      </c>
      <c r="S50" s="85">
        <v>403</v>
      </c>
      <c r="T50" s="86">
        <v>50</v>
      </c>
      <c r="U50" s="86">
        <v>83</v>
      </c>
      <c r="V50" s="85">
        <v>0</v>
      </c>
      <c r="W50" s="85">
        <v>250</v>
      </c>
      <c r="X50" s="86">
        <v>50</v>
      </c>
      <c r="Y50" s="86">
        <v>48</v>
      </c>
      <c r="Z50" s="85">
        <v>50</v>
      </c>
      <c r="AA50" s="109">
        <v>69</v>
      </c>
      <c r="AB50" s="86">
        <v>50</v>
      </c>
      <c r="AC50" s="86">
        <v>67</v>
      </c>
      <c r="AD50" s="85">
        <v>1</v>
      </c>
      <c r="AE50" s="85">
        <v>387</v>
      </c>
      <c r="AF50" s="86">
        <v>50</v>
      </c>
      <c r="AG50" s="86">
        <v>77</v>
      </c>
      <c r="AH50" s="85">
        <v>0</v>
      </c>
      <c r="AI50" s="85">
        <v>400</v>
      </c>
      <c r="AJ50" s="86">
        <v>50</v>
      </c>
      <c r="AK50" s="86">
        <v>82</v>
      </c>
      <c r="AL50" s="85">
        <v>50</v>
      </c>
      <c r="AM50" s="85">
        <v>63</v>
      </c>
      <c r="AN50" s="86">
        <v>50</v>
      </c>
      <c r="AO50" s="86">
        <v>58</v>
      </c>
      <c r="AP50" s="85">
        <v>3</v>
      </c>
      <c r="AQ50" s="85">
        <v>176</v>
      </c>
      <c r="AR50" s="86">
        <v>50</v>
      </c>
      <c r="AS50" s="86">
        <v>84</v>
      </c>
      <c r="AT50" s="85">
        <v>50</v>
      </c>
      <c r="AU50" s="109">
        <v>54</v>
      </c>
    </row>
    <row r="51" spans="2:47" ht="16.8" thickTop="1" thickBot="1" x14ac:dyDescent="0.35">
      <c r="B51" s="51">
        <v>30</v>
      </c>
      <c r="C51" s="52">
        <v>10</v>
      </c>
      <c r="D51" s="58">
        <f t="shared" si="12"/>
        <v>1.8095238095238095</v>
      </c>
      <c r="E51" s="49">
        <f t="shared" si="13"/>
        <v>0.25</v>
      </c>
      <c r="F51" s="24"/>
      <c r="G51" s="61">
        <f t="shared" si="14"/>
        <v>0.55000000000000004</v>
      </c>
      <c r="H51" s="80">
        <v>0</v>
      </c>
      <c r="I51" s="82">
        <v>3256</v>
      </c>
      <c r="J51" s="84">
        <v>1</v>
      </c>
      <c r="K51" s="84">
        <v>9201</v>
      </c>
      <c r="L51" s="82">
        <v>0</v>
      </c>
      <c r="M51" s="82">
        <v>2360</v>
      </c>
      <c r="N51" s="84">
        <v>1</v>
      </c>
      <c r="O51" s="84">
        <v>9150</v>
      </c>
      <c r="P51" s="82">
        <v>2</v>
      </c>
      <c r="Q51" s="82">
        <v>10000</v>
      </c>
      <c r="R51" s="84">
        <v>3</v>
      </c>
      <c r="S51" s="84">
        <v>7657</v>
      </c>
      <c r="T51" s="82">
        <v>4</v>
      </c>
      <c r="U51" s="82">
        <v>3832</v>
      </c>
      <c r="V51" s="84">
        <v>0</v>
      </c>
      <c r="W51" s="84">
        <v>6795</v>
      </c>
      <c r="X51" s="82">
        <v>2</v>
      </c>
      <c r="Y51" s="82">
        <v>5070</v>
      </c>
      <c r="Z51" s="84">
        <v>3</v>
      </c>
      <c r="AA51" s="110">
        <v>5127</v>
      </c>
      <c r="AB51" s="80">
        <v>0</v>
      </c>
      <c r="AC51" s="82">
        <v>7724</v>
      </c>
      <c r="AD51" s="84">
        <v>4</v>
      </c>
      <c r="AE51" s="84">
        <v>3779</v>
      </c>
      <c r="AF51" s="82">
        <v>3</v>
      </c>
      <c r="AG51" s="82">
        <v>10000</v>
      </c>
      <c r="AH51" s="84">
        <v>1</v>
      </c>
      <c r="AI51" s="84">
        <v>10000</v>
      </c>
      <c r="AJ51" s="82">
        <v>0</v>
      </c>
      <c r="AK51" s="82">
        <v>1849</v>
      </c>
      <c r="AL51" s="84">
        <v>1</v>
      </c>
      <c r="AM51" s="84">
        <v>10000</v>
      </c>
      <c r="AN51" s="82">
        <v>2</v>
      </c>
      <c r="AO51" s="82">
        <v>10000</v>
      </c>
      <c r="AP51" s="84">
        <v>1</v>
      </c>
      <c r="AQ51" s="84">
        <v>10000</v>
      </c>
      <c r="AR51" s="82">
        <v>6</v>
      </c>
      <c r="AS51" s="82">
        <v>3055</v>
      </c>
      <c r="AT51" s="84">
        <v>4</v>
      </c>
      <c r="AU51" s="110">
        <v>3354</v>
      </c>
    </row>
    <row r="52" spans="2:47" ht="16.8" thickTop="1" thickBot="1" x14ac:dyDescent="0.35">
      <c r="B52" s="54"/>
      <c r="C52" s="8">
        <v>30</v>
      </c>
      <c r="D52" s="29">
        <f t="shared" si="12"/>
        <v>22.19047619047619</v>
      </c>
      <c r="E52" s="25">
        <f t="shared" si="13"/>
        <v>0.05</v>
      </c>
      <c r="F52" s="24">
        <f t="shared" si="15"/>
        <v>320.55555555555554</v>
      </c>
      <c r="G52" s="61">
        <f t="shared" si="14"/>
        <v>0.1</v>
      </c>
      <c r="H52" s="92">
        <v>21</v>
      </c>
      <c r="I52" s="81">
        <v>1014</v>
      </c>
      <c r="J52" s="83">
        <v>26</v>
      </c>
      <c r="K52" s="83">
        <v>316</v>
      </c>
      <c r="L52" s="81">
        <v>27</v>
      </c>
      <c r="M52" s="81">
        <v>359</v>
      </c>
      <c r="N52" s="83">
        <v>1</v>
      </c>
      <c r="O52" s="83">
        <v>10000</v>
      </c>
      <c r="P52" s="81">
        <v>23</v>
      </c>
      <c r="Q52" s="81">
        <v>146</v>
      </c>
      <c r="R52" s="83">
        <v>26</v>
      </c>
      <c r="S52" s="83">
        <v>198</v>
      </c>
      <c r="T52" s="81">
        <v>19</v>
      </c>
      <c r="U52" s="81">
        <v>294</v>
      </c>
      <c r="V52" s="83">
        <v>26</v>
      </c>
      <c r="W52" s="83">
        <v>317</v>
      </c>
      <c r="X52" s="81">
        <v>0</v>
      </c>
      <c r="Y52" s="81">
        <v>1630</v>
      </c>
      <c r="Z52" s="83">
        <v>24</v>
      </c>
      <c r="AA52" s="108">
        <v>161</v>
      </c>
      <c r="AB52" s="92">
        <v>16</v>
      </c>
      <c r="AC52" s="81">
        <v>460</v>
      </c>
      <c r="AD52" s="83">
        <v>25</v>
      </c>
      <c r="AE52" s="83">
        <v>187</v>
      </c>
      <c r="AF52" s="81">
        <v>27</v>
      </c>
      <c r="AG52" s="81">
        <v>188</v>
      </c>
      <c r="AH52" s="83">
        <v>26</v>
      </c>
      <c r="AI52" s="83">
        <v>323</v>
      </c>
      <c r="AJ52" s="81">
        <v>25</v>
      </c>
      <c r="AK52" s="81">
        <v>342</v>
      </c>
      <c r="AL52" s="83">
        <v>26</v>
      </c>
      <c r="AM52" s="83">
        <v>315</v>
      </c>
      <c r="AN52" s="81">
        <v>25</v>
      </c>
      <c r="AO52" s="81">
        <v>325</v>
      </c>
      <c r="AP52" s="83">
        <v>20</v>
      </c>
      <c r="AQ52" s="83">
        <v>327</v>
      </c>
      <c r="AR52" s="81">
        <v>29</v>
      </c>
      <c r="AS52" s="81">
        <v>195</v>
      </c>
      <c r="AT52" s="83">
        <v>29</v>
      </c>
      <c r="AU52" s="108">
        <v>303</v>
      </c>
    </row>
    <row r="53" spans="2:47" ht="16.8" thickTop="1" thickBot="1" x14ac:dyDescent="0.35">
      <c r="B53" s="55"/>
      <c r="C53" s="56">
        <v>50</v>
      </c>
      <c r="D53" s="59">
        <f t="shared" si="12"/>
        <v>49.095238095238095</v>
      </c>
      <c r="E53" s="60">
        <f t="shared" si="13"/>
        <v>0</v>
      </c>
      <c r="F53" s="24">
        <f t="shared" si="15"/>
        <v>103.5</v>
      </c>
      <c r="G53" s="61">
        <f t="shared" si="14"/>
        <v>0</v>
      </c>
      <c r="H53" s="111">
        <v>50</v>
      </c>
      <c r="I53" s="86">
        <v>55</v>
      </c>
      <c r="J53" s="85">
        <v>50</v>
      </c>
      <c r="K53" s="85">
        <v>66</v>
      </c>
      <c r="L53" s="86">
        <v>50</v>
      </c>
      <c r="M53" s="86">
        <v>178</v>
      </c>
      <c r="N53" s="85">
        <v>50</v>
      </c>
      <c r="O53" s="85">
        <v>68</v>
      </c>
      <c r="P53" s="86">
        <v>47</v>
      </c>
      <c r="Q53" s="86">
        <v>162</v>
      </c>
      <c r="R53" s="85">
        <v>49</v>
      </c>
      <c r="S53" s="85">
        <v>154</v>
      </c>
      <c r="T53" s="86">
        <v>50</v>
      </c>
      <c r="U53" s="86">
        <v>60</v>
      </c>
      <c r="V53" s="85">
        <v>49</v>
      </c>
      <c r="W53" s="85">
        <v>156</v>
      </c>
      <c r="X53" s="86">
        <v>50</v>
      </c>
      <c r="Y53" s="86">
        <v>54</v>
      </c>
      <c r="Z53" s="85">
        <v>50</v>
      </c>
      <c r="AA53" s="109">
        <v>62</v>
      </c>
      <c r="AB53" s="111">
        <v>50</v>
      </c>
      <c r="AC53" s="86">
        <v>67</v>
      </c>
      <c r="AD53" s="85">
        <v>47</v>
      </c>
      <c r="AE53" s="85">
        <v>129</v>
      </c>
      <c r="AF53" s="86">
        <v>50</v>
      </c>
      <c r="AG53" s="86">
        <v>66</v>
      </c>
      <c r="AH53" s="85">
        <v>50</v>
      </c>
      <c r="AI53" s="85">
        <v>139</v>
      </c>
      <c r="AJ53" s="86">
        <v>49</v>
      </c>
      <c r="AK53" s="86">
        <v>164</v>
      </c>
      <c r="AL53" s="85">
        <v>50</v>
      </c>
      <c r="AM53" s="85">
        <v>56</v>
      </c>
      <c r="AN53" s="86">
        <v>50</v>
      </c>
      <c r="AO53" s="86">
        <v>61</v>
      </c>
      <c r="AP53" s="85">
        <v>41</v>
      </c>
      <c r="AQ53" s="85">
        <v>145</v>
      </c>
      <c r="AR53" s="86">
        <v>50</v>
      </c>
      <c r="AS53" s="86">
        <v>61</v>
      </c>
      <c r="AT53" s="85">
        <v>50</v>
      </c>
      <c r="AU53" s="109">
        <v>167</v>
      </c>
    </row>
    <row r="54" spans="2:47" ht="16.8" thickTop="1" thickBot="1" x14ac:dyDescent="0.35">
      <c r="B54" s="51">
        <v>60</v>
      </c>
      <c r="C54" s="52">
        <v>10</v>
      </c>
      <c r="D54" s="58">
        <f t="shared" si="12"/>
        <v>5.3809523809523814</v>
      </c>
      <c r="E54" s="49">
        <f t="shared" si="13"/>
        <v>0</v>
      </c>
      <c r="F54" s="24"/>
      <c r="G54" s="61">
        <f t="shared" si="14"/>
        <v>0.6</v>
      </c>
      <c r="H54" s="80">
        <v>5</v>
      </c>
      <c r="I54" s="82">
        <v>10000</v>
      </c>
      <c r="J54" s="84">
        <v>9</v>
      </c>
      <c r="K54" s="84">
        <v>2911</v>
      </c>
      <c r="L54" s="82">
        <v>5</v>
      </c>
      <c r="M54" s="82">
        <v>7602</v>
      </c>
      <c r="N54" s="84">
        <v>8</v>
      </c>
      <c r="O54" s="84">
        <v>2588</v>
      </c>
      <c r="P54" s="82">
        <v>4</v>
      </c>
      <c r="Q54" s="82">
        <v>10000</v>
      </c>
      <c r="R54" s="84">
        <v>3</v>
      </c>
      <c r="S54" s="84">
        <v>6237</v>
      </c>
      <c r="T54" s="82">
        <v>6</v>
      </c>
      <c r="U54" s="82">
        <v>7251</v>
      </c>
      <c r="V54" s="84">
        <v>4</v>
      </c>
      <c r="W54" s="84">
        <v>10000</v>
      </c>
      <c r="X54" s="82">
        <v>5</v>
      </c>
      <c r="Y54" s="82">
        <v>10000</v>
      </c>
      <c r="Z54" s="84">
        <v>3</v>
      </c>
      <c r="AA54" s="110">
        <v>10000</v>
      </c>
      <c r="AB54" s="80">
        <v>4</v>
      </c>
      <c r="AC54" s="82">
        <v>10000</v>
      </c>
      <c r="AD54" s="84">
        <v>4</v>
      </c>
      <c r="AE54" s="84">
        <v>10000</v>
      </c>
      <c r="AF54" s="82">
        <v>5</v>
      </c>
      <c r="AG54" s="82">
        <v>10000</v>
      </c>
      <c r="AH54" s="84">
        <v>3</v>
      </c>
      <c r="AI54" s="84">
        <v>10000</v>
      </c>
      <c r="AJ54" s="82">
        <v>6</v>
      </c>
      <c r="AK54" s="82">
        <v>10000</v>
      </c>
      <c r="AL54" s="84">
        <v>6</v>
      </c>
      <c r="AM54" s="84">
        <v>3563</v>
      </c>
      <c r="AN54" s="82">
        <v>10</v>
      </c>
      <c r="AO54" s="82">
        <v>2252</v>
      </c>
      <c r="AP54" s="84">
        <v>3</v>
      </c>
      <c r="AQ54" s="84">
        <v>10000</v>
      </c>
      <c r="AR54" s="82">
        <v>7</v>
      </c>
      <c r="AS54" s="82">
        <v>10000</v>
      </c>
      <c r="AT54" s="84">
        <v>7</v>
      </c>
      <c r="AU54" s="110">
        <v>3543</v>
      </c>
    </row>
    <row r="55" spans="2:47" ht="16.8" thickTop="1" thickBot="1" x14ac:dyDescent="0.35">
      <c r="B55" s="54"/>
      <c r="C55" s="8">
        <v>30</v>
      </c>
      <c r="D55" s="29">
        <f>AVERAGE(H55,J55,L55,N55,P55,R55,T55,V55,X55,Z55,AB55,AD55,AF55,AH55,AJ55,AJ55,AL55,AN55,AP55,AR55,AT55)</f>
        <v>18.61904761904762</v>
      </c>
      <c r="E55" s="25">
        <f t="shared" si="13"/>
        <v>0</v>
      </c>
      <c r="F55" s="24">
        <f t="shared" si="15"/>
        <v>2253.1999999999998</v>
      </c>
      <c r="G55" s="61">
        <f t="shared" si="14"/>
        <v>0</v>
      </c>
      <c r="H55" s="92">
        <v>21</v>
      </c>
      <c r="I55" s="81">
        <v>383</v>
      </c>
      <c r="J55" s="83">
        <v>12</v>
      </c>
      <c r="K55" s="83">
        <v>2158</v>
      </c>
      <c r="L55" s="81">
        <v>25</v>
      </c>
      <c r="M55" s="81">
        <v>738</v>
      </c>
      <c r="N55" s="83">
        <v>20</v>
      </c>
      <c r="O55" s="83">
        <v>3404</v>
      </c>
      <c r="P55" s="81">
        <v>21</v>
      </c>
      <c r="Q55" s="81">
        <v>551</v>
      </c>
      <c r="R55" s="83">
        <v>23</v>
      </c>
      <c r="S55" s="83">
        <v>625</v>
      </c>
      <c r="T55" s="81">
        <v>11</v>
      </c>
      <c r="U55" s="81">
        <v>1613</v>
      </c>
      <c r="V55" s="83">
        <v>13</v>
      </c>
      <c r="W55" s="83">
        <v>7607</v>
      </c>
      <c r="X55" s="81">
        <v>18</v>
      </c>
      <c r="Y55" s="81">
        <v>1107</v>
      </c>
      <c r="Z55" s="83">
        <v>17</v>
      </c>
      <c r="AA55" s="108">
        <v>2099</v>
      </c>
      <c r="AB55" s="92">
        <v>23</v>
      </c>
      <c r="AC55" s="81">
        <v>270</v>
      </c>
      <c r="AD55" s="83">
        <v>20</v>
      </c>
      <c r="AE55" s="83">
        <v>2483</v>
      </c>
      <c r="AF55" s="81">
        <v>11</v>
      </c>
      <c r="AG55" s="81">
        <v>4799</v>
      </c>
      <c r="AH55" s="83">
        <v>24</v>
      </c>
      <c r="AI55" s="83">
        <v>2894</v>
      </c>
      <c r="AJ55" s="81">
        <v>15</v>
      </c>
      <c r="AK55" s="81">
        <v>2066</v>
      </c>
      <c r="AL55" s="83">
        <v>17</v>
      </c>
      <c r="AM55" s="83">
        <v>5156</v>
      </c>
      <c r="AN55" s="81">
        <v>18</v>
      </c>
      <c r="AO55" s="81">
        <v>2951</v>
      </c>
      <c r="AP55" s="83">
        <v>21</v>
      </c>
      <c r="AQ55" s="83">
        <v>479</v>
      </c>
      <c r="AR55" s="81">
        <v>24</v>
      </c>
      <c r="AS55" s="81">
        <v>429</v>
      </c>
      <c r="AT55" s="83">
        <v>22</v>
      </c>
      <c r="AU55" s="108">
        <v>3252</v>
      </c>
    </row>
    <row r="56" spans="2:47" ht="16.8" thickTop="1" thickBot="1" x14ac:dyDescent="0.35">
      <c r="B56" s="55"/>
      <c r="C56" s="56">
        <v>50</v>
      </c>
      <c r="D56" s="59">
        <f t="shared" si="12"/>
        <v>34.476190476190474</v>
      </c>
      <c r="E56" s="60">
        <f t="shared" si="13"/>
        <v>0</v>
      </c>
      <c r="F56" s="24">
        <f t="shared" si="15"/>
        <v>358.05</v>
      </c>
      <c r="G56" s="61">
        <f t="shared" si="14"/>
        <v>0</v>
      </c>
      <c r="H56" s="111">
        <v>36</v>
      </c>
      <c r="I56" s="86">
        <v>124</v>
      </c>
      <c r="J56" s="85">
        <v>37</v>
      </c>
      <c r="K56" s="85">
        <v>122</v>
      </c>
      <c r="L56" s="86">
        <v>29</v>
      </c>
      <c r="M56" s="86">
        <v>967</v>
      </c>
      <c r="N56" s="85">
        <v>33</v>
      </c>
      <c r="O56" s="85">
        <v>136</v>
      </c>
      <c r="P56" s="86">
        <v>43</v>
      </c>
      <c r="Q56" s="86">
        <v>241</v>
      </c>
      <c r="R56" s="85">
        <v>37</v>
      </c>
      <c r="S56" s="85">
        <v>218</v>
      </c>
      <c r="T56" s="86">
        <v>34</v>
      </c>
      <c r="U56" s="86">
        <v>139</v>
      </c>
      <c r="V56" s="85">
        <v>39</v>
      </c>
      <c r="W56" s="85">
        <v>209</v>
      </c>
      <c r="X56" s="86">
        <v>36</v>
      </c>
      <c r="Y56" s="86">
        <v>507</v>
      </c>
      <c r="Z56" s="85">
        <v>29</v>
      </c>
      <c r="AA56" s="109">
        <v>265</v>
      </c>
      <c r="AB56" s="111">
        <v>33</v>
      </c>
      <c r="AC56" s="86">
        <v>558</v>
      </c>
      <c r="AD56" s="85">
        <v>38</v>
      </c>
      <c r="AE56" s="85">
        <v>238</v>
      </c>
      <c r="AF56" s="86">
        <v>35</v>
      </c>
      <c r="AG56" s="86">
        <v>455</v>
      </c>
      <c r="AH56" s="85">
        <v>41</v>
      </c>
      <c r="AI56" s="85">
        <v>227</v>
      </c>
      <c r="AJ56" s="86">
        <v>38</v>
      </c>
      <c r="AK56" s="86">
        <v>335</v>
      </c>
      <c r="AL56" s="85">
        <v>25</v>
      </c>
      <c r="AM56" s="85">
        <v>451</v>
      </c>
      <c r="AN56" s="86">
        <v>25</v>
      </c>
      <c r="AO56" s="86">
        <v>544</v>
      </c>
      <c r="AP56" s="85">
        <v>31</v>
      </c>
      <c r="AQ56" s="85">
        <v>143</v>
      </c>
      <c r="AR56" s="86">
        <v>38</v>
      </c>
      <c r="AS56" s="86">
        <v>962</v>
      </c>
      <c r="AT56" s="85">
        <v>29</v>
      </c>
      <c r="AU56" s="109">
        <v>320</v>
      </c>
    </row>
    <row r="57" spans="2:47" ht="16.2" thickTop="1" x14ac:dyDescent="0.3"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</row>
    <row r="58" spans="2:47" ht="16.2" thickBot="1" x14ac:dyDescent="0.35"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</row>
    <row r="59" spans="2:47" ht="21" customHeight="1" x14ac:dyDescent="0.4">
      <c r="B59" s="37" t="s">
        <v>36</v>
      </c>
      <c r="C59" s="37"/>
      <c r="D59" s="37"/>
      <c r="E59" s="37"/>
      <c r="F59" s="37"/>
      <c r="G59" s="38"/>
      <c r="H59" s="162" t="s">
        <v>17</v>
      </c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4"/>
      <c r="AB59" s="126" t="s">
        <v>17</v>
      </c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8"/>
    </row>
    <row r="60" spans="2:47" ht="16.2" thickBot="1" x14ac:dyDescent="0.35">
      <c r="H60" s="129" t="s">
        <v>3</v>
      </c>
      <c r="I60" s="130"/>
      <c r="J60" s="139" t="s">
        <v>4</v>
      </c>
      <c r="K60" s="140"/>
      <c r="L60" s="141" t="s">
        <v>5</v>
      </c>
      <c r="M60" s="130"/>
      <c r="N60" s="139" t="s">
        <v>6</v>
      </c>
      <c r="O60" s="140"/>
      <c r="P60" s="141" t="s">
        <v>7</v>
      </c>
      <c r="Q60" s="130"/>
      <c r="R60" s="139" t="s">
        <v>8</v>
      </c>
      <c r="S60" s="140"/>
      <c r="T60" s="141" t="s">
        <v>9</v>
      </c>
      <c r="U60" s="130"/>
      <c r="V60" s="139" t="s">
        <v>10</v>
      </c>
      <c r="W60" s="140"/>
      <c r="X60" s="141" t="s">
        <v>11</v>
      </c>
      <c r="Y60" s="130"/>
      <c r="Z60" s="139" t="s">
        <v>12</v>
      </c>
      <c r="AA60" s="142"/>
      <c r="AB60" s="129" t="s">
        <v>24</v>
      </c>
      <c r="AC60" s="130"/>
      <c r="AD60" s="139" t="s">
        <v>25</v>
      </c>
      <c r="AE60" s="140"/>
      <c r="AF60" s="141" t="s">
        <v>26</v>
      </c>
      <c r="AG60" s="130"/>
      <c r="AH60" s="139" t="s">
        <v>27</v>
      </c>
      <c r="AI60" s="140"/>
      <c r="AJ60" s="141" t="s">
        <v>28</v>
      </c>
      <c r="AK60" s="130"/>
      <c r="AL60" s="139" t="s">
        <v>29</v>
      </c>
      <c r="AM60" s="140"/>
      <c r="AN60" s="141" t="s">
        <v>30</v>
      </c>
      <c r="AO60" s="130"/>
      <c r="AP60" s="139" t="s">
        <v>31</v>
      </c>
      <c r="AQ60" s="140"/>
      <c r="AR60" s="141" t="s">
        <v>32</v>
      </c>
      <c r="AS60" s="130"/>
      <c r="AT60" s="139" t="s">
        <v>33</v>
      </c>
      <c r="AU60" s="142"/>
    </row>
    <row r="61" spans="2:47" ht="69.599999999999994" customHeight="1" thickBot="1" x14ac:dyDescent="0.35">
      <c r="B61" s="23" t="s">
        <v>0</v>
      </c>
      <c r="C61" s="23" t="s">
        <v>20</v>
      </c>
      <c r="D61" s="23" t="s">
        <v>18</v>
      </c>
      <c r="E61" s="23" t="s">
        <v>1</v>
      </c>
      <c r="F61" s="23" t="s">
        <v>34</v>
      </c>
      <c r="G61" s="23" t="s">
        <v>35</v>
      </c>
      <c r="H61" s="150" t="s">
        <v>13</v>
      </c>
      <c r="I61" s="151" t="s">
        <v>14</v>
      </c>
      <c r="J61" s="152" t="s">
        <v>13</v>
      </c>
      <c r="K61" s="152" t="s">
        <v>14</v>
      </c>
      <c r="L61" s="151" t="s">
        <v>13</v>
      </c>
      <c r="M61" s="151" t="s">
        <v>14</v>
      </c>
      <c r="N61" s="152" t="s">
        <v>13</v>
      </c>
      <c r="O61" s="152" t="s">
        <v>14</v>
      </c>
      <c r="P61" s="151" t="s">
        <v>13</v>
      </c>
      <c r="Q61" s="151" t="s">
        <v>14</v>
      </c>
      <c r="R61" s="152" t="s">
        <v>13</v>
      </c>
      <c r="S61" s="152" t="s">
        <v>14</v>
      </c>
      <c r="T61" s="151" t="s">
        <v>13</v>
      </c>
      <c r="U61" s="151" t="s">
        <v>14</v>
      </c>
      <c r="V61" s="152" t="s">
        <v>13</v>
      </c>
      <c r="W61" s="152" t="s">
        <v>14</v>
      </c>
      <c r="X61" s="151" t="s">
        <v>13</v>
      </c>
      <c r="Y61" s="151" t="s">
        <v>14</v>
      </c>
      <c r="Z61" s="152" t="s">
        <v>13</v>
      </c>
      <c r="AA61" s="153" t="s">
        <v>14</v>
      </c>
      <c r="AB61" s="150" t="s">
        <v>13</v>
      </c>
      <c r="AC61" s="151" t="s">
        <v>14</v>
      </c>
      <c r="AD61" s="152" t="s">
        <v>13</v>
      </c>
      <c r="AE61" s="152" t="s">
        <v>14</v>
      </c>
      <c r="AF61" s="151" t="s">
        <v>13</v>
      </c>
      <c r="AG61" s="151" t="s">
        <v>14</v>
      </c>
      <c r="AH61" s="152" t="s">
        <v>13</v>
      </c>
      <c r="AI61" s="152" t="s">
        <v>14</v>
      </c>
      <c r="AJ61" s="151" t="s">
        <v>13</v>
      </c>
      <c r="AK61" s="151" t="s">
        <v>14</v>
      </c>
      <c r="AL61" s="152" t="s">
        <v>13</v>
      </c>
      <c r="AM61" s="152" t="s">
        <v>14</v>
      </c>
      <c r="AN61" s="151" t="s">
        <v>13</v>
      </c>
      <c r="AO61" s="151" t="s">
        <v>14</v>
      </c>
      <c r="AP61" s="152" t="s">
        <v>13</v>
      </c>
      <c r="AQ61" s="152" t="s">
        <v>14</v>
      </c>
      <c r="AR61" s="151" t="s">
        <v>13</v>
      </c>
      <c r="AS61" s="151" t="s">
        <v>14</v>
      </c>
      <c r="AT61" s="152" t="s">
        <v>13</v>
      </c>
      <c r="AU61" s="153" t="s">
        <v>14</v>
      </c>
    </row>
    <row r="62" spans="2:47" ht="16.8" thickTop="1" thickBot="1" x14ac:dyDescent="0.35">
      <c r="B62" s="51">
        <v>10</v>
      </c>
      <c r="C62" s="52">
        <v>10</v>
      </c>
      <c r="D62" s="112">
        <f>AVERAGE(H62,J62,L62,N62,P62,R62,T62,V62,X62,Z62,AB62,AD62,AF62,AH62,AJ62,AJ62,AL62,AN62,AP62,AR62,AT62)</f>
        <v>1.1428571428571428</v>
      </c>
      <c r="E62" s="101">
        <f>COUNTIF(H62:AU62,0)/20</f>
        <v>0.45</v>
      </c>
      <c r="F62" s="107">
        <f t="shared" ref="F62:F70" si="16">SUMPRODUCT((H62&lt;&gt;0)*(I62&lt;&gt;10000)*I62 + (J62&lt;&gt;0)*(K62&lt;&gt;10000)*K62 + (L62&lt;&gt;0)*(M62&lt;&gt;10000)*M62 + (N62&lt;&gt;0)*(O62&lt;&gt;10000)*O62 + (P62&lt;&gt;0)*(Q62&lt;&gt;10000)*Q62 + (R62&lt;&gt;0)*(S62&lt;&gt;10000)*S62 + (T62&lt;&gt;0)*(U62&lt;&gt;10000)*U62 + (V62&lt;&gt;0)*(W62&lt;&gt;10000)*W62 + (X62&lt;&gt;0)*(Y62&lt;&gt;10000)*Y62 + (Z62&lt;&gt;0)*(AA62&lt;&gt;10000)*AA62 + (AB62&lt;&gt;0)*(AC62&lt;&gt;10000)*AC62 + (AD62&lt;&gt;0)*(AE62&lt;&gt;10000)*AE62 + (AF62&lt;&gt;0)*(AG62&lt;&gt;10000)*AG62 + (AH62&lt;&gt;0)*(AI62&lt;&gt;10000)*AI62 + (AJ62&lt;&gt;0)*(AK62&lt;&gt;10000)*AK62 + (AL62&lt;&gt;0)*(AM62&lt;&gt;10000)*AM62 + (AN62&lt;&gt;0)*(AO62&lt;&gt;10000)*AO62 + (AP62&lt;&gt;0)*(AQ62&lt;&gt;10000)*AQ62 + (AR62&lt;&gt;0)*(AS62&lt;&gt;10000)*AS62 + (AT62&lt;&gt;0)*(AU62&lt;&gt;10000)*AU62) /
SUMPRODUCT((H62&lt;&gt;0)*(I62&lt;&gt;10000) + (J62&lt;&gt;0)*(K62&lt;&gt;10000) + (L62&lt;&gt;0)*(M62&lt;&gt;10000) + (N62&lt;&gt;0)*(O62&lt;&gt;10000) + (P62&lt;&gt;0)*(Q62&lt;&gt;10000) + (R62&lt;&gt;0)*(S62&lt;&gt;10000) + (T62&lt;&gt;0)*(U62&lt;&gt;10000) + (V62&lt;&gt;0)*(W62&lt;&gt;10000) + (X62&lt;&gt;0)*(Y62&lt;&gt;10000) + (Z62&lt;&gt;0)*(AA62&lt;&gt;10000) + (AB62&lt;&gt;0)*(AC62&lt;&gt;10000) + (AD62&lt;&gt;0)*(AE62&lt;&gt;10000) + (AF62&lt;&gt;0)*(AG62&lt;&gt;10000) + (AH62&lt;&gt;0)*(AI62&lt;&gt;10000) + (AJ62&lt;&gt;0)*(AK62&lt;&gt;10000) + (AL62&lt;&gt;0)*(AM62&lt;&gt;10000) + (AN62&lt;&gt;0)*(AO62&lt;&gt;10000) + (AP62&lt;&gt;0)*(AQ62&lt;&gt;10000) + (AR62&lt;&gt;0)*(AS62&lt;&gt;10000) + (AT62&lt;&gt;0)*(AU62&lt;&gt;10000))</f>
        <v>2605.2222222222222</v>
      </c>
      <c r="G62" s="102">
        <f>(COUNTIF(H62:AU62,10000)+COUNTIF(H62:AU62,0))/20</f>
        <v>0.55000000000000004</v>
      </c>
      <c r="H62" s="92">
        <v>0</v>
      </c>
      <c r="I62" s="81">
        <v>675</v>
      </c>
      <c r="J62" s="83">
        <v>0</v>
      </c>
      <c r="K62" s="83">
        <v>102</v>
      </c>
      <c r="L62" s="81">
        <v>0</v>
      </c>
      <c r="M62" s="81">
        <v>1113</v>
      </c>
      <c r="N62" s="83">
        <v>1</v>
      </c>
      <c r="O62" s="83">
        <v>4600</v>
      </c>
      <c r="P62" s="81">
        <v>1</v>
      </c>
      <c r="Q62" s="81">
        <v>10000</v>
      </c>
      <c r="R62" s="83">
        <v>0</v>
      </c>
      <c r="S62" s="83">
        <v>3671</v>
      </c>
      <c r="T62" s="81">
        <v>2</v>
      </c>
      <c r="U62" s="81">
        <v>1035</v>
      </c>
      <c r="V62" s="83">
        <v>0</v>
      </c>
      <c r="W62" s="83">
        <v>102</v>
      </c>
      <c r="X62" s="81">
        <v>0</v>
      </c>
      <c r="Y62" s="81">
        <v>102</v>
      </c>
      <c r="Z62" s="83">
        <v>2</v>
      </c>
      <c r="AA62" s="108">
        <v>1128</v>
      </c>
      <c r="AB62" s="92">
        <v>0</v>
      </c>
      <c r="AC62" s="81">
        <v>3941</v>
      </c>
      <c r="AD62" s="83">
        <v>4</v>
      </c>
      <c r="AE62" s="83">
        <v>1627</v>
      </c>
      <c r="AF62" s="81">
        <v>0</v>
      </c>
      <c r="AG62" s="81">
        <v>8871</v>
      </c>
      <c r="AH62" s="83">
        <v>3</v>
      </c>
      <c r="AI62" s="83">
        <v>985</v>
      </c>
      <c r="AJ62" s="81">
        <v>1</v>
      </c>
      <c r="AK62" s="81">
        <v>3416</v>
      </c>
      <c r="AL62" s="83">
        <v>2</v>
      </c>
      <c r="AM62" s="83">
        <v>2099</v>
      </c>
      <c r="AN62" s="81">
        <v>0</v>
      </c>
      <c r="AO62" s="81">
        <v>2536</v>
      </c>
      <c r="AP62" s="83">
        <v>2</v>
      </c>
      <c r="AQ62" s="83">
        <v>6259</v>
      </c>
      <c r="AR62" s="81">
        <v>3</v>
      </c>
      <c r="AS62" s="81">
        <v>2298</v>
      </c>
      <c r="AT62" s="83">
        <v>2</v>
      </c>
      <c r="AU62" s="108">
        <v>10000</v>
      </c>
    </row>
    <row r="63" spans="2:47" ht="16.8" thickTop="1" thickBot="1" x14ac:dyDescent="0.35">
      <c r="B63" s="54"/>
      <c r="C63" s="8">
        <v>30</v>
      </c>
      <c r="D63" s="113">
        <f t="shared" ref="D63:D69" si="17">AVERAGE(H63,J63,L63,N63,P63,R63,T63,V63,X63,Z63,AB63,AD63,AF63,AH63,AJ63,AJ63,AL63,AN63,AP63,AR63,AT63)</f>
        <v>0.8571428571428571</v>
      </c>
      <c r="E63" s="114">
        <f>COUNTIF(H63:AU63,0)/20</f>
        <v>0.6</v>
      </c>
      <c r="F63" s="107">
        <f t="shared" si="16"/>
        <v>4066.3333333333335</v>
      </c>
      <c r="G63" s="102">
        <f t="shared" ref="G63:G70" si="18">(COUNTIF(H63:AU63,10000)+COUNTIF(H63:AU63,0))/20</f>
        <v>0.85</v>
      </c>
      <c r="H63" s="92">
        <v>0</v>
      </c>
      <c r="I63" s="81">
        <v>6475</v>
      </c>
      <c r="J63" s="83">
        <v>1</v>
      </c>
      <c r="K63" s="83">
        <v>10000</v>
      </c>
      <c r="L63" s="81">
        <v>0</v>
      </c>
      <c r="M63" s="81">
        <v>509</v>
      </c>
      <c r="N63" s="83">
        <v>0</v>
      </c>
      <c r="O63" s="83">
        <v>5109</v>
      </c>
      <c r="P63" s="81">
        <v>0</v>
      </c>
      <c r="Q63" s="81">
        <v>536</v>
      </c>
      <c r="R63" s="83">
        <v>0</v>
      </c>
      <c r="S63" s="83">
        <v>1666</v>
      </c>
      <c r="T63" s="81">
        <v>0</v>
      </c>
      <c r="U63" s="81">
        <v>1143</v>
      </c>
      <c r="V63" s="83">
        <v>0</v>
      </c>
      <c r="W63" s="83">
        <v>102</v>
      </c>
      <c r="X63" s="81">
        <v>0</v>
      </c>
      <c r="Y63" s="81">
        <v>102</v>
      </c>
      <c r="Z63" s="83">
        <v>0</v>
      </c>
      <c r="AA63" s="108">
        <v>670</v>
      </c>
      <c r="AB63" s="92">
        <v>3</v>
      </c>
      <c r="AC63" s="81">
        <v>3190</v>
      </c>
      <c r="AD63" s="83">
        <v>0</v>
      </c>
      <c r="AE63" s="83">
        <v>3369</v>
      </c>
      <c r="AF63" s="81">
        <v>1</v>
      </c>
      <c r="AG63" s="81">
        <v>10000</v>
      </c>
      <c r="AH63" s="83">
        <v>1</v>
      </c>
      <c r="AI63" s="83">
        <v>10000</v>
      </c>
      <c r="AJ63" s="81">
        <v>4</v>
      </c>
      <c r="AK63" s="81">
        <v>10000</v>
      </c>
      <c r="AL63" s="83">
        <v>1</v>
      </c>
      <c r="AM63" s="83">
        <v>5679</v>
      </c>
      <c r="AN63" s="81">
        <v>2</v>
      </c>
      <c r="AO63" s="81">
        <v>3330</v>
      </c>
      <c r="AP63" s="83">
        <v>0</v>
      </c>
      <c r="AQ63" s="83">
        <v>396</v>
      </c>
      <c r="AR63" s="81">
        <v>1</v>
      </c>
      <c r="AS63" s="81">
        <v>10000</v>
      </c>
      <c r="AT63" s="83">
        <v>0</v>
      </c>
      <c r="AU63" s="108">
        <v>1375</v>
      </c>
    </row>
    <row r="64" spans="2:47" ht="16.8" thickTop="1" thickBot="1" x14ac:dyDescent="0.35">
      <c r="B64" s="55"/>
      <c r="C64" s="56">
        <v>60</v>
      </c>
      <c r="D64" s="115">
        <f t="shared" si="17"/>
        <v>1.0952380952380953</v>
      </c>
      <c r="E64" s="116">
        <f t="shared" ref="E64:E69" si="19">COUNTIF(H64:AU64,0)/20</f>
        <v>0.5</v>
      </c>
      <c r="F64" s="107">
        <f t="shared" si="16"/>
        <v>5936.166666666667</v>
      </c>
      <c r="G64" s="102">
        <f t="shared" si="18"/>
        <v>0.7</v>
      </c>
      <c r="H64" s="86">
        <v>1</v>
      </c>
      <c r="I64" s="86">
        <v>10000</v>
      </c>
      <c r="J64" s="85">
        <v>3</v>
      </c>
      <c r="K64" s="85">
        <v>3310</v>
      </c>
      <c r="L64" s="86">
        <v>3</v>
      </c>
      <c r="M64" s="86">
        <v>4729</v>
      </c>
      <c r="N64" s="85">
        <v>2</v>
      </c>
      <c r="O64" s="85">
        <v>10000</v>
      </c>
      <c r="P64" s="86">
        <v>0</v>
      </c>
      <c r="Q64" s="86">
        <v>374</v>
      </c>
      <c r="R64" s="85">
        <v>0</v>
      </c>
      <c r="S64" s="85">
        <v>6126</v>
      </c>
      <c r="T64" s="86">
        <v>0</v>
      </c>
      <c r="U64" s="86">
        <v>102</v>
      </c>
      <c r="V64" s="85">
        <v>0</v>
      </c>
      <c r="W64" s="85">
        <v>712</v>
      </c>
      <c r="X64" s="86">
        <v>0</v>
      </c>
      <c r="Y64" s="86">
        <v>132</v>
      </c>
      <c r="Z64" s="85">
        <v>0</v>
      </c>
      <c r="AA64" s="109">
        <v>387</v>
      </c>
      <c r="AB64" s="86">
        <v>0</v>
      </c>
      <c r="AC64" s="86">
        <v>3091</v>
      </c>
      <c r="AD64" s="85">
        <v>3</v>
      </c>
      <c r="AE64" s="85">
        <v>4854</v>
      </c>
      <c r="AF64" s="86">
        <v>2</v>
      </c>
      <c r="AG64" s="86">
        <v>7612</v>
      </c>
      <c r="AH64" s="85">
        <v>1</v>
      </c>
      <c r="AI64" s="85">
        <v>9502</v>
      </c>
      <c r="AJ64" s="86">
        <v>2</v>
      </c>
      <c r="AK64" s="86">
        <v>10000</v>
      </c>
      <c r="AL64" s="85">
        <v>1</v>
      </c>
      <c r="AM64" s="85">
        <v>10000</v>
      </c>
      <c r="AN64" s="86">
        <v>3</v>
      </c>
      <c r="AO64" s="86">
        <v>5610</v>
      </c>
      <c r="AP64" s="85">
        <v>0</v>
      </c>
      <c r="AQ64" s="85">
        <v>3534</v>
      </c>
      <c r="AR64" s="86">
        <v>0</v>
      </c>
      <c r="AS64" s="86">
        <v>486</v>
      </c>
      <c r="AT64" s="85">
        <v>0</v>
      </c>
      <c r="AU64" s="109">
        <v>132</v>
      </c>
    </row>
    <row r="65" spans="2:47" ht="16.8" thickTop="1" thickBot="1" x14ac:dyDescent="0.35">
      <c r="B65" s="51">
        <v>30</v>
      </c>
      <c r="C65" s="52">
        <v>10</v>
      </c>
      <c r="D65" s="100">
        <f t="shared" si="17"/>
        <v>11.476190476190476</v>
      </c>
      <c r="E65" s="101">
        <f>COUNTIF(H65:AU65,0)/20</f>
        <v>0</v>
      </c>
      <c r="F65" s="107">
        <f t="shared" si="16"/>
        <v>683.22222222222217</v>
      </c>
      <c r="G65" s="102">
        <f t="shared" si="18"/>
        <v>0.1</v>
      </c>
      <c r="H65" s="80">
        <v>1</v>
      </c>
      <c r="I65" s="82">
        <v>10000</v>
      </c>
      <c r="J65" s="84">
        <v>30</v>
      </c>
      <c r="K65" s="84">
        <v>52</v>
      </c>
      <c r="L65" s="82">
        <v>5</v>
      </c>
      <c r="M65" s="82">
        <v>195</v>
      </c>
      <c r="N65" s="84">
        <v>10</v>
      </c>
      <c r="O65" s="84">
        <v>141</v>
      </c>
      <c r="P65" s="82">
        <v>30</v>
      </c>
      <c r="Q65" s="82">
        <v>60</v>
      </c>
      <c r="R65" s="84">
        <v>7</v>
      </c>
      <c r="S65" s="84">
        <v>204</v>
      </c>
      <c r="T65" s="82">
        <v>2</v>
      </c>
      <c r="U65" s="82">
        <v>843</v>
      </c>
      <c r="V65" s="84">
        <v>7</v>
      </c>
      <c r="W65" s="84">
        <v>446</v>
      </c>
      <c r="X65" s="82">
        <v>3</v>
      </c>
      <c r="Y65" s="82">
        <v>1117</v>
      </c>
      <c r="Z65" s="84">
        <v>2</v>
      </c>
      <c r="AA65" s="110">
        <v>341</v>
      </c>
      <c r="AB65" s="80">
        <v>1</v>
      </c>
      <c r="AC65" s="82">
        <v>1573</v>
      </c>
      <c r="AD65" s="84">
        <v>6</v>
      </c>
      <c r="AE65" s="84">
        <v>417</v>
      </c>
      <c r="AF65" s="82">
        <v>30</v>
      </c>
      <c r="AG65" s="82">
        <v>66</v>
      </c>
      <c r="AH65" s="84">
        <v>8</v>
      </c>
      <c r="AI65" s="84">
        <v>316</v>
      </c>
      <c r="AJ65" s="82">
        <v>30</v>
      </c>
      <c r="AK65" s="82">
        <v>51</v>
      </c>
      <c r="AL65" s="84">
        <v>30</v>
      </c>
      <c r="AM65" s="84">
        <v>68</v>
      </c>
      <c r="AN65" s="82">
        <v>1</v>
      </c>
      <c r="AO65" s="82">
        <v>10000</v>
      </c>
      <c r="AP65" s="84">
        <v>4</v>
      </c>
      <c r="AQ65" s="84">
        <v>154</v>
      </c>
      <c r="AR65" s="82">
        <v>2</v>
      </c>
      <c r="AS65" s="82">
        <v>1871</v>
      </c>
      <c r="AT65" s="84">
        <v>2</v>
      </c>
      <c r="AU65" s="110">
        <v>4383</v>
      </c>
    </row>
    <row r="66" spans="2:47" ht="16.8" thickTop="1" thickBot="1" x14ac:dyDescent="0.35">
      <c r="B66" s="54"/>
      <c r="C66" s="8">
        <v>30</v>
      </c>
      <c r="D66" s="103">
        <f t="shared" si="17"/>
        <v>3.9523809523809526</v>
      </c>
      <c r="E66" s="104">
        <f>COUNTIF(H66:AU66,0)/20</f>
        <v>0.25</v>
      </c>
      <c r="F66" s="107">
        <f t="shared" si="16"/>
        <v>1545.7857142857142</v>
      </c>
      <c r="G66" s="102">
        <f t="shared" si="18"/>
        <v>0.3</v>
      </c>
      <c r="H66" s="92">
        <v>6</v>
      </c>
      <c r="I66" s="81">
        <v>414</v>
      </c>
      <c r="J66" s="83">
        <v>7</v>
      </c>
      <c r="K66" s="83">
        <v>589</v>
      </c>
      <c r="L66" s="81">
        <v>0</v>
      </c>
      <c r="M66" s="81">
        <v>2719</v>
      </c>
      <c r="N66" s="83">
        <v>0</v>
      </c>
      <c r="O66" s="83">
        <v>3446</v>
      </c>
      <c r="P66" s="81">
        <v>7</v>
      </c>
      <c r="Q66" s="81">
        <v>1692</v>
      </c>
      <c r="R66" s="83">
        <v>0</v>
      </c>
      <c r="S66" s="83">
        <v>235</v>
      </c>
      <c r="T66" s="81">
        <v>3</v>
      </c>
      <c r="U66" s="81">
        <v>10000</v>
      </c>
      <c r="V66" s="83">
        <v>1</v>
      </c>
      <c r="W66" s="83">
        <v>2364</v>
      </c>
      <c r="X66" s="81">
        <v>4</v>
      </c>
      <c r="Y66" s="81">
        <v>1135</v>
      </c>
      <c r="Z66" s="83">
        <v>0</v>
      </c>
      <c r="AA66" s="108">
        <v>976</v>
      </c>
      <c r="AB66" s="92">
        <v>9</v>
      </c>
      <c r="AC66" s="81">
        <v>437</v>
      </c>
      <c r="AD66" s="83">
        <v>6</v>
      </c>
      <c r="AE66" s="83">
        <v>323</v>
      </c>
      <c r="AF66" s="81">
        <v>7</v>
      </c>
      <c r="AG66" s="81">
        <v>203</v>
      </c>
      <c r="AH66" s="83">
        <v>0</v>
      </c>
      <c r="AI66" s="83">
        <v>2621</v>
      </c>
      <c r="AJ66" s="81">
        <v>5</v>
      </c>
      <c r="AK66" s="81">
        <v>442</v>
      </c>
      <c r="AL66" s="83">
        <v>4</v>
      </c>
      <c r="AM66" s="83">
        <v>1684</v>
      </c>
      <c r="AN66" s="81">
        <v>7</v>
      </c>
      <c r="AO66" s="81">
        <v>3129</v>
      </c>
      <c r="AP66" s="83">
        <v>3</v>
      </c>
      <c r="AQ66" s="83">
        <v>1763</v>
      </c>
      <c r="AR66" s="81">
        <v>2</v>
      </c>
      <c r="AS66" s="81">
        <v>7250</v>
      </c>
      <c r="AT66" s="83">
        <v>7</v>
      </c>
      <c r="AU66" s="108">
        <v>216</v>
      </c>
    </row>
    <row r="67" spans="2:47" ht="16.8" thickTop="1" thickBot="1" x14ac:dyDescent="0.35">
      <c r="B67" s="55"/>
      <c r="C67" s="56">
        <v>60</v>
      </c>
      <c r="D67" s="105">
        <f t="shared" si="17"/>
        <v>3.7619047619047619</v>
      </c>
      <c r="E67" s="106">
        <f t="shared" si="19"/>
        <v>0.25</v>
      </c>
      <c r="F67" s="107">
        <f t="shared" si="16"/>
        <v>1603.6666666666667</v>
      </c>
      <c r="G67" s="102">
        <f t="shared" si="18"/>
        <v>0.25</v>
      </c>
      <c r="H67" s="111">
        <v>7</v>
      </c>
      <c r="I67" s="86">
        <v>715</v>
      </c>
      <c r="J67" s="85">
        <v>1</v>
      </c>
      <c r="K67" s="85">
        <v>1814</v>
      </c>
      <c r="L67" s="86">
        <v>0</v>
      </c>
      <c r="M67" s="86">
        <v>2061</v>
      </c>
      <c r="N67" s="85">
        <v>0</v>
      </c>
      <c r="O67" s="85">
        <v>956</v>
      </c>
      <c r="P67" s="86">
        <v>4</v>
      </c>
      <c r="Q67" s="86">
        <v>1898</v>
      </c>
      <c r="R67" s="85">
        <v>5</v>
      </c>
      <c r="S67" s="85">
        <v>1554</v>
      </c>
      <c r="T67" s="86">
        <v>2</v>
      </c>
      <c r="U67" s="86">
        <v>5088</v>
      </c>
      <c r="V67" s="85">
        <v>0</v>
      </c>
      <c r="W67" s="85">
        <v>3025</v>
      </c>
      <c r="X67" s="86">
        <v>9</v>
      </c>
      <c r="Y67" s="86">
        <v>1596</v>
      </c>
      <c r="Z67" s="85">
        <v>4</v>
      </c>
      <c r="AA67" s="109">
        <v>438</v>
      </c>
      <c r="AB67" s="111">
        <v>10</v>
      </c>
      <c r="AC67" s="86">
        <v>731</v>
      </c>
      <c r="AD67" s="85">
        <v>5</v>
      </c>
      <c r="AE67" s="85">
        <v>2250</v>
      </c>
      <c r="AF67" s="86">
        <v>4</v>
      </c>
      <c r="AG67" s="86">
        <v>1619</v>
      </c>
      <c r="AH67" s="85">
        <v>4</v>
      </c>
      <c r="AI67" s="85">
        <v>882</v>
      </c>
      <c r="AJ67" s="86">
        <v>7</v>
      </c>
      <c r="AK67" s="86">
        <v>520</v>
      </c>
      <c r="AL67" s="85">
        <v>5</v>
      </c>
      <c r="AM67" s="85">
        <v>596</v>
      </c>
      <c r="AN67" s="86">
        <v>0</v>
      </c>
      <c r="AO67" s="86">
        <v>5465</v>
      </c>
      <c r="AP67" s="85">
        <v>1</v>
      </c>
      <c r="AQ67" s="85">
        <v>3895</v>
      </c>
      <c r="AR67" s="86">
        <v>0</v>
      </c>
      <c r="AS67" s="86">
        <v>1476</v>
      </c>
      <c r="AT67" s="85">
        <v>4</v>
      </c>
      <c r="AU67" s="109">
        <v>459</v>
      </c>
    </row>
    <row r="68" spans="2:47" ht="16.8" thickTop="1" thickBot="1" x14ac:dyDescent="0.35">
      <c r="B68" s="51">
        <v>50</v>
      </c>
      <c r="C68" s="52">
        <v>10</v>
      </c>
      <c r="D68" s="100">
        <f t="shared" si="17"/>
        <v>27.952380952380953</v>
      </c>
      <c r="E68" s="117">
        <f t="shared" si="19"/>
        <v>0.05</v>
      </c>
      <c r="F68" s="107">
        <f t="shared" si="16"/>
        <v>495.68421052631578</v>
      </c>
      <c r="G68" s="102">
        <f t="shared" si="18"/>
        <v>0.05</v>
      </c>
      <c r="H68" s="80">
        <v>4</v>
      </c>
      <c r="I68" s="82">
        <v>710</v>
      </c>
      <c r="J68" s="84">
        <v>50</v>
      </c>
      <c r="K68" s="84">
        <v>52</v>
      </c>
      <c r="L68" s="82">
        <v>9</v>
      </c>
      <c r="M68" s="82">
        <v>286</v>
      </c>
      <c r="N68" s="84">
        <v>5</v>
      </c>
      <c r="O68" s="84">
        <v>4624</v>
      </c>
      <c r="P68" s="82">
        <v>50</v>
      </c>
      <c r="Q68" s="82">
        <v>35</v>
      </c>
      <c r="R68" s="84">
        <v>50</v>
      </c>
      <c r="S68" s="84">
        <v>56</v>
      </c>
      <c r="T68" s="82">
        <v>50</v>
      </c>
      <c r="U68" s="82">
        <v>39</v>
      </c>
      <c r="V68" s="84">
        <v>50</v>
      </c>
      <c r="W68" s="84">
        <v>41</v>
      </c>
      <c r="X68" s="82">
        <v>14</v>
      </c>
      <c r="Y68" s="82">
        <v>424</v>
      </c>
      <c r="Z68" s="84">
        <v>50</v>
      </c>
      <c r="AA68" s="110">
        <v>41</v>
      </c>
      <c r="AB68" s="80">
        <v>0</v>
      </c>
      <c r="AC68" s="82">
        <v>2476</v>
      </c>
      <c r="AD68" s="84">
        <v>12</v>
      </c>
      <c r="AE68" s="84">
        <v>183</v>
      </c>
      <c r="AF68" s="82">
        <v>50</v>
      </c>
      <c r="AG68" s="82">
        <v>45</v>
      </c>
      <c r="AH68" s="84">
        <v>8</v>
      </c>
      <c r="AI68" s="84">
        <v>718</v>
      </c>
      <c r="AJ68" s="82">
        <v>13</v>
      </c>
      <c r="AK68" s="82">
        <v>174</v>
      </c>
      <c r="AL68" s="84">
        <v>50</v>
      </c>
      <c r="AM68" s="84">
        <v>50</v>
      </c>
      <c r="AN68" s="82">
        <v>50</v>
      </c>
      <c r="AO68" s="82">
        <v>56</v>
      </c>
      <c r="AP68" s="84">
        <v>8</v>
      </c>
      <c r="AQ68" s="84">
        <v>190</v>
      </c>
      <c r="AR68" s="82">
        <v>1</v>
      </c>
      <c r="AS68" s="82">
        <v>1649</v>
      </c>
      <c r="AT68" s="84">
        <v>50</v>
      </c>
      <c r="AU68" s="110">
        <v>45</v>
      </c>
    </row>
    <row r="69" spans="2:47" ht="16.8" thickTop="1" thickBot="1" x14ac:dyDescent="0.35">
      <c r="B69" s="54"/>
      <c r="C69" s="8">
        <v>30</v>
      </c>
      <c r="D69" s="103">
        <f t="shared" si="17"/>
        <v>30.476190476190474</v>
      </c>
      <c r="E69" s="118">
        <f t="shared" si="19"/>
        <v>0</v>
      </c>
      <c r="F69" s="107">
        <f t="shared" si="16"/>
        <v>231.95</v>
      </c>
      <c r="G69" s="102">
        <f t="shared" si="18"/>
        <v>0</v>
      </c>
      <c r="H69" s="92">
        <v>11</v>
      </c>
      <c r="I69" s="81">
        <v>127</v>
      </c>
      <c r="J69" s="83">
        <v>13</v>
      </c>
      <c r="K69" s="83">
        <v>188</v>
      </c>
      <c r="L69" s="81">
        <v>50</v>
      </c>
      <c r="M69" s="81">
        <v>52</v>
      </c>
      <c r="N69" s="83">
        <v>50</v>
      </c>
      <c r="O69" s="83">
        <v>53</v>
      </c>
      <c r="P69" s="81">
        <v>50</v>
      </c>
      <c r="Q69" s="81">
        <v>64</v>
      </c>
      <c r="R69" s="83">
        <v>50</v>
      </c>
      <c r="S69" s="83">
        <v>60</v>
      </c>
      <c r="T69" s="81">
        <v>6</v>
      </c>
      <c r="U69" s="81">
        <v>200</v>
      </c>
      <c r="V69" s="83">
        <v>50</v>
      </c>
      <c r="W69" s="83">
        <v>48</v>
      </c>
      <c r="X69" s="81">
        <v>50</v>
      </c>
      <c r="Y69" s="81">
        <v>46</v>
      </c>
      <c r="Z69" s="83">
        <v>6</v>
      </c>
      <c r="AA69" s="108">
        <v>1970</v>
      </c>
      <c r="AB69" s="92">
        <v>50</v>
      </c>
      <c r="AC69" s="81">
        <v>59</v>
      </c>
      <c r="AD69" s="83">
        <v>9</v>
      </c>
      <c r="AE69" s="83">
        <v>332</v>
      </c>
      <c r="AF69" s="81">
        <v>50</v>
      </c>
      <c r="AG69" s="81">
        <v>52</v>
      </c>
      <c r="AH69" s="83">
        <v>8</v>
      </c>
      <c r="AI69" s="83">
        <v>689</v>
      </c>
      <c r="AJ69" s="81">
        <v>7</v>
      </c>
      <c r="AK69" s="81">
        <v>157</v>
      </c>
      <c r="AL69" s="83">
        <v>50</v>
      </c>
      <c r="AM69" s="83">
        <v>66</v>
      </c>
      <c r="AN69" s="81">
        <v>50</v>
      </c>
      <c r="AO69" s="81">
        <v>57</v>
      </c>
      <c r="AP69" s="83">
        <v>50</v>
      </c>
      <c r="AQ69" s="83">
        <v>69</v>
      </c>
      <c r="AR69" s="81">
        <v>14</v>
      </c>
      <c r="AS69" s="81">
        <v>176</v>
      </c>
      <c r="AT69" s="83">
        <v>9</v>
      </c>
      <c r="AU69" s="108">
        <v>174</v>
      </c>
    </row>
    <row r="70" spans="2:47" ht="16.8" thickTop="1" thickBot="1" x14ac:dyDescent="0.35">
      <c r="B70" s="55"/>
      <c r="C70" s="56">
        <v>60</v>
      </c>
      <c r="D70" s="105">
        <f>AVERAGE(H70,J70,L70,N70,P70,R70,T70,V70,X70,Z70,AB70,AD70,AF70,AH70,AJ70,AJ70,AL70,AN70,AP70,AR70,AT70)</f>
        <v>31.61904761904762</v>
      </c>
      <c r="E70" s="106">
        <f>COUNTIF(H70:AU70,0)/20</f>
        <v>0</v>
      </c>
      <c r="F70" s="107">
        <f t="shared" si="16"/>
        <v>508.35</v>
      </c>
      <c r="G70" s="102">
        <f t="shared" si="18"/>
        <v>0</v>
      </c>
      <c r="H70" s="111">
        <v>50</v>
      </c>
      <c r="I70" s="86">
        <v>47</v>
      </c>
      <c r="J70" s="85">
        <v>50</v>
      </c>
      <c r="K70" s="85">
        <v>62</v>
      </c>
      <c r="L70" s="86">
        <v>6</v>
      </c>
      <c r="M70" s="86">
        <v>452</v>
      </c>
      <c r="N70" s="85">
        <v>5</v>
      </c>
      <c r="O70" s="85">
        <v>1632</v>
      </c>
      <c r="P70" s="86">
        <v>7</v>
      </c>
      <c r="Q70" s="86">
        <v>642</v>
      </c>
      <c r="R70" s="85">
        <v>50</v>
      </c>
      <c r="S70" s="85">
        <v>48</v>
      </c>
      <c r="T70" s="86">
        <v>50</v>
      </c>
      <c r="U70" s="86">
        <v>67</v>
      </c>
      <c r="V70" s="85">
        <v>50</v>
      </c>
      <c r="W70" s="85">
        <v>51</v>
      </c>
      <c r="X70" s="86">
        <v>50</v>
      </c>
      <c r="Y70" s="86">
        <v>65</v>
      </c>
      <c r="Z70" s="85">
        <v>12</v>
      </c>
      <c r="AA70" s="109">
        <v>285</v>
      </c>
      <c r="AB70" s="111">
        <v>9</v>
      </c>
      <c r="AC70" s="86">
        <v>102</v>
      </c>
      <c r="AD70" s="85">
        <v>5</v>
      </c>
      <c r="AE70" s="85">
        <v>3838</v>
      </c>
      <c r="AF70" s="86">
        <v>50</v>
      </c>
      <c r="AG70" s="86">
        <v>63</v>
      </c>
      <c r="AH70" s="85">
        <v>50</v>
      </c>
      <c r="AI70" s="85">
        <v>53</v>
      </c>
      <c r="AJ70" s="86">
        <v>50</v>
      </c>
      <c r="AK70" s="86">
        <v>68</v>
      </c>
      <c r="AL70" s="85">
        <v>6</v>
      </c>
      <c r="AM70" s="85">
        <v>192</v>
      </c>
      <c r="AN70" s="86">
        <v>50</v>
      </c>
      <c r="AO70" s="86">
        <v>58</v>
      </c>
      <c r="AP70" s="85">
        <v>2</v>
      </c>
      <c r="AQ70" s="85">
        <v>2077</v>
      </c>
      <c r="AR70" s="86">
        <v>50</v>
      </c>
      <c r="AS70" s="86">
        <v>50</v>
      </c>
      <c r="AT70" s="85">
        <v>12</v>
      </c>
      <c r="AU70" s="109">
        <v>315</v>
      </c>
    </row>
    <row r="71" spans="2:47" ht="16.2" thickTop="1" x14ac:dyDescent="0.3"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</row>
    <row r="72" spans="2:47" ht="16.2" thickBot="1" x14ac:dyDescent="0.35"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</row>
    <row r="73" spans="2:47" ht="52.8" customHeight="1" x14ac:dyDescent="0.4">
      <c r="B73" s="37" t="s">
        <v>37</v>
      </c>
      <c r="C73" s="37"/>
      <c r="D73" s="37"/>
      <c r="E73" s="37"/>
      <c r="F73" s="37"/>
      <c r="G73" s="38"/>
      <c r="H73" s="147" t="s">
        <v>17</v>
      </c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9"/>
      <c r="AB73" s="126" t="s">
        <v>17</v>
      </c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8"/>
    </row>
    <row r="74" spans="2:47" ht="16.2" thickBot="1" x14ac:dyDescent="0.35">
      <c r="H74" s="129" t="s">
        <v>3</v>
      </c>
      <c r="I74" s="130"/>
      <c r="J74" s="139" t="s">
        <v>4</v>
      </c>
      <c r="K74" s="140"/>
      <c r="L74" s="141" t="s">
        <v>5</v>
      </c>
      <c r="M74" s="130"/>
      <c r="N74" s="139" t="s">
        <v>6</v>
      </c>
      <c r="O74" s="140"/>
      <c r="P74" s="141" t="s">
        <v>7</v>
      </c>
      <c r="Q74" s="130"/>
      <c r="R74" s="139" t="s">
        <v>8</v>
      </c>
      <c r="S74" s="140"/>
      <c r="T74" s="141" t="s">
        <v>9</v>
      </c>
      <c r="U74" s="130"/>
      <c r="V74" s="139" t="s">
        <v>10</v>
      </c>
      <c r="W74" s="140"/>
      <c r="X74" s="141" t="s">
        <v>11</v>
      </c>
      <c r="Y74" s="130"/>
      <c r="Z74" s="139" t="s">
        <v>12</v>
      </c>
      <c r="AA74" s="142"/>
      <c r="AB74" s="129" t="s">
        <v>24</v>
      </c>
      <c r="AC74" s="130"/>
      <c r="AD74" s="139" t="s">
        <v>25</v>
      </c>
      <c r="AE74" s="140"/>
      <c r="AF74" s="141" t="s">
        <v>26</v>
      </c>
      <c r="AG74" s="130"/>
      <c r="AH74" s="139" t="s">
        <v>27</v>
      </c>
      <c r="AI74" s="140"/>
      <c r="AJ74" s="141" t="s">
        <v>28</v>
      </c>
      <c r="AK74" s="130"/>
      <c r="AL74" s="139" t="s">
        <v>29</v>
      </c>
      <c r="AM74" s="140"/>
      <c r="AN74" s="141" t="s">
        <v>30</v>
      </c>
      <c r="AO74" s="130"/>
      <c r="AP74" s="139" t="s">
        <v>31</v>
      </c>
      <c r="AQ74" s="140"/>
      <c r="AR74" s="141" t="s">
        <v>32</v>
      </c>
      <c r="AS74" s="130"/>
      <c r="AT74" s="139" t="s">
        <v>33</v>
      </c>
      <c r="AU74" s="142"/>
    </row>
    <row r="75" spans="2:47" ht="55.8" customHeight="1" thickBot="1" x14ac:dyDescent="0.35">
      <c r="B75" s="23" t="s">
        <v>0</v>
      </c>
      <c r="C75" s="23" t="s">
        <v>20</v>
      </c>
      <c r="D75" s="23" t="s">
        <v>18</v>
      </c>
      <c r="E75" s="23" t="s">
        <v>1</v>
      </c>
      <c r="F75" s="23" t="s">
        <v>34</v>
      </c>
      <c r="G75" s="23" t="s">
        <v>35</v>
      </c>
      <c r="H75" s="150" t="s">
        <v>13</v>
      </c>
      <c r="I75" s="151" t="s">
        <v>14</v>
      </c>
      <c r="J75" s="152" t="s">
        <v>13</v>
      </c>
      <c r="K75" s="152" t="s">
        <v>14</v>
      </c>
      <c r="L75" s="151" t="s">
        <v>13</v>
      </c>
      <c r="M75" s="151" t="s">
        <v>14</v>
      </c>
      <c r="N75" s="152" t="s">
        <v>13</v>
      </c>
      <c r="O75" s="152" t="s">
        <v>14</v>
      </c>
      <c r="P75" s="151" t="s">
        <v>13</v>
      </c>
      <c r="Q75" s="151" t="s">
        <v>14</v>
      </c>
      <c r="R75" s="152" t="s">
        <v>13</v>
      </c>
      <c r="S75" s="152" t="s">
        <v>14</v>
      </c>
      <c r="T75" s="151" t="s">
        <v>13</v>
      </c>
      <c r="U75" s="151" t="s">
        <v>14</v>
      </c>
      <c r="V75" s="152" t="s">
        <v>13</v>
      </c>
      <c r="W75" s="152" t="s">
        <v>14</v>
      </c>
      <c r="X75" s="151" t="s">
        <v>13</v>
      </c>
      <c r="Y75" s="151" t="s">
        <v>14</v>
      </c>
      <c r="Z75" s="152" t="s">
        <v>13</v>
      </c>
      <c r="AA75" s="153" t="s">
        <v>14</v>
      </c>
      <c r="AB75" s="150" t="s">
        <v>13</v>
      </c>
      <c r="AC75" s="151" t="s">
        <v>14</v>
      </c>
      <c r="AD75" s="152" t="s">
        <v>13</v>
      </c>
      <c r="AE75" s="152" t="s">
        <v>14</v>
      </c>
      <c r="AF75" s="151" t="s">
        <v>13</v>
      </c>
      <c r="AG75" s="151" t="s">
        <v>14</v>
      </c>
      <c r="AH75" s="152" t="s">
        <v>13</v>
      </c>
      <c r="AI75" s="152" t="s">
        <v>14</v>
      </c>
      <c r="AJ75" s="151" t="s">
        <v>13</v>
      </c>
      <c r="AK75" s="151" t="s">
        <v>14</v>
      </c>
      <c r="AL75" s="152" t="s">
        <v>13</v>
      </c>
      <c r="AM75" s="152" t="s">
        <v>14</v>
      </c>
      <c r="AN75" s="151" t="s">
        <v>13</v>
      </c>
      <c r="AO75" s="151" t="s">
        <v>14</v>
      </c>
      <c r="AP75" s="152" t="s">
        <v>13</v>
      </c>
      <c r="AQ75" s="152" t="s">
        <v>14</v>
      </c>
      <c r="AR75" s="151" t="s">
        <v>13</v>
      </c>
      <c r="AS75" s="151" t="s">
        <v>14</v>
      </c>
      <c r="AT75" s="152" t="s">
        <v>13</v>
      </c>
      <c r="AU75" s="153" t="s">
        <v>14</v>
      </c>
    </row>
    <row r="76" spans="2:47" ht="16.8" thickTop="1" thickBot="1" x14ac:dyDescent="0.35">
      <c r="B76" s="51">
        <v>10</v>
      </c>
      <c r="C76" s="52">
        <v>10</v>
      </c>
      <c r="D76" s="119">
        <f>AVERAGE(H76,J76,L76,N76,P76,R76,T76,V76,X76,Z76,AB76,AD76,AF76,AH76,AJ76,AJ76,AL76,AN76,AP76,AR76,AT76)</f>
        <v>2.3333333333333335</v>
      </c>
      <c r="E76" s="64">
        <f>COUNTIF(H76:AU76,0)/20</f>
        <v>0.05</v>
      </c>
      <c r="F76" s="45">
        <f t="shared" ref="F76:F84" si="20">SUMPRODUCT((H76&lt;&gt;0)*(I76&lt;&gt;10000)*I76 + (J76&lt;&gt;0)*(K76&lt;&gt;10000)*K76 + (L76&lt;&gt;0)*(M76&lt;&gt;10000)*M76 + (N76&lt;&gt;0)*(O76&lt;&gt;10000)*O76 + (P76&lt;&gt;0)*(Q76&lt;&gt;10000)*Q76 + (R76&lt;&gt;0)*(S76&lt;&gt;10000)*S76 + (T76&lt;&gt;0)*(U76&lt;&gt;10000)*U76 + (V76&lt;&gt;0)*(W76&lt;&gt;10000)*W76 + (X76&lt;&gt;0)*(Y76&lt;&gt;10000)*Y76 + (Z76&lt;&gt;0)*(AA76&lt;&gt;10000)*AA76 + (AB76&lt;&gt;0)*(AC76&lt;&gt;10000)*AC76 + (AD76&lt;&gt;0)*(AE76&lt;&gt;10000)*AE76 + (AF76&lt;&gt;0)*(AG76&lt;&gt;10000)*AG76 + (AH76&lt;&gt;0)*(AI76&lt;&gt;10000)*AI76 + (AJ76&lt;&gt;0)*(AK76&lt;&gt;10000)*AK76 + (AL76&lt;&gt;0)*(AM76&lt;&gt;10000)*AM76 + (AN76&lt;&gt;0)*(AO76&lt;&gt;10000)*AO76 + (AP76&lt;&gt;0)*(AQ76&lt;&gt;10000)*AQ76 + (AR76&lt;&gt;0)*(AS76&lt;&gt;10000)*AS76 + (AT76&lt;&gt;0)*(AU76&lt;&gt;10000)*AU76) /
SUMPRODUCT((H76&lt;&gt;0)*(I76&lt;&gt;10000) + (J76&lt;&gt;0)*(K76&lt;&gt;10000) + (L76&lt;&gt;0)*(M76&lt;&gt;10000) + (N76&lt;&gt;0)*(O76&lt;&gt;10000) + (P76&lt;&gt;0)*(Q76&lt;&gt;10000) + (R76&lt;&gt;0)*(S76&lt;&gt;10000) + (T76&lt;&gt;0)*(U76&lt;&gt;10000) + (V76&lt;&gt;0)*(W76&lt;&gt;10000) + (X76&lt;&gt;0)*(Y76&lt;&gt;10000) + (Z76&lt;&gt;0)*(AA76&lt;&gt;10000) + (AB76&lt;&gt;0)*(AC76&lt;&gt;10000) + (AD76&lt;&gt;0)*(AE76&lt;&gt;10000) + (AF76&lt;&gt;0)*(AG76&lt;&gt;10000) + (AH76&lt;&gt;0)*(AI76&lt;&gt;10000) + (AJ76&lt;&gt;0)*(AK76&lt;&gt;10000) + (AL76&lt;&gt;0)*(AM76&lt;&gt;10000) + (AN76&lt;&gt;0)*(AO76&lt;&gt;10000) + (AP76&lt;&gt;0)*(AQ76&lt;&gt;10000) + (AR76&lt;&gt;0)*(AS76&lt;&gt;10000) + (AT76&lt;&gt;0)*(AU76&lt;&gt;10000))</f>
        <v>4125.0666666666666</v>
      </c>
      <c r="G76" s="120">
        <f>(COUNTIF(H76:AU76,10000)+COUNTIF(H76:AU76,0))/20</f>
        <v>0.25</v>
      </c>
      <c r="H76" s="92">
        <v>5</v>
      </c>
      <c r="I76" s="81">
        <v>5658</v>
      </c>
      <c r="J76" s="83">
        <v>3</v>
      </c>
      <c r="K76" s="83">
        <v>1023</v>
      </c>
      <c r="L76" s="81">
        <v>1</v>
      </c>
      <c r="M76" s="81">
        <v>10000</v>
      </c>
      <c r="N76" s="83">
        <v>2</v>
      </c>
      <c r="O76" s="83">
        <v>8761</v>
      </c>
      <c r="P76" s="81">
        <v>2</v>
      </c>
      <c r="Q76" s="81">
        <v>2149</v>
      </c>
      <c r="R76" s="83">
        <v>2</v>
      </c>
      <c r="S76" s="83">
        <v>10000</v>
      </c>
      <c r="T76" s="81">
        <v>1</v>
      </c>
      <c r="U76" s="81">
        <v>4494</v>
      </c>
      <c r="V76" s="83">
        <v>2</v>
      </c>
      <c r="W76" s="83">
        <v>4066</v>
      </c>
      <c r="X76" s="81">
        <v>3</v>
      </c>
      <c r="Y76" s="81">
        <v>6582</v>
      </c>
      <c r="Z76" s="83">
        <v>1</v>
      </c>
      <c r="AA76" s="108">
        <v>8059</v>
      </c>
      <c r="AB76" s="92">
        <v>2</v>
      </c>
      <c r="AC76" s="81">
        <v>1421</v>
      </c>
      <c r="AD76" s="83">
        <v>3</v>
      </c>
      <c r="AE76" s="83">
        <v>2713</v>
      </c>
      <c r="AF76" s="81">
        <v>2</v>
      </c>
      <c r="AG76" s="81">
        <v>4123</v>
      </c>
      <c r="AH76" s="83">
        <v>4</v>
      </c>
      <c r="AI76" s="83">
        <v>748</v>
      </c>
      <c r="AJ76" s="81">
        <v>1</v>
      </c>
      <c r="AK76" s="81">
        <v>10000</v>
      </c>
      <c r="AL76" s="83">
        <v>4</v>
      </c>
      <c r="AM76" s="83">
        <v>4251</v>
      </c>
      <c r="AN76" s="81">
        <v>4</v>
      </c>
      <c r="AO76" s="81">
        <v>2429</v>
      </c>
      <c r="AP76" s="83">
        <v>0</v>
      </c>
      <c r="AQ76" s="83">
        <v>102</v>
      </c>
      <c r="AR76" s="81">
        <v>3</v>
      </c>
      <c r="AS76" s="81">
        <v>10000</v>
      </c>
      <c r="AT76" s="83">
        <v>3</v>
      </c>
      <c r="AU76" s="108">
        <v>5399</v>
      </c>
    </row>
    <row r="77" spans="2:47" ht="16.8" thickTop="1" thickBot="1" x14ac:dyDescent="0.35">
      <c r="B77" s="54"/>
      <c r="C77" s="8">
        <v>30</v>
      </c>
      <c r="D77" s="121">
        <f t="shared" ref="D77:D83" si="21">AVERAGE(H77,J77,L77,N77,P77,R77,T77,V77,X77,Z77,AB77,AD77,AF77,AH77,AJ77,AJ77,AL77,AN77,AP77,AR77,AT77)</f>
        <v>1.9047619047619047</v>
      </c>
      <c r="E77" s="122">
        <f>COUNTIF(H77:AU77,0)/20</f>
        <v>0.1</v>
      </c>
      <c r="F77" s="45">
        <f t="shared" si="20"/>
        <v>5803.363636363636</v>
      </c>
      <c r="G77" s="120">
        <f t="shared" ref="G77:G84" si="22">(COUNTIF(H77:AU77,10000)+COUNTIF(H77:AU77,0))/20</f>
        <v>0.45</v>
      </c>
      <c r="H77" s="92">
        <v>3</v>
      </c>
      <c r="I77" s="81">
        <v>2174</v>
      </c>
      <c r="J77" s="83">
        <v>2</v>
      </c>
      <c r="K77" s="83">
        <v>6381</v>
      </c>
      <c r="L77" s="81">
        <v>4</v>
      </c>
      <c r="M77" s="81">
        <v>1883</v>
      </c>
      <c r="N77" s="83">
        <v>0</v>
      </c>
      <c r="O77" s="83">
        <v>132</v>
      </c>
      <c r="P77" s="81">
        <v>2</v>
      </c>
      <c r="Q77" s="81">
        <v>10000</v>
      </c>
      <c r="R77" s="83">
        <v>2</v>
      </c>
      <c r="S77" s="83">
        <v>6549</v>
      </c>
      <c r="T77" s="81">
        <v>0</v>
      </c>
      <c r="U77" s="81">
        <v>102</v>
      </c>
      <c r="V77" s="83">
        <v>2</v>
      </c>
      <c r="W77" s="83">
        <v>6931</v>
      </c>
      <c r="X77" s="81">
        <v>3</v>
      </c>
      <c r="Y77" s="81">
        <v>2462</v>
      </c>
      <c r="Z77" s="83">
        <v>1</v>
      </c>
      <c r="AA77" s="108">
        <v>10000</v>
      </c>
      <c r="AB77" s="92">
        <v>2</v>
      </c>
      <c r="AC77" s="81">
        <v>10000</v>
      </c>
      <c r="AD77" s="83">
        <v>2</v>
      </c>
      <c r="AE77" s="83">
        <v>10000</v>
      </c>
      <c r="AF77" s="81">
        <v>2</v>
      </c>
      <c r="AG77" s="81">
        <v>5818</v>
      </c>
      <c r="AH77" s="83">
        <v>2</v>
      </c>
      <c r="AI77" s="83">
        <v>10000</v>
      </c>
      <c r="AJ77" s="81">
        <v>1</v>
      </c>
      <c r="AK77" s="81">
        <v>7957</v>
      </c>
      <c r="AL77" s="83">
        <v>2</v>
      </c>
      <c r="AM77" s="83">
        <v>10000</v>
      </c>
      <c r="AN77" s="81">
        <v>3</v>
      </c>
      <c r="AO77" s="81">
        <v>6929</v>
      </c>
      <c r="AP77" s="83">
        <v>2</v>
      </c>
      <c r="AQ77" s="83">
        <v>10000</v>
      </c>
      <c r="AR77" s="81">
        <v>2</v>
      </c>
      <c r="AS77" s="81">
        <v>7018</v>
      </c>
      <c r="AT77" s="83">
        <v>2</v>
      </c>
      <c r="AU77" s="108">
        <v>9735</v>
      </c>
    </row>
    <row r="78" spans="2:47" ht="16.8" thickTop="1" thickBot="1" x14ac:dyDescent="0.35">
      <c r="B78" s="55"/>
      <c r="C78" s="56">
        <v>60</v>
      </c>
      <c r="D78" s="123">
        <f t="shared" si="21"/>
        <v>2</v>
      </c>
      <c r="E78" s="124">
        <f t="shared" ref="E78" si="23">COUNTIF(H78:AU78,0)/20</f>
        <v>0.15</v>
      </c>
      <c r="F78" s="45"/>
      <c r="G78" s="120">
        <f t="shared" si="22"/>
        <v>0.85</v>
      </c>
      <c r="H78" s="86">
        <v>2</v>
      </c>
      <c r="I78" s="86">
        <v>10000</v>
      </c>
      <c r="J78" s="85">
        <v>2</v>
      </c>
      <c r="K78" s="85">
        <v>7934</v>
      </c>
      <c r="L78" s="86">
        <v>4</v>
      </c>
      <c r="M78" s="86">
        <v>10000</v>
      </c>
      <c r="N78" s="85">
        <v>1</v>
      </c>
      <c r="O78" s="85">
        <v>10000</v>
      </c>
      <c r="P78" s="86">
        <v>2</v>
      </c>
      <c r="Q78" s="86">
        <v>10000</v>
      </c>
      <c r="R78" s="85">
        <v>2</v>
      </c>
      <c r="S78" s="85">
        <v>10000</v>
      </c>
      <c r="T78" s="86">
        <v>1</v>
      </c>
      <c r="U78" s="86">
        <v>10000</v>
      </c>
      <c r="V78" s="85">
        <v>2</v>
      </c>
      <c r="W78" s="85">
        <v>10000</v>
      </c>
      <c r="X78" s="86">
        <v>0</v>
      </c>
      <c r="Y78" s="86">
        <v>132</v>
      </c>
      <c r="Z78" s="85">
        <v>0</v>
      </c>
      <c r="AA78" s="109">
        <v>132</v>
      </c>
      <c r="AB78" s="86">
        <v>3</v>
      </c>
      <c r="AC78" s="86">
        <v>10000</v>
      </c>
      <c r="AD78" s="85">
        <v>3</v>
      </c>
      <c r="AE78" s="85">
        <v>10000</v>
      </c>
      <c r="AF78" s="86">
        <v>0</v>
      </c>
      <c r="AG78" s="86">
        <v>102</v>
      </c>
      <c r="AH78" s="85">
        <v>2</v>
      </c>
      <c r="AI78" s="85">
        <v>10000</v>
      </c>
      <c r="AJ78" s="86">
        <v>2</v>
      </c>
      <c r="AK78" s="86">
        <v>10000</v>
      </c>
      <c r="AL78" s="85">
        <v>2</v>
      </c>
      <c r="AM78" s="85">
        <v>10000</v>
      </c>
      <c r="AN78" s="86">
        <v>4</v>
      </c>
      <c r="AO78" s="86">
        <v>6983</v>
      </c>
      <c r="AP78" s="85">
        <v>1</v>
      </c>
      <c r="AQ78" s="85">
        <v>10000</v>
      </c>
      <c r="AR78" s="86">
        <v>5</v>
      </c>
      <c r="AS78" s="86">
        <v>6087</v>
      </c>
      <c r="AT78" s="85">
        <v>2</v>
      </c>
      <c r="AU78" s="109">
        <v>10000</v>
      </c>
    </row>
    <row r="79" spans="2:47" ht="16.8" thickTop="1" thickBot="1" x14ac:dyDescent="0.35">
      <c r="B79" s="51">
        <v>30</v>
      </c>
      <c r="C79" s="52">
        <v>10</v>
      </c>
      <c r="D79" s="63">
        <f t="shared" si="21"/>
        <v>6.1428571428571432</v>
      </c>
      <c r="E79" s="64">
        <f>COUNTIF(H79:AU79,0)/20</f>
        <v>0</v>
      </c>
      <c r="F79" s="45">
        <f t="shared" si="20"/>
        <v>1158.1578947368421</v>
      </c>
      <c r="G79" s="120">
        <f t="shared" si="22"/>
        <v>0.05</v>
      </c>
      <c r="H79" s="80">
        <v>5</v>
      </c>
      <c r="I79" s="82">
        <v>2153</v>
      </c>
      <c r="J79" s="84">
        <v>4</v>
      </c>
      <c r="K79" s="84">
        <v>322</v>
      </c>
      <c r="L79" s="82">
        <v>3</v>
      </c>
      <c r="M79" s="82">
        <v>10000</v>
      </c>
      <c r="N79" s="84">
        <v>9</v>
      </c>
      <c r="O79" s="84">
        <v>164</v>
      </c>
      <c r="P79" s="82">
        <v>4</v>
      </c>
      <c r="Q79" s="82">
        <v>1995</v>
      </c>
      <c r="R79" s="84">
        <v>8</v>
      </c>
      <c r="S79" s="84">
        <v>295</v>
      </c>
      <c r="T79" s="82">
        <v>4</v>
      </c>
      <c r="U79" s="82">
        <v>4529</v>
      </c>
      <c r="V79" s="84">
        <v>4</v>
      </c>
      <c r="W79" s="84">
        <v>299</v>
      </c>
      <c r="X79" s="82">
        <v>5</v>
      </c>
      <c r="Y79" s="82">
        <v>556</v>
      </c>
      <c r="Z79" s="84">
        <v>7</v>
      </c>
      <c r="AA79" s="110">
        <v>306</v>
      </c>
      <c r="AB79" s="80">
        <v>8</v>
      </c>
      <c r="AC79" s="82">
        <v>456</v>
      </c>
      <c r="AD79" s="84">
        <v>1</v>
      </c>
      <c r="AE79" s="84">
        <v>1700</v>
      </c>
      <c r="AF79" s="82">
        <v>4</v>
      </c>
      <c r="AG79" s="82">
        <v>286</v>
      </c>
      <c r="AH79" s="84">
        <v>5</v>
      </c>
      <c r="AI79" s="84">
        <v>347</v>
      </c>
      <c r="AJ79" s="82">
        <v>5</v>
      </c>
      <c r="AK79" s="82">
        <v>3656</v>
      </c>
      <c r="AL79" s="84">
        <v>5</v>
      </c>
      <c r="AM79" s="84">
        <v>172</v>
      </c>
      <c r="AN79" s="82">
        <v>30</v>
      </c>
      <c r="AO79" s="82">
        <v>63</v>
      </c>
      <c r="AP79" s="84">
        <v>6</v>
      </c>
      <c r="AQ79" s="84">
        <v>288</v>
      </c>
      <c r="AR79" s="82">
        <v>2</v>
      </c>
      <c r="AS79" s="82">
        <v>1710</v>
      </c>
      <c r="AT79" s="84">
        <v>5</v>
      </c>
      <c r="AU79" s="110">
        <v>2708</v>
      </c>
    </row>
    <row r="80" spans="2:47" ht="16.8" thickTop="1" thickBot="1" x14ac:dyDescent="0.35">
      <c r="B80" s="54"/>
      <c r="C80" s="8">
        <v>30</v>
      </c>
      <c r="D80" s="43">
        <f t="shared" si="21"/>
        <v>6.3809523809523814</v>
      </c>
      <c r="E80" s="44">
        <f>COUNTIF(H80:AU80,0)/20</f>
        <v>0</v>
      </c>
      <c r="F80" s="45">
        <f t="shared" si="20"/>
        <v>688.55555555555554</v>
      </c>
      <c r="G80" s="120">
        <f t="shared" si="22"/>
        <v>0.1</v>
      </c>
      <c r="H80" s="92">
        <v>7</v>
      </c>
      <c r="I80" s="81">
        <v>469</v>
      </c>
      <c r="J80" s="83">
        <v>4</v>
      </c>
      <c r="K80" s="83">
        <v>742</v>
      </c>
      <c r="L80" s="81">
        <v>7</v>
      </c>
      <c r="M80" s="81">
        <v>458</v>
      </c>
      <c r="N80" s="83">
        <v>7</v>
      </c>
      <c r="O80" s="83">
        <v>182</v>
      </c>
      <c r="P80" s="81">
        <v>5</v>
      </c>
      <c r="Q80" s="81">
        <v>299</v>
      </c>
      <c r="R80" s="83">
        <v>3</v>
      </c>
      <c r="S80" s="83">
        <v>1816</v>
      </c>
      <c r="T80" s="81">
        <v>5</v>
      </c>
      <c r="U80" s="81">
        <v>741</v>
      </c>
      <c r="V80" s="83">
        <v>7</v>
      </c>
      <c r="W80" s="83">
        <v>417</v>
      </c>
      <c r="X80" s="81">
        <v>3</v>
      </c>
      <c r="Y80" s="81">
        <v>346</v>
      </c>
      <c r="Z80" s="83">
        <v>6</v>
      </c>
      <c r="AA80" s="108">
        <v>325</v>
      </c>
      <c r="AB80" s="92">
        <v>6</v>
      </c>
      <c r="AC80" s="81">
        <v>10000</v>
      </c>
      <c r="AD80" s="83">
        <v>9</v>
      </c>
      <c r="AE80" s="83">
        <v>202</v>
      </c>
      <c r="AF80" s="81">
        <v>6</v>
      </c>
      <c r="AG80" s="81">
        <v>210</v>
      </c>
      <c r="AH80" s="83">
        <v>7</v>
      </c>
      <c r="AI80" s="83">
        <v>10000</v>
      </c>
      <c r="AJ80" s="81">
        <v>9</v>
      </c>
      <c r="AK80" s="81">
        <v>1434</v>
      </c>
      <c r="AL80" s="83">
        <v>7</v>
      </c>
      <c r="AM80" s="83">
        <v>692</v>
      </c>
      <c r="AN80" s="81">
        <v>9</v>
      </c>
      <c r="AO80" s="81">
        <v>1005</v>
      </c>
      <c r="AP80" s="83">
        <v>7</v>
      </c>
      <c r="AQ80" s="83">
        <v>456</v>
      </c>
      <c r="AR80" s="81">
        <v>1</v>
      </c>
      <c r="AS80" s="81">
        <v>2014</v>
      </c>
      <c r="AT80" s="83">
        <v>10</v>
      </c>
      <c r="AU80" s="108">
        <v>586</v>
      </c>
    </row>
    <row r="81" spans="2:47" ht="16.8" thickTop="1" thickBot="1" x14ac:dyDescent="0.35">
      <c r="B81" s="55"/>
      <c r="C81" s="56">
        <v>60</v>
      </c>
      <c r="D81" s="65">
        <f t="shared" si="21"/>
        <v>5.2857142857142856</v>
      </c>
      <c r="E81" s="66">
        <f t="shared" ref="E81:E83" si="24">COUNTIF(H81:AU81,0)/20</f>
        <v>0</v>
      </c>
      <c r="F81" s="45">
        <f t="shared" si="20"/>
        <v>2541.3684210526317</v>
      </c>
      <c r="G81" s="120">
        <f t="shared" si="22"/>
        <v>0.05</v>
      </c>
      <c r="H81" s="111">
        <v>4</v>
      </c>
      <c r="I81" s="86">
        <v>4509</v>
      </c>
      <c r="J81" s="85">
        <v>9</v>
      </c>
      <c r="K81" s="85">
        <v>882</v>
      </c>
      <c r="L81" s="86">
        <v>4</v>
      </c>
      <c r="M81" s="86">
        <v>4091</v>
      </c>
      <c r="N81" s="85">
        <v>5</v>
      </c>
      <c r="O81" s="85">
        <v>3193</v>
      </c>
      <c r="P81" s="86">
        <v>4</v>
      </c>
      <c r="Q81" s="86">
        <v>2595</v>
      </c>
      <c r="R81" s="85">
        <v>2</v>
      </c>
      <c r="S81" s="85">
        <v>8033</v>
      </c>
      <c r="T81" s="86">
        <v>10</v>
      </c>
      <c r="U81" s="86">
        <v>337</v>
      </c>
      <c r="V81" s="85">
        <v>6</v>
      </c>
      <c r="W81" s="85">
        <v>1301</v>
      </c>
      <c r="X81" s="86">
        <v>7</v>
      </c>
      <c r="Y81" s="86">
        <v>1029</v>
      </c>
      <c r="Z81" s="85">
        <v>4</v>
      </c>
      <c r="AA81" s="109">
        <v>422</v>
      </c>
      <c r="AB81" s="111">
        <v>2</v>
      </c>
      <c r="AC81" s="86">
        <v>8902</v>
      </c>
      <c r="AD81" s="85">
        <v>5</v>
      </c>
      <c r="AE81" s="85">
        <v>1056</v>
      </c>
      <c r="AF81" s="86">
        <v>6</v>
      </c>
      <c r="AG81" s="86">
        <v>295</v>
      </c>
      <c r="AH81" s="85">
        <v>7</v>
      </c>
      <c r="AI81" s="85">
        <v>2720</v>
      </c>
      <c r="AJ81" s="86">
        <v>4</v>
      </c>
      <c r="AK81" s="86">
        <v>10000</v>
      </c>
      <c r="AL81" s="85">
        <v>7</v>
      </c>
      <c r="AM81" s="85">
        <v>1546</v>
      </c>
      <c r="AN81" s="86">
        <v>3</v>
      </c>
      <c r="AO81" s="86">
        <v>2302</v>
      </c>
      <c r="AP81" s="85">
        <v>7</v>
      </c>
      <c r="AQ81" s="85">
        <v>2695</v>
      </c>
      <c r="AR81" s="86">
        <v>4</v>
      </c>
      <c r="AS81" s="86">
        <v>885</v>
      </c>
      <c r="AT81" s="85">
        <v>7</v>
      </c>
      <c r="AU81" s="109">
        <v>1493</v>
      </c>
    </row>
    <row r="82" spans="2:47" ht="16.8" thickTop="1" thickBot="1" x14ac:dyDescent="0.35">
      <c r="B82" s="51">
        <v>50</v>
      </c>
      <c r="C82" s="52">
        <v>10</v>
      </c>
      <c r="D82" s="63">
        <f t="shared" si="21"/>
        <v>37.761904761904759</v>
      </c>
      <c r="E82" s="125">
        <f t="shared" si="24"/>
        <v>0</v>
      </c>
      <c r="F82" s="45">
        <f t="shared" si="20"/>
        <v>141.15789473684211</v>
      </c>
      <c r="G82" s="120">
        <f t="shared" si="22"/>
        <v>0.05</v>
      </c>
      <c r="H82" s="80">
        <v>50</v>
      </c>
      <c r="I82" s="82">
        <v>65</v>
      </c>
      <c r="J82" s="84">
        <v>50</v>
      </c>
      <c r="K82" s="84">
        <v>50</v>
      </c>
      <c r="L82" s="82">
        <v>50</v>
      </c>
      <c r="M82" s="82">
        <v>43</v>
      </c>
      <c r="N82" s="84">
        <v>50</v>
      </c>
      <c r="O82" s="84">
        <v>50</v>
      </c>
      <c r="P82" s="82">
        <v>3</v>
      </c>
      <c r="Q82" s="82">
        <v>712</v>
      </c>
      <c r="R82" s="84">
        <v>5</v>
      </c>
      <c r="S82" s="84">
        <v>321</v>
      </c>
      <c r="T82" s="82">
        <v>8</v>
      </c>
      <c r="U82" s="82">
        <v>467</v>
      </c>
      <c r="V82" s="84">
        <v>50</v>
      </c>
      <c r="W82" s="84">
        <v>48</v>
      </c>
      <c r="X82" s="82">
        <v>8</v>
      </c>
      <c r="Y82" s="82">
        <v>10000</v>
      </c>
      <c r="Z82" s="84">
        <v>50</v>
      </c>
      <c r="AA82" s="110">
        <v>58</v>
      </c>
      <c r="AB82" s="80">
        <v>11</v>
      </c>
      <c r="AC82" s="82">
        <v>318</v>
      </c>
      <c r="AD82" s="84">
        <v>50</v>
      </c>
      <c r="AE82" s="84">
        <v>48</v>
      </c>
      <c r="AF82" s="82">
        <v>50</v>
      </c>
      <c r="AG82" s="82">
        <v>53</v>
      </c>
      <c r="AH82" s="84">
        <v>50</v>
      </c>
      <c r="AI82" s="84">
        <v>47</v>
      </c>
      <c r="AJ82" s="82">
        <v>50</v>
      </c>
      <c r="AK82" s="82">
        <v>50</v>
      </c>
      <c r="AL82" s="84">
        <v>50</v>
      </c>
      <c r="AM82" s="84">
        <v>70</v>
      </c>
      <c r="AN82" s="82">
        <v>50</v>
      </c>
      <c r="AO82" s="82">
        <v>48</v>
      </c>
      <c r="AP82" s="84">
        <v>8</v>
      </c>
      <c r="AQ82" s="84">
        <v>144</v>
      </c>
      <c r="AR82" s="82">
        <v>50</v>
      </c>
      <c r="AS82" s="82">
        <v>43</v>
      </c>
      <c r="AT82" s="84">
        <v>50</v>
      </c>
      <c r="AU82" s="110">
        <v>47</v>
      </c>
    </row>
    <row r="83" spans="2:47" ht="16.8" thickTop="1" thickBot="1" x14ac:dyDescent="0.35">
      <c r="B83" s="54"/>
      <c r="C83" s="8">
        <v>30</v>
      </c>
      <c r="D83" s="43">
        <f t="shared" si="21"/>
        <v>21.238095238095237</v>
      </c>
      <c r="E83" s="62">
        <f t="shared" si="24"/>
        <v>0</v>
      </c>
      <c r="F83" s="45">
        <f t="shared" si="20"/>
        <v>236.8</v>
      </c>
      <c r="G83" s="120">
        <f t="shared" si="22"/>
        <v>0</v>
      </c>
      <c r="H83" s="92">
        <v>50</v>
      </c>
      <c r="I83" s="81">
        <v>60</v>
      </c>
      <c r="J83" s="83">
        <v>50</v>
      </c>
      <c r="K83" s="83">
        <v>51</v>
      </c>
      <c r="L83" s="81">
        <v>8</v>
      </c>
      <c r="M83" s="81">
        <v>867</v>
      </c>
      <c r="N83" s="83">
        <v>50</v>
      </c>
      <c r="O83" s="83">
        <v>50</v>
      </c>
      <c r="P83" s="81">
        <v>8</v>
      </c>
      <c r="Q83" s="81">
        <v>304</v>
      </c>
      <c r="R83" s="83">
        <v>50</v>
      </c>
      <c r="S83" s="83">
        <v>47</v>
      </c>
      <c r="T83" s="81">
        <v>11</v>
      </c>
      <c r="U83" s="81">
        <v>310</v>
      </c>
      <c r="V83" s="83">
        <v>15</v>
      </c>
      <c r="W83" s="83">
        <v>157</v>
      </c>
      <c r="X83" s="81">
        <v>9</v>
      </c>
      <c r="Y83" s="81">
        <v>147</v>
      </c>
      <c r="Z83" s="83">
        <v>3</v>
      </c>
      <c r="AA83" s="108">
        <v>367</v>
      </c>
      <c r="AB83" s="92">
        <v>15</v>
      </c>
      <c r="AC83" s="81">
        <v>479</v>
      </c>
      <c r="AD83" s="83">
        <v>17</v>
      </c>
      <c r="AE83" s="83">
        <v>146</v>
      </c>
      <c r="AF83" s="81">
        <v>50</v>
      </c>
      <c r="AG83" s="81">
        <v>70</v>
      </c>
      <c r="AH83" s="83">
        <v>10</v>
      </c>
      <c r="AI83" s="83">
        <v>277</v>
      </c>
      <c r="AJ83" s="81">
        <v>10</v>
      </c>
      <c r="AK83" s="81">
        <v>142</v>
      </c>
      <c r="AL83" s="83">
        <v>10</v>
      </c>
      <c r="AM83" s="83">
        <v>285</v>
      </c>
      <c r="AN83" s="81">
        <v>6</v>
      </c>
      <c r="AO83" s="81">
        <v>444</v>
      </c>
      <c r="AP83" s="83">
        <v>50</v>
      </c>
      <c r="AQ83" s="83">
        <v>67</v>
      </c>
      <c r="AR83" s="81">
        <v>5</v>
      </c>
      <c r="AS83" s="81">
        <v>305</v>
      </c>
      <c r="AT83" s="83">
        <v>9</v>
      </c>
      <c r="AU83" s="108">
        <v>161</v>
      </c>
    </row>
    <row r="84" spans="2:47" ht="16.8" thickTop="1" thickBot="1" x14ac:dyDescent="0.35">
      <c r="B84" s="55"/>
      <c r="C84" s="56">
        <v>60</v>
      </c>
      <c r="D84" s="65">
        <f>AVERAGE(H84,J84,L84,N84,P84,R84,T84,V84,X84,Z84,AB84,AD84,AF84,AH84,AJ84,AJ84,AL84,AN84,AP84,AR84,AT84)</f>
        <v>23.19047619047619</v>
      </c>
      <c r="E84" s="66">
        <f>COUNTIF(H84:AU84,0)/20</f>
        <v>0</v>
      </c>
      <c r="F84" s="45">
        <f t="shared" si="20"/>
        <v>816.2</v>
      </c>
      <c r="G84" s="120">
        <f t="shared" si="22"/>
        <v>0</v>
      </c>
      <c r="H84" s="111">
        <v>50</v>
      </c>
      <c r="I84" s="86">
        <v>51</v>
      </c>
      <c r="J84" s="85">
        <v>10</v>
      </c>
      <c r="K84" s="85">
        <v>150</v>
      </c>
      <c r="L84" s="86">
        <v>8</v>
      </c>
      <c r="M84" s="86">
        <v>872</v>
      </c>
      <c r="N84" s="85">
        <v>8</v>
      </c>
      <c r="O84" s="85">
        <v>274</v>
      </c>
      <c r="P84" s="86">
        <v>50</v>
      </c>
      <c r="Q84" s="86">
        <v>51</v>
      </c>
      <c r="R84" s="85">
        <v>11</v>
      </c>
      <c r="S84" s="85">
        <v>166</v>
      </c>
      <c r="T84" s="86">
        <v>7</v>
      </c>
      <c r="U84" s="86">
        <v>556</v>
      </c>
      <c r="V84" s="85">
        <v>9</v>
      </c>
      <c r="W84" s="85">
        <v>305</v>
      </c>
      <c r="X84" s="86">
        <v>7</v>
      </c>
      <c r="Y84" s="86">
        <v>8459</v>
      </c>
      <c r="Z84" s="85">
        <v>4</v>
      </c>
      <c r="AA84" s="109">
        <v>596</v>
      </c>
      <c r="AB84" s="111">
        <v>13</v>
      </c>
      <c r="AC84" s="86">
        <v>344</v>
      </c>
      <c r="AD84" s="85">
        <v>15</v>
      </c>
      <c r="AE84" s="85">
        <v>177</v>
      </c>
      <c r="AF84" s="86">
        <v>50</v>
      </c>
      <c r="AG84" s="86">
        <v>53</v>
      </c>
      <c r="AH84" s="85">
        <v>50</v>
      </c>
      <c r="AI84" s="85">
        <v>69</v>
      </c>
      <c r="AJ84" s="86">
        <v>12</v>
      </c>
      <c r="AK84" s="86">
        <v>3436</v>
      </c>
      <c r="AL84" s="85">
        <v>11</v>
      </c>
      <c r="AM84" s="85">
        <v>293</v>
      </c>
      <c r="AN84" s="86">
        <v>50</v>
      </c>
      <c r="AO84" s="86">
        <v>62</v>
      </c>
      <c r="AP84" s="85">
        <v>10</v>
      </c>
      <c r="AQ84" s="85">
        <v>292</v>
      </c>
      <c r="AR84" s="86">
        <v>50</v>
      </c>
      <c r="AS84" s="86">
        <v>61</v>
      </c>
      <c r="AT84" s="85">
        <v>50</v>
      </c>
      <c r="AU84" s="109">
        <v>57</v>
      </c>
    </row>
    <row r="85" spans="2:47" ht="16.2" thickTop="1" x14ac:dyDescent="0.3"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</row>
    <row r="86" spans="2:47" ht="16.2" thickBot="1" x14ac:dyDescent="0.35"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</row>
    <row r="87" spans="2:47" ht="76.2" customHeight="1" x14ac:dyDescent="0.4">
      <c r="B87" s="37" t="s">
        <v>45</v>
      </c>
      <c r="C87" s="37"/>
      <c r="D87" s="37"/>
      <c r="E87" s="37"/>
      <c r="F87" s="37"/>
      <c r="G87" s="38"/>
      <c r="H87" s="126" t="s">
        <v>17</v>
      </c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8"/>
      <c r="AB87" s="126" t="s">
        <v>17</v>
      </c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8"/>
    </row>
    <row r="88" spans="2:47" ht="16.2" thickBot="1" x14ac:dyDescent="0.35">
      <c r="H88" s="129" t="s">
        <v>3</v>
      </c>
      <c r="I88" s="130"/>
      <c r="J88" s="139" t="s">
        <v>4</v>
      </c>
      <c r="K88" s="140"/>
      <c r="L88" s="141" t="s">
        <v>5</v>
      </c>
      <c r="M88" s="130"/>
      <c r="N88" s="139" t="s">
        <v>6</v>
      </c>
      <c r="O88" s="140"/>
      <c r="P88" s="141" t="s">
        <v>7</v>
      </c>
      <c r="Q88" s="130"/>
      <c r="R88" s="139" t="s">
        <v>8</v>
      </c>
      <c r="S88" s="140"/>
      <c r="T88" s="141" t="s">
        <v>9</v>
      </c>
      <c r="U88" s="130"/>
      <c r="V88" s="139" t="s">
        <v>10</v>
      </c>
      <c r="W88" s="140"/>
      <c r="X88" s="141" t="s">
        <v>11</v>
      </c>
      <c r="Y88" s="130"/>
      <c r="Z88" s="139" t="s">
        <v>12</v>
      </c>
      <c r="AA88" s="142"/>
      <c r="AB88" s="129" t="s">
        <v>24</v>
      </c>
      <c r="AC88" s="130"/>
      <c r="AD88" s="139" t="s">
        <v>25</v>
      </c>
      <c r="AE88" s="140"/>
      <c r="AF88" s="141" t="s">
        <v>26</v>
      </c>
      <c r="AG88" s="130"/>
      <c r="AH88" s="139" t="s">
        <v>27</v>
      </c>
      <c r="AI88" s="140"/>
      <c r="AJ88" s="141" t="s">
        <v>28</v>
      </c>
      <c r="AK88" s="130"/>
      <c r="AL88" s="139" t="s">
        <v>29</v>
      </c>
      <c r="AM88" s="140"/>
      <c r="AN88" s="141" t="s">
        <v>30</v>
      </c>
      <c r="AO88" s="130"/>
      <c r="AP88" s="139" t="s">
        <v>31</v>
      </c>
      <c r="AQ88" s="140"/>
      <c r="AR88" s="141" t="s">
        <v>32</v>
      </c>
      <c r="AS88" s="130"/>
      <c r="AT88" s="139" t="s">
        <v>33</v>
      </c>
      <c r="AU88" s="142"/>
    </row>
    <row r="89" spans="2:47" ht="55.8" customHeight="1" thickBot="1" x14ac:dyDescent="0.35">
      <c r="B89" s="23" t="s">
        <v>23</v>
      </c>
      <c r="C89" s="23" t="s">
        <v>22</v>
      </c>
      <c r="D89" s="23" t="s">
        <v>18</v>
      </c>
      <c r="E89" s="23" t="s">
        <v>1</v>
      </c>
      <c r="F89" s="23" t="s">
        <v>34</v>
      </c>
      <c r="G89" s="23" t="s">
        <v>35</v>
      </c>
      <c r="H89" s="150" t="s">
        <v>13</v>
      </c>
      <c r="I89" s="151" t="s">
        <v>14</v>
      </c>
      <c r="J89" s="152" t="s">
        <v>13</v>
      </c>
      <c r="K89" s="152" t="s">
        <v>14</v>
      </c>
      <c r="L89" s="151" t="s">
        <v>13</v>
      </c>
      <c r="M89" s="151" t="s">
        <v>14</v>
      </c>
      <c r="N89" s="152" t="s">
        <v>13</v>
      </c>
      <c r="O89" s="152" t="s">
        <v>14</v>
      </c>
      <c r="P89" s="151" t="s">
        <v>13</v>
      </c>
      <c r="Q89" s="151" t="s">
        <v>14</v>
      </c>
      <c r="R89" s="152" t="s">
        <v>13</v>
      </c>
      <c r="S89" s="152" t="s">
        <v>14</v>
      </c>
      <c r="T89" s="151" t="s">
        <v>13</v>
      </c>
      <c r="U89" s="151" t="s">
        <v>14</v>
      </c>
      <c r="V89" s="152" t="s">
        <v>13</v>
      </c>
      <c r="W89" s="152" t="s">
        <v>14</v>
      </c>
      <c r="X89" s="151" t="s">
        <v>13</v>
      </c>
      <c r="Y89" s="151" t="s">
        <v>14</v>
      </c>
      <c r="Z89" s="152" t="s">
        <v>13</v>
      </c>
      <c r="AA89" s="153" t="s">
        <v>14</v>
      </c>
      <c r="AB89" s="150" t="s">
        <v>13</v>
      </c>
      <c r="AC89" s="151" t="s">
        <v>14</v>
      </c>
      <c r="AD89" s="152" t="s">
        <v>13</v>
      </c>
      <c r="AE89" s="152" t="s">
        <v>14</v>
      </c>
      <c r="AF89" s="151" t="s">
        <v>13</v>
      </c>
      <c r="AG89" s="151" t="s">
        <v>14</v>
      </c>
      <c r="AH89" s="152" t="s">
        <v>13</v>
      </c>
      <c r="AI89" s="152" t="s">
        <v>14</v>
      </c>
      <c r="AJ89" s="151" t="s">
        <v>13</v>
      </c>
      <c r="AK89" s="151" t="s">
        <v>14</v>
      </c>
      <c r="AL89" s="152" t="s">
        <v>13</v>
      </c>
      <c r="AM89" s="152" t="s">
        <v>14</v>
      </c>
      <c r="AN89" s="151" t="s">
        <v>13</v>
      </c>
      <c r="AO89" s="151" t="s">
        <v>14</v>
      </c>
      <c r="AP89" s="152" t="s">
        <v>13</v>
      </c>
      <c r="AQ89" s="152" t="s">
        <v>14</v>
      </c>
      <c r="AR89" s="151" t="s">
        <v>13</v>
      </c>
      <c r="AS89" s="151" t="s">
        <v>14</v>
      </c>
      <c r="AT89" s="152" t="s">
        <v>13</v>
      </c>
      <c r="AU89" s="153" t="s">
        <v>14</v>
      </c>
    </row>
    <row r="90" spans="2:47" ht="16.8" thickTop="1" thickBot="1" x14ac:dyDescent="0.35">
      <c r="B90" s="51">
        <v>5</v>
      </c>
      <c r="C90" s="52">
        <v>10</v>
      </c>
      <c r="D90" s="58">
        <f t="shared" ref="D90:D96" si="25">AVERAGE(H90,J90,L90,N90,P90,R90,T90,V90,X90,Z90,AB90,AD90,AF90,AH90,AJ90,AJ90,AL90,AN90,AP90,AR90,AT90)</f>
        <v>4.333333333333333</v>
      </c>
      <c r="E90" s="49">
        <f t="shared" ref="E90:E98" si="26">COUNTIF(H90:AU90,0)/20</f>
        <v>0</v>
      </c>
      <c r="F90" s="24">
        <f t="shared" ref="F90:F97" si="27">SUMPRODUCT((H90&lt;&gt;0)*(I90&lt;&gt;10000)*I90 + (J90&lt;&gt;0)*(K90&lt;&gt;10000)*K90 + (L90&lt;&gt;0)*(M90&lt;&gt;10000)*M90 + (N90&lt;&gt;0)*(O90&lt;&gt;10000)*O90 + (P90&lt;&gt;0)*(Q90&lt;&gt;10000)*Q90 + (R90&lt;&gt;0)*(S90&lt;&gt;10000)*S90 + (T90&lt;&gt;0)*(U90&lt;&gt;10000)*U90 + (V90&lt;&gt;0)*(W90&lt;&gt;10000)*W90 + (X90&lt;&gt;0)*(Y90&lt;&gt;10000)*Y90 + (Z90&lt;&gt;0)*(AA90&lt;&gt;10000)*AA90 + (AB90&lt;&gt;0)*(AC90&lt;&gt;10000)*AC90 + (AD90&lt;&gt;0)*(AE90&lt;&gt;10000)*AE90 + (AF90&lt;&gt;0)*(AG90&lt;&gt;10000)*AG90 + (AH90&lt;&gt;0)*(AI90&lt;&gt;10000)*AI90 + (AJ90&lt;&gt;0)*(AK90&lt;&gt;10000)*AK90 + (AL90&lt;&gt;0)*(AM90&lt;&gt;10000)*AM90 + (AN90&lt;&gt;0)*(AO90&lt;&gt;10000)*AO90 + (AP90&lt;&gt;0)*(AQ90&lt;&gt;10000)*AQ90 + (AR90&lt;&gt;0)*(AS90&lt;&gt;10000)*AS90 + (AT90&lt;&gt;0)*(AU90&lt;&gt;10000)*AU90) /
SUMPRODUCT((H90&lt;&gt;0)*(I90&lt;&gt;10000) + (J90&lt;&gt;0)*(K90&lt;&gt;10000) + (L90&lt;&gt;0)*(M90&lt;&gt;10000) + (N90&lt;&gt;0)*(O90&lt;&gt;10000) + (P90&lt;&gt;0)*(Q90&lt;&gt;10000) + (R90&lt;&gt;0)*(S90&lt;&gt;10000) + (T90&lt;&gt;0)*(U90&lt;&gt;10000) + (V90&lt;&gt;0)*(W90&lt;&gt;10000) + (X90&lt;&gt;0)*(Y90&lt;&gt;10000) + (Z90&lt;&gt;0)*(AA90&lt;&gt;10000) + (AB90&lt;&gt;0)*(AC90&lt;&gt;10000) + (AD90&lt;&gt;0)*(AE90&lt;&gt;10000) + (AF90&lt;&gt;0)*(AG90&lt;&gt;10000) + (AH90&lt;&gt;0)*(AI90&lt;&gt;10000) + (AJ90&lt;&gt;0)*(AK90&lt;&gt;10000) + (AL90&lt;&gt;0)*(AM90&lt;&gt;10000) + (AN90&lt;&gt;0)*(AO90&lt;&gt;10000) + (AP90&lt;&gt;0)*(AQ90&lt;&gt;10000) + (AR90&lt;&gt;0)*(AS90&lt;&gt;10000) + (AT90&lt;&gt;0)*(AU90&lt;&gt;10000))</f>
        <v>6128.666666666667</v>
      </c>
      <c r="G90" s="61">
        <f t="shared" ref="G90:G98" si="28">(COUNTIF(H90:AU90,10000)+COUNTIF(H90:AU90,0))/20</f>
        <v>0.7</v>
      </c>
      <c r="H90" s="92">
        <v>4</v>
      </c>
      <c r="I90" s="81">
        <v>10000</v>
      </c>
      <c r="J90" s="83">
        <v>3</v>
      </c>
      <c r="K90" s="83">
        <v>10000</v>
      </c>
      <c r="L90" s="81">
        <v>5</v>
      </c>
      <c r="M90" s="81">
        <v>10000</v>
      </c>
      <c r="N90" s="83">
        <v>6</v>
      </c>
      <c r="O90" s="83">
        <v>6891</v>
      </c>
      <c r="P90" s="81">
        <v>5</v>
      </c>
      <c r="Q90" s="81">
        <v>10000</v>
      </c>
      <c r="R90" s="83">
        <v>5</v>
      </c>
      <c r="S90" s="83">
        <v>10000</v>
      </c>
      <c r="T90" s="81">
        <v>6</v>
      </c>
      <c r="U90" s="81">
        <v>10000</v>
      </c>
      <c r="V90" s="83">
        <v>3</v>
      </c>
      <c r="W90" s="83">
        <v>7205</v>
      </c>
      <c r="X90" s="81">
        <v>3</v>
      </c>
      <c r="Y90" s="81">
        <v>10000</v>
      </c>
      <c r="Z90" s="83">
        <v>3</v>
      </c>
      <c r="AA90" s="108">
        <v>10000</v>
      </c>
      <c r="AB90" s="92">
        <v>3</v>
      </c>
      <c r="AC90" s="81">
        <v>10000</v>
      </c>
      <c r="AD90" s="83">
        <v>3</v>
      </c>
      <c r="AE90" s="83">
        <v>10000</v>
      </c>
      <c r="AF90" s="81">
        <v>7</v>
      </c>
      <c r="AG90" s="81">
        <v>10000</v>
      </c>
      <c r="AH90" s="83">
        <v>5</v>
      </c>
      <c r="AI90" s="83">
        <v>6342</v>
      </c>
      <c r="AJ90" s="81">
        <v>4</v>
      </c>
      <c r="AK90" s="81">
        <v>10000</v>
      </c>
      <c r="AL90" s="83">
        <v>6</v>
      </c>
      <c r="AM90" s="83">
        <v>3023</v>
      </c>
      <c r="AN90" s="81">
        <v>6</v>
      </c>
      <c r="AO90" s="81">
        <v>4263</v>
      </c>
      <c r="AP90" s="83">
        <v>5</v>
      </c>
      <c r="AQ90" s="83">
        <v>9048</v>
      </c>
      <c r="AR90" s="81">
        <v>3</v>
      </c>
      <c r="AS90" s="81">
        <v>10000</v>
      </c>
      <c r="AT90" s="83">
        <v>2</v>
      </c>
      <c r="AU90" s="108">
        <v>10000</v>
      </c>
    </row>
    <row r="91" spans="2:47" ht="16.8" thickTop="1" thickBot="1" x14ac:dyDescent="0.35">
      <c r="B91" s="54"/>
      <c r="C91" s="8">
        <v>30</v>
      </c>
      <c r="D91" s="29">
        <f t="shared" si="25"/>
        <v>21.666666666666668</v>
      </c>
      <c r="E91" s="25">
        <f t="shared" si="26"/>
        <v>0</v>
      </c>
      <c r="F91" s="24">
        <f t="shared" si="27"/>
        <v>685.65</v>
      </c>
      <c r="G91" s="61">
        <f t="shared" si="28"/>
        <v>0</v>
      </c>
      <c r="H91" s="92">
        <v>16</v>
      </c>
      <c r="I91" s="81">
        <v>712</v>
      </c>
      <c r="J91" s="83">
        <v>22</v>
      </c>
      <c r="K91" s="83">
        <v>750</v>
      </c>
      <c r="L91" s="81">
        <v>27</v>
      </c>
      <c r="M91" s="81">
        <v>205</v>
      </c>
      <c r="N91" s="83">
        <v>9</v>
      </c>
      <c r="O91" s="83">
        <v>1188</v>
      </c>
      <c r="P91" s="81">
        <v>16</v>
      </c>
      <c r="Q91" s="81">
        <v>350</v>
      </c>
      <c r="R91" s="83">
        <v>23</v>
      </c>
      <c r="S91" s="83">
        <v>606</v>
      </c>
      <c r="T91" s="81">
        <v>21</v>
      </c>
      <c r="U91" s="81">
        <v>767</v>
      </c>
      <c r="V91" s="83">
        <v>23</v>
      </c>
      <c r="W91" s="83">
        <v>462</v>
      </c>
      <c r="X91" s="81">
        <v>11</v>
      </c>
      <c r="Y91" s="81">
        <v>607</v>
      </c>
      <c r="Z91" s="83">
        <v>27</v>
      </c>
      <c r="AA91" s="108">
        <v>200</v>
      </c>
      <c r="AB91" s="92">
        <v>27</v>
      </c>
      <c r="AC91" s="81">
        <v>480</v>
      </c>
      <c r="AD91" s="83">
        <v>22</v>
      </c>
      <c r="AE91" s="83">
        <v>193</v>
      </c>
      <c r="AF91" s="81">
        <v>14</v>
      </c>
      <c r="AG91" s="81">
        <v>3672</v>
      </c>
      <c r="AH91" s="83">
        <v>18</v>
      </c>
      <c r="AI91" s="83">
        <v>471</v>
      </c>
      <c r="AJ91" s="81">
        <v>29</v>
      </c>
      <c r="AK91" s="81">
        <v>460</v>
      </c>
      <c r="AL91" s="83">
        <v>30</v>
      </c>
      <c r="AM91" s="83">
        <v>750</v>
      </c>
      <c r="AN91" s="81">
        <v>19</v>
      </c>
      <c r="AO91" s="81">
        <v>482</v>
      </c>
      <c r="AP91" s="83">
        <v>15</v>
      </c>
      <c r="AQ91" s="83">
        <v>470</v>
      </c>
      <c r="AR91" s="81">
        <v>27</v>
      </c>
      <c r="AS91" s="81">
        <v>453</v>
      </c>
      <c r="AT91" s="83">
        <v>30</v>
      </c>
      <c r="AU91" s="108">
        <v>435</v>
      </c>
    </row>
    <row r="92" spans="2:47" ht="16.8" thickTop="1" thickBot="1" x14ac:dyDescent="0.35">
      <c r="B92" s="55"/>
      <c r="C92" s="56">
        <v>50</v>
      </c>
      <c r="D92" s="59">
        <f t="shared" si="25"/>
        <v>48.952380952380949</v>
      </c>
      <c r="E92" s="60">
        <f t="shared" si="26"/>
        <v>0</v>
      </c>
      <c r="F92" s="24">
        <f t="shared" si="27"/>
        <v>207.95</v>
      </c>
      <c r="G92" s="61">
        <f t="shared" si="28"/>
        <v>0</v>
      </c>
      <c r="H92" s="86">
        <v>50</v>
      </c>
      <c r="I92" s="86">
        <v>188</v>
      </c>
      <c r="J92" s="85">
        <v>50</v>
      </c>
      <c r="K92" s="85">
        <v>71</v>
      </c>
      <c r="L92" s="86">
        <v>50</v>
      </c>
      <c r="M92" s="86">
        <v>203</v>
      </c>
      <c r="N92" s="85">
        <v>50</v>
      </c>
      <c r="O92" s="85">
        <v>58</v>
      </c>
      <c r="P92" s="86">
        <v>48</v>
      </c>
      <c r="Q92" s="86">
        <v>187</v>
      </c>
      <c r="R92" s="85">
        <v>50</v>
      </c>
      <c r="S92" s="85">
        <v>161</v>
      </c>
      <c r="T92" s="86">
        <v>50</v>
      </c>
      <c r="U92" s="86">
        <v>149</v>
      </c>
      <c r="V92" s="85">
        <v>50</v>
      </c>
      <c r="W92" s="85">
        <v>57</v>
      </c>
      <c r="X92" s="86">
        <v>48</v>
      </c>
      <c r="Y92" s="86">
        <v>152</v>
      </c>
      <c r="Z92" s="85">
        <v>50</v>
      </c>
      <c r="AA92" s="109">
        <v>204</v>
      </c>
      <c r="AB92" s="86">
        <v>49</v>
      </c>
      <c r="AC92" s="86">
        <v>151</v>
      </c>
      <c r="AD92" s="85">
        <v>50</v>
      </c>
      <c r="AE92" s="85">
        <v>79</v>
      </c>
      <c r="AF92" s="86">
        <v>45</v>
      </c>
      <c r="AG92" s="86">
        <v>148</v>
      </c>
      <c r="AH92" s="85">
        <v>50</v>
      </c>
      <c r="AI92" s="85">
        <v>71</v>
      </c>
      <c r="AJ92" s="86">
        <v>50</v>
      </c>
      <c r="AK92" s="86">
        <v>183</v>
      </c>
      <c r="AL92" s="85">
        <v>50</v>
      </c>
      <c r="AM92" s="85">
        <v>164</v>
      </c>
      <c r="AN92" s="86">
        <v>50</v>
      </c>
      <c r="AO92" s="86">
        <v>66</v>
      </c>
      <c r="AP92" s="85">
        <v>42</v>
      </c>
      <c r="AQ92" s="85">
        <v>1451</v>
      </c>
      <c r="AR92" s="86">
        <v>50</v>
      </c>
      <c r="AS92" s="86">
        <v>77</v>
      </c>
      <c r="AT92" s="85">
        <v>46</v>
      </c>
      <c r="AU92" s="109">
        <v>339</v>
      </c>
    </row>
    <row r="93" spans="2:47" ht="16.8" thickTop="1" thickBot="1" x14ac:dyDescent="0.35">
      <c r="B93" s="51">
        <v>30</v>
      </c>
      <c r="C93" s="52">
        <v>10</v>
      </c>
      <c r="D93" s="58">
        <f t="shared" si="25"/>
        <v>5.1428571428571432</v>
      </c>
      <c r="E93" s="49">
        <f t="shared" si="26"/>
        <v>0.05</v>
      </c>
      <c r="F93" s="24">
        <f t="shared" si="27"/>
        <v>6103.727272727273</v>
      </c>
      <c r="G93" s="61">
        <f t="shared" si="28"/>
        <v>0.45</v>
      </c>
      <c r="H93" s="80">
        <v>0</v>
      </c>
      <c r="I93" s="82">
        <v>131</v>
      </c>
      <c r="J93" s="84">
        <v>2</v>
      </c>
      <c r="K93" s="84">
        <v>10000</v>
      </c>
      <c r="L93" s="82">
        <v>7</v>
      </c>
      <c r="M93" s="82">
        <v>3444</v>
      </c>
      <c r="N93" s="84">
        <v>3</v>
      </c>
      <c r="O93" s="84">
        <v>10000</v>
      </c>
      <c r="P93" s="82">
        <v>6</v>
      </c>
      <c r="Q93" s="82">
        <v>7046</v>
      </c>
      <c r="R93" s="84">
        <v>6</v>
      </c>
      <c r="S93" s="84">
        <v>7941</v>
      </c>
      <c r="T93" s="82">
        <v>4</v>
      </c>
      <c r="U93" s="82">
        <v>6207</v>
      </c>
      <c r="V93" s="84">
        <v>6</v>
      </c>
      <c r="W93" s="84">
        <v>10000</v>
      </c>
      <c r="X93" s="82">
        <v>9</v>
      </c>
      <c r="Y93" s="82">
        <v>2282</v>
      </c>
      <c r="Z93" s="84">
        <v>4</v>
      </c>
      <c r="AA93" s="110">
        <v>8151</v>
      </c>
      <c r="AB93" s="80">
        <v>6</v>
      </c>
      <c r="AC93" s="82">
        <v>6824</v>
      </c>
      <c r="AD93" s="84">
        <v>9</v>
      </c>
      <c r="AE93" s="84">
        <v>7066</v>
      </c>
      <c r="AF93" s="82">
        <v>6</v>
      </c>
      <c r="AG93" s="82">
        <v>10000</v>
      </c>
      <c r="AH93" s="84">
        <v>5</v>
      </c>
      <c r="AI93" s="84">
        <v>6714</v>
      </c>
      <c r="AJ93" s="82">
        <v>3</v>
      </c>
      <c r="AK93" s="82">
        <v>10000</v>
      </c>
      <c r="AL93" s="84">
        <v>5</v>
      </c>
      <c r="AM93" s="84">
        <v>10000</v>
      </c>
      <c r="AN93" s="82">
        <v>5</v>
      </c>
      <c r="AO93" s="82">
        <v>10000</v>
      </c>
      <c r="AP93" s="84">
        <v>8</v>
      </c>
      <c r="AQ93" s="84">
        <v>4543</v>
      </c>
      <c r="AR93" s="82">
        <v>7</v>
      </c>
      <c r="AS93" s="82">
        <v>6923</v>
      </c>
      <c r="AT93" s="84">
        <v>4</v>
      </c>
      <c r="AU93" s="110">
        <v>10000</v>
      </c>
    </row>
    <row r="94" spans="2:47" ht="16.8" thickTop="1" thickBot="1" x14ac:dyDescent="0.35">
      <c r="B94" s="54"/>
      <c r="C94" s="8">
        <v>30</v>
      </c>
      <c r="D94" s="29">
        <f t="shared" si="25"/>
        <v>22.142857142857142</v>
      </c>
      <c r="E94" s="25">
        <f t="shared" si="26"/>
        <v>0</v>
      </c>
      <c r="F94" s="24">
        <f t="shared" si="27"/>
        <v>1198.6842105263158</v>
      </c>
      <c r="G94" s="61">
        <f t="shared" si="28"/>
        <v>0.05</v>
      </c>
      <c r="H94" s="92">
        <v>10</v>
      </c>
      <c r="I94" s="81">
        <v>1720</v>
      </c>
      <c r="J94" s="83">
        <v>23</v>
      </c>
      <c r="K94" s="83">
        <v>190</v>
      </c>
      <c r="L94" s="81">
        <v>24</v>
      </c>
      <c r="M94" s="81">
        <v>1880</v>
      </c>
      <c r="N94" s="83">
        <v>29</v>
      </c>
      <c r="O94" s="83">
        <v>297</v>
      </c>
      <c r="P94" s="81">
        <v>6</v>
      </c>
      <c r="Q94" s="81">
        <v>4133</v>
      </c>
      <c r="R94" s="83">
        <v>30</v>
      </c>
      <c r="S94" s="83">
        <v>477</v>
      </c>
      <c r="T94" s="81">
        <v>17</v>
      </c>
      <c r="U94" s="81">
        <v>475</v>
      </c>
      <c r="V94" s="83">
        <v>27</v>
      </c>
      <c r="W94" s="83">
        <v>604</v>
      </c>
      <c r="X94" s="81">
        <v>18</v>
      </c>
      <c r="Y94" s="81">
        <v>10000</v>
      </c>
      <c r="Z94" s="83">
        <v>19</v>
      </c>
      <c r="AA94" s="108">
        <v>1578</v>
      </c>
      <c r="AB94" s="92">
        <v>25</v>
      </c>
      <c r="AC94" s="81">
        <v>307</v>
      </c>
      <c r="AD94" s="83">
        <v>29</v>
      </c>
      <c r="AE94" s="83">
        <v>347</v>
      </c>
      <c r="AF94" s="81">
        <v>20</v>
      </c>
      <c r="AG94" s="81">
        <v>446</v>
      </c>
      <c r="AH94" s="83">
        <v>24</v>
      </c>
      <c r="AI94" s="83">
        <v>3393</v>
      </c>
      <c r="AJ94" s="81">
        <v>21</v>
      </c>
      <c r="AK94" s="81">
        <v>2172</v>
      </c>
      <c r="AL94" s="83">
        <v>23</v>
      </c>
      <c r="AM94" s="83">
        <v>755</v>
      </c>
      <c r="AN94" s="81">
        <v>25</v>
      </c>
      <c r="AO94" s="81">
        <v>345</v>
      </c>
      <c r="AP94" s="83">
        <v>25</v>
      </c>
      <c r="AQ94" s="83">
        <v>2843</v>
      </c>
      <c r="AR94" s="81">
        <v>19</v>
      </c>
      <c r="AS94" s="81">
        <v>614</v>
      </c>
      <c r="AT94" s="83">
        <v>30</v>
      </c>
      <c r="AU94" s="108">
        <v>199</v>
      </c>
    </row>
    <row r="95" spans="2:47" ht="16.8" thickTop="1" thickBot="1" x14ac:dyDescent="0.35">
      <c r="B95" s="55"/>
      <c r="C95" s="56">
        <v>50</v>
      </c>
      <c r="D95" s="59">
        <f t="shared" si="25"/>
        <v>46</v>
      </c>
      <c r="E95" s="60">
        <f t="shared" si="26"/>
        <v>0</v>
      </c>
      <c r="F95" s="24">
        <f t="shared" si="27"/>
        <v>271.89999999999998</v>
      </c>
      <c r="G95" s="61">
        <f t="shared" si="28"/>
        <v>0</v>
      </c>
      <c r="H95" s="111">
        <v>50</v>
      </c>
      <c r="I95" s="86">
        <v>158</v>
      </c>
      <c r="J95" s="85">
        <v>46</v>
      </c>
      <c r="K95" s="85">
        <v>197</v>
      </c>
      <c r="L95" s="86">
        <v>50</v>
      </c>
      <c r="M95" s="86">
        <v>160</v>
      </c>
      <c r="N95" s="85">
        <v>39</v>
      </c>
      <c r="O95" s="85">
        <v>196</v>
      </c>
      <c r="P95" s="86">
        <v>44</v>
      </c>
      <c r="Q95" s="86">
        <v>156</v>
      </c>
      <c r="R95" s="85">
        <v>50</v>
      </c>
      <c r="S95" s="85">
        <v>172</v>
      </c>
      <c r="T95" s="86">
        <v>50</v>
      </c>
      <c r="U95" s="86">
        <v>193</v>
      </c>
      <c r="V95" s="85">
        <v>49</v>
      </c>
      <c r="W95" s="85">
        <v>165</v>
      </c>
      <c r="X95" s="86">
        <v>49</v>
      </c>
      <c r="Y95" s="86">
        <v>156</v>
      </c>
      <c r="Z95" s="85">
        <v>36</v>
      </c>
      <c r="AA95" s="109">
        <v>605</v>
      </c>
      <c r="AB95" s="111">
        <v>37</v>
      </c>
      <c r="AC95" s="86">
        <v>868</v>
      </c>
      <c r="AD95" s="85">
        <v>49</v>
      </c>
      <c r="AE95" s="85">
        <v>180</v>
      </c>
      <c r="AF95" s="86">
        <v>48</v>
      </c>
      <c r="AG95" s="86">
        <v>144</v>
      </c>
      <c r="AH95" s="85">
        <v>39</v>
      </c>
      <c r="AI95" s="85">
        <v>327</v>
      </c>
      <c r="AJ95" s="86">
        <v>47</v>
      </c>
      <c r="AK95" s="86">
        <v>284</v>
      </c>
      <c r="AL95" s="85">
        <v>50</v>
      </c>
      <c r="AM95" s="85">
        <v>194</v>
      </c>
      <c r="AN95" s="86">
        <v>46</v>
      </c>
      <c r="AO95" s="86">
        <v>162</v>
      </c>
      <c r="AP95" s="85">
        <v>48</v>
      </c>
      <c r="AQ95" s="85">
        <v>731</v>
      </c>
      <c r="AR95" s="86">
        <v>48</v>
      </c>
      <c r="AS95" s="86">
        <v>188</v>
      </c>
      <c r="AT95" s="85">
        <v>44</v>
      </c>
      <c r="AU95" s="109">
        <v>202</v>
      </c>
    </row>
    <row r="96" spans="2:47" ht="16.8" thickTop="1" thickBot="1" x14ac:dyDescent="0.35">
      <c r="B96" s="51">
        <v>60</v>
      </c>
      <c r="C96" s="52">
        <v>10</v>
      </c>
      <c r="D96" s="58">
        <f t="shared" si="25"/>
        <v>4</v>
      </c>
      <c r="E96" s="49">
        <f t="shared" si="26"/>
        <v>0</v>
      </c>
      <c r="F96" s="24">
        <f t="shared" si="27"/>
        <v>6159</v>
      </c>
      <c r="G96" s="61">
        <f t="shared" si="28"/>
        <v>0.8</v>
      </c>
      <c r="H96" s="80">
        <v>8</v>
      </c>
      <c r="I96" s="82">
        <v>4160</v>
      </c>
      <c r="J96" s="84">
        <v>3</v>
      </c>
      <c r="K96" s="84">
        <v>10000</v>
      </c>
      <c r="L96" s="82">
        <v>3</v>
      </c>
      <c r="M96" s="82">
        <v>10000</v>
      </c>
      <c r="N96" s="84">
        <v>2</v>
      </c>
      <c r="O96" s="84">
        <v>10000</v>
      </c>
      <c r="P96" s="82">
        <v>5</v>
      </c>
      <c r="Q96" s="82">
        <v>6269</v>
      </c>
      <c r="R96" s="84">
        <v>5</v>
      </c>
      <c r="S96" s="84">
        <v>10000</v>
      </c>
      <c r="T96" s="82">
        <v>7</v>
      </c>
      <c r="U96" s="82">
        <v>10000</v>
      </c>
      <c r="V96" s="84">
        <v>3</v>
      </c>
      <c r="W96" s="84">
        <v>10000</v>
      </c>
      <c r="X96" s="82">
        <v>4</v>
      </c>
      <c r="Y96" s="82">
        <v>8620</v>
      </c>
      <c r="Z96" s="84">
        <v>5</v>
      </c>
      <c r="AA96" s="110">
        <v>10000</v>
      </c>
      <c r="AB96" s="80">
        <v>3</v>
      </c>
      <c r="AC96" s="82">
        <v>10000</v>
      </c>
      <c r="AD96" s="84">
        <v>2</v>
      </c>
      <c r="AE96" s="84">
        <v>10000</v>
      </c>
      <c r="AF96" s="82">
        <v>4</v>
      </c>
      <c r="AG96" s="82">
        <v>10000</v>
      </c>
      <c r="AH96" s="84">
        <v>4</v>
      </c>
      <c r="AI96" s="84">
        <v>10000</v>
      </c>
      <c r="AJ96" s="82">
        <v>3</v>
      </c>
      <c r="AK96" s="82">
        <v>10000</v>
      </c>
      <c r="AL96" s="84">
        <v>6</v>
      </c>
      <c r="AM96" s="84">
        <v>10000</v>
      </c>
      <c r="AN96" s="82">
        <v>4</v>
      </c>
      <c r="AO96" s="82">
        <v>5587</v>
      </c>
      <c r="AP96" s="84">
        <v>6</v>
      </c>
      <c r="AQ96" s="84">
        <v>10000</v>
      </c>
      <c r="AR96" s="82">
        <v>2</v>
      </c>
      <c r="AS96" s="82">
        <v>10000</v>
      </c>
      <c r="AT96" s="84">
        <v>2</v>
      </c>
      <c r="AU96" s="110">
        <v>10000</v>
      </c>
    </row>
    <row r="97" spans="2:47" ht="16.8" thickTop="1" thickBot="1" x14ac:dyDescent="0.35">
      <c r="B97" s="54"/>
      <c r="C97" s="8">
        <v>30</v>
      </c>
      <c r="D97" s="29">
        <f>AVERAGE(H97,J97,L97,N97,P97,R97,T97,V97,X97,Z97,AB97,AD97,AF97,AH97,AJ97,AJ97,AL97,AN97,AP97,AR97,AT97)</f>
        <v>22.80952380952381</v>
      </c>
      <c r="E97" s="25">
        <f t="shared" si="26"/>
        <v>0</v>
      </c>
      <c r="F97" s="24">
        <f t="shared" si="27"/>
        <v>2181</v>
      </c>
      <c r="G97" s="61">
        <f t="shared" si="28"/>
        <v>0.1</v>
      </c>
      <c r="H97" s="92">
        <v>4</v>
      </c>
      <c r="I97" s="81">
        <v>4215</v>
      </c>
      <c r="J97" s="83">
        <v>27</v>
      </c>
      <c r="K97" s="83">
        <v>596</v>
      </c>
      <c r="L97" s="81">
        <v>24</v>
      </c>
      <c r="M97" s="81">
        <v>10000</v>
      </c>
      <c r="N97" s="83">
        <v>25</v>
      </c>
      <c r="O97" s="83">
        <v>607</v>
      </c>
      <c r="P97" s="81">
        <v>21</v>
      </c>
      <c r="Q97" s="81">
        <v>2003</v>
      </c>
      <c r="R97" s="83">
        <v>12</v>
      </c>
      <c r="S97" s="83">
        <v>5755</v>
      </c>
      <c r="T97" s="81">
        <v>26</v>
      </c>
      <c r="U97" s="81">
        <v>10000</v>
      </c>
      <c r="V97" s="83">
        <v>30</v>
      </c>
      <c r="W97" s="83">
        <v>1575</v>
      </c>
      <c r="X97" s="81">
        <v>28</v>
      </c>
      <c r="Y97" s="81">
        <v>354</v>
      </c>
      <c r="Z97" s="83">
        <v>27</v>
      </c>
      <c r="AA97" s="108">
        <v>1151</v>
      </c>
      <c r="AB97" s="92">
        <v>27</v>
      </c>
      <c r="AC97" s="81">
        <v>323</v>
      </c>
      <c r="AD97" s="83">
        <v>28</v>
      </c>
      <c r="AE97" s="83">
        <v>335</v>
      </c>
      <c r="AF97" s="81">
        <v>24</v>
      </c>
      <c r="AG97" s="81">
        <v>3394</v>
      </c>
      <c r="AH97" s="83">
        <v>17</v>
      </c>
      <c r="AI97" s="83">
        <v>1450</v>
      </c>
      <c r="AJ97" s="81">
        <v>23</v>
      </c>
      <c r="AK97" s="81">
        <v>3679</v>
      </c>
      <c r="AL97" s="83">
        <v>30</v>
      </c>
      <c r="AM97" s="83">
        <v>207</v>
      </c>
      <c r="AN97" s="81">
        <v>27</v>
      </c>
      <c r="AO97" s="81">
        <v>899</v>
      </c>
      <c r="AP97" s="83">
        <v>29</v>
      </c>
      <c r="AQ97" s="83">
        <v>462</v>
      </c>
      <c r="AR97" s="81">
        <v>9</v>
      </c>
      <c r="AS97" s="81">
        <v>4966</v>
      </c>
      <c r="AT97" s="83">
        <v>18</v>
      </c>
      <c r="AU97" s="108">
        <v>7287</v>
      </c>
    </row>
    <row r="98" spans="2:47" ht="16.8" thickTop="1" thickBot="1" x14ac:dyDescent="0.35">
      <c r="B98" s="55"/>
      <c r="C98" s="56">
        <v>50</v>
      </c>
      <c r="D98" s="59">
        <f t="shared" ref="D98" si="29">AVERAGE(H98,J98,L98,N98,P98,R98,T98,V98,X98,Z98,AB98,AD98,AF98,AH98,AJ98,AJ98,AL98,AN98,AP98,AR98,AT98)</f>
        <v>44.714285714285715</v>
      </c>
      <c r="E98" s="60">
        <f t="shared" si="26"/>
        <v>0</v>
      </c>
      <c r="F98" s="24">
        <f t="shared" ref="F98" si="30">SUMPRODUCT((H98&lt;&gt;0)*(I98&lt;&gt;10000)*I98 + (J98&lt;&gt;0)*(K98&lt;&gt;10000)*K98 + (L98&lt;&gt;0)*(M98&lt;&gt;10000)*M98 + (N98&lt;&gt;0)*(O98&lt;&gt;10000)*O98 + (P98&lt;&gt;0)*(Q98&lt;&gt;10000)*Q98 + (R98&lt;&gt;0)*(S98&lt;&gt;10000)*S98 + (T98&lt;&gt;0)*(U98&lt;&gt;10000)*U98 + (V98&lt;&gt;0)*(W98&lt;&gt;10000)*W98 + (X98&lt;&gt;0)*(Y98&lt;&gt;10000)*Y98 + (Z98&lt;&gt;0)*(AA98&lt;&gt;10000)*AA98 + (AB98&lt;&gt;0)*(AC98&lt;&gt;10000)*AC98 + (AD98&lt;&gt;0)*(AE98&lt;&gt;10000)*AE98 + (AF98&lt;&gt;0)*(AG98&lt;&gt;10000)*AG98 + (AH98&lt;&gt;0)*(AI98&lt;&gt;10000)*AI98 + (AJ98&lt;&gt;0)*(AK98&lt;&gt;10000)*AK98 + (AL98&lt;&gt;0)*(AM98&lt;&gt;10000)*AM98 + (AN98&lt;&gt;0)*(AO98&lt;&gt;10000)*AO98 + (AP98&lt;&gt;0)*(AQ98&lt;&gt;10000)*AQ98 + (AR98&lt;&gt;0)*(AS98&lt;&gt;10000)*AS98 + (AT98&lt;&gt;0)*(AU98&lt;&gt;10000)*AU98) /
SUMPRODUCT((H98&lt;&gt;0)*(I98&lt;&gt;10000) + (J98&lt;&gt;0)*(K98&lt;&gt;10000) + (L98&lt;&gt;0)*(M98&lt;&gt;10000) + (N98&lt;&gt;0)*(O98&lt;&gt;10000) + (P98&lt;&gt;0)*(Q98&lt;&gt;10000) + (R98&lt;&gt;0)*(S98&lt;&gt;10000) + (T98&lt;&gt;0)*(U98&lt;&gt;10000) + (V98&lt;&gt;0)*(W98&lt;&gt;10000) + (X98&lt;&gt;0)*(Y98&lt;&gt;10000) + (Z98&lt;&gt;0)*(AA98&lt;&gt;10000) + (AB98&lt;&gt;0)*(AC98&lt;&gt;10000) + (AD98&lt;&gt;0)*(AE98&lt;&gt;10000) + (AF98&lt;&gt;0)*(AG98&lt;&gt;10000) + (AH98&lt;&gt;0)*(AI98&lt;&gt;10000) + (AJ98&lt;&gt;0)*(AK98&lt;&gt;10000) + (AL98&lt;&gt;0)*(AM98&lt;&gt;10000) + (AN98&lt;&gt;0)*(AO98&lt;&gt;10000) + (AP98&lt;&gt;0)*(AQ98&lt;&gt;10000) + (AR98&lt;&gt;0)*(AS98&lt;&gt;10000) + (AT98&lt;&gt;0)*(AU98&lt;&gt;10000))</f>
        <v>774.1</v>
      </c>
      <c r="G98" s="61">
        <f t="shared" si="28"/>
        <v>0</v>
      </c>
      <c r="H98" s="111">
        <v>49</v>
      </c>
      <c r="I98" s="86">
        <v>176</v>
      </c>
      <c r="J98" s="85">
        <v>36</v>
      </c>
      <c r="K98" s="85">
        <v>209</v>
      </c>
      <c r="L98" s="86">
        <v>49</v>
      </c>
      <c r="M98" s="86">
        <v>466</v>
      </c>
      <c r="N98" s="85">
        <v>49</v>
      </c>
      <c r="O98" s="85">
        <v>251</v>
      </c>
      <c r="P98" s="86">
        <v>50</v>
      </c>
      <c r="Q98" s="86">
        <v>171</v>
      </c>
      <c r="R98" s="85">
        <v>50</v>
      </c>
      <c r="S98" s="85">
        <v>172</v>
      </c>
      <c r="T98" s="86">
        <v>45</v>
      </c>
      <c r="U98" s="86">
        <v>2850</v>
      </c>
      <c r="V98" s="85">
        <v>50</v>
      </c>
      <c r="W98" s="85">
        <v>48</v>
      </c>
      <c r="X98" s="86">
        <v>41</v>
      </c>
      <c r="Y98" s="86">
        <v>346</v>
      </c>
      <c r="Z98" s="85">
        <v>50</v>
      </c>
      <c r="AA98" s="109">
        <v>163</v>
      </c>
      <c r="AB98" s="111">
        <v>49</v>
      </c>
      <c r="AC98" s="86">
        <v>331</v>
      </c>
      <c r="AD98" s="85">
        <v>23</v>
      </c>
      <c r="AE98" s="85">
        <v>887</v>
      </c>
      <c r="AF98" s="86">
        <v>47</v>
      </c>
      <c r="AG98" s="86">
        <v>610</v>
      </c>
      <c r="AH98" s="85">
        <v>40</v>
      </c>
      <c r="AI98" s="85">
        <v>286</v>
      </c>
      <c r="AJ98" s="86">
        <v>47</v>
      </c>
      <c r="AK98" s="86">
        <v>323</v>
      </c>
      <c r="AL98" s="85">
        <v>45</v>
      </c>
      <c r="AM98" s="85">
        <v>191</v>
      </c>
      <c r="AN98" s="86">
        <v>48</v>
      </c>
      <c r="AO98" s="86">
        <v>173</v>
      </c>
      <c r="AP98" s="85">
        <v>49</v>
      </c>
      <c r="AQ98" s="85">
        <v>216</v>
      </c>
      <c r="AR98" s="86">
        <v>48</v>
      </c>
      <c r="AS98" s="86">
        <v>314</v>
      </c>
      <c r="AT98" s="85">
        <v>27</v>
      </c>
      <c r="AU98" s="109">
        <v>7299</v>
      </c>
    </row>
    <row r="99" spans="2:47" ht="16.2" thickTop="1" x14ac:dyDescent="0.3"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</row>
    <row r="100" spans="2:47" ht="16.2" thickBot="1" x14ac:dyDescent="0.35"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</row>
    <row r="101" spans="2:47" ht="47.4" customHeight="1" x14ac:dyDescent="0.4">
      <c r="B101" s="37" t="s">
        <v>38</v>
      </c>
      <c r="C101" s="37"/>
      <c r="D101" s="37"/>
      <c r="E101" s="37"/>
      <c r="F101" s="37"/>
      <c r="G101" s="38"/>
      <c r="H101" s="126" t="s">
        <v>17</v>
      </c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8"/>
      <c r="AB101" s="126" t="s">
        <v>17</v>
      </c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8"/>
    </row>
    <row r="102" spans="2:47" ht="16.2" thickBot="1" x14ac:dyDescent="0.35">
      <c r="H102" s="129" t="s">
        <v>3</v>
      </c>
      <c r="I102" s="130"/>
      <c r="J102" s="139" t="s">
        <v>4</v>
      </c>
      <c r="K102" s="140"/>
      <c r="L102" s="141" t="s">
        <v>5</v>
      </c>
      <c r="M102" s="130"/>
      <c r="N102" s="139" t="s">
        <v>6</v>
      </c>
      <c r="O102" s="140"/>
      <c r="P102" s="141" t="s">
        <v>7</v>
      </c>
      <c r="Q102" s="130"/>
      <c r="R102" s="139" t="s">
        <v>8</v>
      </c>
      <c r="S102" s="140"/>
      <c r="T102" s="141" t="s">
        <v>9</v>
      </c>
      <c r="U102" s="130"/>
      <c r="V102" s="139" t="s">
        <v>10</v>
      </c>
      <c r="W102" s="140"/>
      <c r="X102" s="141" t="s">
        <v>11</v>
      </c>
      <c r="Y102" s="130"/>
      <c r="Z102" s="139" t="s">
        <v>12</v>
      </c>
      <c r="AA102" s="142"/>
      <c r="AB102" s="129" t="s">
        <v>24</v>
      </c>
      <c r="AC102" s="130"/>
      <c r="AD102" s="139" t="s">
        <v>25</v>
      </c>
      <c r="AE102" s="140"/>
      <c r="AF102" s="141" t="s">
        <v>26</v>
      </c>
      <c r="AG102" s="130"/>
      <c r="AH102" s="139" t="s">
        <v>27</v>
      </c>
      <c r="AI102" s="140"/>
      <c r="AJ102" s="141" t="s">
        <v>28</v>
      </c>
      <c r="AK102" s="130"/>
      <c r="AL102" s="139" t="s">
        <v>29</v>
      </c>
      <c r="AM102" s="140"/>
      <c r="AN102" s="141" t="s">
        <v>30</v>
      </c>
      <c r="AO102" s="130"/>
      <c r="AP102" s="139" t="s">
        <v>31</v>
      </c>
      <c r="AQ102" s="140"/>
      <c r="AR102" s="141" t="s">
        <v>32</v>
      </c>
      <c r="AS102" s="130"/>
      <c r="AT102" s="139" t="s">
        <v>33</v>
      </c>
      <c r="AU102" s="142"/>
    </row>
    <row r="103" spans="2:47" ht="55.8" thickBot="1" x14ac:dyDescent="0.35">
      <c r="B103" s="23" t="s">
        <v>0</v>
      </c>
      <c r="C103" s="23" t="s">
        <v>20</v>
      </c>
      <c r="D103" s="23" t="s">
        <v>18</v>
      </c>
      <c r="E103" s="23" t="s">
        <v>1</v>
      </c>
      <c r="F103" s="23" t="s">
        <v>34</v>
      </c>
      <c r="G103" s="23" t="s">
        <v>35</v>
      </c>
      <c r="H103" s="150" t="s">
        <v>13</v>
      </c>
      <c r="I103" s="151" t="s">
        <v>14</v>
      </c>
      <c r="J103" s="152" t="s">
        <v>13</v>
      </c>
      <c r="K103" s="152" t="s">
        <v>14</v>
      </c>
      <c r="L103" s="151" t="s">
        <v>13</v>
      </c>
      <c r="M103" s="151" t="s">
        <v>14</v>
      </c>
      <c r="N103" s="152" t="s">
        <v>13</v>
      </c>
      <c r="O103" s="152" t="s">
        <v>14</v>
      </c>
      <c r="P103" s="151" t="s">
        <v>13</v>
      </c>
      <c r="Q103" s="151" t="s">
        <v>14</v>
      </c>
      <c r="R103" s="152" t="s">
        <v>13</v>
      </c>
      <c r="S103" s="152" t="s">
        <v>14</v>
      </c>
      <c r="T103" s="151" t="s">
        <v>13</v>
      </c>
      <c r="U103" s="151" t="s">
        <v>14</v>
      </c>
      <c r="V103" s="152" t="s">
        <v>13</v>
      </c>
      <c r="W103" s="152" t="s">
        <v>14</v>
      </c>
      <c r="X103" s="151" t="s">
        <v>13</v>
      </c>
      <c r="Y103" s="151" t="s">
        <v>14</v>
      </c>
      <c r="Z103" s="152" t="s">
        <v>13</v>
      </c>
      <c r="AA103" s="153" t="s">
        <v>14</v>
      </c>
      <c r="AB103" s="150" t="s">
        <v>13</v>
      </c>
      <c r="AC103" s="151" t="s">
        <v>14</v>
      </c>
      <c r="AD103" s="152" t="s">
        <v>13</v>
      </c>
      <c r="AE103" s="152" t="s">
        <v>14</v>
      </c>
      <c r="AF103" s="151" t="s">
        <v>13</v>
      </c>
      <c r="AG103" s="151" t="s">
        <v>14</v>
      </c>
      <c r="AH103" s="152" t="s">
        <v>13</v>
      </c>
      <c r="AI103" s="152" t="s">
        <v>14</v>
      </c>
      <c r="AJ103" s="151" t="s">
        <v>13</v>
      </c>
      <c r="AK103" s="151" t="s">
        <v>14</v>
      </c>
      <c r="AL103" s="152" t="s">
        <v>13</v>
      </c>
      <c r="AM103" s="152" t="s">
        <v>14</v>
      </c>
      <c r="AN103" s="151" t="s">
        <v>13</v>
      </c>
      <c r="AO103" s="151" t="s">
        <v>14</v>
      </c>
      <c r="AP103" s="152" t="s">
        <v>13</v>
      </c>
      <c r="AQ103" s="152" t="s">
        <v>14</v>
      </c>
      <c r="AR103" s="151" t="s">
        <v>13</v>
      </c>
      <c r="AS103" s="151" t="s">
        <v>14</v>
      </c>
      <c r="AT103" s="152" t="s">
        <v>13</v>
      </c>
      <c r="AU103" s="153" t="s">
        <v>14</v>
      </c>
    </row>
    <row r="104" spans="2:47" ht="16.8" thickTop="1" thickBot="1" x14ac:dyDescent="0.35">
      <c r="B104" s="51">
        <v>10</v>
      </c>
      <c r="C104" s="52">
        <v>10</v>
      </c>
      <c r="D104" s="53">
        <f>AVERAGE(H104,J104,L104,N104,P104,R104,T104,V104,X104,Z104,AB104,AD104,AF104,AH104,AJ104,AJ104,AL104,AN104,AP104,AR104,AT104)</f>
        <v>4.333333333333333</v>
      </c>
      <c r="E104" s="49">
        <f>COUNTIF(H104:AU104,0)/20</f>
        <v>0</v>
      </c>
      <c r="F104" s="24"/>
      <c r="G104" s="61">
        <f>(COUNTIF(H104:AU104,10000)+COUNTIF(H104:AU104,0))/20</f>
        <v>0.5</v>
      </c>
      <c r="H104" s="92">
        <v>3</v>
      </c>
      <c r="I104" s="81">
        <v>10000</v>
      </c>
      <c r="J104" s="83">
        <v>4</v>
      </c>
      <c r="K104" s="83">
        <v>4106</v>
      </c>
      <c r="L104" s="81">
        <v>5</v>
      </c>
      <c r="M104" s="81">
        <v>10000</v>
      </c>
      <c r="N104" s="83">
        <v>4</v>
      </c>
      <c r="O104" s="83">
        <v>4037</v>
      </c>
      <c r="P104" s="81">
        <v>3</v>
      </c>
      <c r="Q104" s="81">
        <v>1946</v>
      </c>
      <c r="R104" s="83">
        <v>6</v>
      </c>
      <c r="S104" s="83">
        <v>4037</v>
      </c>
      <c r="T104" s="81">
        <v>1</v>
      </c>
      <c r="U104" s="81">
        <v>10000</v>
      </c>
      <c r="V104" s="83">
        <v>10</v>
      </c>
      <c r="W104" s="83">
        <v>1952</v>
      </c>
      <c r="X104" s="81">
        <v>10</v>
      </c>
      <c r="Y104" s="81">
        <v>1154</v>
      </c>
      <c r="Z104" s="83">
        <v>5</v>
      </c>
      <c r="AA104" s="108">
        <v>7611</v>
      </c>
      <c r="AB104" s="92">
        <v>3</v>
      </c>
      <c r="AC104" s="81">
        <v>10000</v>
      </c>
      <c r="AD104" s="83">
        <v>2</v>
      </c>
      <c r="AE104" s="83">
        <v>10000</v>
      </c>
      <c r="AF104" s="81">
        <v>6</v>
      </c>
      <c r="AG104" s="81">
        <v>5314</v>
      </c>
      <c r="AH104" s="83">
        <v>3</v>
      </c>
      <c r="AI104" s="83">
        <v>10000</v>
      </c>
      <c r="AJ104" s="81">
        <v>3</v>
      </c>
      <c r="AK104" s="81">
        <v>10000</v>
      </c>
      <c r="AL104" s="83">
        <v>2</v>
      </c>
      <c r="AM104" s="83">
        <v>10000</v>
      </c>
      <c r="AN104" s="81">
        <v>2</v>
      </c>
      <c r="AO104" s="81">
        <v>10000</v>
      </c>
      <c r="AP104" s="83">
        <v>6</v>
      </c>
      <c r="AQ104" s="83">
        <v>4511</v>
      </c>
      <c r="AR104" s="81">
        <v>3</v>
      </c>
      <c r="AS104" s="81">
        <v>10000</v>
      </c>
      <c r="AT104" s="83">
        <v>7</v>
      </c>
      <c r="AU104" s="108">
        <v>9255</v>
      </c>
    </row>
    <row r="105" spans="2:47" ht="16.8" thickTop="1" thickBot="1" x14ac:dyDescent="0.35">
      <c r="B105" s="54"/>
      <c r="C105" s="8">
        <v>30</v>
      </c>
      <c r="D105" s="46">
        <f t="shared" ref="D105:D111" si="31">AVERAGE(H105,J105,L105,N105,P105,R105,T105,V105,X105,Z105,AB105,AD105,AF105,AH105,AJ105,AJ105,AL105,AN105,AP105,AR105,AT105)</f>
        <v>4</v>
      </c>
      <c r="E105" s="47">
        <f>COUNTIF(H105:AU105,0)/20</f>
        <v>0</v>
      </c>
      <c r="F105" s="24"/>
      <c r="G105" s="61">
        <f t="shared" ref="G105:G112" si="32">(COUNTIF(H105:AU105,10000)+COUNTIF(H105:AU105,0))/20</f>
        <v>0.8</v>
      </c>
      <c r="H105" s="92">
        <v>8</v>
      </c>
      <c r="I105" s="81">
        <v>10000</v>
      </c>
      <c r="J105" s="83">
        <v>5</v>
      </c>
      <c r="K105" s="83">
        <v>10000</v>
      </c>
      <c r="L105" s="81">
        <v>4</v>
      </c>
      <c r="M105" s="81">
        <v>5121</v>
      </c>
      <c r="N105" s="83">
        <v>1</v>
      </c>
      <c r="O105" s="83">
        <v>10000</v>
      </c>
      <c r="P105" s="81">
        <v>3</v>
      </c>
      <c r="Q105" s="81">
        <v>10000</v>
      </c>
      <c r="R105" s="83">
        <v>2</v>
      </c>
      <c r="S105" s="83">
        <v>10000</v>
      </c>
      <c r="T105" s="81">
        <v>4</v>
      </c>
      <c r="U105" s="81">
        <v>10000</v>
      </c>
      <c r="V105" s="83">
        <v>4</v>
      </c>
      <c r="W105" s="83">
        <v>10000</v>
      </c>
      <c r="X105" s="81">
        <v>4</v>
      </c>
      <c r="Y105" s="81">
        <v>10000</v>
      </c>
      <c r="Z105" s="83">
        <v>7</v>
      </c>
      <c r="AA105" s="108">
        <v>6240</v>
      </c>
      <c r="AB105" s="92">
        <v>7</v>
      </c>
      <c r="AC105" s="81">
        <v>8567</v>
      </c>
      <c r="AD105" s="83">
        <v>5</v>
      </c>
      <c r="AE105" s="83">
        <v>10000</v>
      </c>
      <c r="AF105" s="81">
        <v>2</v>
      </c>
      <c r="AG105" s="81">
        <v>10000</v>
      </c>
      <c r="AH105" s="83">
        <v>3</v>
      </c>
      <c r="AI105" s="83">
        <v>10000</v>
      </c>
      <c r="AJ105" s="81">
        <v>4</v>
      </c>
      <c r="AK105" s="81">
        <v>5276</v>
      </c>
      <c r="AL105" s="83">
        <v>4</v>
      </c>
      <c r="AM105" s="83">
        <v>10000</v>
      </c>
      <c r="AN105" s="81">
        <v>3</v>
      </c>
      <c r="AO105" s="81">
        <v>10000</v>
      </c>
      <c r="AP105" s="83">
        <v>5</v>
      </c>
      <c r="AQ105" s="83">
        <v>10000</v>
      </c>
      <c r="AR105" s="81">
        <v>1</v>
      </c>
      <c r="AS105" s="81">
        <v>10000</v>
      </c>
      <c r="AT105" s="83">
        <v>4</v>
      </c>
      <c r="AU105" s="108">
        <v>10000</v>
      </c>
    </row>
    <row r="106" spans="2:47" ht="16.8" thickTop="1" thickBot="1" x14ac:dyDescent="0.35">
      <c r="B106" s="55"/>
      <c r="C106" s="56">
        <v>60</v>
      </c>
      <c r="D106" s="57">
        <f t="shared" si="31"/>
        <v>3.3809523809523809</v>
      </c>
      <c r="E106" s="50">
        <f t="shared" ref="E106:E111" si="33">COUNTIF(H106:AU106,0)/20</f>
        <v>0</v>
      </c>
      <c r="F106" s="24"/>
      <c r="G106" s="61">
        <f t="shared" si="32"/>
        <v>1</v>
      </c>
      <c r="H106" s="86">
        <v>2</v>
      </c>
      <c r="I106" s="86">
        <v>10000</v>
      </c>
      <c r="J106" s="85">
        <v>2</v>
      </c>
      <c r="K106" s="85">
        <v>10000</v>
      </c>
      <c r="L106" s="86">
        <v>4</v>
      </c>
      <c r="M106" s="86">
        <v>10000</v>
      </c>
      <c r="N106" s="85">
        <v>3</v>
      </c>
      <c r="O106" s="85">
        <v>10000</v>
      </c>
      <c r="P106" s="86">
        <v>2</v>
      </c>
      <c r="Q106" s="86">
        <v>10000</v>
      </c>
      <c r="R106" s="85">
        <v>4</v>
      </c>
      <c r="S106" s="85">
        <v>10000</v>
      </c>
      <c r="T106" s="86">
        <v>5</v>
      </c>
      <c r="U106" s="86">
        <v>10000</v>
      </c>
      <c r="V106" s="85">
        <v>5</v>
      </c>
      <c r="W106" s="85">
        <v>10000</v>
      </c>
      <c r="X106" s="86">
        <v>4</v>
      </c>
      <c r="Y106" s="86">
        <v>10000</v>
      </c>
      <c r="Z106" s="85">
        <v>2</v>
      </c>
      <c r="AA106" s="109">
        <v>10000</v>
      </c>
      <c r="AB106" s="86">
        <v>4</v>
      </c>
      <c r="AC106" s="86">
        <v>10000</v>
      </c>
      <c r="AD106" s="85">
        <v>4</v>
      </c>
      <c r="AE106" s="85">
        <v>10000</v>
      </c>
      <c r="AF106" s="86">
        <v>3</v>
      </c>
      <c r="AG106" s="86">
        <v>10000</v>
      </c>
      <c r="AH106" s="85">
        <v>3</v>
      </c>
      <c r="AI106" s="85">
        <v>10000</v>
      </c>
      <c r="AJ106" s="86">
        <v>2</v>
      </c>
      <c r="AK106" s="86">
        <v>10000</v>
      </c>
      <c r="AL106" s="85">
        <v>5</v>
      </c>
      <c r="AM106" s="85">
        <v>10000</v>
      </c>
      <c r="AN106" s="86">
        <v>3</v>
      </c>
      <c r="AO106" s="86">
        <v>10000</v>
      </c>
      <c r="AP106" s="85">
        <v>5</v>
      </c>
      <c r="AQ106" s="85">
        <v>10000</v>
      </c>
      <c r="AR106" s="86">
        <v>3</v>
      </c>
      <c r="AS106" s="86">
        <v>10000</v>
      </c>
      <c r="AT106" s="85">
        <v>4</v>
      </c>
      <c r="AU106" s="109">
        <v>10000</v>
      </c>
    </row>
    <row r="107" spans="2:47" ht="16.8" thickTop="1" thickBot="1" x14ac:dyDescent="0.35">
      <c r="B107" s="51">
        <v>30</v>
      </c>
      <c r="C107" s="52">
        <v>10</v>
      </c>
      <c r="D107" s="58">
        <f t="shared" si="31"/>
        <v>19.476190476190474</v>
      </c>
      <c r="E107" s="49">
        <f>COUNTIF(H107:AU107,0)/20</f>
        <v>0</v>
      </c>
      <c r="F107" s="24">
        <f t="shared" ref="F104:F111" si="34">SUMPRODUCT((H107&lt;&gt;0)*(I107&lt;&gt;10000)*I107 + (J107&lt;&gt;0)*(K107&lt;&gt;10000)*K107 + (L107&lt;&gt;0)*(M107&lt;&gt;10000)*M107 + (N107&lt;&gt;0)*(O107&lt;&gt;10000)*O107 + (P107&lt;&gt;0)*(Q107&lt;&gt;10000)*Q107 + (R107&lt;&gt;0)*(S107&lt;&gt;10000)*S107 + (T107&lt;&gt;0)*(U107&lt;&gt;10000)*U107 + (V107&lt;&gt;0)*(W107&lt;&gt;10000)*W107 + (X107&lt;&gt;0)*(Y107&lt;&gt;10000)*Y107 + (Z107&lt;&gt;0)*(AA107&lt;&gt;10000)*AA107 + (AB107&lt;&gt;0)*(AC107&lt;&gt;10000)*AC107 + (AD107&lt;&gt;0)*(AE107&lt;&gt;10000)*AE107 + (AF107&lt;&gt;0)*(AG107&lt;&gt;10000)*AG107 + (AH107&lt;&gt;0)*(AI107&lt;&gt;10000)*AI107 + (AJ107&lt;&gt;0)*(AK107&lt;&gt;10000)*AK107 + (AL107&lt;&gt;0)*(AM107&lt;&gt;10000)*AM107 + (AN107&lt;&gt;0)*(AO107&lt;&gt;10000)*AO107 + (AP107&lt;&gt;0)*(AQ107&lt;&gt;10000)*AQ107 + (AR107&lt;&gt;0)*(AS107&lt;&gt;10000)*AS107 + (AT107&lt;&gt;0)*(AU107&lt;&gt;10000)*AU107) /
SUMPRODUCT((H107&lt;&gt;0)*(I107&lt;&gt;10000) + (J107&lt;&gt;0)*(K107&lt;&gt;10000) + (L107&lt;&gt;0)*(M107&lt;&gt;10000) + (N107&lt;&gt;0)*(O107&lt;&gt;10000) + (P107&lt;&gt;0)*(Q107&lt;&gt;10000) + (R107&lt;&gt;0)*(S107&lt;&gt;10000) + (T107&lt;&gt;0)*(U107&lt;&gt;10000) + (V107&lt;&gt;0)*(W107&lt;&gt;10000) + (X107&lt;&gt;0)*(Y107&lt;&gt;10000) + (Z107&lt;&gt;0)*(AA107&lt;&gt;10000) + (AB107&lt;&gt;0)*(AC107&lt;&gt;10000) + (AD107&lt;&gt;0)*(AE107&lt;&gt;10000) + (AF107&lt;&gt;0)*(AG107&lt;&gt;10000) + (AH107&lt;&gt;0)*(AI107&lt;&gt;10000) + (AJ107&lt;&gt;0)*(AK107&lt;&gt;10000) + (AL107&lt;&gt;0)*(AM107&lt;&gt;10000) + (AN107&lt;&gt;0)*(AO107&lt;&gt;10000) + (AP107&lt;&gt;0)*(AQ107&lt;&gt;10000) + (AR107&lt;&gt;0)*(AS107&lt;&gt;10000) + (AT107&lt;&gt;0)*(AU107&lt;&gt;10000))</f>
        <v>1692.0555555555557</v>
      </c>
      <c r="G107" s="61">
        <f t="shared" si="32"/>
        <v>0.1</v>
      </c>
      <c r="H107" s="80">
        <v>28</v>
      </c>
      <c r="I107" s="82">
        <v>750</v>
      </c>
      <c r="J107" s="84">
        <v>20</v>
      </c>
      <c r="K107" s="84">
        <v>1883</v>
      </c>
      <c r="L107" s="82">
        <v>26</v>
      </c>
      <c r="M107" s="82">
        <v>5200</v>
      </c>
      <c r="N107" s="84">
        <v>20</v>
      </c>
      <c r="O107" s="84">
        <v>542</v>
      </c>
      <c r="P107" s="82">
        <v>18</v>
      </c>
      <c r="Q107" s="82">
        <v>442</v>
      </c>
      <c r="R107" s="84">
        <v>26</v>
      </c>
      <c r="S107" s="84">
        <v>2711</v>
      </c>
      <c r="T107" s="82">
        <v>24</v>
      </c>
      <c r="U107" s="82">
        <v>2074</v>
      </c>
      <c r="V107" s="84">
        <v>27</v>
      </c>
      <c r="W107" s="84">
        <v>1030</v>
      </c>
      <c r="X107" s="82">
        <v>15</v>
      </c>
      <c r="Y107" s="82">
        <v>1531</v>
      </c>
      <c r="Z107" s="84">
        <v>10</v>
      </c>
      <c r="AA107" s="110">
        <v>10000</v>
      </c>
      <c r="AB107" s="80">
        <v>20</v>
      </c>
      <c r="AC107" s="82">
        <v>1242</v>
      </c>
      <c r="AD107" s="84">
        <v>21</v>
      </c>
      <c r="AE107" s="84">
        <v>349</v>
      </c>
      <c r="AF107" s="82">
        <v>27</v>
      </c>
      <c r="AG107" s="82">
        <v>742</v>
      </c>
      <c r="AH107" s="84">
        <v>20</v>
      </c>
      <c r="AI107" s="84">
        <v>533</v>
      </c>
      <c r="AJ107" s="82">
        <v>6</v>
      </c>
      <c r="AK107" s="82">
        <v>10000</v>
      </c>
      <c r="AL107" s="84">
        <v>27</v>
      </c>
      <c r="AM107" s="84">
        <v>450</v>
      </c>
      <c r="AN107" s="82">
        <v>19</v>
      </c>
      <c r="AO107" s="82">
        <v>1461</v>
      </c>
      <c r="AP107" s="84">
        <v>18</v>
      </c>
      <c r="AQ107" s="84">
        <v>1040</v>
      </c>
      <c r="AR107" s="82">
        <v>20</v>
      </c>
      <c r="AS107" s="82">
        <v>742</v>
      </c>
      <c r="AT107" s="84">
        <v>11</v>
      </c>
      <c r="AU107" s="110">
        <v>7735</v>
      </c>
    </row>
    <row r="108" spans="2:47" ht="16.8" thickTop="1" thickBot="1" x14ac:dyDescent="0.35">
      <c r="B108" s="54"/>
      <c r="C108" s="8">
        <v>30</v>
      </c>
      <c r="D108" s="29">
        <f t="shared" si="31"/>
        <v>16.285714285714285</v>
      </c>
      <c r="E108" s="25">
        <f>COUNTIF(H108:AU108,0)/20</f>
        <v>0</v>
      </c>
      <c r="F108" s="24">
        <f t="shared" si="34"/>
        <v>1952.4285714285713</v>
      </c>
      <c r="G108" s="61">
        <f t="shared" si="32"/>
        <v>0.3</v>
      </c>
      <c r="H108" s="92">
        <v>12</v>
      </c>
      <c r="I108" s="81">
        <v>3228</v>
      </c>
      <c r="J108" s="83">
        <v>24</v>
      </c>
      <c r="K108" s="83">
        <v>949</v>
      </c>
      <c r="L108" s="81">
        <v>14</v>
      </c>
      <c r="M108" s="81">
        <v>1748</v>
      </c>
      <c r="N108" s="83">
        <v>9</v>
      </c>
      <c r="O108" s="83">
        <v>10000</v>
      </c>
      <c r="P108" s="81">
        <v>23</v>
      </c>
      <c r="Q108" s="81">
        <v>646</v>
      </c>
      <c r="R108" s="83">
        <v>8</v>
      </c>
      <c r="S108" s="83">
        <v>10000</v>
      </c>
      <c r="T108" s="81">
        <v>10</v>
      </c>
      <c r="U108" s="81">
        <v>10000</v>
      </c>
      <c r="V108" s="83">
        <v>11</v>
      </c>
      <c r="W108" s="83">
        <v>4260</v>
      </c>
      <c r="X108" s="81">
        <v>6</v>
      </c>
      <c r="Y108" s="81">
        <v>10000</v>
      </c>
      <c r="Z108" s="83">
        <v>23</v>
      </c>
      <c r="AA108" s="108">
        <v>629</v>
      </c>
      <c r="AB108" s="92">
        <v>15</v>
      </c>
      <c r="AC108" s="81">
        <v>1010</v>
      </c>
      <c r="AD108" s="83">
        <v>18</v>
      </c>
      <c r="AE108" s="83">
        <v>10000</v>
      </c>
      <c r="AF108" s="81">
        <v>16</v>
      </c>
      <c r="AG108" s="81">
        <v>2229</v>
      </c>
      <c r="AH108" s="83">
        <v>16</v>
      </c>
      <c r="AI108" s="83">
        <v>4088</v>
      </c>
      <c r="AJ108" s="81">
        <v>21</v>
      </c>
      <c r="AK108" s="81">
        <v>747</v>
      </c>
      <c r="AL108" s="83">
        <v>14</v>
      </c>
      <c r="AM108" s="83">
        <v>10000</v>
      </c>
      <c r="AN108" s="81">
        <v>23</v>
      </c>
      <c r="AO108" s="81">
        <v>1181</v>
      </c>
      <c r="AP108" s="83">
        <v>17</v>
      </c>
      <c r="AQ108" s="83">
        <v>832</v>
      </c>
      <c r="AR108" s="81">
        <v>25</v>
      </c>
      <c r="AS108" s="81">
        <v>515</v>
      </c>
      <c r="AT108" s="83">
        <v>16</v>
      </c>
      <c r="AU108" s="108">
        <v>5272</v>
      </c>
    </row>
    <row r="109" spans="2:47" ht="16.8" thickTop="1" thickBot="1" x14ac:dyDescent="0.35">
      <c r="B109" s="55"/>
      <c r="C109" s="56">
        <v>60</v>
      </c>
      <c r="D109" s="59">
        <f t="shared" si="31"/>
        <v>18</v>
      </c>
      <c r="E109" s="60">
        <f t="shared" si="33"/>
        <v>0</v>
      </c>
      <c r="F109" s="24">
        <f t="shared" si="34"/>
        <v>3599.625</v>
      </c>
      <c r="G109" s="61">
        <f t="shared" si="32"/>
        <v>0.2</v>
      </c>
      <c r="H109" s="111">
        <v>20</v>
      </c>
      <c r="I109" s="86">
        <v>849</v>
      </c>
      <c r="J109" s="85">
        <v>13</v>
      </c>
      <c r="K109" s="85">
        <v>10000</v>
      </c>
      <c r="L109" s="86">
        <v>8</v>
      </c>
      <c r="M109" s="86">
        <v>10000</v>
      </c>
      <c r="N109" s="85">
        <v>14</v>
      </c>
      <c r="O109" s="85">
        <v>5126</v>
      </c>
      <c r="P109" s="86">
        <v>30</v>
      </c>
      <c r="Q109" s="86">
        <v>1352</v>
      </c>
      <c r="R109" s="85">
        <v>19</v>
      </c>
      <c r="S109" s="85">
        <v>7204</v>
      </c>
      <c r="T109" s="86">
        <v>10</v>
      </c>
      <c r="U109" s="86">
        <v>10000</v>
      </c>
      <c r="V109" s="85">
        <v>28</v>
      </c>
      <c r="W109" s="85">
        <v>2528</v>
      </c>
      <c r="X109" s="86">
        <v>29</v>
      </c>
      <c r="Y109" s="86">
        <v>1469</v>
      </c>
      <c r="Z109" s="85">
        <v>19</v>
      </c>
      <c r="AA109" s="109">
        <v>2960</v>
      </c>
      <c r="AB109" s="111">
        <v>8</v>
      </c>
      <c r="AC109" s="86">
        <v>4901</v>
      </c>
      <c r="AD109" s="85">
        <v>19</v>
      </c>
      <c r="AE109" s="85">
        <v>9522</v>
      </c>
      <c r="AF109" s="86">
        <v>17</v>
      </c>
      <c r="AG109" s="86">
        <v>6733</v>
      </c>
      <c r="AH109" s="85">
        <v>14</v>
      </c>
      <c r="AI109" s="85">
        <v>3331</v>
      </c>
      <c r="AJ109" s="86">
        <v>30</v>
      </c>
      <c r="AK109" s="86">
        <v>1750</v>
      </c>
      <c r="AL109" s="85">
        <v>18</v>
      </c>
      <c r="AM109" s="85">
        <v>4103</v>
      </c>
      <c r="AN109" s="86">
        <v>10</v>
      </c>
      <c r="AO109" s="86">
        <v>1824</v>
      </c>
      <c r="AP109" s="85">
        <v>13</v>
      </c>
      <c r="AQ109" s="85">
        <v>10000</v>
      </c>
      <c r="AR109" s="86">
        <v>11</v>
      </c>
      <c r="AS109" s="86">
        <v>2805</v>
      </c>
      <c r="AT109" s="85">
        <v>18</v>
      </c>
      <c r="AU109" s="109">
        <v>1137</v>
      </c>
    </row>
    <row r="110" spans="2:47" ht="16.8" thickTop="1" thickBot="1" x14ac:dyDescent="0.35">
      <c r="B110" s="51">
        <v>50</v>
      </c>
      <c r="C110" s="52">
        <v>10</v>
      </c>
      <c r="D110" s="58">
        <f t="shared" si="31"/>
        <v>36.952380952380949</v>
      </c>
      <c r="E110" s="67">
        <f t="shared" si="33"/>
        <v>0</v>
      </c>
      <c r="F110" s="24">
        <f t="shared" si="34"/>
        <v>1140.5263157894738</v>
      </c>
      <c r="G110" s="61">
        <f t="shared" si="32"/>
        <v>0.05</v>
      </c>
      <c r="H110" s="80">
        <v>30</v>
      </c>
      <c r="I110" s="82">
        <v>746</v>
      </c>
      <c r="J110" s="84">
        <v>50</v>
      </c>
      <c r="K110" s="84">
        <v>134</v>
      </c>
      <c r="L110" s="82">
        <v>44</v>
      </c>
      <c r="M110" s="82">
        <v>230</v>
      </c>
      <c r="N110" s="84">
        <v>15</v>
      </c>
      <c r="O110" s="84">
        <v>10000</v>
      </c>
      <c r="P110" s="82">
        <v>47</v>
      </c>
      <c r="Q110" s="82">
        <v>439</v>
      </c>
      <c r="R110" s="84">
        <v>45</v>
      </c>
      <c r="S110" s="84">
        <v>141</v>
      </c>
      <c r="T110" s="82">
        <v>33</v>
      </c>
      <c r="U110" s="82">
        <v>1763</v>
      </c>
      <c r="V110" s="84">
        <v>37</v>
      </c>
      <c r="W110" s="84">
        <v>2646</v>
      </c>
      <c r="X110" s="82">
        <v>26</v>
      </c>
      <c r="Y110" s="82">
        <v>326</v>
      </c>
      <c r="Z110" s="84">
        <v>34</v>
      </c>
      <c r="AA110" s="110">
        <v>6132</v>
      </c>
      <c r="AB110" s="80">
        <v>27</v>
      </c>
      <c r="AC110" s="82">
        <v>448</v>
      </c>
      <c r="AD110" s="84">
        <v>28</v>
      </c>
      <c r="AE110" s="84">
        <v>221</v>
      </c>
      <c r="AF110" s="82">
        <v>34</v>
      </c>
      <c r="AG110" s="82">
        <v>412</v>
      </c>
      <c r="AH110" s="84">
        <v>29</v>
      </c>
      <c r="AI110" s="84">
        <v>656</v>
      </c>
      <c r="AJ110" s="82">
        <v>48</v>
      </c>
      <c r="AK110" s="82">
        <v>319</v>
      </c>
      <c r="AL110" s="84">
        <v>47</v>
      </c>
      <c r="AM110" s="84">
        <v>632</v>
      </c>
      <c r="AN110" s="82">
        <v>42</v>
      </c>
      <c r="AO110" s="82">
        <v>241</v>
      </c>
      <c r="AP110" s="84">
        <v>43</v>
      </c>
      <c r="AQ110" s="84">
        <v>325</v>
      </c>
      <c r="AR110" s="82">
        <v>25</v>
      </c>
      <c r="AS110" s="82">
        <v>5418</v>
      </c>
      <c r="AT110" s="84">
        <v>44</v>
      </c>
      <c r="AU110" s="110">
        <v>441</v>
      </c>
    </row>
    <row r="111" spans="2:47" ht="16.8" thickTop="1" thickBot="1" x14ac:dyDescent="0.35">
      <c r="B111" s="54"/>
      <c r="C111" s="8">
        <v>30</v>
      </c>
      <c r="D111" s="29">
        <f t="shared" si="31"/>
        <v>32.095238095238095</v>
      </c>
      <c r="E111" s="48">
        <f t="shared" si="33"/>
        <v>0</v>
      </c>
      <c r="F111" s="24">
        <f t="shared" si="34"/>
        <v>2149.4</v>
      </c>
      <c r="G111" s="61">
        <f t="shared" si="32"/>
        <v>0.25</v>
      </c>
      <c r="H111" s="92">
        <v>30</v>
      </c>
      <c r="I111" s="81">
        <v>10000</v>
      </c>
      <c r="J111" s="83">
        <v>38</v>
      </c>
      <c r="K111" s="83">
        <v>2409</v>
      </c>
      <c r="L111" s="81">
        <v>24</v>
      </c>
      <c r="M111" s="81">
        <v>1127</v>
      </c>
      <c r="N111" s="83">
        <v>40</v>
      </c>
      <c r="O111" s="83">
        <v>316</v>
      </c>
      <c r="P111" s="81">
        <v>21</v>
      </c>
      <c r="Q111" s="81">
        <v>8927</v>
      </c>
      <c r="R111" s="83">
        <v>49</v>
      </c>
      <c r="S111" s="83">
        <v>882</v>
      </c>
      <c r="T111" s="81">
        <v>22</v>
      </c>
      <c r="U111" s="81">
        <v>531</v>
      </c>
      <c r="V111" s="83">
        <v>32</v>
      </c>
      <c r="W111" s="83">
        <v>242</v>
      </c>
      <c r="X111" s="81">
        <v>45</v>
      </c>
      <c r="Y111" s="81">
        <v>325</v>
      </c>
      <c r="Z111" s="83">
        <v>42</v>
      </c>
      <c r="AA111" s="108">
        <v>438</v>
      </c>
      <c r="AB111" s="92">
        <v>44</v>
      </c>
      <c r="AC111" s="81">
        <v>328</v>
      </c>
      <c r="AD111" s="83">
        <v>22</v>
      </c>
      <c r="AE111" s="83">
        <v>10000</v>
      </c>
      <c r="AF111" s="81">
        <v>25</v>
      </c>
      <c r="AG111" s="81">
        <v>8033</v>
      </c>
      <c r="AH111" s="83">
        <v>23</v>
      </c>
      <c r="AI111" s="83">
        <v>2361</v>
      </c>
      <c r="AJ111" s="81">
        <v>48</v>
      </c>
      <c r="AK111" s="81">
        <v>244</v>
      </c>
      <c r="AL111" s="83">
        <v>35</v>
      </c>
      <c r="AM111" s="83">
        <v>2797</v>
      </c>
      <c r="AN111" s="81">
        <v>21</v>
      </c>
      <c r="AO111" s="81">
        <v>10000</v>
      </c>
      <c r="AP111" s="83">
        <v>30</v>
      </c>
      <c r="AQ111" s="83">
        <v>3281</v>
      </c>
      <c r="AR111" s="81">
        <v>14</v>
      </c>
      <c r="AS111" s="81">
        <v>10000</v>
      </c>
      <c r="AT111" s="83">
        <v>21</v>
      </c>
      <c r="AU111" s="108">
        <v>10000</v>
      </c>
    </row>
    <row r="112" spans="2:47" ht="16.8" thickTop="1" thickBot="1" x14ac:dyDescent="0.35">
      <c r="B112" s="55"/>
      <c r="C112" s="56">
        <v>60</v>
      </c>
      <c r="D112" s="59">
        <f>AVERAGE(H112,J112,L112,N112,P112,R112,T112,V112,X112,Z112,AB112,AD112,AF112,AH112,AJ112,AJ112,AL112,AN112,AP112,AR112,AT112)</f>
        <v>35.666666666666664</v>
      </c>
      <c r="E112" s="60">
        <f>COUNTIF(H112:AU112,0)/20</f>
        <v>0</v>
      </c>
      <c r="F112" s="24">
        <f t="shared" ref="F107:F112" si="35">SUMPRODUCT((H112&lt;&gt;0)*(I112&lt;&gt;10000)*I112 + (J112&lt;&gt;0)*(K112&lt;&gt;10000)*K112 + (L112&lt;&gt;0)*(M112&lt;&gt;10000)*M112 + (N112&lt;&gt;0)*(O112&lt;&gt;10000)*O112 + (P112&lt;&gt;0)*(Q112&lt;&gt;10000)*Q112 + (R112&lt;&gt;0)*(S112&lt;&gt;10000)*S112 + (T112&lt;&gt;0)*(U112&lt;&gt;10000)*U112 + (V112&lt;&gt;0)*(W112&lt;&gt;10000)*W112 + (X112&lt;&gt;0)*(Y112&lt;&gt;10000)*Y112 + (Z112&lt;&gt;0)*(AA112&lt;&gt;10000)*AA112 + (AB112&lt;&gt;0)*(AC112&lt;&gt;10000)*AC112 + (AD112&lt;&gt;0)*(AE112&lt;&gt;10000)*AE112 + (AF112&lt;&gt;0)*(AG112&lt;&gt;10000)*AG112 + (AH112&lt;&gt;0)*(AI112&lt;&gt;10000)*AI112 + (AJ112&lt;&gt;0)*(AK112&lt;&gt;10000)*AK112 + (AL112&lt;&gt;0)*(AM112&lt;&gt;10000)*AM112 + (AN112&lt;&gt;0)*(AO112&lt;&gt;10000)*AO112 + (AP112&lt;&gt;0)*(AQ112&lt;&gt;10000)*AQ112 + (AR112&lt;&gt;0)*(AS112&lt;&gt;10000)*AS112 + (AT112&lt;&gt;0)*(AU112&lt;&gt;10000)*AU112) /
SUMPRODUCT((H112&lt;&gt;0)*(I112&lt;&gt;10000) + (J112&lt;&gt;0)*(K112&lt;&gt;10000) + (L112&lt;&gt;0)*(M112&lt;&gt;10000) + (N112&lt;&gt;0)*(O112&lt;&gt;10000) + (P112&lt;&gt;0)*(Q112&lt;&gt;10000) + (R112&lt;&gt;0)*(S112&lt;&gt;10000) + (T112&lt;&gt;0)*(U112&lt;&gt;10000) + (V112&lt;&gt;0)*(W112&lt;&gt;10000) + (X112&lt;&gt;0)*(Y112&lt;&gt;10000) + (Z112&lt;&gt;0)*(AA112&lt;&gt;10000) + (AB112&lt;&gt;0)*(AC112&lt;&gt;10000) + (AD112&lt;&gt;0)*(AE112&lt;&gt;10000) + (AF112&lt;&gt;0)*(AG112&lt;&gt;10000) + (AH112&lt;&gt;0)*(AI112&lt;&gt;10000) + (AJ112&lt;&gt;0)*(AK112&lt;&gt;10000) + (AL112&lt;&gt;0)*(AM112&lt;&gt;10000) + (AN112&lt;&gt;0)*(AO112&lt;&gt;10000) + (AP112&lt;&gt;0)*(AQ112&lt;&gt;10000) + (AR112&lt;&gt;0)*(AS112&lt;&gt;10000) + (AT112&lt;&gt;0)*(AU112&lt;&gt;10000))</f>
        <v>1192.1666666666667</v>
      </c>
      <c r="G112" s="61">
        <f t="shared" si="32"/>
        <v>0.1</v>
      </c>
      <c r="H112" s="111">
        <v>35</v>
      </c>
      <c r="I112" s="86">
        <v>1474</v>
      </c>
      <c r="J112" s="85">
        <v>31</v>
      </c>
      <c r="K112" s="85">
        <v>140</v>
      </c>
      <c r="L112" s="86">
        <v>46</v>
      </c>
      <c r="M112" s="86">
        <v>548</v>
      </c>
      <c r="N112" s="85">
        <v>50</v>
      </c>
      <c r="O112" s="85">
        <v>357</v>
      </c>
      <c r="P112" s="86">
        <v>15</v>
      </c>
      <c r="Q112" s="86">
        <v>227</v>
      </c>
      <c r="R112" s="85">
        <v>22</v>
      </c>
      <c r="S112" s="85">
        <v>9039</v>
      </c>
      <c r="T112" s="86">
        <v>36</v>
      </c>
      <c r="U112" s="86">
        <v>1369</v>
      </c>
      <c r="V112" s="85">
        <v>50</v>
      </c>
      <c r="W112" s="85">
        <v>825</v>
      </c>
      <c r="X112" s="86">
        <v>44</v>
      </c>
      <c r="Y112" s="86">
        <v>330</v>
      </c>
      <c r="Z112" s="85">
        <v>14</v>
      </c>
      <c r="AA112" s="109">
        <v>10000</v>
      </c>
      <c r="AB112" s="111">
        <v>43</v>
      </c>
      <c r="AC112" s="86">
        <v>652</v>
      </c>
      <c r="AD112" s="85">
        <v>25</v>
      </c>
      <c r="AE112" s="85">
        <v>2039</v>
      </c>
      <c r="AF112" s="86">
        <v>34</v>
      </c>
      <c r="AG112" s="86">
        <v>563</v>
      </c>
      <c r="AH112" s="85">
        <v>36</v>
      </c>
      <c r="AI112" s="85">
        <v>1534</v>
      </c>
      <c r="AJ112" s="86">
        <v>36</v>
      </c>
      <c r="AK112" s="86">
        <v>241</v>
      </c>
      <c r="AL112" s="85">
        <v>37</v>
      </c>
      <c r="AM112" s="85">
        <v>1118</v>
      </c>
      <c r="AN112" s="86">
        <v>44</v>
      </c>
      <c r="AO112" s="86">
        <v>237</v>
      </c>
      <c r="AP112" s="85">
        <v>38</v>
      </c>
      <c r="AQ112" s="85">
        <v>225</v>
      </c>
      <c r="AR112" s="86">
        <v>27</v>
      </c>
      <c r="AS112" s="86">
        <v>10000</v>
      </c>
      <c r="AT112" s="85">
        <v>50</v>
      </c>
      <c r="AU112" s="109">
        <v>541</v>
      </c>
    </row>
    <row r="113" spans="1:47" ht="16.2" thickTop="1" x14ac:dyDescent="0.3"/>
    <row r="123" spans="1:47" ht="21" x14ac:dyDescent="0.4">
      <c r="A123" s="165"/>
      <c r="B123" s="166"/>
      <c r="C123" s="166"/>
      <c r="D123" s="166"/>
      <c r="E123" s="166"/>
      <c r="F123" s="166"/>
      <c r="G123" s="166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67"/>
      <c r="AE123" s="167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167"/>
    </row>
    <row r="124" spans="1:47" x14ac:dyDescent="0.3">
      <c r="A124" s="165"/>
      <c r="B124" s="165"/>
      <c r="C124" s="165"/>
      <c r="D124" s="165"/>
      <c r="E124" s="165"/>
      <c r="F124" s="165"/>
      <c r="G124" s="165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8"/>
      <c r="AR124" s="168"/>
      <c r="AS124" s="168"/>
      <c r="AT124" s="168"/>
      <c r="AU124" s="168"/>
    </row>
    <row r="125" spans="1:47" x14ac:dyDescent="0.3">
      <c r="A125" s="169"/>
      <c r="B125" s="169"/>
      <c r="C125" s="169"/>
      <c r="D125" s="169"/>
      <c r="E125" s="169"/>
      <c r="F125" s="169"/>
      <c r="G125" s="169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  <c r="AA125" s="171"/>
      <c r="AB125" s="170"/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171"/>
    </row>
    <row r="126" spans="1:47" x14ac:dyDescent="0.3">
      <c r="A126" s="172"/>
      <c r="B126" s="172"/>
      <c r="C126" s="173"/>
      <c r="D126" s="174"/>
      <c r="E126" s="175"/>
      <c r="F126" s="176"/>
      <c r="G126" s="175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7"/>
      <c r="AT126" s="177"/>
      <c r="AU126" s="177"/>
    </row>
    <row r="127" spans="1:47" x14ac:dyDescent="0.3">
      <c r="A127" s="172"/>
      <c r="B127" s="172"/>
      <c r="C127" s="173"/>
      <c r="D127" s="174"/>
      <c r="E127" s="175"/>
      <c r="F127" s="176"/>
      <c r="G127" s="175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7"/>
      <c r="AT127" s="177"/>
      <c r="AU127" s="177"/>
    </row>
    <row r="128" spans="1:47" x14ac:dyDescent="0.3">
      <c r="A128" s="172"/>
      <c r="B128" s="172"/>
      <c r="C128" s="173"/>
      <c r="D128" s="174"/>
      <c r="E128" s="175"/>
      <c r="F128" s="176"/>
      <c r="G128" s="175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</row>
    <row r="129" spans="1:47" x14ac:dyDescent="0.3">
      <c r="A129" s="172"/>
      <c r="B129" s="172"/>
      <c r="C129" s="173"/>
      <c r="D129" s="174"/>
      <c r="E129" s="175"/>
      <c r="F129" s="176"/>
      <c r="G129" s="175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7"/>
      <c r="AT129" s="177"/>
      <c r="AU129" s="177"/>
    </row>
    <row r="130" spans="1:47" x14ac:dyDescent="0.3">
      <c r="A130" s="172"/>
      <c r="B130" s="172"/>
      <c r="C130" s="173"/>
      <c r="D130" s="174"/>
      <c r="E130" s="175"/>
      <c r="F130" s="176"/>
      <c r="G130" s="175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</row>
    <row r="131" spans="1:47" x14ac:dyDescent="0.3">
      <c r="A131" s="172"/>
      <c r="B131" s="172"/>
      <c r="C131" s="173"/>
      <c r="D131" s="174"/>
      <c r="E131" s="175"/>
      <c r="F131" s="176"/>
      <c r="G131" s="175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</row>
    <row r="132" spans="1:47" x14ac:dyDescent="0.3">
      <c r="A132" s="172"/>
      <c r="B132" s="172"/>
      <c r="C132" s="173"/>
      <c r="D132" s="174"/>
      <c r="E132" s="175"/>
      <c r="F132" s="176"/>
      <c r="G132" s="175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/>
      <c r="AT132" s="177"/>
      <c r="AU132" s="177"/>
    </row>
    <row r="133" spans="1:47" x14ac:dyDescent="0.3">
      <c r="A133" s="172"/>
      <c r="B133" s="172"/>
      <c r="C133" s="173"/>
      <c r="D133" s="174"/>
      <c r="E133" s="175"/>
      <c r="F133" s="176"/>
      <c r="G133" s="175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77"/>
      <c r="AU133" s="177"/>
    </row>
    <row r="134" spans="1:47" x14ac:dyDescent="0.3">
      <c r="A134" s="172"/>
      <c r="B134" s="172"/>
      <c r="C134" s="173"/>
      <c r="D134" s="174"/>
      <c r="E134" s="175"/>
      <c r="F134" s="176"/>
      <c r="G134" s="175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7"/>
      <c r="AT134" s="177"/>
      <c r="AU134" s="177"/>
    </row>
    <row r="135" spans="1:47" x14ac:dyDescent="0.3">
      <c r="A135" s="172"/>
      <c r="B135" s="172"/>
      <c r="C135" s="173"/>
      <c r="D135" s="174"/>
      <c r="E135" s="175"/>
      <c r="F135" s="176"/>
      <c r="G135" s="175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</row>
    <row r="136" spans="1:47" x14ac:dyDescent="0.3">
      <c r="A136" s="172"/>
      <c r="B136" s="172"/>
      <c r="C136" s="173"/>
      <c r="D136" s="174"/>
      <c r="E136" s="175"/>
      <c r="F136" s="176"/>
      <c r="G136" s="175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</row>
    <row r="137" spans="1:47" x14ac:dyDescent="0.3">
      <c r="A137" s="172"/>
      <c r="B137" s="172"/>
      <c r="C137" s="173"/>
      <c r="D137" s="174"/>
      <c r="E137" s="175"/>
      <c r="F137" s="176"/>
      <c r="G137" s="175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</row>
    <row r="138" spans="1:47" x14ac:dyDescent="0.3">
      <c r="A138" s="172"/>
      <c r="B138" s="172"/>
      <c r="C138" s="173"/>
      <c r="D138" s="174"/>
      <c r="E138" s="175"/>
      <c r="F138" s="176"/>
      <c r="G138" s="175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177"/>
      <c r="AR138" s="177"/>
      <c r="AS138" s="177"/>
      <c r="AT138" s="177"/>
      <c r="AU138" s="177"/>
    </row>
    <row r="139" spans="1:47" x14ac:dyDescent="0.3">
      <c r="A139" s="172"/>
      <c r="B139" s="172"/>
      <c r="C139" s="173"/>
      <c r="D139" s="174"/>
      <c r="E139" s="175"/>
      <c r="F139" s="176"/>
      <c r="G139" s="175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77"/>
      <c r="AP139" s="177"/>
      <c r="AQ139" s="177"/>
      <c r="AR139" s="177"/>
      <c r="AS139" s="177"/>
      <c r="AT139" s="177"/>
      <c r="AU139" s="177"/>
    </row>
    <row r="140" spans="1:47" x14ac:dyDescent="0.3">
      <c r="A140" s="172"/>
      <c r="B140" s="172"/>
      <c r="C140" s="173"/>
      <c r="D140" s="174"/>
      <c r="E140" s="175"/>
      <c r="F140" s="176"/>
      <c r="G140" s="175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77"/>
      <c r="AT140" s="177"/>
      <c r="AU140" s="177"/>
    </row>
    <row r="141" spans="1:47" x14ac:dyDescent="0.3">
      <c r="A141" s="172"/>
      <c r="B141" s="172"/>
      <c r="C141" s="173"/>
      <c r="D141" s="174"/>
      <c r="E141" s="175"/>
      <c r="F141" s="176"/>
      <c r="G141" s="175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  <c r="AR141" s="177"/>
      <c r="AS141" s="177"/>
      <c r="AT141" s="177"/>
      <c r="AU141" s="177"/>
    </row>
    <row r="142" spans="1:47" x14ac:dyDescent="0.3">
      <c r="A142" s="172"/>
      <c r="B142" s="172"/>
      <c r="C142" s="173"/>
      <c r="D142" s="174"/>
      <c r="E142" s="175"/>
      <c r="F142" s="176"/>
      <c r="G142" s="175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</row>
    <row r="143" spans="1:47" x14ac:dyDescent="0.3">
      <c r="A143" s="172"/>
      <c r="B143" s="172"/>
      <c r="C143" s="173"/>
      <c r="D143" s="174"/>
      <c r="E143" s="175"/>
      <c r="F143" s="176"/>
      <c r="G143" s="175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  <c r="AN143" s="177"/>
      <c r="AO143" s="177"/>
      <c r="AP143" s="177"/>
      <c r="AQ143" s="177"/>
      <c r="AR143" s="177"/>
      <c r="AS143" s="177"/>
      <c r="AT143" s="177"/>
      <c r="AU143" s="177"/>
    </row>
  </sheetData>
  <mergeCells count="242">
    <mergeCell ref="AR102:AS102"/>
    <mergeCell ref="AT102:AU102"/>
    <mergeCell ref="B104:B106"/>
    <mergeCell ref="B107:B109"/>
    <mergeCell ref="B110:B112"/>
    <mergeCell ref="AH102:AI102"/>
    <mergeCell ref="AJ102:AK102"/>
    <mergeCell ref="AL102:AM102"/>
    <mergeCell ref="AN102:AO102"/>
    <mergeCell ref="AP102:AQ102"/>
    <mergeCell ref="B101:G101"/>
    <mergeCell ref="H101:AA101"/>
    <mergeCell ref="AB101:AU101"/>
    <mergeCell ref="H102:I102"/>
    <mergeCell ref="J102:K102"/>
    <mergeCell ref="L102:M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126:A131"/>
    <mergeCell ref="A132:A137"/>
    <mergeCell ref="A138:A143"/>
    <mergeCell ref="B126:B128"/>
    <mergeCell ref="B129:B131"/>
    <mergeCell ref="B132:B134"/>
    <mergeCell ref="B135:B137"/>
    <mergeCell ref="B138:B140"/>
    <mergeCell ref="B141:B143"/>
    <mergeCell ref="AR124:AS124"/>
    <mergeCell ref="AT124:AU124"/>
    <mergeCell ref="AH124:AI124"/>
    <mergeCell ref="AJ124:AK124"/>
    <mergeCell ref="AL124:AM124"/>
    <mergeCell ref="AN124:AO124"/>
    <mergeCell ref="AP124:AQ124"/>
    <mergeCell ref="B123:G123"/>
    <mergeCell ref="H123:AA123"/>
    <mergeCell ref="AB123:AU123"/>
    <mergeCell ref="H124:I124"/>
    <mergeCell ref="J124:K124"/>
    <mergeCell ref="L124:M124"/>
    <mergeCell ref="N124:O124"/>
    <mergeCell ref="P124:Q124"/>
    <mergeCell ref="R124:S124"/>
    <mergeCell ref="T124:U124"/>
    <mergeCell ref="V124:W124"/>
    <mergeCell ref="X124:Y124"/>
    <mergeCell ref="Z124:AA124"/>
    <mergeCell ref="AB124:AC124"/>
    <mergeCell ref="AD124:AE124"/>
    <mergeCell ref="AF124:AG124"/>
    <mergeCell ref="AR88:AS88"/>
    <mergeCell ref="AT88:AU88"/>
    <mergeCell ref="B90:B92"/>
    <mergeCell ref="B93:B95"/>
    <mergeCell ref="B96:B98"/>
    <mergeCell ref="AH88:AI88"/>
    <mergeCell ref="AJ88:AK88"/>
    <mergeCell ref="AL88:AM88"/>
    <mergeCell ref="AN88:AO88"/>
    <mergeCell ref="AP88:AQ88"/>
    <mergeCell ref="B87:G87"/>
    <mergeCell ref="H87:AA87"/>
    <mergeCell ref="AB87:AU87"/>
    <mergeCell ref="H88:I88"/>
    <mergeCell ref="J88:K88"/>
    <mergeCell ref="L88:M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R74:AS74"/>
    <mergeCell ref="AT74:AU74"/>
    <mergeCell ref="B76:B78"/>
    <mergeCell ref="B79:B81"/>
    <mergeCell ref="B82:B84"/>
    <mergeCell ref="AH74:AI74"/>
    <mergeCell ref="AJ74:AK74"/>
    <mergeCell ref="AL74:AM74"/>
    <mergeCell ref="AN74:AO74"/>
    <mergeCell ref="AP74:AQ74"/>
    <mergeCell ref="B73:G73"/>
    <mergeCell ref="H73:AA73"/>
    <mergeCell ref="AB73:AU73"/>
    <mergeCell ref="H74:I74"/>
    <mergeCell ref="J74:K74"/>
    <mergeCell ref="L74:M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R60:AS60"/>
    <mergeCell ref="AT60:AU60"/>
    <mergeCell ref="B62:B64"/>
    <mergeCell ref="B65:B67"/>
    <mergeCell ref="B68:B70"/>
    <mergeCell ref="AH60:AI60"/>
    <mergeCell ref="AJ60:AK60"/>
    <mergeCell ref="AL60:AM60"/>
    <mergeCell ref="AN60:AO60"/>
    <mergeCell ref="AP60:AQ60"/>
    <mergeCell ref="B59:G59"/>
    <mergeCell ref="H59:AA59"/>
    <mergeCell ref="AB59:AU59"/>
    <mergeCell ref="H60:I60"/>
    <mergeCell ref="J60:K60"/>
    <mergeCell ref="L60:M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B45:AU45"/>
    <mergeCell ref="AB46:AC46"/>
    <mergeCell ref="AD46:AE46"/>
    <mergeCell ref="AF46:AG46"/>
    <mergeCell ref="AH46:AI46"/>
    <mergeCell ref="AJ46:AK46"/>
    <mergeCell ref="AL46:AM46"/>
    <mergeCell ref="AN46:AO46"/>
    <mergeCell ref="AP46:AQ46"/>
    <mergeCell ref="AR46:AS46"/>
    <mergeCell ref="AT46:AU46"/>
    <mergeCell ref="AP19:AQ19"/>
    <mergeCell ref="AR19:AS19"/>
    <mergeCell ref="AT19:AU19"/>
    <mergeCell ref="AB18:AU18"/>
    <mergeCell ref="AB5:AU5"/>
    <mergeCell ref="AB6:AC6"/>
    <mergeCell ref="AD6:AE6"/>
    <mergeCell ref="AF6:AG6"/>
    <mergeCell ref="AH6:AI6"/>
    <mergeCell ref="AJ6:AK6"/>
    <mergeCell ref="AL6:AM6"/>
    <mergeCell ref="AN6:AO6"/>
    <mergeCell ref="AP6:AQ6"/>
    <mergeCell ref="AR6:AS6"/>
    <mergeCell ref="AT6:AU6"/>
    <mergeCell ref="AF19:AG19"/>
    <mergeCell ref="AH19:AI19"/>
    <mergeCell ref="AJ19:AK19"/>
    <mergeCell ref="AL19:AM19"/>
    <mergeCell ref="AN19:AO19"/>
    <mergeCell ref="B48:B50"/>
    <mergeCell ref="B51:B53"/>
    <mergeCell ref="B54:B56"/>
    <mergeCell ref="AB19:AC19"/>
    <mergeCell ref="AD19:AE19"/>
    <mergeCell ref="AB31:AU31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AR32:AS32"/>
    <mergeCell ref="AT32:AU32"/>
    <mergeCell ref="B45:G45"/>
    <mergeCell ref="H45:AA45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Z46:AA46"/>
    <mergeCell ref="B37:B39"/>
    <mergeCell ref="B40:B42"/>
    <mergeCell ref="B31:G31"/>
    <mergeCell ref="B18:G18"/>
    <mergeCell ref="H18:AA18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T32:U32"/>
    <mergeCell ref="V32:W32"/>
    <mergeCell ref="X32:Y32"/>
    <mergeCell ref="Z32:AA32"/>
    <mergeCell ref="B24:B26"/>
    <mergeCell ref="B27:B29"/>
    <mergeCell ref="J32:K32"/>
    <mergeCell ref="L32:M32"/>
    <mergeCell ref="N32:O32"/>
    <mergeCell ref="P32:Q32"/>
    <mergeCell ref="R32:S32"/>
    <mergeCell ref="B34:B36"/>
    <mergeCell ref="B5:G5"/>
    <mergeCell ref="H5:AA5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B8:B10"/>
    <mergeCell ref="H31:AA31"/>
    <mergeCell ref="H32:I32"/>
    <mergeCell ref="B1:E1"/>
    <mergeCell ref="B3:L3"/>
    <mergeCell ref="B11:B13"/>
    <mergeCell ref="B14:B16"/>
    <mergeCell ref="B21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 1</vt:lpstr>
      <vt:lpstr>Modelo 2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rui emanuel miranda</cp:lastModifiedBy>
  <cp:lastPrinted>2016-10-23T21:33:01Z</cp:lastPrinted>
  <dcterms:created xsi:type="dcterms:W3CDTF">2012-02-23T15:29:48Z</dcterms:created>
  <dcterms:modified xsi:type="dcterms:W3CDTF">2024-10-21T00:51:08Z</dcterms:modified>
</cp:coreProperties>
</file>