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40036_corp_caixa_gov_br/Documents/Área de Trabalho/DIO/planilha/"/>
    </mc:Choice>
  </mc:AlternateContent>
  <xr:revisionPtr revIDLastSave="263" documentId="8_{EF486838-3858-488E-9B99-36B56D8FA03D}" xr6:coauthVersionLast="47" xr6:coauthVersionMax="47" xr10:uidLastSave="{9091874E-879F-4D8C-AA91-FA039D8450C1}"/>
  <bookViews>
    <workbookView xWindow="-110" yWindow="-110" windowWidth="19420" windowHeight="10300" xr2:uid="{3C352079-CD23-4237-AA68-DDC8785AC84E}"/>
  </bookViews>
  <sheets>
    <sheet name="Planilha Financeira" sheetId="1" r:id="rId1"/>
    <sheet name="Din" sheetId="3" state="hidden" r:id="rId2"/>
    <sheet name="Info" sheetId="2" r:id="rId3"/>
    <sheet name="Planilha4" sheetId="4" state="hidden" r:id="rId4"/>
  </sheets>
  <externalReferences>
    <externalReference r:id="rId5"/>
  </externalReferences>
  <definedNames>
    <definedName name="SegmentaçãodeDados_Mês">#N/A</definedName>
  </definedNames>
  <calcPr calcId="191029"/>
  <pivotCaches>
    <pivotCache cacheId="8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4" l="1"/>
  <c r="C4" i="2"/>
  <c r="C3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<sst xmlns="http://schemas.openxmlformats.org/spreadsheetml/2006/main" count="261" uniqueCount="80">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</sst>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</dxf>
    <dxf>
      <numFmt numFmtId="164" formatCode="&quot;R$&quot;\ #,##0.00"/>
    </dxf>
    <dxf>
      <numFmt numFmtId="164" formatCode="&quot;R$&quot;\ #,##0.00"/>
    </dxf>
    <dxf>
      <numFmt numFmtId="21" formatCode="dd/mmm"/>
    </dxf>
    <dxf>
      <numFmt numFmtId="34" formatCode="_-&quot;R$&quot;\ * #,##0.00_-;\-&quot;R$&quot;\ * #,##0.00_-;_-&quot;R$&quot;\ * &quot;-&quot;??_-;_-@_-"/>
    </dxf>
    <dxf>
      <numFmt numFmtId="19" formatCode="dd/mm/yyyy"/>
    </dxf>
    <dxf>
      <font>
        <b val="0"/>
        <i val="0"/>
        <strike val="0"/>
        <sz val="11"/>
        <color rgb="FFFF0066"/>
        <name val="CAIXA Std Light"/>
        <family val="2"/>
        <scheme val="none"/>
      </font>
      <fill>
        <patternFill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sz val="12"/>
        <color theme="1"/>
        <name val="CAIXA Std Book"/>
        <family val="2"/>
        <scheme val="none"/>
      </font>
      <fill>
        <patternFill patternType="solid"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niii" pivot="0" table="0" count="10" xr9:uid="{60F491FA-EABB-460F-9A2C-22A2ECEC9B69}">
      <tableStyleElement type="wholeTable" dxfId="7"/>
      <tableStyleElement type="headerRow" dxfId="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theme="0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rgb="FFFF006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rgb="FF000000"/>
            <name val="CAIXA Std Book"/>
            <family val="2"/>
            <scheme val="none"/>
          </font>
          <fill>
            <patternFill patternType="solid">
              <fgColor theme="0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trike val="0"/>
            <color rgb="FFFF0066"/>
          </font>
          <fill>
            <patternFill patternType="none">
              <fgColor indexed="64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0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0066"/>
              <bgColor theme="3" tint="0.39991454817346722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niii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THK.xlsx]Din!Tabela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Din!$C$4:$C$19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Din!$D$4:$D$19</c:f>
              <c:numCache>
                <c:formatCode>General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1-4778-B65A-26DF334B89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0740863"/>
        <c:axId val="2019806992"/>
      </c:barChart>
      <c:catAx>
        <c:axId val="87074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9806992"/>
        <c:crosses val="autoZero"/>
        <c:auto val="1"/>
        <c:lblAlgn val="ctr"/>
        <c:lblOffset val="100"/>
        <c:noMultiLvlLbl val="0"/>
      </c:catAx>
      <c:valAx>
        <c:axId val="20198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074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THK.xlsx]Din!Tabela dinâmica3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Din!$G$5:$G$9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Din!$H$5:$H$9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4-4073-99E2-BB17E429D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860319"/>
        <c:axId val="1038102464"/>
      </c:barChart>
      <c:catAx>
        <c:axId val="79586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102464"/>
        <c:crosses val="autoZero"/>
        <c:auto val="1"/>
        <c:lblAlgn val="ctr"/>
        <c:lblOffset val="100"/>
        <c:noMultiLvlLbl val="0"/>
      </c:catAx>
      <c:valAx>
        <c:axId val="10381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86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META</a:t>
            </a:r>
            <a:r>
              <a:rPr lang="pt-BR" baseline="0"/>
              <a:t> 50K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C4-40EE-BF22-837D4D71F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C4-40EE-BF22-837D4D71FE98}"/>
              </c:ext>
            </c:extLst>
          </c:dPt>
          <c:dLbls>
            <c:dLbl>
              <c:idx val="0"/>
              <c:layout>
                <c:manualLayout>
                  <c:x val="0.11388888888888889"/>
                  <c:y val="-7.8703703703703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C4-40EE-BF22-837D4D71FE98}"/>
                </c:ext>
              </c:extLst>
            </c:dLbl>
            <c:dLbl>
              <c:idx val="1"/>
              <c:layout>
                <c:manualLayout>
                  <c:x val="-0.20277777777777775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C4-40EE-BF22-837D4D71FE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Planilha4!$J$5:$J$6</c:f>
              <c:numCache>
                <c:formatCode>"R$"\ #,##0.00</c:formatCode>
                <c:ptCount val="2"/>
                <c:pt idx="0">
                  <c:v>4972</c:v>
                </c:pt>
                <c:pt idx="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C4-40EE-BF22-837D4D71F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hyperlink" Target="#Info!A1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291462</xdr:colOff>
      <xdr:row>17</xdr:row>
      <xdr:rowOff>46052</xdr:rowOff>
    </xdr:from>
    <xdr:to>
      <xdr:col>8</xdr:col>
      <xdr:colOff>511197</xdr:colOff>
      <xdr:row>33</xdr:row>
      <xdr:rowOff>119061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784CFFC6-E880-77EB-E3DE-E716B72BC558}"/>
            </a:ext>
          </a:extLst>
        </xdr:cNvPr>
        <xdr:cNvSpPr/>
      </xdr:nvSpPr>
      <xdr:spPr>
        <a:xfrm>
          <a:off x="902650" y="3149615"/>
          <a:ext cx="4498047" cy="2994009"/>
        </a:xfrm>
        <a:prstGeom prst="roundRect">
          <a:avLst>
            <a:gd name="adj" fmla="val 5797"/>
          </a:avLst>
        </a:prstGeom>
        <a:solidFill>
          <a:schemeClr val="bg1"/>
        </a:solidFill>
        <a:ln>
          <a:noFill/>
        </a:ln>
        <a:effectLst>
          <a:outerShdw blurRad="50800" dist="50800" dir="5400000" algn="ctr" rotWithShape="0">
            <a:schemeClr val="bg2">
              <a:lumMod val="75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114752</xdr:colOff>
      <xdr:row>17</xdr:row>
      <xdr:rowOff>46052</xdr:rowOff>
    </xdr:from>
    <xdr:to>
      <xdr:col>19</xdr:col>
      <xdr:colOff>347476</xdr:colOff>
      <xdr:row>33</xdr:row>
      <xdr:rowOff>119063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8C15A220-83CB-7067-A176-88DE49B9DBBD}"/>
            </a:ext>
          </a:extLst>
        </xdr:cNvPr>
        <xdr:cNvSpPr/>
      </xdr:nvSpPr>
      <xdr:spPr>
        <a:xfrm>
          <a:off x="5615440" y="3149615"/>
          <a:ext cx="6344599" cy="2994011"/>
        </a:xfrm>
        <a:prstGeom prst="roundRect">
          <a:avLst>
            <a:gd name="adj" fmla="val 5797"/>
          </a:avLst>
        </a:prstGeom>
        <a:solidFill>
          <a:schemeClr val="bg1"/>
        </a:solidFill>
        <a:ln>
          <a:noFill/>
        </a:ln>
        <a:effectLst>
          <a:outerShdw blurRad="50800" dist="50800" dir="5400000" algn="ctr" rotWithShape="0">
            <a:schemeClr val="bg2">
              <a:lumMod val="75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150811</xdr:colOff>
      <xdr:row>17</xdr:row>
      <xdr:rowOff>121335</xdr:rowOff>
    </xdr:from>
    <xdr:to>
      <xdr:col>8</xdr:col>
      <xdr:colOff>412750</xdr:colOff>
      <xdr:row>19</xdr:row>
      <xdr:rowOff>174101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7487CD63-3662-5091-2DCA-4ECD34575147}"/>
            </a:ext>
          </a:extLst>
        </xdr:cNvPr>
        <xdr:cNvGrpSpPr/>
      </xdr:nvGrpSpPr>
      <xdr:grpSpPr>
        <a:xfrm>
          <a:off x="1984374" y="3224898"/>
          <a:ext cx="3317876" cy="417891"/>
          <a:chOff x="3326896" y="1071765"/>
          <a:chExt cx="3285045" cy="435428"/>
        </a:xfrm>
      </xdr:grpSpPr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AA9ACEDD-2001-9A3A-4F19-8986D03EE447}"/>
              </a:ext>
            </a:extLst>
          </xdr:cNvPr>
          <xdr:cNvSpPr txBox="1"/>
        </xdr:nvSpPr>
        <xdr:spPr>
          <a:xfrm>
            <a:off x="3769286" y="1158750"/>
            <a:ext cx="1370318" cy="2953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900">
                <a:solidFill>
                  <a:schemeClr val="accent1">
                    <a:lumMod val="75000"/>
                  </a:schemeClr>
                </a:solidFill>
                <a:latin typeface="CAIXA Std Light" panose="020B0203020204030204" pitchFamily="34" charset="0"/>
                <a:ea typeface="ADLaM Display" panose="02010000000000000000" pitchFamily="2" charset="0"/>
                <a:cs typeface="Aharoni" panose="02010803020104030203" pitchFamily="2" charset="-79"/>
              </a:rPr>
              <a:t>AGO - SET - OUT</a:t>
            </a:r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A4AA5E38-80D9-9E04-C3AD-88AF0679DA4D}"/>
              </a:ext>
            </a:extLst>
          </xdr:cNvPr>
          <xdr:cNvSpPr txBox="1"/>
        </xdr:nvSpPr>
        <xdr:spPr>
          <a:xfrm>
            <a:off x="3326896" y="1071765"/>
            <a:ext cx="3285045" cy="4354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800">
                <a:solidFill>
                  <a:schemeClr val="accent1">
                    <a:lumMod val="75000"/>
                  </a:schemeClr>
                </a:solidFill>
                <a:latin typeface="CAIXA Std SemiBold" panose="020B0703020204030204" pitchFamily="34" charset="0"/>
                <a:ea typeface="ADLaM Display" panose="02010000000000000000" pitchFamily="2" charset="0"/>
                <a:cs typeface="Aharoni" panose="02010803020104030203" pitchFamily="2" charset="-79"/>
              </a:rPr>
              <a:t>IN</a:t>
            </a:r>
            <a:r>
              <a:rPr lang="pt-BR" sz="1800">
                <a:solidFill>
                  <a:schemeClr val="accent1">
                    <a:lumMod val="75000"/>
                  </a:schemeClr>
                </a:solidFill>
                <a:latin typeface="CAIXA Std Light" panose="020B0203020204030204" pitchFamily="34" charset="0"/>
                <a:ea typeface="ADLaM Display" panose="02010000000000000000" pitchFamily="2" charset="0"/>
                <a:cs typeface="Aharoni" panose="02010803020104030203" pitchFamily="2" charset="-79"/>
              </a:rPr>
              <a:t>                           2024 </a:t>
            </a:r>
          </a:p>
        </xdr:txBody>
      </xdr:sp>
    </xdr:grpSp>
    <xdr:clientData/>
  </xdr:twoCellAnchor>
  <xdr:twoCellAnchor>
    <xdr:from>
      <xdr:col>3</xdr:col>
      <xdr:colOff>32702</xdr:colOff>
      <xdr:row>3</xdr:row>
      <xdr:rowOff>84666</xdr:rowOff>
    </xdr:from>
    <xdr:to>
      <xdr:col>11</xdr:col>
      <xdr:colOff>529817</xdr:colOff>
      <xdr:row>7</xdr:row>
      <xdr:rowOff>64007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1EA7A160-8B7A-4262-9304-FD2B675E91B3}"/>
            </a:ext>
          </a:extLst>
        </xdr:cNvPr>
        <xdr:cNvSpPr txBox="1"/>
      </xdr:nvSpPr>
      <xdr:spPr>
        <a:xfrm>
          <a:off x="1874202" y="624416"/>
          <a:ext cx="5407782" cy="6990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b="1">
              <a:solidFill>
                <a:schemeClr val="bg1"/>
              </a:solidFill>
              <a:latin typeface="CAIXA Std" panose="020B0603020204030204" pitchFamily="34" charset="0"/>
            </a:rPr>
            <a:t>PLANILHA</a:t>
          </a:r>
          <a:r>
            <a:rPr lang="pt-BR" sz="3200" b="1" baseline="0">
              <a:solidFill>
                <a:schemeClr val="bg1"/>
              </a:solidFill>
              <a:latin typeface="CAIXA Std" panose="020B0603020204030204" pitchFamily="34" charset="0"/>
            </a:rPr>
            <a:t> FINANCEIRA</a:t>
          </a:r>
          <a:endParaRPr lang="pt-BR" sz="3200" b="1">
            <a:solidFill>
              <a:schemeClr val="bg1"/>
            </a:solidFill>
            <a:latin typeface="CAIXA Std" panose="020B0603020204030204" pitchFamily="34" charset="0"/>
          </a:endParaRPr>
        </a:p>
      </xdr:txBody>
    </xdr:sp>
    <xdr:clientData/>
  </xdr:twoCellAnchor>
  <xdr:twoCellAnchor>
    <xdr:from>
      <xdr:col>12</xdr:col>
      <xdr:colOff>458150</xdr:colOff>
      <xdr:row>18</xdr:row>
      <xdr:rowOff>69865</xdr:rowOff>
    </xdr:from>
    <xdr:to>
      <xdr:col>15</xdr:col>
      <xdr:colOff>8600</xdr:colOff>
      <xdr:row>19</xdr:row>
      <xdr:rowOff>170761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7539DE8F-83AA-4FF8-A55B-AC27222E6D68}"/>
            </a:ext>
          </a:extLst>
        </xdr:cNvPr>
        <xdr:cNvSpPr txBox="1"/>
      </xdr:nvSpPr>
      <xdr:spPr>
        <a:xfrm>
          <a:off x="7792400" y="3355990"/>
          <a:ext cx="1384013" cy="2834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>
              <a:solidFill>
                <a:schemeClr val="accent1">
                  <a:lumMod val="75000"/>
                </a:schemeClr>
              </a:solidFill>
              <a:latin typeface="CAIXA Std Light" panose="020B0203020204030204" pitchFamily="34" charset="0"/>
              <a:ea typeface="ADLaM Display" panose="02010000000000000000" pitchFamily="2" charset="0"/>
              <a:cs typeface="Aharoni" panose="02010803020104030203" pitchFamily="2" charset="-79"/>
            </a:rPr>
            <a:t>AGO - SET - OUT</a:t>
          </a:r>
        </a:p>
      </xdr:txBody>
    </xdr:sp>
    <xdr:clientData/>
  </xdr:twoCellAnchor>
  <xdr:twoCellAnchor>
    <xdr:from>
      <xdr:col>11</xdr:col>
      <xdr:colOff>243837</xdr:colOff>
      <xdr:row>17</xdr:row>
      <xdr:rowOff>157177</xdr:rowOff>
    </xdr:from>
    <xdr:to>
      <xdr:col>16</xdr:col>
      <xdr:colOff>505776</xdr:colOff>
      <xdr:row>20</xdr:row>
      <xdr:rowOff>27381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B168CC5B-E0EF-423B-B7A4-898C0B594AC0}"/>
            </a:ext>
          </a:extLst>
        </xdr:cNvPr>
        <xdr:cNvSpPr txBox="1"/>
      </xdr:nvSpPr>
      <xdr:spPr>
        <a:xfrm>
          <a:off x="6966900" y="3260740"/>
          <a:ext cx="3317876" cy="4178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800">
              <a:solidFill>
                <a:schemeClr val="accent1">
                  <a:lumMod val="75000"/>
                </a:schemeClr>
              </a:solidFill>
              <a:latin typeface="CAIXA Std SemiBold" panose="020B0703020204030204" pitchFamily="34" charset="0"/>
              <a:ea typeface="ADLaM Display" panose="02010000000000000000" pitchFamily="2" charset="0"/>
              <a:cs typeface="Aharoni" panose="02010803020104030203" pitchFamily="2" charset="-79"/>
            </a:rPr>
            <a:t>OUT</a:t>
          </a:r>
          <a:r>
            <a:rPr lang="pt-BR" sz="1800">
              <a:solidFill>
                <a:schemeClr val="accent1">
                  <a:lumMod val="75000"/>
                </a:schemeClr>
              </a:solidFill>
              <a:latin typeface="CAIXA Std Light" panose="020B0203020204030204" pitchFamily="34" charset="0"/>
              <a:ea typeface="ADLaM Display" panose="02010000000000000000" pitchFamily="2" charset="0"/>
              <a:cs typeface="Aharoni" panose="02010803020104030203" pitchFamily="2" charset="-79"/>
            </a:rPr>
            <a:t>                           2024 </a:t>
          </a:r>
        </a:p>
      </xdr:txBody>
    </xdr:sp>
    <xdr:clientData/>
  </xdr:twoCellAnchor>
  <xdr:twoCellAnchor editAs="oneCell">
    <xdr:from>
      <xdr:col>1</xdr:col>
      <xdr:colOff>264583</xdr:colOff>
      <xdr:row>2</xdr:row>
      <xdr:rowOff>95250</xdr:rowOff>
    </xdr:from>
    <xdr:to>
      <xdr:col>2</xdr:col>
      <xdr:colOff>565149</xdr:colOff>
      <xdr:row>7</xdr:row>
      <xdr:rowOff>110066</xdr:rowOff>
    </xdr:to>
    <xdr:pic>
      <xdr:nvPicPr>
        <xdr:cNvPr id="34" name="Gráfico 33" descr="Gráfico de barras com tendência ascendente com preenchimento sólido">
          <a:extLst>
            <a:ext uri="{FF2B5EF4-FFF2-40B4-BE49-F238E27FC236}">
              <a16:creationId xmlns:a16="http://schemas.microsoft.com/office/drawing/2014/main" id="{B449742A-C8A7-6174-7A08-F38544B34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8416" y="455083"/>
          <a:ext cx="914400" cy="914400"/>
        </a:xfrm>
        <a:prstGeom prst="rect">
          <a:avLst/>
        </a:prstGeom>
      </xdr:spPr>
    </xdr:pic>
    <xdr:clientData/>
  </xdr:twoCellAnchor>
  <xdr:twoCellAnchor>
    <xdr:from>
      <xdr:col>11</xdr:col>
      <xdr:colOff>31749</xdr:colOff>
      <xdr:row>20</xdr:row>
      <xdr:rowOff>47626</xdr:rowOff>
    </xdr:from>
    <xdr:to>
      <xdr:col>17</xdr:col>
      <xdr:colOff>577211</xdr:colOff>
      <xdr:row>32</xdr:row>
      <xdr:rowOff>98440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BEABAF48-07AF-46CF-A847-A1D080971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523874</xdr:colOff>
      <xdr:row>20</xdr:row>
      <xdr:rowOff>127000</xdr:rowOff>
    </xdr:from>
    <xdr:to>
      <xdr:col>7</xdr:col>
      <xdr:colOff>441853</xdr:colOff>
      <xdr:row>31</xdr:row>
      <xdr:rowOff>142875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4CA3CF99-A57E-4B1B-A61E-3FFBC48FE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349250</xdr:colOff>
      <xdr:row>9</xdr:row>
      <xdr:rowOff>95250</xdr:rowOff>
    </xdr:from>
    <xdr:to>
      <xdr:col>8</xdr:col>
      <xdr:colOff>444499</xdr:colOff>
      <xdr:row>16</xdr:row>
      <xdr:rowOff>23813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7" name="Mês 1">
              <a:extLst>
                <a:ext uri="{FF2B5EF4-FFF2-40B4-BE49-F238E27FC236}">
                  <a16:creationId xmlns:a16="http://schemas.microsoft.com/office/drawing/2014/main" id="{E5FE659C-B340-4DA1-A7E7-986C0AB45B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438" y="1738313"/>
              <a:ext cx="4373561" cy="120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579437</xdr:colOff>
      <xdr:row>13</xdr:row>
      <xdr:rowOff>166687</xdr:rowOff>
    </xdr:from>
    <xdr:to>
      <xdr:col>19</xdr:col>
      <xdr:colOff>261936</xdr:colOff>
      <xdr:row>16</xdr:row>
      <xdr:rowOff>47625</xdr:rowOff>
    </xdr:to>
    <xdr:sp macro="" textlink="">
      <xdr:nvSpPr>
        <xdr:cNvPr id="38" name="Retângulo 3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CE61CF0-1F8F-9586-CF9F-119761A4DAE7}"/>
            </a:ext>
          </a:extLst>
        </xdr:cNvPr>
        <xdr:cNvSpPr/>
      </xdr:nvSpPr>
      <xdr:spPr>
        <a:xfrm>
          <a:off x="9136062" y="2540000"/>
          <a:ext cx="2738437" cy="428625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ysClr val="windowText" lastClr="000000"/>
              </a:solidFill>
            </a:rPr>
            <a:t>CLIQUE PARA DADOS</a:t>
          </a:r>
        </a:p>
      </xdr:txBody>
    </xdr:sp>
    <xdr:clientData/>
  </xdr:twoCellAnchor>
  <xdr:twoCellAnchor>
    <xdr:from>
      <xdr:col>9</xdr:col>
      <xdr:colOff>15875</xdr:colOff>
      <xdr:row>8</xdr:row>
      <xdr:rowOff>111125</xdr:rowOff>
    </xdr:from>
    <xdr:to>
      <xdr:col>12</xdr:col>
      <xdr:colOff>515937</xdr:colOff>
      <xdr:row>19</xdr:row>
      <xdr:rowOff>55563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0018EF8B-1E03-434B-9F6E-4BC9A1997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11</xdr:row>
      <xdr:rowOff>1</xdr:rowOff>
    </xdr:from>
    <xdr:to>
      <xdr:col>8</xdr:col>
      <xdr:colOff>508000</xdr:colOff>
      <xdr:row>17</xdr:row>
      <xdr:rowOff>101601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C1F58F03-3567-F472-1A15-2874222501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1700" y="2025651"/>
              <a:ext cx="2584450" cy="120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aixa-my.sharepoint.com/personal/c140036_corp_caixa_gov_br/Documents/&#193;rea%20de%20Trabalho/DIO/planilha/DIO_Planilha%20Financeira_THK.xlsx" TargetMode="External"/><Relationship Id="rId1" Type="http://schemas.openxmlformats.org/officeDocument/2006/relationships/externalLinkPath" Target="DIO_Planilha%20Financeira_TH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"/>
      <sheetName val="Dinâmica"/>
      <sheetName val="Porquinho"/>
      <sheetName val="Planilha Financeira"/>
    </sheetNames>
    <sheetDataSet>
      <sheetData sheetId="0"/>
      <sheetData sheetId="1" refreshError="1"/>
      <sheetData sheetId="2">
        <row r="3">
          <cell r="D3">
            <v>4972</v>
          </cell>
        </row>
        <row r="4">
          <cell r="D4">
            <v>20000</v>
          </cell>
        </row>
      </sheetData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go Hiroaki Katayama" refreshedDate="45688.633687499998" createdVersion="8" refreshedVersion="8" minRefreshableVersion="3" recordCount="44" xr:uid="{70CE14E4-C9C1-4078-93F3-6E7B799952D8}">
  <cacheSource type="worksheet">
    <worksheetSource name="info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0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4980438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0"/>
    <x v="0"/>
    <x v="0"/>
    <s v="Salário mensal"/>
    <n v="5000"/>
    <s v="Transferência"/>
    <s v="Recebido"/>
  </r>
  <r>
    <d v="2024-09-02T00:00:00"/>
    <x v="0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1"/>
    <x v="0"/>
    <x v="0"/>
    <s v="Salário mensal"/>
    <n v="5000"/>
    <s v="Transferência"/>
    <s v="Recebido"/>
  </r>
  <r>
    <d v="2024-10-01T00:00:00"/>
    <x v="1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68348-91AB-4EA3-88F5-EE5845662E9B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G4:H9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6801A-6C02-4522-A128-2501EA64838A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3:D19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37BC497-E199-4114-9A03-106560C3B6BD}" sourceName="Mês">
  <pivotTables>
    <pivotTable tabId="3" name="Tabela dinâmica2"/>
    <pivotTable tabId="3" name="Tabela dinâmica3"/>
  </pivotTables>
  <data>
    <tabular pivotCacheId="1498043819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9868A384-8D2A-468A-B991-7130AFC678E2}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8CAC95A9-2F98-4FA0-9DD4-E990E211D90D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89E506-3DFD-40F3-B2CE-87E6B3FABC9C}" name="Info" displayName="Info" ref="B2:I46" totalsRowShown="0">
  <autoFilter ref="B2:I46" xr:uid="{8A89E506-3DFD-40F3-B2CE-87E6B3FABC9C}"/>
  <tableColumns count="8">
    <tableColumn id="1" xr3:uid="{34C58D14-4FBC-460F-BC27-1FBEC9511D54}" name="Data" dataDxfId="5"/>
    <tableColumn id="2" xr3:uid="{A48D160F-E06C-4258-8641-ABD2F9BD33CA}" name="Mês">
      <calculatedColumnFormula>MONTH([1]!Financial_table[[#This Row],[Data]])</calculatedColumnFormula>
    </tableColumn>
    <tableColumn id="3" xr3:uid="{E3BB0A6C-8B4A-4E94-9ED2-871B9E3D5676}" name="Tipo"/>
    <tableColumn id="4" xr3:uid="{F4D611A6-D890-4A29-A5FF-5A9385C7E225}" name="Categoria"/>
    <tableColumn id="5" xr3:uid="{F250C0A6-10C6-46D9-966E-562800F6BF38}" name="Descrição"/>
    <tableColumn id="6" xr3:uid="{0A6639B9-1A77-4AD2-AD18-94E97333FD6D}" name="Valor" dataDxfId="4"/>
    <tableColumn id="7" xr3:uid="{BDAA6FDA-547F-45F0-8CFD-D10F8CA6B88E}" name="Operação Bancária"/>
    <tableColumn id="8" xr3:uid="{4E5815D7-14E1-4D7F-8135-047B6BBB751E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90E560-F6E1-4F0C-A69F-FBB61075A9BB}" name="Tabela4" displayName="Tabela4" ref="D5:E22" totalsRowShown="0" headerRowDxfId="0">
  <autoFilter ref="D5:E22" xr:uid="{0590E560-F6E1-4F0C-A69F-FBB61075A9BB}"/>
  <tableColumns count="2">
    <tableColumn id="1" xr3:uid="{0A06086E-7158-44A6-91F3-1054AB394DDE}" name="Data de lançamento" totalsRowDxfId="3"/>
    <tableColumn id="2" xr3:uid="{4C10CBDA-CC1C-4298-B242-38B9FB7DED2A}" name="Depósito reservado" dataDxfId="1" totalsRowDxfId="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D3D9-F3DA-4222-A9E4-568376443D1B}">
  <dimension ref="B3:T35"/>
  <sheetViews>
    <sheetView showGridLines="0" tabSelected="1" zoomScale="80" zoomScaleNormal="80" workbookViewId="0">
      <selection activeCell="Q6" sqref="Q6"/>
    </sheetView>
  </sheetViews>
  <sheetFormatPr defaultColWidth="0" defaultRowHeight="14.5" x14ac:dyDescent="0.35"/>
  <cols>
    <col min="1" max="19" width="8.7265625" customWidth="1"/>
    <col min="20" max="20" width="27.26953125" customWidth="1"/>
    <col min="21" max="16384" width="8.7265625" hidden="1"/>
  </cols>
  <sheetData>
    <row r="3" spans="2:20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3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x14ac:dyDescent="0.3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x14ac:dyDescent="0.3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 x14ac:dyDescent="0.3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2:20" x14ac:dyDescent="0.3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x14ac:dyDescent="0.3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2:20" x14ac:dyDescent="0.3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2:20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2:20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0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2:20" x14ac:dyDescent="0.3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2:20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0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2:20" x14ac:dyDescent="0.3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2:20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2:20" x14ac:dyDescent="0.3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2:20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2:20" x14ac:dyDescent="0.3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2:20" x14ac:dyDescent="0.3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2:20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2:20" x14ac:dyDescent="0.3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2:20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2:20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2:20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2:20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2:20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2:20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2:20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2:20" ht="41.5" customHeight="1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5DBC-E2F4-4D89-B2C0-3AC3B917EA5F}">
  <dimension ref="C1:H19"/>
  <sheetViews>
    <sheetView workbookViewId="0">
      <selection activeCell="J11" sqref="J10:J11"/>
    </sheetView>
  </sheetViews>
  <sheetFormatPr defaultRowHeight="14.5" x14ac:dyDescent="0.35"/>
  <cols>
    <col min="3" max="3" width="19.26953125" bestFit="1" customWidth="1"/>
    <col min="4" max="4" width="13" bestFit="1" customWidth="1"/>
    <col min="7" max="7" width="17" bestFit="1" customWidth="1"/>
    <col min="8" max="8" width="13" bestFit="1" customWidth="1"/>
  </cols>
  <sheetData>
    <row r="1" spans="3:8" x14ac:dyDescent="0.35">
      <c r="C1" s="5" t="s">
        <v>2</v>
      </c>
      <c r="D1" t="s">
        <v>13</v>
      </c>
    </row>
    <row r="2" spans="3:8" x14ac:dyDescent="0.35">
      <c r="G2" s="5" t="s">
        <v>2</v>
      </c>
      <c r="H2" t="s">
        <v>8</v>
      </c>
    </row>
    <row r="3" spans="3:8" x14ac:dyDescent="0.35">
      <c r="C3" s="5" t="s">
        <v>73</v>
      </c>
      <c r="D3" t="s">
        <v>75</v>
      </c>
    </row>
    <row r="4" spans="3:8" x14ac:dyDescent="0.35">
      <c r="C4" s="6" t="s">
        <v>14</v>
      </c>
      <c r="D4" s="7">
        <v>1600</v>
      </c>
      <c r="G4" s="5" t="s">
        <v>73</v>
      </c>
      <c r="H4" t="s">
        <v>75</v>
      </c>
    </row>
    <row r="5" spans="3:8" x14ac:dyDescent="0.35">
      <c r="C5" s="6" t="s">
        <v>40</v>
      </c>
      <c r="D5" s="7">
        <v>330</v>
      </c>
      <c r="G5" s="6" t="s">
        <v>51</v>
      </c>
      <c r="H5" s="7">
        <v>1200</v>
      </c>
    </row>
    <row r="6" spans="3:8" x14ac:dyDescent="0.35">
      <c r="C6" s="6" t="s">
        <v>26</v>
      </c>
      <c r="D6" s="7">
        <v>1100</v>
      </c>
      <c r="G6" s="6" t="s">
        <v>30</v>
      </c>
      <c r="H6" s="7">
        <v>800</v>
      </c>
    </row>
    <row r="7" spans="3:8" x14ac:dyDescent="0.35">
      <c r="C7" s="6" t="s">
        <v>34</v>
      </c>
      <c r="D7" s="7">
        <v>3000</v>
      </c>
      <c r="G7" s="6" t="s">
        <v>9</v>
      </c>
      <c r="H7" s="7">
        <v>15000</v>
      </c>
    </row>
    <row r="8" spans="3:8" x14ac:dyDescent="0.35">
      <c r="C8" s="6" t="s">
        <v>46</v>
      </c>
      <c r="D8" s="7">
        <v>570</v>
      </c>
      <c r="G8" s="6" t="s">
        <v>64</v>
      </c>
      <c r="H8" s="7">
        <v>1500</v>
      </c>
    </row>
    <row r="9" spans="3:8" x14ac:dyDescent="0.35">
      <c r="C9" s="6" t="s">
        <v>22</v>
      </c>
      <c r="D9" s="7">
        <v>500</v>
      </c>
      <c r="G9" s="6" t="s">
        <v>74</v>
      </c>
      <c r="H9" s="7">
        <v>18500</v>
      </c>
    </row>
    <row r="10" spans="3:8" x14ac:dyDescent="0.35">
      <c r="C10" s="6" t="s">
        <v>42</v>
      </c>
      <c r="D10" s="7">
        <v>350</v>
      </c>
    </row>
    <row r="11" spans="3:8" x14ac:dyDescent="0.35">
      <c r="C11" s="6" t="s">
        <v>38</v>
      </c>
      <c r="D11" s="7">
        <v>830</v>
      </c>
    </row>
    <row r="12" spans="3:8" x14ac:dyDescent="0.35">
      <c r="C12" s="6" t="s">
        <v>24</v>
      </c>
      <c r="D12" s="7">
        <v>970</v>
      </c>
    </row>
    <row r="13" spans="3:8" x14ac:dyDescent="0.35">
      <c r="C13" s="6" t="s">
        <v>32</v>
      </c>
      <c r="D13" s="7">
        <v>1400</v>
      </c>
    </row>
    <row r="14" spans="3:8" x14ac:dyDescent="0.35">
      <c r="C14" s="6" t="s">
        <v>18</v>
      </c>
      <c r="D14" s="7">
        <v>800</v>
      </c>
    </row>
    <row r="15" spans="3:8" x14ac:dyDescent="0.35">
      <c r="C15" s="6" t="s">
        <v>55</v>
      </c>
      <c r="D15" s="7">
        <v>250</v>
      </c>
    </row>
    <row r="16" spans="3:8" x14ac:dyDescent="0.35">
      <c r="C16" s="6" t="s">
        <v>36</v>
      </c>
      <c r="D16" s="7">
        <v>1250</v>
      </c>
    </row>
    <row r="17" spans="3:4" x14ac:dyDescent="0.35">
      <c r="C17" s="6" t="s">
        <v>28</v>
      </c>
      <c r="D17" s="7">
        <v>1500</v>
      </c>
    </row>
    <row r="18" spans="3:4" x14ac:dyDescent="0.35">
      <c r="C18" s="6" t="s">
        <v>44</v>
      </c>
      <c r="D18" s="7">
        <v>1250</v>
      </c>
    </row>
    <row r="19" spans="3:4" x14ac:dyDescent="0.35">
      <c r="C19" s="6" t="s">
        <v>74</v>
      </c>
      <c r="D19" s="7">
        <v>15700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4B58-E46E-494D-9F5A-63FD39ADC1B1}">
  <dimension ref="B2:I46"/>
  <sheetViews>
    <sheetView workbookViewId="0">
      <selection activeCell="L15" sqref="L15"/>
    </sheetView>
  </sheetViews>
  <sheetFormatPr defaultRowHeight="14.5" x14ac:dyDescent="0.35"/>
  <cols>
    <col min="2" max="2" width="10.453125" bestFit="1" customWidth="1"/>
    <col min="3" max="3" width="13.08984375" customWidth="1"/>
    <col min="4" max="4" width="8.81640625" bestFit="1" customWidth="1"/>
    <col min="5" max="5" width="19.26953125" bestFit="1" customWidth="1"/>
    <col min="6" max="6" width="32.08984375" bestFit="1" customWidth="1"/>
    <col min="7" max="7" width="11.6328125" bestFit="1" customWidth="1"/>
    <col min="8" max="8" width="18.54296875" customWidth="1"/>
  </cols>
  <sheetData>
    <row r="2" spans="2:9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9" x14ac:dyDescent="0.35">
      <c r="B3" s="3">
        <v>45505</v>
      </c>
      <c r="C3">
        <f>MONTH(B3)</f>
        <v>8</v>
      </c>
      <c r="D3" t="s">
        <v>8</v>
      </c>
      <c r="E3" t="s">
        <v>9</v>
      </c>
      <c r="F3" t="s">
        <v>10</v>
      </c>
      <c r="G3" s="4">
        <v>5000</v>
      </c>
      <c r="H3" t="s">
        <v>11</v>
      </c>
      <c r="I3" t="s">
        <v>12</v>
      </c>
    </row>
    <row r="4" spans="2:9" x14ac:dyDescent="0.35">
      <c r="B4" s="3">
        <v>45505</v>
      </c>
      <c r="C4">
        <f>MONTH(B4)</f>
        <v>8</v>
      </c>
      <c r="D4" t="s">
        <v>13</v>
      </c>
      <c r="E4" t="s">
        <v>14</v>
      </c>
      <c r="F4" t="s">
        <v>15</v>
      </c>
      <c r="G4" s="4">
        <v>550</v>
      </c>
      <c r="H4" t="s">
        <v>16</v>
      </c>
      <c r="I4" t="s">
        <v>17</v>
      </c>
    </row>
    <row r="5" spans="2:9" x14ac:dyDescent="0.35">
      <c r="B5" s="3">
        <v>45507</v>
      </c>
      <c r="C5">
        <f>MONTH([1]!Financial_table[[#This Row],[Data]])</f>
        <v>8</v>
      </c>
      <c r="D5" t="s">
        <v>13</v>
      </c>
      <c r="E5" t="s">
        <v>18</v>
      </c>
      <c r="F5" t="s">
        <v>19</v>
      </c>
      <c r="G5" s="4">
        <v>300</v>
      </c>
      <c r="H5" t="s">
        <v>20</v>
      </c>
      <c r="I5" t="s">
        <v>21</v>
      </c>
    </row>
    <row r="6" spans="2:9" x14ac:dyDescent="0.35">
      <c r="B6" s="3">
        <v>45509</v>
      </c>
      <c r="C6">
        <f>MONTH([1]!Financial_table[[#This Row],[Data]])</f>
        <v>8</v>
      </c>
      <c r="D6" t="s">
        <v>13</v>
      </c>
      <c r="E6" t="s">
        <v>22</v>
      </c>
      <c r="F6" t="s">
        <v>23</v>
      </c>
      <c r="G6" s="4">
        <v>120</v>
      </c>
      <c r="H6" t="s">
        <v>20</v>
      </c>
      <c r="I6" t="s">
        <v>21</v>
      </c>
    </row>
    <row r="7" spans="2:9" x14ac:dyDescent="0.35">
      <c r="B7" s="3">
        <v>45511</v>
      </c>
      <c r="C7">
        <f>MONTH([1]!Financial_table[[#This Row],[Data]])</f>
        <v>8</v>
      </c>
      <c r="D7" t="s">
        <v>13</v>
      </c>
      <c r="E7" t="s">
        <v>24</v>
      </c>
      <c r="F7" t="s">
        <v>25</v>
      </c>
      <c r="G7" s="4">
        <v>250</v>
      </c>
      <c r="H7" t="s">
        <v>11</v>
      </c>
      <c r="I7" t="s">
        <v>21</v>
      </c>
    </row>
    <row r="8" spans="2:9" x14ac:dyDescent="0.35">
      <c r="B8" s="3">
        <v>45514</v>
      </c>
      <c r="C8">
        <f>MONTH([1]!Financial_table[[#This Row],[Data]])</f>
        <v>8</v>
      </c>
      <c r="D8" t="s">
        <v>13</v>
      </c>
      <c r="E8" t="s">
        <v>26</v>
      </c>
      <c r="F8" t="s">
        <v>27</v>
      </c>
      <c r="G8" s="4">
        <v>400</v>
      </c>
      <c r="H8" t="s">
        <v>16</v>
      </c>
      <c r="I8" t="s">
        <v>17</v>
      </c>
    </row>
    <row r="9" spans="2:9" x14ac:dyDescent="0.35">
      <c r="B9" s="3">
        <v>45516</v>
      </c>
      <c r="C9">
        <f>MONTH([1]!Financial_table[[#This Row],[Data]])</f>
        <v>8</v>
      </c>
      <c r="D9" t="s">
        <v>13</v>
      </c>
      <c r="E9" t="s">
        <v>28</v>
      </c>
      <c r="F9" t="s">
        <v>29</v>
      </c>
      <c r="G9" s="4">
        <v>600</v>
      </c>
      <c r="H9" t="s">
        <v>20</v>
      </c>
      <c r="I9" t="s">
        <v>17</v>
      </c>
    </row>
    <row r="10" spans="2:9" x14ac:dyDescent="0.35">
      <c r="B10" s="3">
        <v>45519</v>
      </c>
      <c r="C10">
        <f>MONTH([1]!Financial_table[[#This Row],[Data]])</f>
        <v>8</v>
      </c>
      <c r="D10" t="s">
        <v>8</v>
      </c>
      <c r="E10" t="s">
        <v>30</v>
      </c>
      <c r="F10" t="s">
        <v>31</v>
      </c>
      <c r="G10" s="4">
        <v>800</v>
      </c>
      <c r="H10" t="s">
        <v>11</v>
      </c>
      <c r="I10" t="s">
        <v>12</v>
      </c>
    </row>
    <row r="11" spans="2:9" x14ac:dyDescent="0.35">
      <c r="B11" s="3">
        <v>45519</v>
      </c>
      <c r="C11">
        <f>MONTH([1]!Financial_table[[#This Row],[Data]])</f>
        <v>8</v>
      </c>
      <c r="D11" t="s">
        <v>13</v>
      </c>
      <c r="E11" t="s">
        <v>32</v>
      </c>
      <c r="F11" t="s">
        <v>33</v>
      </c>
      <c r="G11" s="4">
        <v>150</v>
      </c>
      <c r="H11" t="s">
        <v>11</v>
      </c>
      <c r="I11" t="s">
        <v>21</v>
      </c>
    </row>
    <row r="12" spans="2:9" x14ac:dyDescent="0.35">
      <c r="B12" s="3">
        <v>45522</v>
      </c>
      <c r="C12">
        <f>MONTH([1]!Financial_table[[#This Row],[Data]])</f>
        <v>8</v>
      </c>
      <c r="D12" t="s">
        <v>13</v>
      </c>
      <c r="E12" t="s">
        <v>34</v>
      </c>
      <c r="F12" t="s">
        <v>35</v>
      </c>
      <c r="G12" s="4">
        <v>1200</v>
      </c>
      <c r="H12" t="s">
        <v>20</v>
      </c>
      <c r="I12" t="s">
        <v>17</v>
      </c>
    </row>
    <row r="13" spans="2:9" x14ac:dyDescent="0.35">
      <c r="B13" s="3">
        <v>45524</v>
      </c>
      <c r="C13">
        <f>MONTH([1]!Financial_table[[#This Row],[Data]])</f>
        <v>8</v>
      </c>
      <c r="D13" t="s">
        <v>13</v>
      </c>
      <c r="E13" t="s">
        <v>36</v>
      </c>
      <c r="F13" t="s">
        <v>37</v>
      </c>
      <c r="G13" s="4">
        <v>450</v>
      </c>
      <c r="H13" t="s">
        <v>16</v>
      </c>
      <c r="I13" t="s">
        <v>21</v>
      </c>
    </row>
    <row r="14" spans="2:9" x14ac:dyDescent="0.35">
      <c r="B14" s="3">
        <v>45526</v>
      </c>
      <c r="C14">
        <f>MONTH([1]!Financial_table[[#This Row],[Data]])</f>
        <v>8</v>
      </c>
      <c r="D14" t="s">
        <v>13</v>
      </c>
      <c r="E14" t="s">
        <v>38</v>
      </c>
      <c r="F14" t="s">
        <v>39</v>
      </c>
      <c r="G14" s="4">
        <v>180</v>
      </c>
      <c r="H14" t="s">
        <v>11</v>
      </c>
      <c r="I14" t="s">
        <v>17</v>
      </c>
    </row>
    <row r="15" spans="2:9" x14ac:dyDescent="0.35">
      <c r="B15" s="3">
        <v>45528</v>
      </c>
      <c r="C15">
        <f>MONTH([1]!Financial_table[[#This Row],[Data]])</f>
        <v>8</v>
      </c>
      <c r="D15" t="s">
        <v>13</v>
      </c>
      <c r="E15" t="s">
        <v>40</v>
      </c>
      <c r="F15" t="s">
        <v>41</v>
      </c>
      <c r="G15" s="4">
        <v>80</v>
      </c>
      <c r="H15" t="s">
        <v>16</v>
      </c>
      <c r="I15" t="s">
        <v>21</v>
      </c>
    </row>
    <row r="16" spans="2:9" x14ac:dyDescent="0.35">
      <c r="B16" s="3">
        <v>45532</v>
      </c>
      <c r="C16">
        <f>MONTH([1]!Financial_table[[#This Row],[Data]])</f>
        <v>8</v>
      </c>
      <c r="D16" t="s">
        <v>13</v>
      </c>
      <c r="E16" t="s">
        <v>42</v>
      </c>
      <c r="F16" t="s">
        <v>43</v>
      </c>
      <c r="G16" s="4">
        <v>200</v>
      </c>
      <c r="H16" t="s">
        <v>16</v>
      </c>
      <c r="I16" t="s">
        <v>21</v>
      </c>
    </row>
    <row r="17" spans="2:9" x14ac:dyDescent="0.35">
      <c r="B17" s="3">
        <v>45534</v>
      </c>
      <c r="C17">
        <f>MONTH([1]!Financial_table[[#This Row],[Data]])</f>
        <v>8</v>
      </c>
      <c r="D17" t="s">
        <v>13</v>
      </c>
      <c r="E17" t="s">
        <v>44</v>
      </c>
      <c r="F17" t="s">
        <v>45</v>
      </c>
      <c r="G17" s="4">
        <v>750</v>
      </c>
      <c r="H17" t="s">
        <v>11</v>
      </c>
      <c r="I17" t="s">
        <v>17</v>
      </c>
    </row>
    <row r="18" spans="2:9" x14ac:dyDescent="0.35">
      <c r="B18" s="3">
        <v>45535</v>
      </c>
      <c r="C18">
        <f>MONTH([1]!Financial_table[[#This Row],[Data]])</f>
        <v>8</v>
      </c>
      <c r="D18" t="s">
        <v>13</v>
      </c>
      <c r="E18" t="s">
        <v>46</v>
      </c>
      <c r="F18" t="s">
        <v>47</v>
      </c>
      <c r="G18" s="4">
        <v>350</v>
      </c>
      <c r="H18" t="s">
        <v>20</v>
      </c>
      <c r="I18" t="s">
        <v>21</v>
      </c>
    </row>
    <row r="19" spans="2:9" x14ac:dyDescent="0.35">
      <c r="B19" s="3">
        <v>45536</v>
      </c>
      <c r="C19">
        <f>MONTH([1]!Financial_table[[#This Row],[Data]])</f>
        <v>8</v>
      </c>
      <c r="D19" t="s">
        <v>8</v>
      </c>
      <c r="E19" t="s">
        <v>9</v>
      </c>
      <c r="F19" t="s">
        <v>10</v>
      </c>
      <c r="G19" s="4">
        <v>5000</v>
      </c>
      <c r="H19" t="s">
        <v>11</v>
      </c>
      <c r="I19" t="s">
        <v>12</v>
      </c>
    </row>
    <row r="20" spans="2:9" x14ac:dyDescent="0.35">
      <c r="B20" s="3">
        <v>45537</v>
      </c>
      <c r="C20">
        <f>MONTH([1]!Financial_table[[#This Row],[Data]])</f>
        <v>8</v>
      </c>
      <c r="D20" t="s">
        <v>13</v>
      </c>
      <c r="E20" t="s">
        <v>14</v>
      </c>
      <c r="F20" s="4" t="s">
        <v>15</v>
      </c>
      <c r="G20" s="4">
        <v>450</v>
      </c>
      <c r="H20" t="s">
        <v>16</v>
      </c>
      <c r="I20" t="s">
        <v>17</v>
      </c>
    </row>
    <row r="21" spans="2:9" x14ac:dyDescent="0.35">
      <c r="B21" s="3">
        <v>45540</v>
      </c>
      <c r="C21">
        <f>MONTH([1]!Financial_table[[#This Row],[Data]])</f>
        <v>9</v>
      </c>
      <c r="D21" t="s">
        <v>13</v>
      </c>
      <c r="E21" t="s">
        <v>18</v>
      </c>
      <c r="F21" s="4" t="s">
        <v>19</v>
      </c>
      <c r="G21" s="4">
        <v>300</v>
      </c>
      <c r="H21" t="s">
        <v>16</v>
      </c>
      <c r="I21" t="s">
        <v>21</v>
      </c>
    </row>
    <row r="22" spans="2:9" x14ac:dyDescent="0.35">
      <c r="B22" s="3">
        <v>45543</v>
      </c>
      <c r="C22">
        <f>MONTH([1]!Financial_table[[#This Row],[Data]])</f>
        <v>9</v>
      </c>
      <c r="D22" t="s">
        <v>13</v>
      </c>
      <c r="E22" t="s">
        <v>22</v>
      </c>
      <c r="F22" s="4" t="s">
        <v>48</v>
      </c>
      <c r="G22" s="4">
        <v>200</v>
      </c>
      <c r="H22" t="s">
        <v>11</v>
      </c>
      <c r="I22" t="s">
        <v>21</v>
      </c>
    </row>
    <row r="23" spans="2:9" x14ac:dyDescent="0.35">
      <c r="B23" s="3">
        <v>45546</v>
      </c>
      <c r="C23">
        <f>MONTH([1]!Financial_table[[#This Row],[Data]])</f>
        <v>9</v>
      </c>
      <c r="D23" t="s">
        <v>13</v>
      </c>
      <c r="E23" t="s">
        <v>24</v>
      </c>
      <c r="F23" s="4" t="s">
        <v>49</v>
      </c>
      <c r="G23" s="4">
        <v>600</v>
      </c>
      <c r="H23" t="s">
        <v>16</v>
      </c>
      <c r="I23" t="s">
        <v>17</v>
      </c>
    </row>
    <row r="24" spans="2:9" x14ac:dyDescent="0.35">
      <c r="B24" s="3">
        <v>45549</v>
      </c>
      <c r="C24">
        <f>MONTH([1]!Financial_table[[#This Row],[Data]])</f>
        <v>9</v>
      </c>
      <c r="D24" t="s">
        <v>13</v>
      </c>
      <c r="E24" t="s">
        <v>26</v>
      </c>
      <c r="F24" s="4" t="s">
        <v>27</v>
      </c>
      <c r="G24" s="4">
        <v>350</v>
      </c>
      <c r="H24" t="s">
        <v>11</v>
      </c>
      <c r="I24" t="s">
        <v>21</v>
      </c>
    </row>
    <row r="25" spans="2:9" x14ac:dyDescent="0.35">
      <c r="B25" s="3">
        <v>45552</v>
      </c>
      <c r="C25">
        <f>MONTH([1]!Financial_table[[#This Row],[Data]])</f>
        <v>9</v>
      </c>
      <c r="D25" t="s">
        <v>13</v>
      </c>
      <c r="E25" t="s">
        <v>28</v>
      </c>
      <c r="F25" s="4" t="s">
        <v>50</v>
      </c>
      <c r="G25" s="4">
        <v>500</v>
      </c>
      <c r="H25" t="s">
        <v>20</v>
      </c>
      <c r="I25" t="s">
        <v>17</v>
      </c>
    </row>
    <row r="26" spans="2:9" x14ac:dyDescent="0.35">
      <c r="B26" s="3">
        <v>45555</v>
      </c>
      <c r="C26">
        <f>MONTH([1]!Financial_table[[#This Row],[Data]])</f>
        <v>9</v>
      </c>
      <c r="D26" t="s">
        <v>8</v>
      </c>
      <c r="E26" t="s">
        <v>51</v>
      </c>
      <c r="F26" t="s">
        <v>52</v>
      </c>
      <c r="G26" s="4">
        <v>1200</v>
      </c>
      <c r="H26" t="s">
        <v>11</v>
      </c>
      <c r="I26" t="s">
        <v>12</v>
      </c>
    </row>
    <row r="27" spans="2:9" x14ac:dyDescent="0.35">
      <c r="B27" s="3">
        <v>45555</v>
      </c>
      <c r="C27">
        <f>MONTH([1]!Financial_table[[#This Row],[Data]])</f>
        <v>9</v>
      </c>
      <c r="D27" t="s">
        <v>13</v>
      </c>
      <c r="E27" t="s">
        <v>32</v>
      </c>
      <c r="F27" s="4" t="s">
        <v>53</v>
      </c>
      <c r="G27" s="4">
        <v>800</v>
      </c>
      <c r="H27" t="s">
        <v>11</v>
      </c>
      <c r="I27" t="s">
        <v>21</v>
      </c>
    </row>
    <row r="28" spans="2:9" x14ac:dyDescent="0.35">
      <c r="B28" s="3">
        <v>45558</v>
      </c>
      <c r="C28">
        <f>MONTH([1]!Financial_table[[#This Row],[Data]])</f>
        <v>9</v>
      </c>
      <c r="D28" t="s">
        <v>13</v>
      </c>
      <c r="E28" t="s">
        <v>34</v>
      </c>
      <c r="F28" s="4" t="s">
        <v>54</v>
      </c>
      <c r="G28" s="4">
        <v>1500</v>
      </c>
      <c r="H28" t="s">
        <v>20</v>
      </c>
      <c r="I28" t="s">
        <v>17</v>
      </c>
    </row>
    <row r="29" spans="2:9" x14ac:dyDescent="0.35">
      <c r="B29" s="3">
        <v>45561</v>
      </c>
      <c r="C29">
        <f>MONTH([1]!Financial_table[[#This Row],[Data]])</f>
        <v>9</v>
      </c>
      <c r="D29" t="s">
        <v>13</v>
      </c>
      <c r="E29" t="s">
        <v>55</v>
      </c>
      <c r="F29" s="4" t="s">
        <v>56</v>
      </c>
      <c r="G29" s="4">
        <v>250</v>
      </c>
      <c r="H29" t="s">
        <v>16</v>
      </c>
      <c r="I29" t="s">
        <v>21</v>
      </c>
    </row>
    <row r="30" spans="2:9" x14ac:dyDescent="0.35">
      <c r="B30" s="3">
        <v>45564</v>
      </c>
      <c r="C30">
        <f>MONTH([1]!Financial_table[[#This Row],[Data]])</f>
        <v>9</v>
      </c>
      <c r="D30" t="s">
        <v>13</v>
      </c>
      <c r="E30" t="s">
        <v>38</v>
      </c>
      <c r="F30" s="4" t="s">
        <v>57</v>
      </c>
      <c r="G30" s="4">
        <v>400</v>
      </c>
      <c r="H30" t="s">
        <v>20</v>
      </c>
      <c r="I30" t="s">
        <v>17</v>
      </c>
    </row>
    <row r="31" spans="2:9" x14ac:dyDescent="0.35">
      <c r="B31" s="3">
        <v>45566</v>
      </c>
      <c r="C31">
        <f>MONTH([1]!Financial_table[[#This Row],[Data]])</f>
        <v>9</v>
      </c>
      <c r="D31" t="s">
        <v>8</v>
      </c>
      <c r="E31" t="s">
        <v>9</v>
      </c>
      <c r="F31" t="s">
        <v>10</v>
      </c>
      <c r="G31" s="4">
        <v>5000</v>
      </c>
      <c r="H31" t="s">
        <v>11</v>
      </c>
      <c r="I31" t="s">
        <v>12</v>
      </c>
    </row>
    <row r="32" spans="2:9" x14ac:dyDescent="0.35">
      <c r="B32" s="3">
        <v>45566</v>
      </c>
      <c r="C32">
        <f>MONTH([1]!Financial_table[[#This Row],[Data]])</f>
        <v>9</v>
      </c>
      <c r="D32" t="s">
        <v>13</v>
      </c>
      <c r="E32" t="s">
        <v>14</v>
      </c>
      <c r="F32" t="s">
        <v>15</v>
      </c>
      <c r="G32" s="4">
        <v>600</v>
      </c>
      <c r="H32" t="s">
        <v>16</v>
      </c>
      <c r="I32" t="s">
        <v>17</v>
      </c>
    </row>
    <row r="33" spans="2:9" x14ac:dyDescent="0.35">
      <c r="B33" s="3">
        <v>45568</v>
      </c>
      <c r="C33">
        <f>MONTH([1]!Financial_table[[#This Row],[Data]])</f>
        <v>10</v>
      </c>
      <c r="D33" t="s">
        <v>13</v>
      </c>
      <c r="E33" t="s">
        <v>18</v>
      </c>
      <c r="F33" t="s">
        <v>58</v>
      </c>
      <c r="G33" s="4">
        <v>200</v>
      </c>
      <c r="H33" t="s">
        <v>20</v>
      </c>
      <c r="I33" t="s">
        <v>21</v>
      </c>
    </row>
    <row r="34" spans="2:9" x14ac:dyDescent="0.35">
      <c r="B34" s="3">
        <v>45570</v>
      </c>
      <c r="C34">
        <f>MONTH([1]!Financial_table[[#This Row],[Data]])</f>
        <v>10</v>
      </c>
      <c r="D34" t="s">
        <v>13</v>
      </c>
      <c r="E34" t="s">
        <v>22</v>
      </c>
      <c r="F34" t="s">
        <v>59</v>
      </c>
      <c r="G34" s="4">
        <v>180</v>
      </c>
      <c r="H34" t="s">
        <v>11</v>
      </c>
      <c r="I34" t="s">
        <v>21</v>
      </c>
    </row>
    <row r="35" spans="2:9" x14ac:dyDescent="0.35">
      <c r="B35" s="3">
        <v>45573</v>
      </c>
      <c r="C35">
        <f>MONTH([1]!Financial_table[[#This Row],[Data]])</f>
        <v>10</v>
      </c>
      <c r="D35" t="s">
        <v>13</v>
      </c>
      <c r="E35" t="s">
        <v>24</v>
      </c>
      <c r="F35" t="s">
        <v>60</v>
      </c>
      <c r="G35" s="4">
        <v>120</v>
      </c>
      <c r="H35" t="s">
        <v>16</v>
      </c>
      <c r="I35" t="s">
        <v>17</v>
      </c>
    </row>
    <row r="36" spans="2:9" x14ac:dyDescent="0.35">
      <c r="B36" s="3">
        <v>45575</v>
      </c>
      <c r="C36">
        <f>MONTH([1]!Financial_table[[#This Row],[Data]])</f>
        <v>10</v>
      </c>
      <c r="D36" t="s">
        <v>13</v>
      </c>
      <c r="E36" t="s">
        <v>26</v>
      </c>
      <c r="F36" t="s">
        <v>61</v>
      </c>
      <c r="G36" s="4">
        <v>350</v>
      </c>
      <c r="H36" t="s">
        <v>20</v>
      </c>
      <c r="I36" t="s">
        <v>17</v>
      </c>
    </row>
    <row r="37" spans="2:9" x14ac:dyDescent="0.35">
      <c r="B37" s="3">
        <v>45578</v>
      </c>
      <c r="C37">
        <f>MONTH([1]!Financial_table[[#This Row],[Data]])</f>
        <v>10</v>
      </c>
      <c r="D37" t="s">
        <v>13</v>
      </c>
      <c r="E37" t="s">
        <v>28</v>
      </c>
      <c r="F37" t="s">
        <v>62</v>
      </c>
      <c r="G37" s="4">
        <v>400</v>
      </c>
      <c r="H37" t="s">
        <v>11</v>
      </c>
      <c r="I37" t="s">
        <v>21</v>
      </c>
    </row>
    <row r="38" spans="2:9" x14ac:dyDescent="0.35">
      <c r="B38" s="3">
        <v>45580</v>
      </c>
      <c r="C38">
        <f>MONTH([1]!Financial_table[[#This Row],[Data]])</f>
        <v>10</v>
      </c>
      <c r="D38" t="s">
        <v>13</v>
      </c>
      <c r="E38" t="s">
        <v>32</v>
      </c>
      <c r="F38" t="s">
        <v>63</v>
      </c>
      <c r="G38" s="4">
        <v>450</v>
      </c>
      <c r="H38" t="s">
        <v>16</v>
      </c>
      <c r="I38" t="s">
        <v>21</v>
      </c>
    </row>
    <row r="39" spans="2:9" x14ac:dyDescent="0.35">
      <c r="B39" s="3">
        <v>45583</v>
      </c>
      <c r="C39">
        <f>MONTH([1]!Financial_table[[#This Row],[Data]])</f>
        <v>10</v>
      </c>
      <c r="D39" t="s">
        <v>8</v>
      </c>
      <c r="E39" t="s">
        <v>64</v>
      </c>
      <c r="F39" t="s">
        <v>65</v>
      </c>
      <c r="G39" s="4">
        <v>1500</v>
      </c>
      <c r="H39" t="s">
        <v>11</v>
      </c>
      <c r="I39" t="s">
        <v>12</v>
      </c>
    </row>
    <row r="40" spans="2:9" x14ac:dyDescent="0.35">
      <c r="B40" s="3">
        <v>45583</v>
      </c>
      <c r="C40">
        <f>MONTH([1]!Financial_table[[#This Row],[Data]])</f>
        <v>10</v>
      </c>
      <c r="D40" t="s">
        <v>13</v>
      </c>
      <c r="E40" t="s">
        <v>34</v>
      </c>
      <c r="F40" t="s">
        <v>66</v>
      </c>
      <c r="G40" s="4">
        <v>300</v>
      </c>
      <c r="H40" t="s">
        <v>20</v>
      </c>
      <c r="I40" t="s">
        <v>17</v>
      </c>
    </row>
    <row r="41" spans="2:9" x14ac:dyDescent="0.35">
      <c r="B41" s="3">
        <v>45585</v>
      </c>
      <c r="C41">
        <f>MONTH([1]!Financial_table[[#This Row],[Data]])</f>
        <v>10</v>
      </c>
      <c r="D41" t="s">
        <v>13</v>
      </c>
      <c r="E41" t="s">
        <v>36</v>
      </c>
      <c r="F41" t="s">
        <v>67</v>
      </c>
      <c r="G41" s="4">
        <v>800</v>
      </c>
      <c r="H41" t="s">
        <v>11</v>
      </c>
      <c r="I41" t="s">
        <v>21</v>
      </c>
    </row>
    <row r="42" spans="2:9" x14ac:dyDescent="0.35">
      <c r="B42" s="3">
        <v>45587</v>
      </c>
      <c r="C42">
        <f>MONTH([1]!Financial_table[[#This Row],[Data]])</f>
        <v>10</v>
      </c>
      <c r="D42" t="s">
        <v>13</v>
      </c>
      <c r="E42" t="s">
        <v>38</v>
      </c>
      <c r="F42" t="s">
        <v>68</v>
      </c>
      <c r="G42" s="4">
        <v>250</v>
      </c>
      <c r="H42" t="s">
        <v>20</v>
      </c>
      <c r="I42" t="s">
        <v>17</v>
      </c>
    </row>
    <row r="43" spans="2:9" x14ac:dyDescent="0.35">
      <c r="B43" s="3">
        <v>45589</v>
      </c>
      <c r="C43">
        <f>MONTH([1]!Financial_table[[#This Row],[Data]])</f>
        <v>10</v>
      </c>
      <c r="D43" t="s">
        <v>13</v>
      </c>
      <c r="E43" t="s">
        <v>42</v>
      </c>
      <c r="F43" t="s">
        <v>69</v>
      </c>
      <c r="G43" s="4">
        <v>150</v>
      </c>
      <c r="H43" t="s">
        <v>16</v>
      </c>
      <c r="I43" t="s">
        <v>21</v>
      </c>
    </row>
    <row r="44" spans="2:9" x14ac:dyDescent="0.35">
      <c r="B44" s="3">
        <v>45591</v>
      </c>
      <c r="C44">
        <f>MONTH([1]!Financial_table[[#This Row],[Data]])</f>
        <v>10</v>
      </c>
      <c r="D44" t="s">
        <v>13</v>
      </c>
      <c r="E44" t="s">
        <v>40</v>
      </c>
      <c r="F44" t="s">
        <v>70</v>
      </c>
      <c r="G44" s="4">
        <v>250</v>
      </c>
      <c r="H44" t="s">
        <v>11</v>
      </c>
      <c r="I44" t="s">
        <v>17</v>
      </c>
    </row>
    <row r="45" spans="2:9" x14ac:dyDescent="0.35">
      <c r="B45" s="3">
        <v>45595</v>
      </c>
      <c r="C45">
        <f>MONTH([1]!Financial_table[[#This Row],[Data]])</f>
        <v>10</v>
      </c>
      <c r="D45" t="s">
        <v>13</v>
      </c>
      <c r="E45" t="s">
        <v>46</v>
      </c>
      <c r="F45" t="s">
        <v>71</v>
      </c>
      <c r="G45" s="4">
        <v>220</v>
      </c>
      <c r="H45" t="s">
        <v>11</v>
      </c>
      <c r="I45" t="s">
        <v>17</v>
      </c>
    </row>
    <row r="46" spans="2:9" x14ac:dyDescent="0.35">
      <c r="B46" s="3">
        <v>45596</v>
      </c>
      <c r="C46">
        <f>MONTH([1]!Financial_table[[#This Row],[Data]])</f>
        <v>10</v>
      </c>
      <c r="D46" t="s">
        <v>13</v>
      </c>
      <c r="E46" t="s">
        <v>44</v>
      </c>
      <c r="F46" t="s">
        <v>72</v>
      </c>
      <c r="G46" s="4">
        <v>500</v>
      </c>
      <c r="H46" t="s">
        <v>20</v>
      </c>
      <c r="I46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8F21-FDF6-41E3-9A12-34E7891BA844}">
  <dimension ref="D5:J22"/>
  <sheetViews>
    <sheetView topLeftCell="A4" workbookViewId="0">
      <selection activeCell="J11" sqref="J10:J11"/>
    </sheetView>
  </sheetViews>
  <sheetFormatPr defaultRowHeight="14.5" x14ac:dyDescent="0.35"/>
  <cols>
    <col min="4" max="4" width="20.1796875" bestFit="1" customWidth="1"/>
    <col min="5" max="5" width="19.6328125" bestFit="1" customWidth="1"/>
    <col min="8" max="8" width="14.453125" bestFit="1" customWidth="1"/>
    <col min="9" max="9" width="11.36328125" bestFit="1" customWidth="1"/>
    <col min="10" max="10" width="13.7265625" customWidth="1"/>
  </cols>
  <sheetData>
    <row r="5" spans="4:10" x14ac:dyDescent="0.35">
      <c r="D5" s="10" t="s">
        <v>76</v>
      </c>
      <c r="E5" s="10" t="s">
        <v>77</v>
      </c>
      <c r="H5" s="11" t="s">
        <v>78</v>
      </c>
      <c r="I5" s="11"/>
      <c r="J5" s="9">
        <f>SUM(Tabela4[Depósito reservado])</f>
        <v>4972</v>
      </c>
    </row>
    <row r="6" spans="4:10" x14ac:dyDescent="0.35">
      <c r="D6" s="8">
        <v>45603</v>
      </c>
      <c r="E6" s="9">
        <v>50</v>
      </c>
      <c r="H6" s="11" t="s">
        <v>79</v>
      </c>
      <c r="I6" s="11"/>
      <c r="J6" s="9">
        <v>50000</v>
      </c>
    </row>
    <row r="7" spans="4:10" x14ac:dyDescent="0.35">
      <c r="D7" s="8">
        <v>45604</v>
      </c>
      <c r="E7" s="9">
        <v>142</v>
      </c>
    </row>
    <row r="8" spans="4:10" x14ac:dyDescent="0.35">
      <c r="D8" s="8">
        <v>45605</v>
      </c>
      <c r="E8" s="9">
        <v>538</v>
      </c>
    </row>
    <row r="9" spans="4:10" x14ac:dyDescent="0.35">
      <c r="D9" s="8">
        <v>45606</v>
      </c>
      <c r="E9" s="9">
        <v>219</v>
      </c>
    </row>
    <row r="10" spans="4:10" x14ac:dyDescent="0.35">
      <c r="D10" s="8">
        <v>45607</v>
      </c>
      <c r="E10" s="9">
        <v>89</v>
      </c>
    </row>
    <row r="11" spans="4:10" x14ac:dyDescent="0.35">
      <c r="D11" s="8">
        <v>45608</v>
      </c>
      <c r="E11" s="9">
        <v>269</v>
      </c>
    </row>
    <row r="12" spans="4:10" x14ac:dyDescent="0.35">
      <c r="D12" s="8">
        <v>45609</v>
      </c>
      <c r="E12" s="9">
        <v>328</v>
      </c>
    </row>
    <row r="13" spans="4:10" x14ac:dyDescent="0.35">
      <c r="D13" s="8">
        <v>45610</v>
      </c>
      <c r="E13" s="9">
        <v>180</v>
      </c>
    </row>
    <row r="14" spans="4:10" x14ac:dyDescent="0.35">
      <c r="D14" s="8">
        <v>45611</v>
      </c>
      <c r="E14" s="9">
        <v>117</v>
      </c>
    </row>
    <row r="15" spans="4:10" x14ac:dyDescent="0.35">
      <c r="D15" s="8">
        <v>45612</v>
      </c>
      <c r="E15" s="9">
        <v>460</v>
      </c>
    </row>
    <row r="16" spans="4:10" x14ac:dyDescent="0.35">
      <c r="D16" s="8">
        <v>45613</v>
      </c>
      <c r="E16" s="9">
        <v>370</v>
      </c>
    </row>
    <row r="17" spans="4:5" x14ac:dyDescent="0.35">
      <c r="D17" s="8">
        <v>45614</v>
      </c>
      <c r="E17" s="9">
        <v>384</v>
      </c>
    </row>
    <row r="18" spans="4:5" x14ac:dyDescent="0.35">
      <c r="D18" s="8">
        <v>45615</v>
      </c>
      <c r="E18" s="9">
        <v>318</v>
      </c>
    </row>
    <row r="19" spans="4:5" x14ac:dyDescent="0.35">
      <c r="D19" s="8">
        <v>45616</v>
      </c>
      <c r="E19" s="9">
        <v>352</v>
      </c>
    </row>
    <row r="20" spans="4:5" x14ac:dyDescent="0.35">
      <c r="D20" s="8">
        <v>45617</v>
      </c>
      <c r="E20" s="9">
        <v>557</v>
      </c>
    </row>
    <row r="21" spans="4:5" x14ac:dyDescent="0.35">
      <c r="D21" s="8">
        <v>45618</v>
      </c>
      <c r="E21" s="9">
        <v>68</v>
      </c>
    </row>
    <row r="22" spans="4:5" x14ac:dyDescent="0.35">
      <c r="D22" s="8">
        <v>45619</v>
      </c>
      <c r="E22" s="9">
        <v>531</v>
      </c>
    </row>
  </sheetData>
  <mergeCells count="2">
    <mergeCell ref="H5:I5"/>
    <mergeCell ref="H6:I6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 Financeira</vt:lpstr>
      <vt:lpstr>Din</vt:lpstr>
      <vt:lpstr>Info</vt:lpstr>
      <vt:lpstr>Planilha4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Hiroaki Katayama</dc:creator>
  <cp:lastModifiedBy>Tiago Hiroaki Katayama</cp:lastModifiedBy>
  <dcterms:created xsi:type="dcterms:W3CDTF">2025-01-31T17:35:58Z</dcterms:created>
  <dcterms:modified xsi:type="dcterms:W3CDTF">2025-01-31T21:07:52Z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2025-01-31T17:36:09Z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25687eb9-37c0-4a15-a23c-da57218516d5</vt:lpwstr>
  </property>
  <property fmtid="{D5CDD505-2E9C-101B-9397-08002B2CF9AE}" pid="8" name="MSIP_Label_fde7aacd-7cc4-4c31-9e6f-7ef306428f09_ContentBits">
    <vt:lpwstr>1</vt:lpwstr>
  </property>
</Properties>
</file>