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2\Excel Files\mcpherson_2d\"/>
    </mc:Choice>
  </mc:AlternateContent>
  <xr:revisionPtr revIDLastSave="0" documentId="13_ncr:1_{4FEC0C89-A9C0-43BE-AC98-D1B07D02F63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9" l="1"/>
  <c r="G11" i="9"/>
  <c r="F11" i="9"/>
  <c r="L10" i="9"/>
  <c r="G10" i="9"/>
  <c r="F10" i="9"/>
  <c r="M5" i="9"/>
  <c r="G5" i="9"/>
  <c r="F5" i="9"/>
  <c r="M4" i="9"/>
  <c r="G4" i="9"/>
  <c r="F4" i="9"/>
  <c r="F47" i="2"/>
  <c r="F46" i="2"/>
  <c r="AD14" i="2"/>
  <c r="AC14" i="2"/>
  <c r="AA14" i="2"/>
  <c r="Z14" i="2"/>
  <c r="M33" i="2"/>
  <c r="L33" i="2"/>
  <c r="I33" i="2"/>
  <c r="G33" i="2"/>
  <c r="F33" i="2"/>
  <c r="J14" i="2"/>
  <c r="I14" i="2"/>
  <c r="G14" i="2"/>
  <c r="F14" i="2"/>
</calcChain>
</file>

<file path=xl/sharedStrings.xml><?xml version="1.0" encoding="utf-8"?>
<sst xmlns="http://schemas.openxmlformats.org/spreadsheetml/2006/main" count="521" uniqueCount="265">
  <si>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</si>
  <si>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</si>
  <si>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</si>
  <si>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</si>
  <si>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</si>
  <si>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</si>
  <si>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</si>
  <si>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</si>
  <si>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</si>
  <si>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</si>
  <si>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</si>
  <si>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</si>
  <si>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</si>
  <si>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</si>
  <si>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</si>
  <si>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</si>
  <si>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</si>
  <si>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</si>
  <si>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</si>
  <si>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</si>
  <si>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</si>
  <si>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</si>
  <si>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</si>
  <si>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</si>
  <si>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</si>
  <si>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</si>
  <si>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</si>
  <si>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</si>
  <si>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</si>
  <si>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</si>
  <si>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</si>
  <si>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</si>
  <si>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</si>
  <si>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</si>
  <si>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</si>
  <si>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</si>
  <si>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</si>
  <si>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</si>
  <si>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</si>
  <si>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</si>
  <si>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</si>
  <si>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</si>
  <si>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</si>
  <si>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</si>
  <si>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</si>
  <si>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</si>
  <si>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</si>
  <si>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</si>
  <si>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</si>
  <si>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</si>
  <si>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</si>
  <si>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</si>
  <si>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</si>
  <si>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</si>
  <si>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</si>
  <si>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</si>
  <si>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</si>
  <si>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</si>
  <si>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</si>
  <si>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</si>
  <si>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</si>
  <si>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</si>
  <si>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</si>
  <si>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</si>
  <si>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</si>
  <si>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</si>
  <si>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</si>
  <si>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</si>
  <si>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</si>
  <si>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</si>
  <si>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</si>
  <si>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</si>
  <si>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</si>
  <si>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</si>
  <si>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</si>
  <si>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</si>
  <si>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</si>
  <si>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</si>
  <si>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</si>
  <si>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</si>
  <si>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</si>
  <si>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</si>
  <si>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</si>
  <si>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</si>
  <si>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</si>
  <si>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</si>
  <si>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</si>
  <si>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</si>
  <si>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</si>
  <si>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</si>
  <si>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</si>
  <si>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</si>
  <si>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</si>
  <si>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</si>
  <si>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</si>
  <si>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</si>
  <si>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</si>
  <si>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</si>
  <si>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</si>
  <si>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</si>
  <si>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</si>
  <si>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</si>
  <si>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</si>
  <si>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</si>
  <si>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</si>
  <si>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</si>
  <si>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</si>
  <si>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</si>
  <si>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</si>
  <si>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</si>
  <si>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</si>
  <si>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</si>
  <si>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</si>
  <si>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</si>
  <si>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</si>
  <si>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</si>
  <si>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</si>
  <si>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</si>
  <si>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</si>
  <si>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</si>
  <si>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</si>
  <si>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</si>
  <si>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</si>
  <si>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</si>
  <si>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</si>
  <si>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</si>
  <si>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</si>
  <si>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</si>
  <si>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</si>
  <si>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</si>
  <si>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</si>
  <si>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</si>
  <si>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</si>
  <si>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</si>
  <si>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</si>
  <si>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</si>
  <si>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</si>
  <si>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</si>
  <si>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</si>
  <si>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</si>
  <si>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</si>
  <si>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</si>
  <si>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</si>
  <si>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</si>
  <si>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</si>
  <si>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</si>
  <si>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</si>
  <si>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</si>
  <si>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</si>
  <si>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</si>
  <si>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</si>
  <si>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</si>
  <si>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</si>
  <si>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</si>
  <si>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</si>
  <si>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</si>
  <si>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</si>
  <si>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</si>
  <si>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</si>
  <si>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</si>
  <si>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</si>
  <si>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</si>
  <si>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</si>
  <si>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</si>
  <si>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</si>
  <si>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</si>
  <si>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</si>
  <si>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</si>
  <si>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</si>
  <si>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</si>
  <si>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</si>
  <si>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</si>
  <si>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</si>
  <si>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</si>
  <si>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</si>
  <si>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</si>
  <si>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</si>
  <si>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</si>
  <si>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</si>
  <si>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</si>
  <si>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</si>
  <si>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</si>
  <si>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</si>
  <si>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</si>
  <si>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</si>
  <si>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</si>
  <si>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</si>
  <si>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</si>
  <si>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</si>
  <si>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</si>
  <si>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</si>
  <si>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</si>
  <si>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</si>
  <si>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</si>
  <si>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</si>
  <si>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</si>
  <si>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</si>
  <si>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</si>
  <si>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</si>
  <si>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</si>
  <si>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</si>
  <si>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</si>
  <si>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</si>
  <si>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</si>
  <si>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</si>
  <si>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</si>
  <si>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</si>
  <si>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</si>
  <si>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</si>
  <si>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</si>
  <si>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</si>
  <si>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</si>
  <si>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</si>
  <si>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</si>
  <si>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</si>
  <si>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</si>
  <si>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</si>
  <si>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</si>
  <si>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</si>
  <si>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</si>
  <si>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</si>
  <si>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</si>
  <si>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</si>
  <si>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</si>
  <si>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</si>
  <si>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</si>
  <si>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</si>
  <si>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</si>
  <si>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</si>
  <si>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</si>
  <si>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</si>
  <si>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</si>
  <si>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</si>
  <si>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</si>
  <si>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</si>
  <si>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Sprung- Unsprung</t>
  </si>
  <si>
    <t>Sprung - Control</t>
  </si>
  <si>
    <t>Control - Unsprung</t>
  </si>
  <si>
    <t>K Primary</t>
  </si>
  <si>
    <t>K Tyre</t>
  </si>
  <si>
    <t>N Primary</t>
  </si>
  <si>
    <t>N Tyre</t>
  </si>
  <si>
    <t>Yes</t>
  </si>
  <si>
    <t>Sprung</t>
  </si>
  <si>
    <t>Unsprung</t>
  </si>
  <si>
    <t>Null Force Length</t>
  </si>
  <si>
    <t>MKS</t>
  </si>
  <si>
    <t>Animation</t>
  </si>
  <si>
    <t>Animation Video</t>
  </si>
  <si>
    <t>Point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</si>
  <si>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</si>
  <si>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</si>
  <si>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</si>
  <si>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</si>
  <si>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</si>
  <si>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</si>
  <si>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</si>
  <si>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</si>
  <si>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</si>
  <si>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</si>
  <si>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</si>
  <si>
    <t xml:space="preserve">  </t>
  </si>
  <si>
    <t>@(x) -(0.01*exp(-3*x)*cos(30*x))</t>
  </si>
  <si>
    <t>@(x)(0.03*exp(-3*x)*cos(30*x))</t>
  </si>
  <si>
    <t>@(x)-(0.09*exp(-3*x)*cos(30*x))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</si>
</sst>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quotePrefix="1" applyFon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" xfId="0" quotePrefix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7" sqref="D7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0" t="s">
        <v>68</v>
      </c>
      <c r="C2" s="91"/>
      <c r="D2" s="91"/>
      <c r="E2" s="92"/>
      <c r="J2" s="87" t="s">
        <v>152</v>
      </c>
      <c r="K2" s="87"/>
      <c r="L2" s="87"/>
      <c r="M2" s="87"/>
      <c r="N2" s="87"/>
      <c r="O2" s="87"/>
      <c r="P2" s="87"/>
      <c r="Q2" s="87"/>
    </row>
    <row r="3" spans="2:17" x14ac:dyDescent="0.25">
      <c r="B3" s="88" t="s">
        <v>23</v>
      </c>
      <c r="C3" s="89"/>
      <c r="D3" s="41">
        <v>5</v>
      </c>
      <c r="E3" s="41" t="s">
        <v>22</v>
      </c>
      <c r="J3" s="81" t="s">
        <v>104</v>
      </c>
      <c r="K3" s="82"/>
      <c r="L3" s="84"/>
      <c r="M3" s="81" t="s">
        <v>127</v>
      </c>
      <c r="N3" s="82"/>
      <c r="O3" s="79"/>
      <c r="P3" s="36" t="s">
        <v>157</v>
      </c>
      <c r="Q3" s="36" t="s">
        <v>129</v>
      </c>
    </row>
    <row r="4" spans="2:17" x14ac:dyDescent="0.25">
      <c r="B4" s="88" t="s">
        <v>24</v>
      </c>
      <c r="C4" s="89"/>
      <c r="D4" s="41">
        <v>0.01</v>
      </c>
      <c r="E4" s="41" t="s">
        <v>22</v>
      </c>
      <c r="J4" s="36" t="s">
        <v>94</v>
      </c>
      <c r="K4" s="36" t="s">
        <v>98</v>
      </c>
      <c r="L4" s="85"/>
      <c r="M4" s="35" t="s">
        <v>128</v>
      </c>
      <c r="N4" s="36" t="s">
        <v>129</v>
      </c>
      <c r="O4" s="80"/>
      <c r="P4" s="36" t="s">
        <v>158</v>
      </c>
      <c r="Q4" s="51" t="s">
        <v>160</v>
      </c>
    </row>
    <row r="5" spans="2:17" x14ac:dyDescent="0.25">
      <c r="B5" s="88" t="s">
        <v>69</v>
      </c>
      <c r="C5" s="89"/>
      <c r="D5" s="41" t="s">
        <v>81</v>
      </c>
      <c r="E5" s="41" t="s">
        <v>70</v>
      </c>
      <c r="J5" s="36" t="s">
        <v>0</v>
      </c>
      <c r="K5" s="36" t="s">
        <v>99</v>
      </c>
      <c r="L5" s="85"/>
      <c r="M5" s="36" t="s">
        <v>5</v>
      </c>
      <c r="N5" s="36" t="s">
        <v>5</v>
      </c>
      <c r="O5" s="80"/>
      <c r="P5" s="36" t="s">
        <v>159</v>
      </c>
      <c r="Q5" s="51" t="s">
        <v>161</v>
      </c>
    </row>
    <row r="6" spans="2:17" x14ac:dyDescent="0.25">
      <c r="B6" s="88" t="s">
        <v>78</v>
      </c>
      <c r="C6" s="89"/>
      <c r="D6" s="41" t="s">
        <v>3</v>
      </c>
      <c r="E6" s="41" t="s">
        <v>79</v>
      </c>
      <c r="J6" s="36" t="s">
        <v>95</v>
      </c>
      <c r="K6" s="36" t="s">
        <v>100</v>
      </c>
      <c r="L6" s="85"/>
      <c r="M6" s="36" t="s">
        <v>130</v>
      </c>
      <c r="N6" s="36" t="s">
        <v>131</v>
      </c>
      <c r="O6" s="80"/>
      <c r="P6" s="36" t="s">
        <v>163</v>
      </c>
      <c r="Q6" s="51" t="s">
        <v>164</v>
      </c>
    </row>
    <row r="7" spans="2:17" x14ac:dyDescent="0.25">
      <c r="B7" s="88" t="s">
        <v>80</v>
      </c>
      <c r="C7" s="89"/>
      <c r="D7" s="41">
        <v>-9.8064999999999998</v>
      </c>
      <c r="E7" s="42" t="s">
        <v>107</v>
      </c>
      <c r="J7" s="36" t="s">
        <v>96</v>
      </c>
      <c r="K7" s="36" t="s">
        <v>22</v>
      </c>
      <c r="L7" s="85"/>
      <c r="M7" s="36" t="s">
        <v>10</v>
      </c>
      <c r="N7" s="36" t="s">
        <v>10</v>
      </c>
      <c r="O7" s="80"/>
      <c r="P7" s="36" t="s">
        <v>162</v>
      </c>
      <c r="Q7" s="51" t="s">
        <v>165</v>
      </c>
    </row>
    <row r="8" spans="2:17" x14ac:dyDescent="0.25">
      <c r="B8" s="88" t="s">
        <v>85</v>
      </c>
      <c r="C8" s="89"/>
      <c r="D8" s="41" t="s">
        <v>246</v>
      </c>
      <c r="E8" s="42" t="s">
        <v>86</v>
      </c>
      <c r="J8" s="36" t="s">
        <v>102</v>
      </c>
      <c r="K8" s="36" t="s">
        <v>103</v>
      </c>
      <c r="L8" s="85"/>
      <c r="M8" s="36" t="s">
        <v>12</v>
      </c>
      <c r="N8" s="36" t="s">
        <v>12</v>
      </c>
      <c r="O8" s="80"/>
      <c r="P8" s="36" t="s">
        <v>166</v>
      </c>
      <c r="Q8" s="51" t="s">
        <v>170</v>
      </c>
    </row>
    <row r="9" spans="2:17" x14ac:dyDescent="0.25">
      <c r="B9" s="88" t="s">
        <v>120</v>
      </c>
      <c r="C9" s="89"/>
      <c r="D9" s="41"/>
      <c r="E9" s="42" t="s">
        <v>121</v>
      </c>
      <c r="J9" s="36" t="s">
        <v>97</v>
      </c>
      <c r="K9" s="36" t="s">
        <v>101</v>
      </c>
      <c r="L9" s="85"/>
      <c r="M9" s="36" t="s">
        <v>13</v>
      </c>
      <c r="N9" s="36" t="s">
        <v>13</v>
      </c>
      <c r="O9" s="80"/>
      <c r="P9" s="36" t="s">
        <v>167</v>
      </c>
      <c r="Q9" s="51" t="s">
        <v>171</v>
      </c>
    </row>
    <row r="10" spans="2:17" x14ac:dyDescent="0.25">
      <c r="J10" s="27" t="s">
        <v>108</v>
      </c>
      <c r="K10" s="27" t="s">
        <v>110</v>
      </c>
      <c r="L10" s="85"/>
      <c r="M10" s="36" t="s">
        <v>14</v>
      </c>
      <c r="N10" s="36" t="s">
        <v>14</v>
      </c>
      <c r="O10" s="80"/>
      <c r="P10" s="40" t="s">
        <v>168</v>
      </c>
      <c r="Q10" s="51" t="s">
        <v>172</v>
      </c>
    </row>
    <row r="11" spans="2:17" x14ac:dyDescent="0.25">
      <c r="J11" s="44"/>
      <c r="K11" s="45"/>
      <c r="L11" s="85"/>
      <c r="M11" s="36" t="s">
        <v>132</v>
      </c>
      <c r="N11" s="36" t="s">
        <v>132</v>
      </c>
      <c r="O11" s="80"/>
      <c r="P11" s="40" t="s">
        <v>169</v>
      </c>
      <c r="Q11" s="51" t="s">
        <v>173</v>
      </c>
    </row>
    <row r="12" spans="2:17" x14ac:dyDescent="0.25">
      <c r="B12" s="87" t="s">
        <v>136</v>
      </c>
      <c r="C12" s="87"/>
      <c r="D12" s="87"/>
      <c r="E12" s="87"/>
      <c r="F12" s="87"/>
      <c r="G12" s="87"/>
      <c r="H12" s="87"/>
      <c r="J12" s="46"/>
      <c r="K12" s="47"/>
      <c r="L12" s="85"/>
      <c r="M12" s="36" t="s">
        <v>133</v>
      </c>
      <c r="N12" s="36" t="s">
        <v>133</v>
      </c>
      <c r="O12" s="80"/>
      <c r="P12" s="36" t="s">
        <v>174</v>
      </c>
      <c r="Q12" s="51" t="s">
        <v>178</v>
      </c>
    </row>
    <row r="13" spans="2:17" x14ac:dyDescent="0.25">
      <c r="B13" s="68" t="s">
        <v>137</v>
      </c>
      <c r="C13" s="68"/>
      <c r="D13" s="58" t="s">
        <v>242</v>
      </c>
      <c r="E13" s="58" t="s">
        <v>121</v>
      </c>
      <c r="F13" s="69"/>
      <c r="G13" s="69"/>
      <c r="H13" s="69"/>
      <c r="J13" s="46"/>
      <c r="K13" s="47"/>
      <c r="L13" s="85"/>
      <c r="M13" s="36" t="s">
        <v>19</v>
      </c>
      <c r="N13" s="36" t="s">
        <v>19</v>
      </c>
      <c r="O13" s="80"/>
      <c r="P13" s="40" t="s">
        <v>175</v>
      </c>
      <c r="Q13" s="51" t="s">
        <v>179</v>
      </c>
    </row>
    <row r="14" spans="2:17" x14ac:dyDescent="0.25">
      <c r="B14" s="68" t="s">
        <v>140</v>
      </c>
      <c r="C14" s="68"/>
      <c r="D14" s="58"/>
      <c r="E14" s="58" t="s">
        <v>121</v>
      </c>
      <c r="F14" s="69"/>
      <c r="G14" s="69"/>
      <c r="H14" s="69"/>
      <c r="J14" s="48"/>
      <c r="K14" s="49"/>
      <c r="L14" s="85"/>
      <c r="M14" s="36" t="s">
        <v>134</v>
      </c>
      <c r="N14" s="36" t="s">
        <v>134</v>
      </c>
      <c r="O14" s="80"/>
      <c r="P14" s="40" t="s">
        <v>176</v>
      </c>
      <c r="Q14" s="51" t="s">
        <v>180</v>
      </c>
    </row>
    <row r="15" spans="2:17" x14ac:dyDescent="0.25">
      <c r="B15" s="68" t="s">
        <v>141</v>
      </c>
      <c r="C15" s="68"/>
      <c r="D15" s="58"/>
      <c r="E15" s="58" t="s">
        <v>121</v>
      </c>
      <c r="F15" s="69"/>
      <c r="G15" s="69"/>
      <c r="H15" s="69"/>
      <c r="J15" s="81" t="s">
        <v>93</v>
      </c>
      <c r="K15" s="82"/>
      <c r="L15" s="85"/>
      <c r="M15" s="36" t="s">
        <v>15</v>
      </c>
      <c r="N15" s="36" t="s">
        <v>15</v>
      </c>
      <c r="O15" s="80"/>
      <c r="P15" s="40" t="s">
        <v>177</v>
      </c>
      <c r="Q15" s="51" t="s">
        <v>181</v>
      </c>
    </row>
    <row r="16" spans="2:17" x14ac:dyDescent="0.25">
      <c r="B16" s="68" t="s">
        <v>143</v>
      </c>
      <c r="C16" s="68"/>
      <c r="D16" s="58" t="s">
        <v>242</v>
      </c>
      <c r="E16" s="58" t="s">
        <v>121</v>
      </c>
      <c r="F16" s="69"/>
      <c r="G16" s="69"/>
      <c r="H16" s="69"/>
      <c r="J16" s="36" t="s">
        <v>94</v>
      </c>
      <c r="K16" s="36" t="s">
        <v>105</v>
      </c>
      <c r="L16" s="85"/>
      <c r="M16" s="36" t="s">
        <v>135</v>
      </c>
      <c r="N16" s="36" t="s">
        <v>135</v>
      </c>
      <c r="O16" s="80"/>
      <c r="P16" s="36" t="s">
        <v>182</v>
      </c>
      <c r="Q16" s="51" t="s">
        <v>186</v>
      </c>
    </row>
    <row r="17" spans="2:17" x14ac:dyDescent="0.25">
      <c r="B17" s="68" t="s">
        <v>142</v>
      </c>
      <c r="C17" s="68"/>
      <c r="D17" s="58"/>
      <c r="E17" s="58" t="s">
        <v>121</v>
      </c>
      <c r="F17" s="69"/>
      <c r="G17" s="69"/>
      <c r="H17" s="69"/>
      <c r="J17" s="36" t="s">
        <v>0</v>
      </c>
      <c r="K17" s="36" t="s">
        <v>99</v>
      </c>
      <c r="L17" s="85"/>
      <c r="M17" s="81" t="s">
        <v>147</v>
      </c>
      <c r="N17" s="82"/>
      <c r="O17" s="80"/>
      <c r="P17" s="40" t="s">
        <v>183</v>
      </c>
      <c r="Q17" s="51" t="s">
        <v>187</v>
      </c>
    </row>
    <row r="18" spans="2:17" x14ac:dyDescent="0.25">
      <c r="B18" s="68" t="s">
        <v>139</v>
      </c>
      <c r="C18" s="68"/>
      <c r="D18" s="58" t="s">
        <v>242</v>
      </c>
      <c r="E18" s="58" t="s">
        <v>121</v>
      </c>
      <c r="F18" s="69"/>
      <c r="G18" s="69"/>
      <c r="H18" s="69"/>
      <c r="J18" s="36" t="s">
        <v>95</v>
      </c>
      <c r="K18" s="36" t="s">
        <v>100</v>
      </c>
      <c r="L18" s="85"/>
      <c r="M18" s="43" t="s">
        <v>156</v>
      </c>
      <c r="N18" s="27" t="s">
        <v>129</v>
      </c>
      <c r="O18" s="80"/>
      <c r="P18" s="40" t="s">
        <v>184</v>
      </c>
      <c r="Q18" s="51" t="s">
        <v>188</v>
      </c>
    </row>
    <row r="19" spans="2:17" x14ac:dyDescent="0.25">
      <c r="B19" s="68" t="s">
        <v>40</v>
      </c>
      <c r="C19" s="68"/>
      <c r="D19" s="58"/>
      <c r="E19" s="58" t="s">
        <v>121</v>
      </c>
      <c r="F19" s="69"/>
      <c r="G19" s="69"/>
      <c r="H19" s="69"/>
      <c r="J19" s="36" t="s">
        <v>96</v>
      </c>
      <c r="K19" s="36" t="s">
        <v>22</v>
      </c>
      <c r="L19" s="85"/>
      <c r="M19" s="37" t="s">
        <v>148</v>
      </c>
      <c r="N19" s="37" t="s">
        <v>71</v>
      </c>
      <c r="O19" s="80"/>
      <c r="P19" s="40" t="s">
        <v>185</v>
      </c>
      <c r="Q19" s="51" t="s">
        <v>189</v>
      </c>
    </row>
    <row r="20" spans="2:17" ht="15" customHeight="1" x14ac:dyDescent="0.25">
      <c r="B20" s="68" t="s">
        <v>247</v>
      </c>
      <c r="C20" s="68"/>
      <c r="D20" s="58" t="s">
        <v>242</v>
      </c>
      <c r="E20" s="58" t="s">
        <v>121</v>
      </c>
      <c r="F20" s="69"/>
      <c r="G20" s="69"/>
      <c r="H20" s="69"/>
      <c r="J20" s="36" t="s">
        <v>102</v>
      </c>
      <c r="K20" s="36" t="s">
        <v>106</v>
      </c>
      <c r="L20" s="85"/>
      <c r="M20" s="37" t="s">
        <v>149</v>
      </c>
      <c r="N20" s="37" t="s">
        <v>72</v>
      </c>
      <c r="O20" s="80"/>
      <c r="P20" s="36" t="s">
        <v>190</v>
      </c>
      <c r="Q20" s="51" t="s">
        <v>194</v>
      </c>
    </row>
    <row r="21" spans="2:17" x14ac:dyDescent="0.25">
      <c r="B21" s="68" t="s">
        <v>248</v>
      </c>
      <c r="C21" s="68"/>
      <c r="D21" s="39"/>
      <c r="E21" s="58" t="s">
        <v>121</v>
      </c>
      <c r="F21" s="69"/>
      <c r="G21" s="69"/>
      <c r="H21" s="69"/>
      <c r="J21" s="36" t="s">
        <v>97</v>
      </c>
      <c r="K21" s="36" t="s">
        <v>101</v>
      </c>
      <c r="L21" s="85"/>
      <c r="M21" s="37" t="s">
        <v>150</v>
      </c>
      <c r="N21" s="37" t="s">
        <v>154</v>
      </c>
      <c r="O21" s="80"/>
      <c r="P21" s="40" t="s">
        <v>191</v>
      </c>
      <c r="Q21" s="51" t="s">
        <v>195</v>
      </c>
    </row>
    <row r="22" spans="2:17" ht="15" customHeight="1" x14ac:dyDescent="0.25">
      <c r="B22" s="67" t="s">
        <v>138</v>
      </c>
      <c r="C22" s="67"/>
      <c r="D22" s="58">
        <v>2</v>
      </c>
      <c r="E22" s="83" t="s">
        <v>144</v>
      </c>
      <c r="F22" s="83" t="s">
        <v>145</v>
      </c>
      <c r="G22" s="83"/>
      <c r="H22" s="68"/>
      <c r="J22" s="27" t="s">
        <v>108</v>
      </c>
      <c r="K22" s="27" t="s">
        <v>109</v>
      </c>
      <c r="L22" s="86"/>
      <c r="M22" s="37" t="s">
        <v>151</v>
      </c>
      <c r="N22" s="36" t="s">
        <v>153</v>
      </c>
      <c r="O22" s="80"/>
      <c r="P22" s="40" t="s">
        <v>192</v>
      </c>
      <c r="Q22" s="51" t="s">
        <v>196</v>
      </c>
    </row>
    <row r="23" spans="2:17" x14ac:dyDescent="0.25">
      <c r="B23" s="67"/>
      <c r="C23" s="67"/>
      <c r="D23" s="58">
        <v>4</v>
      </c>
      <c r="E23" s="83"/>
      <c r="F23" s="83"/>
      <c r="G23" s="83"/>
      <c r="H23" s="68"/>
      <c r="J23" s="70"/>
      <c r="K23" s="71"/>
      <c r="L23" s="71"/>
      <c r="M23" s="71"/>
      <c r="N23" s="72"/>
      <c r="O23" s="80"/>
      <c r="P23" s="40" t="s">
        <v>193</v>
      </c>
      <c r="Q23" s="52" t="s">
        <v>197</v>
      </c>
    </row>
    <row r="24" spans="2:17" x14ac:dyDescent="0.25">
      <c r="B24" s="67"/>
      <c r="C24" s="67"/>
      <c r="D24" s="58"/>
      <c r="E24" s="83"/>
      <c r="F24" s="83"/>
      <c r="G24" s="83"/>
      <c r="H24" s="68"/>
      <c r="J24" s="73"/>
      <c r="K24" s="74"/>
      <c r="L24" s="74"/>
      <c r="M24" s="74"/>
      <c r="N24" s="75"/>
      <c r="O24" s="80"/>
      <c r="P24" s="27" t="s">
        <v>199</v>
      </c>
      <c r="Q24" s="52" t="s">
        <v>198</v>
      </c>
    </row>
    <row r="25" spans="2:17" x14ac:dyDescent="0.25">
      <c r="B25" s="67"/>
      <c r="C25" s="67"/>
      <c r="D25" s="58"/>
      <c r="E25" s="83"/>
      <c r="F25" s="83"/>
      <c r="G25" s="83"/>
      <c r="H25" s="68"/>
      <c r="J25" s="73"/>
      <c r="K25" s="74"/>
      <c r="L25" s="74"/>
      <c r="M25" s="74"/>
      <c r="N25" s="75"/>
      <c r="O25" s="80"/>
      <c r="P25" s="27" t="s">
        <v>203</v>
      </c>
      <c r="Q25" s="52" t="s">
        <v>200</v>
      </c>
    </row>
    <row r="26" spans="2:17" x14ac:dyDescent="0.25">
      <c r="B26" s="67"/>
      <c r="C26" s="67"/>
      <c r="D26" s="58"/>
      <c r="E26" s="83"/>
      <c r="F26" s="83"/>
      <c r="G26" s="83"/>
      <c r="H26" s="68"/>
      <c r="J26" s="73"/>
      <c r="K26" s="74"/>
      <c r="L26" s="74"/>
      <c r="M26" s="74"/>
      <c r="N26" s="75"/>
      <c r="O26" s="80"/>
      <c r="P26" s="27" t="s">
        <v>204</v>
      </c>
      <c r="Q26" s="52" t="s">
        <v>201</v>
      </c>
    </row>
    <row r="27" spans="2:17" x14ac:dyDescent="0.25">
      <c r="B27" s="67"/>
      <c r="C27" s="67"/>
      <c r="D27" s="58"/>
      <c r="E27" s="83"/>
      <c r="F27" s="83"/>
      <c r="G27" s="83"/>
      <c r="H27" s="68"/>
      <c r="J27" s="73"/>
      <c r="K27" s="74"/>
      <c r="L27" s="74"/>
      <c r="M27" s="74"/>
      <c r="N27" s="75"/>
      <c r="O27" s="80"/>
      <c r="P27" s="27" t="s">
        <v>205</v>
      </c>
      <c r="Q27" s="52" t="s">
        <v>202</v>
      </c>
    </row>
    <row r="28" spans="2:17" x14ac:dyDescent="0.25">
      <c r="B28" s="67"/>
      <c r="C28" s="67"/>
      <c r="D28" s="58"/>
      <c r="E28" s="83"/>
      <c r="F28" s="83"/>
      <c r="G28" s="83"/>
      <c r="H28" s="68"/>
      <c r="J28" s="73"/>
      <c r="K28" s="74"/>
      <c r="L28" s="74"/>
      <c r="M28" s="74"/>
      <c r="N28" s="75"/>
      <c r="O28" s="80"/>
      <c r="P28" s="27" t="s">
        <v>207</v>
      </c>
      <c r="Q28" s="52" t="s">
        <v>214</v>
      </c>
    </row>
    <row r="29" spans="2:17" x14ac:dyDescent="0.25">
      <c r="B29" s="67"/>
      <c r="C29" s="67"/>
      <c r="D29" s="58"/>
      <c r="E29" s="83"/>
      <c r="F29" s="83"/>
      <c r="G29" s="83"/>
      <c r="H29" s="68"/>
      <c r="J29" s="73"/>
      <c r="K29" s="74"/>
      <c r="L29" s="74"/>
      <c r="M29" s="74"/>
      <c r="N29" s="75"/>
      <c r="O29" s="80"/>
      <c r="P29" s="27" t="s">
        <v>206</v>
      </c>
      <c r="Q29" s="52" t="s">
        <v>215</v>
      </c>
    </row>
    <row r="30" spans="2:17" x14ac:dyDescent="0.25">
      <c r="J30" s="73"/>
      <c r="K30" s="74"/>
      <c r="L30" s="74"/>
      <c r="M30" s="74"/>
      <c r="N30" s="75"/>
      <c r="O30" s="80"/>
      <c r="P30" s="27" t="s">
        <v>208</v>
      </c>
      <c r="Q30" s="52" t="s">
        <v>216</v>
      </c>
    </row>
    <row r="31" spans="2:17" x14ac:dyDescent="0.25">
      <c r="J31" s="73"/>
      <c r="K31" s="74"/>
      <c r="L31" s="74"/>
      <c r="M31" s="74"/>
      <c r="N31" s="75"/>
      <c r="O31" s="80"/>
      <c r="P31" s="27" t="s">
        <v>209</v>
      </c>
      <c r="Q31" s="52" t="s">
        <v>217</v>
      </c>
    </row>
    <row r="32" spans="2:17" x14ac:dyDescent="0.25">
      <c r="J32" s="73"/>
      <c r="K32" s="74"/>
      <c r="L32" s="74"/>
      <c r="M32" s="74"/>
      <c r="N32" s="75"/>
      <c r="O32" s="80"/>
      <c r="P32" s="27" t="s">
        <v>210</v>
      </c>
      <c r="Q32" s="52" t="s">
        <v>218</v>
      </c>
    </row>
    <row r="33" spans="10:17" x14ac:dyDescent="0.25">
      <c r="J33" s="73"/>
      <c r="K33" s="74"/>
      <c r="L33" s="74"/>
      <c r="M33" s="74"/>
      <c r="N33" s="75"/>
      <c r="O33" s="80"/>
      <c r="P33" s="27" t="s">
        <v>211</v>
      </c>
      <c r="Q33" s="52" t="s">
        <v>219</v>
      </c>
    </row>
    <row r="34" spans="10:17" x14ac:dyDescent="0.25">
      <c r="J34" s="73"/>
      <c r="K34" s="74"/>
      <c r="L34" s="74"/>
      <c r="M34" s="74"/>
      <c r="N34" s="75"/>
      <c r="O34" s="80"/>
      <c r="P34" s="27" t="s">
        <v>212</v>
      </c>
      <c r="Q34" s="52" t="s">
        <v>220</v>
      </c>
    </row>
    <row r="35" spans="10:17" x14ac:dyDescent="0.25">
      <c r="J35" s="73"/>
      <c r="K35" s="74"/>
      <c r="L35" s="74"/>
      <c r="M35" s="74"/>
      <c r="N35" s="75"/>
      <c r="O35" s="80"/>
      <c r="P35" s="27" t="s">
        <v>213</v>
      </c>
      <c r="Q35" s="52" t="s">
        <v>221</v>
      </c>
    </row>
    <row r="36" spans="10:17" x14ac:dyDescent="0.25">
      <c r="J36" s="73"/>
      <c r="K36" s="74"/>
      <c r="L36" s="74"/>
      <c r="M36" s="74"/>
      <c r="N36" s="75"/>
      <c r="O36" s="80"/>
      <c r="P36" s="27" t="s">
        <v>222</v>
      </c>
      <c r="Q36" s="52" t="s">
        <v>226</v>
      </c>
    </row>
    <row r="37" spans="10:17" x14ac:dyDescent="0.25">
      <c r="J37" s="73"/>
      <c r="K37" s="74"/>
      <c r="L37" s="74"/>
      <c r="M37" s="74"/>
      <c r="N37" s="75"/>
      <c r="O37" s="80"/>
      <c r="P37" s="27" t="s">
        <v>223</v>
      </c>
      <c r="Q37" s="52" t="s">
        <v>227</v>
      </c>
    </row>
    <row r="38" spans="10:17" x14ac:dyDescent="0.25">
      <c r="J38" s="76"/>
      <c r="K38" s="77"/>
      <c r="L38" s="77"/>
      <c r="M38" s="77"/>
      <c r="N38" s="78"/>
      <c r="O38" s="80"/>
      <c r="P38" s="27" t="s">
        <v>224</v>
      </c>
      <c r="Q38" s="52" t="s">
        <v>228</v>
      </c>
    </row>
    <row r="39" spans="10:17" x14ac:dyDescent="0.25">
      <c r="P39" s="27" t="s">
        <v>225</v>
      </c>
      <c r="Q39" s="52" t="s">
        <v>229</v>
      </c>
    </row>
  </sheetData>
  <mergeCells count="31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B5:C5"/>
    <mergeCell ref="B6:C6"/>
    <mergeCell ref="J23:N38"/>
    <mergeCell ref="O3:O38"/>
    <mergeCell ref="M3:N3"/>
    <mergeCell ref="H22:H29"/>
    <mergeCell ref="E22:E29"/>
    <mergeCell ref="F22:G29"/>
    <mergeCell ref="L3:L22"/>
    <mergeCell ref="J15:K15"/>
    <mergeCell ref="M17:N17"/>
    <mergeCell ref="B22:C29"/>
    <mergeCell ref="B20:C20"/>
    <mergeCell ref="B21:C21"/>
    <mergeCell ref="F13:H21"/>
    <mergeCell ref="B18:C18"/>
    <mergeCell ref="B19:C19"/>
    <mergeCell ref="B17:C17"/>
    <mergeCell ref="B16:C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6"/>
  <sheetViews>
    <sheetView zoomScaleNormal="100" workbookViewId="0">
      <selection activeCell="G21" sqref="G21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69"/>
      <c r="B1" s="69"/>
      <c r="C1" s="68" t="s">
        <v>30</v>
      </c>
      <c r="D1" s="68"/>
      <c r="E1" s="68"/>
      <c r="F1" s="68" t="s">
        <v>31</v>
      </c>
      <c r="G1" s="68"/>
      <c r="H1" s="68"/>
      <c r="I1" s="68"/>
      <c r="J1" s="68"/>
      <c r="K1" s="68"/>
      <c r="L1" s="68" t="s">
        <v>32</v>
      </c>
      <c r="M1" s="68"/>
      <c r="N1" s="68"/>
      <c r="O1" s="68" t="s">
        <v>41</v>
      </c>
      <c r="P1" s="68"/>
      <c r="Q1" s="68"/>
      <c r="R1" s="68"/>
      <c r="S1" s="68" t="s">
        <v>34</v>
      </c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</row>
    <row r="2" spans="1:37" x14ac:dyDescent="0.25">
      <c r="A2" s="69"/>
      <c r="B2" s="69"/>
      <c r="C2" s="97" t="s">
        <v>74</v>
      </c>
      <c r="D2" s="97"/>
      <c r="E2" s="97"/>
      <c r="F2" s="97" t="s">
        <v>28</v>
      </c>
      <c r="G2" s="97"/>
      <c r="H2" s="97"/>
      <c r="I2" s="97" t="s">
        <v>29</v>
      </c>
      <c r="J2" s="97"/>
      <c r="K2" s="97"/>
      <c r="L2" s="68" t="s">
        <v>33</v>
      </c>
      <c r="M2" s="68"/>
      <c r="N2" s="68"/>
      <c r="O2" s="68" t="s">
        <v>38</v>
      </c>
      <c r="P2" s="68"/>
      <c r="Q2" s="68"/>
      <c r="R2" s="83" t="s">
        <v>83</v>
      </c>
      <c r="S2" s="96" t="s">
        <v>0</v>
      </c>
      <c r="T2" s="97" t="s">
        <v>92</v>
      </c>
      <c r="U2" s="97"/>
      <c r="V2" s="97"/>
      <c r="W2" s="68" t="s">
        <v>90</v>
      </c>
      <c r="X2" s="68"/>
      <c r="Y2" s="68"/>
      <c r="Z2" s="93" t="s">
        <v>91</v>
      </c>
      <c r="AA2" s="94"/>
      <c r="AB2" s="95"/>
      <c r="AC2" s="68" t="s">
        <v>88</v>
      </c>
      <c r="AD2" s="68"/>
      <c r="AE2" s="68"/>
      <c r="AF2" s="68" t="s">
        <v>89</v>
      </c>
      <c r="AG2" s="68"/>
      <c r="AH2" s="68"/>
      <c r="AI2" s="68" t="s">
        <v>75</v>
      </c>
      <c r="AJ2" s="68"/>
      <c r="AK2" s="68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3"/>
      <c r="S3" s="96"/>
      <c r="T3" s="16" t="s">
        <v>61</v>
      </c>
      <c r="U3" s="16" t="s">
        <v>62</v>
      </c>
      <c r="V3" s="16" t="s">
        <v>63</v>
      </c>
      <c r="W3" s="25" t="s">
        <v>65</v>
      </c>
      <c r="X3" s="25" t="s">
        <v>64</v>
      </c>
      <c r="Y3" s="25" t="s">
        <v>66</v>
      </c>
      <c r="Z3" s="25" t="s">
        <v>52</v>
      </c>
      <c r="AA3" s="25" t="s">
        <v>53</v>
      </c>
      <c r="AB3" s="25" t="s">
        <v>54</v>
      </c>
      <c r="AC3" s="25" t="s">
        <v>55</v>
      </c>
      <c r="AD3" s="25" t="s">
        <v>56</v>
      </c>
      <c r="AE3" s="25" t="s">
        <v>57</v>
      </c>
      <c r="AF3" s="25" t="s">
        <v>58</v>
      </c>
      <c r="AG3" s="25" t="s">
        <v>59</v>
      </c>
      <c r="AH3" s="25" t="s">
        <v>60</v>
      </c>
      <c r="AI3" s="26" t="s">
        <v>2</v>
      </c>
      <c r="AJ3" s="26" t="s">
        <v>3</v>
      </c>
      <c r="AK3" s="26" t="s">
        <v>4</v>
      </c>
    </row>
    <row r="4" spans="1:37" x14ac:dyDescent="0.25">
      <c r="A4" s="16">
        <v>1</v>
      </c>
      <c r="B4" s="16" t="s">
        <v>39</v>
      </c>
      <c r="C4" s="56">
        <v>0</v>
      </c>
      <c r="D4" s="56">
        <v>0</v>
      </c>
      <c r="E4" s="56">
        <v>0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  <c r="P4" s="53">
        <v>0</v>
      </c>
      <c r="Q4" s="56">
        <v>0</v>
      </c>
      <c r="R4" s="56">
        <v>0</v>
      </c>
      <c r="S4" s="56">
        <v>0</v>
      </c>
      <c r="T4" s="56">
        <v>0</v>
      </c>
      <c r="U4" s="56">
        <v>0</v>
      </c>
      <c r="V4" s="56">
        <v>0</v>
      </c>
      <c r="W4" s="53">
        <v>0</v>
      </c>
      <c r="X4" s="53">
        <v>0</v>
      </c>
      <c r="Y4" s="53">
        <v>0</v>
      </c>
      <c r="Z4" s="53">
        <v>0</v>
      </c>
      <c r="AA4" s="53">
        <v>0</v>
      </c>
      <c r="AB4" s="53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53">
        <v>0</v>
      </c>
      <c r="AJ4" s="53">
        <v>0</v>
      </c>
      <c r="AK4" s="53">
        <v>0</v>
      </c>
    </row>
    <row r="5" spans="1:37" x14ac:dyDescent="0.25">
      <c r="A5" s="16">
        <v>2</v>
      </c>
      <c r="B5" s="16" t="s">
        <v>243</v>
      </c>
      <c r="C5" s="56">
        <v>0</v>
      </c>
      <c r="D5" s="56">
        <v>0.28448000000000001</v>
      </c>
      <c r="E5" s="56">
        <v>0</v>
      </c>
      <c r="F5" s="53">
        <v>0</v>
      </c>
      <c r="G5" s="53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  <c r="P5" s="53">
        <v>0</v>
      </c>
      <c r="Q5" s="56">
        <v>0</v>
      </c>
      <c r="R5" s="56">
        <v>0</v>
      </c>
      <c r="S5" s="56">
        <v>240</v>
      </c>
      <c r="T5" s="56">
        <v>0</v>
      </c>
      <c r="U5" s="56">
        <v>0</v>
      </c>
      <c r="V5" s="56">
        <v>17.850000000000001</v>
      </c>
      <c r="W5" s="53">
        <v>0</v>
      </c>
      <c r="X5" s="53">
        <v>0</v>
      </c>
      <c r="Y5" s="53">
        <v>0</v>
      </c>
      <c r="Z5" s="53">
        <v>0</v>
      </c>
      <c r="AA5" s="53">
        <v>0</v>
      </c>
      <c r="AB5" s="53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53">
        <v>0</v>
      </c>
      <c r="AJ5" s="53">
        <v>0</v>
      </c>
      <c r="AK5" s="53">
        <v>0</v>
      </c>
    </row>
    <row r="6" spans="1:37" x14ac:dyDescent="0.25">
      <c r="A6" s="16">
        <v>3</v>
      </c>
      <c r="B6" s="16" t="s">
        <v>84</v>
      </c>
      <c r="C6" s="17">
        <v>0.27419300000000002</v>
      </c>
      <c r="D6" s="56">
        <v>0.16611600000000001</v>
      </c>
      <c r="E6" s="56">
        <v>0</v>
      </c>
      <c r="F6" s="53">
        <v>0</v>
      </c>
      <c r="G6" s="53">
        <v>0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  <c r="P6" s="53">
        <v>0</v>
      </c>
      <c r="Q6" s="56">
        <v>0</v>
      </c>
      <c r="R6" s="56">
        <v>0</v>
      </c>
      <c r="S6" s="56">
        <v>3</v>
      </c>
      <c r="T6" s="56">
        <v>0</v>
      </c>
      <c r="U6" s="56">
        <v>0</v>
      </c>
      <c r="V6" s="56">
        <v>0.03</v>
      </c>
      <c r="W6" s="53">
        <v>0</v>
      </c>
      <c r="X6" s="53">
        <v>0</v>
      </c>
      <c r="Y6" s="53">
        <v>0</v>
      </c>
      <c r="Z6" s="53">
        <v>0</v>
      </c>
      <c r="AA6" s="53">
        <v>0</v>
      </c>
      <c r="AB6" s="53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53">
        <v>0</v>
      </c>
      <c r="AJ6" s="53">
        <v>0</v>
      </c>
      <c r="AK6" s="53">
        <v>0</v>
      </c>
    </row>
    <row r="7" spans="1:37" x14ac:dyDescent="0.25">
      <c r="A7" s="16">
        <v>4</v>
      </c>
      <c r="B7" s="16" t="s">
        <v>244</v>
      </c>
      <c r="C7" s="56">
        <v>0.48970999999999998</v>
      </c>
      <c r="D7" s="56">
        <v>0.30387229999999998</v>
      </c>
      <c r="E7" s="56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  <c r="P7" s="53">
        <v>0</v>
      </c>
      <c r="Q7" s="56">
        <v>1</v>
      </c>
      <c r="R7" s="56">
        <v>0.30387229999999998</v>
      </c>
      <c r="S7" s="56">
        <v>40</v>
      </c>
      <c r="T7" s="56">
        <v>0</v>
      </c>
      <c r="U7" s="56">
        <v>0</v>
      </c>
      <c r="V7" s="56">
        <v>1.58</v>
      </c>
      <c r="W7" s="53">
        <v>0</v>
      </c>
      <c r="X7" s="53">
        <v>0</v>
      </c>
      <c r="Y7" s="53">
        <v>0</v>
      </c>
      <c r="Z7" s="53">
        <v>0</v>
      </c>
      <c r="AA7" s="53">
        <v>0</v>
      </c>
      <c r="AB7" s="53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53">
        <v>0</v>
      </c>
      <c r="AJ7" s="53">
        <v>0</v>
      </c>
      <c r="AK7" s="53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1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66"/>
  <sheetViews>
    <sheetView topLeftCell="A6" zoomScaleNormal="100" workbookViewId="0">
      <selection activeCell="J63" sqref="I63:J63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31" ht="19.5" customHeight="1" x14ac:dyDescent="0.3">
      <c r="A1" s="99" t="s">
        <v>5</v>
      </c>
      <c r="B1" s="99"/>
      <c r="C1" s="99"/>
      <c r="D1" s="99"/>
      <c r="E1" s="99"/>
      <c r="F1" s="99"/>
      <c r="G1" s="99"/>
      <c r="H1" s="99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31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00" t="s">
        <v>42</v>
      </c>
      <c r="G2" s="100"/>
      <c r="H2" s="10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31" x14ac:dyDescent="0.25">
      <c r="A3" s="7">
        <v>1</v>
      </c>
      <c r="B3" s="57" t="s">
        <v>5</v>
      </c>
      <c r="C3" s="57"/>
      <c r="D3" s="57">
        <v>2</v>
      </c>
      <c r="E3" s="57">
        <v>3</v>
      </c>
      <c r="F3" s="57">
        <v>0.122682</v>
      </c>
      <c r="G3" s="57">
        <v>0.16611600000000001</v>
      </c>
      <c r="H3" s="57">
        <v>0</v>
      </c>
      <c r="I3" s="18"/>
      <c r="J3" s="18"/>
      <c r="K3" s="18"/>
      <c r="R3" s="10"/>
      <c r="S3" s="10"/>
      <c r="T3" s="10"/>
      <c r="U3" s="10"/>
      <c r="V3" s="10"/>
      <c r="W3" s="10"/>
      <c r="X3" s="10"/>
    </row>
    <row r="4" spans="1:31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31" ht="18.75" x14ac:dyDescent="0.3">
      <c r="A5" s="99" t="s">
        <v>47</v>
      </c>
      <c r="B5" s="99"/>
      <c r="C5" s="99"/>
      <c r="D5" s="99"/>
      <c r="E5" s="99"/>
      <c r="F5" s="99"/>
      <c r="G5" s="99"/>
      <c r="H5" s="99"/>
      <c r="I5" s="99"/>
      <c r="J5" s="99"/>
      <c r="K5" s="99"/>
      <c r="R5" s="10"/>
      <c r="S5" s="10"/>
      <c r="T5" s="10"/>
      <c r="U5" s="10"/>
      <c r="V5" s="10"/>
      <c r="W5" s="10"/>
      <c r="X5" s="10"/>
    </row>
    <row r="6" spans="1:31" x14ac:dyDescent="0.25">
      <c r="A6" s="23" t="s">
        <v>40</v>
      </c>
      <c r="B6" s="23" t="s">
        <v>6</v>
      </c>
      <c r="C6" s="23" t="s">
        <v>7</v>
      </c>
      <c r="D6" s="23" t="s">
        <v>8</v>
      </c>
      <c r="E6" s="23" t="s">
        <v>9</v>
      </c>
      <c r="F6" s="104" t="s">
        <v>48</v>
      </c>
      <c r="G6" s="105"/>
      <c r="H6" s="106"/>
      <c r="I6" s="104" t="s">
        <v>49</v>
      </c>
      <c r="J6" s="105"/>
      <c r="K6" s="106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31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31" ht="18.75" x14ac:dyDescent="0.3">
      <c r="A8" s="99" t="s">
        <v>10</v>
      </c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R8" s="10"/>
      <c r="S8" s="10"/>
      <c r="T8" s="10"/>
      <c r="U8" s="10"/>
      <c r="V8" s="10"/>
      <c r="W8" s="10"/>
      <c r="X8" s="10"/>
    </row>
    <row r="9" spans="1:31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0" t="s">
        <v>42</v>
      </c>
      <c r="G9" s="100"/>
      <c r="H9" s="100"/>
      <c r="I9" s="98" t="s">
        <v>43</v>
      </c>
      <c r="J9" s="98"/>
      <c r="K9" s="98"/>
      <c r="L9" s="98" t="s">
        <v>44</v>
      </c>
      <c r="M9" s="98"/>
      <c r="N9" s="98"/>
      <c r="R9" s="10"/>
      <c r="S9" s="10"/>
      <c r="T9" s="10"/>
      <c r="U9" s="10"/>
      <c r="V9" s="10"/>
      <c r="W9" s="10"/>
      <c r="X9" s="10"/>
    </row>
    <row r="10" spans="1:31" x14ac:dyDescent="0.25">
      <c r="A10" s="7"/>
      <c r="B10" s="57"/>
      <c r="C10" s="57"/>
      <c r="D10" s="57"/>
      <c r="E10" s="57"/>
      <c r="F10" s="57"/>
      <c r="G10" s="57"/>
      <c r="H10" s="57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31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31" ht="18.75" x14ac:dyDescent="0.3">
      <c r="A12" s="99" t="s">
        <v>12</v>
      </c>
      <c r="B12" s="99"/>
      <c r="C12" s="99"/>
      <c r="D12" s="99"/>
      <c r="E12" s="99"/>
      <c r="F12" s="99"/>
      <c r="G12" s="99"/>
      <c r="H12" s="99"/>
      <c r="I12" s="99"/>
      <c r="J12" s="99"/>
      <c r="K12" s="99"/>
      <c r="R12" s="10"/>
      <c r="S12" s="10"/>
      <c r="T12" s="10"/>
      <c r="U12" s="10"/>
      <c r="V12" s="10"/>
      <c r="W12" s="10"/>
      <c r="X12" s="10"/>
    </row>
    <row r="13" spans="1:31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00" t="s">
        <v>42</v>
      </c>
      <c r="G13" s="100"/>
      <c r="H13" s="100"/>
      <c r="I13" s="98" t="s">
        <v>45</v>
      </c>
      <c r="J13" s="98"/>
      <c r="K13" s="98"/>
      <c r="R13" s="10"/>
      <c r="S13" s="10"/>
      <c r="T13" s="10"/>
      <c r="U13" s="10"/>
      <c r="V13" s="10"/>
      <c r="W13" s="10"/>
      <c r="X13" s="10"/>
    </row>
    <row r="14" spans="1:31" x14ac:dyDescent="0.25">
      <c r="A14" s="38">
        <v>2</v>
      </c>
      <c r="B14" s="38" t="s">
        <v>12</v>
      </c>
      <c r="C14" s="38" t="s">
        <v>237</v>
      </c>
      <c r="D14" s="38">
        <v>3</v>
      </c>
      <c r="E14" s="38">
        <v>4</v>
      </c>
      <c r="F14" s="38">
        <f>0.4257</f>
        <v>0.42570000000000002</v>
      </c>
      <c r="G14" s="38">
        <f>0.166116</f>
        <v>0.16611600000000001</v>
      </c>
      <c r="H14" s="38">
        <v>0</v>
      </c>
      <c r="I14" s="38">
        <f>0.4257</f>
        <v>0.42570000000000002</v>
      </c>
      <c r="J14" s="38">
        <f>0.166116</f>
        <v>0.16611600000000001</v>
      </c>
      <c r="K14" s="38">
        <v>0.1</v>
      </c>
      <c r="R14" s="10"/>
      <c r="S14" s="10"/>
      <c r="T14" s="10"/>
      <c r="U14" s="18">
        <v>1</v>
      </c>
      <c r="V14" s="18" t="s">
        <v>12</v>
      </c>
      <c r="W14" s="18" t="s">
        <v>236</v>
      </c>
      <c r="X14" s="18">
        <v>2</v>
      </c>
      <c r="Y14" s="18">
        <v>3</v>
      </c>
      <c r="Z14" s="54">
        <f>0.122682</f>
        <v>0.122682</v>
      </c>
      <c r="AA14" s="54">
        <f>0.166116</f>
        <v>0.16611600000000001</v>
      </c>
      <c r="AB14" s="54">
        <v>0</v>
      </c>
      <c r="AC14" s="54">
        <f>0.122682</f>
        <v>0.122682</v>
      </c>
      <c r="AD14" s="54">
        <f>0.166116</f>
        <v>0.16611600000000001</v>
      </c>
      <c r="AE14" s="54">
        <v>0.1</v>
      </c>
    </row>
    <row r="15" spans="1:31" s="13" customFormat="1" x14ac:dyDescent="0.25"/>
    <row r="16" spans="1:3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99" t="s">
        <v>13</v>
      </c>
      <c r="B17" s="99"/>
      <c r="C17" s="99"/>
      <c r="D17" s="99"/>
      <c r="E17" s="99"/>
      <c r="F17" s="99"/>
      <c r="G17" s="99"/>
      <c r="H17" s="99"/>
      <c r="I17" s="99"/>
      <c r="J17" s="99"/>
      <c r="K17" s="99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100" t="s">
        <v>42</v>
      </c>
      <c r="G18" s="100"/>
      <c r="H18" s="100"/>
      <c r="I18" s="98" t="s">
        <v>43</v>
      </c>
      <c r="J18" s="98"/>
      <c r="K18" s="98"/>
    </row>
    <row r="19" spans="1:24" s="10" customForma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99" t="s">
        <v>14</v>
      </c>
      <c r="B21" s="99"/>
      <c r="C21" s="99"/>
      <c r="D21" s="99"/>
      <c r="E21" s="99"/>
      <c r="F21" s="99"/>
      <c r="G21" s="99"/>
      <c r="H21" s="99"/>
      <c r="I21" s="99"/>
      <c r="J21" s="99"/>
      <c r="K21" s="99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00" t="s">
        <v>42</v>
      </c>
      <c r="G22" s="100"/>
      <c r="H22" s="100"/>
      <c r="I22" s="98" t="s">
        <v>11</v>
      </c>
      <c r="J22" s="98"/>
      <c r="K22" s="98"/>
    </row>
    <row r="23" spans="1:24" s="18" customFormat="1" x14ac:dyDescent="0.25">
      <c r="A23" s="18">
        <v>5</v>
      </c>
      <c r="B23" s="18" t="s">
        <v>14</v>
      </c>
      <c r="C23" s="18" t="s">
        <v>46</v>
      </c>
      <c r="D23" s="18">
        <v>2</v>
      </c>
      <c r="E23" s="18">
        <v>1</v>
      </c>
      <c r="F23" s="18">
        <v>0</v>
      </c>
      <c r="G23" s="18">
        <v>0.28399999999999997</v>
      </c>
      <c r="H23" s="18">
        <v>0</v>
      </c>
      <c r="I23" s="18">
        <v>0</v>
      </c>
      <c r="J23" s="18">
        <v>0.5</v>
      </c>
      <c r="K23" s="18">
        <v>0</v>
      </c>
    </row>
    <row r="24" spans="1:24" s="18" customFormat="1" x14ac:dyDescent="0.25"/>
    <row r="25" spans="1:24" s="18" customFormat="1" x14ac:dyDescent="0.25"/>
    <row r="26" spans="1:24" s="18" customFormat="1" x14ac:dyDescent="0.25"/>
    <row r="27" spans="1:24" s="18" customFormat="1" ht="18.75" x14ac:dyDescent="0.3">
      <c r="A27" s="99" t="s">
        <v>122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</row>
    <row r="28" spans="1:24" s="18" customFormat="1" x14ac:dyDescent="0.25">
      <c r="A28" s="30" t="s">
        <v>40</v>
      </c>
      <c r="B28" s="30" t="s">
        <v>6</v>
      </c>
      <c r="C28" s="30" t="s">
        <v>7</v>
      </c>
      <c r="D28" s="30" t="s">
        <v>8</v>
      </c>
      <c r="E28" s="30" t="s">
        <v>9</v>
      </c>
      <c r="F28" s="100" t="s">
        <v>48</v>
      </c>
      <c r="G28" s="100"/>
      <c r="H28" s="100"/>
      <c r="I28" s="98" t="s">
        <v>49</v>
      </c>
      <c r="J28" s="98"/>
      <c r="K28" s="98"/>
      <c r="L28" s="98" t="s">
        <v>123</v>
      </c>
      <c r="M28" s="98"/>
      <c r="N28" s="98"/>
    </row>
    <row r="29" spans="1:24" s="18" customFormat="1" x14ac:dyDescent="0.25"/>
    <row r="30" spans="1:24" s="18" customFormat="1" x14ac:dyDescent="0.25"/>
    <row r="31" spans="1:24" s="18" customFormat="1" ht="18.75" x14ac:dyDescent="0.3">
      <c r="A31" s="99" t="s">
        <v>124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1:24" s="18" customFormat="1" x14ac:dyDescent="0.25">
      <c r="A32" s="30" t="s">
        <v>40</v>
      </c>
      <c r="B32" s="30" t="s">
        <v>6</v>
      </c>
      <c r="C32" s="30" t="s">
        <v>7</v>
      </c>
      <c r="D32" s="30" t="s">
        <v>8</v>
      </c>
      <c r="E32" s="30" t="s">
        <v>9</v>
      </c>
      <c r="F32" s="104" t="s">
        <v>48</v>
      </c>
      <c r="G32" s="105"/>
      <c r="H32" s="106"/>
      <c r="I32" s="104" t="s">
        <v>49</v>
      </c>
      <c r="J32" s="105"/>
      <c r="K32" s="106"/>
      <c r="L32" s="98" t="s">
        <v>125</v>
      </c>
      <c r="M32" s="98"/>
      <c r="N32" s="98"/>
      <c r="O32" s="98" t="s">
        <v>126</v>
      </c>
      <c r="P32" s="98"/>
      <c r="Q32" s="98"/>
      <c r="T32" s="54"/>
      <c r="U32" s="54"/>
      <c r="V32" s="54"/>
    </row>
    <row r="33" spans="1:24" s="18" customFormat="1" x14ac:dyDescent="0.25">
      <c r="A33" s="18">
        <v>3</v>
      </c>
      <c r="B33" s="18" t="s">
        <v>133</v>
      </c>
      <c r="C33" s="18" t="s">
        <v>235</v>
      </c>
      <c r="D33" s="18">
        <v>2</v>
      </c>
      <c r="E33" s="18">
        <v>4</v>
      </c>
      <c r="F33" s="54">
        <f>0.26035</f>
        <v>0.26035000000000003</v>
      </c>
      <c r="G33" s="54">
        <f>0.69342</f>
        <v>0.69342000000000004</v>
      </c>
      <c r="H33" s="54">
        <v>0</v>
      </c>
      <c r="I33" s="54">
        <f>0.41097</f>
        <v>0.41097</v>
      </c>
      <c r="J33" s="54">
        <v>0.19003</v>
      </c>
      <c r="K33" s="54">
        <v>0</v>
      </c>
      <c r="L33" s="18">
        <f>0.26035</f>
        <v>0.26035000000000003</v>
      </c>
      <c r="M33" s="18">
        <f>0.69342</f>
        <v>0.69342000000000004</v>
      </c>
      <c r="N33" s="18">
        <v>0.1</v>
      </c>
      <c r="O33" s="38">
        <v>0.16535</v>
      </c>
      <c r="P33" s="38">
        <v>-0.52729999999999999</v>
      </c>
      <c r="Q33" s="38">
        <v>0</v>
      </c>
      <c r="T33" s="38"/>
      <c r="U33" s="38"/>
      <c r="V33" s="38"/>
    </row>
    <row r="34" spans="1:24" s="10" customFormat="1" ht="14.25" customHeight="1" x14ac:dyDescent="0.25"/>
    <row r="35" spans="1:24" ht="18.75" x14ac:dyDescent="0.3">
      <c r="A35" s="99" t="s">
        <v>15</v>
      </c>
      <c r="B35" s="99"/>
      <c r="C35" s="99"/>
      <c r="D35" s="99"/>
      <c r="E35" s="99"/>
      <c r="F35" s="99"/>
      <c r="G35" s="11"/>
      <c r="H35" s="11"/>
      <c r="I35" s="11"/>
      <c r="J35" s="11"/>
      <c r="K35" s="11"/>
      <c r="R35" s="10"/>
      <c r="S35" s="10"/>
      <c r="T35" s="10"/>
      <c r="U35" s="10"/>
      <c r="V35" s="10"/>
      <c r="W35" s="10"/>
      <c r="X35" s="10"/>
    </row>
    <row r="36" spans="1:24" s="10" customFormat="1" x14ac:dyDescent="0.25">
      <c r="A36" s="15" t="s">
        <v>40</v>
      </c>
      <c r="B36" s="15" t="s">
        <v>6</v>
      </c>
      <c r="C36" s="15" t="s">
        <v>7</v>
      </c>
      <c r="D36" s="15" t="s">
        <v>16</v>
      </c>
      <c r="E36" s="15" t="s">
        <v>17</v>
      </c>
      <c r="F36" s="15" t="s">
        <v>18</v>
      </c>
      <c r="G36" s="12"/>
      <c r="H36" s="12"/>
      <c r="I36" s="12"/>
      <c r="J36" s="12"/>
      <c r="K36" s="12"/>
    </row>
    <row r="37" spans="1:24" s="10" customFormat="1" x14ac:dyDescent="0.25">
      <c r="A37" s="20"/>
      <c r="B37" s="20"/>
      <c r="C37" s="20"/>
      <c r="D37" s="20"/>
      <c r="E37" s="20"/>
      <c r="F37" s="20"/>
      <c r="G37" s="12"/>
      <c r="H37" s="12"/>
      <c r="I37" s="12"/>
      <c r="J37" s="12"/>
      <c r="K37" s="12"/>
    </row>
    <row r="38" spans="1:24" x14ac:dyDescent="0.25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9"/>
      <c r="R38" s="10"/>
      <c r="S38" s="10"/>
      <c r="T38" s="10"/>
      <c r="U38" s="10"/>
      <c r="V38" s="10"/>
      <c r="W38" s="10"/>
      <c r="X38" s="10"/>
    </row>
    <row r="39" spans="1:24" ht="18.75" x14ac:dyDescent="0.3">
      <c r="A39" s="99" t="s">
        <v>19</v>
      </c>
      <c r="B39" s="99"/>
      <c r="C39" s="99"/>
      <c r="D39" s="99"/>
      <c r="E39" s="11"/>
      <c r="F39" s="11"/>
      <c r="G39" s="11"/>
      <c r="H39" s="11"/>
      <c r="I39" s="11"/>
      <c r="J39" s="11"/>
      <c r="K39" s="11"/>
      <c r="R39" s="10"/>
      <c r="S39" s="10"/>
      <c r="T39" s="10"/>
      <c r="U39" s="10"/>
      <c r="V39" s="10"/>
      <c r="W39" s="10"/>
      <c r="X39" s="10"/>
    </row>
    <row r="40" spans="1:24" s="10" customFormat="1" x14ac:dyDescent="0.25">
      <c r="A40" s="14" t="s">
        <v>40</v>
      </c>
      <c r="B40" s="8" t="s">
        <v>6</v>
      </c>
      <c r="C40" s="8" t="s">
        <v>7</v>
      </c>
      <c r="D40" s="8" t="s">
        <v>16</v>
      </c>
      <c r="E40" s="12"/>
      <c r="F40" s="12"/>
      <c r="G40" s="12"/>
      <c r="H40" s="12"/>
      <c r="I40" s="12"/>
      <c r="J40" s="12"/>
      <c r="K40" s="12"/>
    </row>
    <row r="41" spans="1:24" x14ac:dyDescent="0.25">
      <c r="A41" s="4">
        <v>1</v>
      </c>
      <c r="B41" s="4" t="s">
        <v>19</v>
      </c>
      <c r="C41" s="4" t="s">
        <v>39</v>
      </c>
      <c r="D41" s="4">
        <v>1</v>
      </c>
      <c r="E41" s="11"/>
      <c r="F41" s="11"/>
      <c r="G41" s="11"/>
      <c r="H41" s="11"/>
      <c r="I41" s="11"/>
      <c r="J41" s="11"/>
      <c r="K41" s="11"/>
    </row>
    <row r="42" spans="1:24" x14ac:dyDescent="0.25">
      <c r="A42" s="4"/>
      <c r="B42" s="4"/>
      <c r="C42" s="4"/>
      <c r="D42" s="4"/>
      <c r="E42" s="11"/>
      <c r="F42" s="11"/>
      <c r="G42" s="11"/>
      <c r="H42" s="11"/>
      <c r="I42" s="11"/>
      <c r="J42" s="11"/>
      <c r="K42" s="11"/>
    </row>
    <row r="43" spans="1:24" ht="18.75" x14ac:dyDescent="0.3">
      <c r="A43" s="101" t="s">
        <v>20</v>
      </c>
      <c r="B43" s="102"/>
      <c r="C43" s="102"/>
      <c r="D43" s="102"/>
      <c r="E43" s="102"/>
      <c r="F43" s="102"/>
      <c r="G43" s="103"/>
      <c r="H43" s="12"/>
      <c r="I43" s="12"/>
      <c r="J43" s="10"/>
      <c r="K43" s="4"/>
      <c r="L43" s="9"/>
    </row>
    <row r="44" spans="1:24" x14ac:dyDescent="0.25">
      <c r="A44" s="14" t="s">
        <v>232</v>
      </c>
      <c r="B44" s="8" t="s">
        <v>6</v>
      </c>
      <c r="C44" s="8" t="s">
        <v>7</v>
      </c>
      <c r="D44" s="8" t="s">
        <v>16</v>
      </c>
      <c r="E44" s="98" t="s">
        <v>21</v>
      </c>
      <c r="F44" s="98"/>
      <c r="G44" s="98"/>
      <c r="H44" s="12"/>
      <c r="I44" s="12"/>
      <c r="J44" s="10"/>
      <c r="K44" s="10"/>
    </row>
    <row r="45" spans="1:24" s="10" customFormat="1" x14ac:dyDescent="0.25">
      <c r="A45" s="13"/>
      <c r="B45" s="13" t="s">
        <v>249</v>
      </c>
      <c r="C45" s="13"/>
      <c r="D45" s="13">
        <v>2</v>
      </c>
      <c r="E45" s="13">
        <v>0</v>
      </c>
      <c r="F45" s="13">
        <v>0.28448000000000001</v>
      </c>
      <c r="G45" s="13">
        <v>0</v>
      </c>
      <c r="H45" s="12"/>
      <c r="I45" s="12"/>
    </row>
    <row r="46" spans="1:24" s="10" customFormat="1" x14ac:dyDescent="0.25">
      <c r="A46" s="13"/>
      <c r="B46" s="13" t="s">
        <v>249</v>
      </c>
      <c r="C46" s="13"/>
      <c r="D46" s="13">
        <v>2</v>
      </c>
      <c r="E46" s="13">
        <v>0</v>
      </c>
      <c r="F46" s="13">
        <f>0.28448-0.118364</f>
        <v>0.16611600000000001</v>
      </c>
      <c r="G46" s="13">
        <v>0</v>
      </c>
      <c r="H46" s="12"/>
      <c r="I46" s="12"/>
    </row>
    <row r="47" spans="1:24" s="10" customFormat="1" x14ac:dyDescent="0.25">
      <c r="A47" s="13"/>
      <c r="B47" s="38" t="s">
        <v>249</v>
      </c>
      <c r="C47" s="13"/>
      <c r="D47" s="13">
        <v>2</v>
      </c>
      <c r="E47" s="13">
        <v>0</v>
      </c>
      <c r="F47" s="13">
        <f>0.288448+0.40894</f>
        <v>0.69738800000000001</v>
      </c>
      <c r="G47" s="13">
        <v>0</v>
      </c>
      <c r="H47"/>
      <c r="I47" s="12"/>
      <c r="J47" s="12"/>
      <c r="K47" s="12"/>
    </row>
    <row r="48" spans="1:24" x14ac:dyDescent="0.25">
      <c r="A48" s="13"/>
      <c r="B48" s="38" t="s">
        <v>249</v>
      </c>
      <c r="C48" s="13"/>
      <c r="D48" s="13">
        <v>2</v>
      </c>
      <c r="E48" s="13">
        <v>0.26035000000000003</v>
      </c>
      <c r="F48" s="13">
        <v>0.69738800000000001</v>
      </c>
      <c r="G48" s="13">
        <v>0</v>
      </c>
    </row>
    <row r="49" spans="1:7" x14ac:dyDescent="0.25">
      <c r="B49" s="21" t="s">
        <v>249</v>
      </c>
      <c r="D49" s="21">
        <v>3</v>
      </c>
      <c r="E49" s="38">
        <v>0.12266199999999999</v>
      </c>
      <c r="F49" s="38">
        <v>0.16611600000000001</v>
      </c>
      <c r="G49" s="38">
        <v>0</v>
      </c>
    </row>
    <row r="50" spans="1:7" x14ac:dyDescent="0.25">
      <c r="B50" s="21" t="s">
        <v>249</v>
      </c>
      <c r="D50" s="21">
        <v>3</v>
      </c>
      <c r="E50" s="38">
        <v>0.42570000000000002</v>
      </c>
      <c r="F50" s="38">
        <v>0.16611600000000001</v>
      </c>
      <c r="G50" s="38">
        <v>0</v>
      </c>
    </row>
    <row r="51" spans="1:7" x14ac:dyDescent="0.25">
      <c r="B51" s="21" t="s">
        <v>249</v>
      </c>
      <c r="D51" s="21">
        <v>4</v>
      </c>
      <c r="E51" s="38">
        <v>0.42570000000000002</v>
      </c>
      <c r="F51" s="38">
        <v>0.16611600000000001</v>
      </c>
      <c r="G51" s="38">
        <v>0</v>
      </c>
    </row>
    <row r="52" spans="1:7" x14ac:dyDescent="0.25">
      <c r="B52" s="21" t="s">
        <v>249</v>
      </c>
      <c r="D52" s="21">
        <v>4</v>
      </c>
      <c r="E52" s="38">
        <v>0.41097</v>
      </c>
      <c r="F52" s="38">
        <v>0.19003</v>
      </c>
      <c r="G52" s="38">
        <v>0</v>
      </c>
    </row>
    <row r="53" spans="1:7" x14ac:dyDescent="0.25">
      <c r="B53" s="21" t="s">
        <v>249</v>
      </c>
      <c r="D53" s="21">
        <v>4</v>
      </c>
      <c r="E53" s="38">
        <v>0.40881200000000001</v>
      </c>
      <c r="F53" s="38">
        <v>0.21540000000000001</v>
      </c>
      <c r="G53" s="38">
        <v>0</v>
      </c>
    </row>
    <row r="54" spans="1:7" x14ac:dyDescent="0.25">
      <c r="A54" s="13"/>
      <c r="B54" s="13" t="s">
        <v>249</v>
      </c>
      <c r="C54" s="13"/>
      <c r="D54" s="13">
        <v>4</v>
      </c>
      <c r="E54" s="13">
        <v>0.48971199999999998</v>
      </c>
      <c r="F54" s="13">
        <v>0.30480000000000002</v>
      </c>
      <c r="G54" s="13">
        <v>0</v>
      </c>
    </row>
    <row r="55" spans="1:7" x14ac:dyDescent="0.25">
      <c r="B55" s="38" t="s">
        <v>249</v>
      </c>
      <c r="D55" s="38">
        <v>4</v>
      </c>
      <c r="E55" s="38">
        <v>0.51500000000000001</v>
      </c>
      <c r="F55" s="38">
        <v>0.3</v>
      </c>
      <c r="G55" s="38">
        <v>0</v>
      </c>
    </row>
    <row r="66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7:K17"/>
    <mergeCell ref="F18:H18"/>
    <mergeCell ref="I18:K18"/>
    <mergeCell ref="E44:G44"/>
    <mergeCell ref="A21:K21"/>
    <mergeCell ref="F22:H22"/>
    <mergeCell ref="I22:K22"/>
    <mergeCell ref="A35:F35"/>
    <mergeCell ref="A39:D39"/>
    <mergeCell ref="A43:G43"/>
    <mergeCell ref="A27:N27"/>
    <mergeCell ref="F28:H28"/>
    <mergeCell ref="I28:K28"/>
    <mergeCell ref="L28:N28"/>
    <mergeCell ref="A31:Q31"/>
    <mergeCell ref="F32:H32"/>
    <mergeCell ref="I32:K32"/>
    <mergeCell ref="L32:N32"/>
    <mergeCell ref="O32:Q32"/>
  </mergeCells>
  <dataValidations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4:B1040 B45:B48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23"/>
  <sheetViews>
    <sheetView workbookViewId="0">
      <selection activeCell="K3" sqref="K3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31.7109375" customWidth="1"/>
    <col min="10" max="10" width="40.140625" customWidth="1"/>
    <col min="11" max="11" width="29.140625" customWidth="1"/>
  </cols>
  <sheetData>
    <row r="1" spans="1:11" ht="18.75" x14ac:dyDescent="0.3">
      <c r="A1" s="107" t="s">
        <v>67</v>
      </c>
      <c r="B1" s="108"/>
      <c r="C1" s="108"/>
      <c r="D1" s="108"/>
      <c r="E1" s="108"/>
      <c r="F1" s="108"/>
      <c r="G1" s="108"/>
      <c r="H1" s="108"/>
      <c r="I1" s="108"/>
      <c r="J1" s="108" t="s">
        <v>250</v>
      </c>
      <c r="K1" s="108"/>
    </row>
    <row r="2" spans="1:11" x14ac:dyDescent="0.25">
      <c r="A2" s="61" t="s">
        <v>40</v>
      </c>
      <c r="B2" s="61" t="s">
        <v>6</v>
      </c>
      <c r="C2" s="61" t="s">
        <v>7</v>
      </c>
      <c r="D2" s="61" t="s">
        <v>16</v>
      </c>
      <c r="E2" s="61" t="s">
        <v>50</v>
      </c>
      <c r="F2" s="98" t="s">
        <v>51</v>
      </c>
      <c r="G2" s="98"/>
      <c r="H2" s="98"/>
      <c r="I2" s="61" t="s">
        <v>251</v>
      </c>
      <c r="J2" s="61" t="s">
        <v>252</v>
      </c>
      <c r="K2" s="61" t="s">
        <v>253</v>
      </c>
    </row>
    <row r="3" spans="1:11" s="38" customFormat="1" x14ac:dyDescent="0.25">
      <c r="B3" s="38" t="s">
        <v>134</v>
      </c>
      <c r="D3" s="38">
        <v>4</v>
      </c>
      <c r="E3" s="38">
        <v>2</v>
      </c>
      <c r="F3" s="38">
        <v>0</v>
      </c>
      <c r="G3" s="38">
        <v>1</v>
      </c>
      <c r="H3" s="38">
        <v>0</v>
      </c>
      <c r="I3" s="24" t="s">
        <v>262</v>
      </c>
      <c r="J3" s="24" t="s">
        <v>263</v>
      </c>
      <c r="K3" s="24" t="s">
        <v>264</v>
      </c>
    </row>
    <row r="10" spans="1:11" x14ac:dyDescent="0.25">
      <c r="H10" t="s">
        <v>87</v>
      </c>
    </row>
    <row r="23" spans="10:10" x14ac:dyDescent="0.25">
      <c r="J23" s="24"/>
    </row>
  </sheetData>
  <mergeCells count="3">
    <mergeCell ref="F2:H2"/>
    <mergeCell ref="A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8"/>
  <sheetViews>
    <sheetView topLeftCell="B1" workbookViewId="0">
      <selection activeCell="J28" sqref="J28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07" t="s">
        <v>71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2" spans="1:33" ht="18.75" customHeigh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111" t="s">
        <v>254</v>
      </c>
      <c r="O2" s="112"/>
      <c r="P2" s="112"/>
      <c r="Q2" s="112"/>
      <c r="R2" s="112"/>
      <c r="S2" s="113"/>
      <c r="AB2" s="117" t="s">
        <v>119</v>
      </c>
      <c r="AC2" s="118"/>
      <c r="AD2" s="118"/>
      <c r="AE2" s="118"/>
      <c r="AF2" s="118"/>
      <c r="AG2" s="119"/>
    </row>
    <row r="3" spans="1:33" s="29" customFormat="1" ht="32.25" customHeight="1" x14ac:dyDescent="0.25">
      <c r="A3" s="62" t="s">
        <v>40</v>
      </c>
      <c r="B3" s="62" t="s">
        <v>6</v>
      </c>
      <c r="C3" s="62" t="s">
        <v>7</v>
      </c>
      <c r="D3" s="62" t="s">
        <v>8</v>
      </c>
      <c r="E3" s="62" t="s">
        <v>9</v>
      </c>
      <c r="F3" s="109" t="s">
        <v>48</v>
      </c>
      <c r="G3" s="127"/>
      <c r="H3" s="110"/>
      <c r="I3" s="128" t="s">
        <v>49</v>
      </c>
      <c r="J3" s="129"/>
      <c r="K3" s="130"/>
      <c r="L3" s="55" t="s">
        <v>245</v>
      </c>
      <c r="M3" s="32" t="s">
        <v>111</v>
      </c>
      <c r="N3" s="62" t="s">
        <v>113</v>
      </c>
      <c r="O3" s="62" t="s">
        <v>114</v>
      </c>
      <c r="P3" s="62" t="s">
        <v>115</v>
      </c>
      <c r="Q3" s="32" t="s">
        <v>116</v>
      </c>
      <c r="R3" s="131" t="s">
        <v>118</v>
      </c>
      <c r="S3" s="131"/>
      <c r="AB3" s="120"/>
      <c r="AC3" s="121"/>
      <c r="AD3" s="121"/>
      <c r="AE3" s="121"/>
      <c r="AF3" s="121"/>
      <c r="AG3" s="122"/>
    </row>
    <row r="4" spans="1:33" x14ac:dyDescent="0.25">
      <c r="B4" s="38" t="s">
        <v>71</v>
      </c>
      <c r="C4" s="38" t="s">
        <v>238</v>
      </c>
      <c r="D4" s="38">
        <v>2</v>
      </c>
      <c r="E4" s="38">
        <v>4</v>
      </c>
      <c r="F4" s="38">
        <f>0.26035</f>
        <v>0.26035000000000003</v>
      </c>
      <c r="G4" s="38">
        <f>0.69342</f>
        <v>0.69342000000000004</v>
      </c>
      <c r="H4" s="38">
        <v>0</v>
      </c>
      <c r="I4" s="38">
        <v>0.41097</v>
      </c>
      <c r="J4" s="38">
        <v>0.19003</v>
      </c>
      <c r="K4" s="38">
        <v>0</v>
      </c>
      <c r="L4" s="18">
        <v>0.50339999999999996</v>
      </c>
      <c r="M4" s="18">
        <f>140000</f>
        <v>140000</v>
      </c>
      <c r="N4" s="63"/>
      <c r="O4" s="18"/>
      <c r="P4" s="18"/>
      <c r="Q4" s="18"/>
      <c r="R4" s="18"/>
      <c r="AB4" s="120"/>
      <c r="AC4" s="121"/>
      <c r="AD4" s="121"/>
      <c r="AE4" s="121"/>
      <c r="AF4" s="121"/>
      <c r="AG4" s="122"/>
    </row>
    <row r="5" spans="1:33" x14ac:dyDescent="0.25">
      <c r="A5" s="38"/>
      <c r="B5" s="38" t="s">
        <v>71</v>
      </c>
      <c r="C5" s="38" t="s">
        <v>239</v>
      </c>
      <c r="D5" s="38">
        <v>4</v>
      </c>
      <c r="E5" s="38">
        <v>1</v>
      </c>
      <c r="F5" s="38">
        <f>0.515112</f>
        <v>0.51511200000000001</v>
      </c>
      <c r="G5" s="38">
        <f>0.3</f>
        <v>0.3</v>
      </c>
      <c r="H5" s="38">
        <v>0</v>
      </c>
      <c r="I5" s="38">
        <v>0</v>
      </c>
      <c r="J5" s="38">
        <v>0</v>
      </c>
      <c r="K5" s="38">
        <v>0</v>
      </c>
      <c r="L5" s="38">
        <v>0.3</v>
      </c>
      <c r="M5" s="38">
        <f>400000</f>
        <v>400000</v>
      </c>
      <c r="N5" s="38"/>
      <c r="O5" s="38"/>
      <c r="P5" s="38"/>
      <c r="Q5" s="38"/>
      <c r="R5" s="38"/>
      <c r="S5" s="38"/>
      <c r="AB5" s="120"/>
      <c r="AC5" s="121"/>
      <c r="AD5" s="121"/>
      <c r="AE5" s="121"/>
      <c r="AF5" s="121"/>
      <c r="AG5" s="122"/>
    </row>
    <row r="6" spans="1:33" x14ac:dyDescent="0.25">
      <c r="AB6" s="120"/>
      <c r="AC6" s="121"/>
      <c r="AD6" s="121"/>
      <c r="AE6" s="121"/>
      <c r="AF6" s="121"/>
      <c r="AG6" s="122"/>
    </row>
    <row r="7" spans="1:33" ht="18.75" x14ac:dyDescent="0.3">
      <c r="A7" s="107" t="s">
        <v>72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AB7" s="120"/>
      <c r="AC7" s="121"/>
      <c r="AD7" s="121"/>
      <c r="AE7" s="121"/>
      <c r="AF7" s="121"/>
      <c r="AG7" s="122"/>
    </row>
    <row r="8" spans="1:33" ht="18.75" x14ac:dyDescent="0.3">
      <c r="A8" s="99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126" t="s">
        <v>255</v>
      </c>
      <c r="O8" s="126"/>
      <c r="P8" s="126"/>
      <c r="Q8" s="126"/>
      <c r="R8" s="126"/>
      <c r="AB8" s="120"/>
      <c r="AC8" s="121"/>
      <c r="AD8" s="121"/>
      <c r="AE8" s="121"/>
      <c r="AF8" s="121"/>
      <c r="AG8" s="122"/>
    </row>
    <row r="9" spans="1:33" s="29" customFormat="1" ht="29.25" customHeight="1" x14ac:dyDescent="0.25">
      <c r="A9" s="62" t="s">
        <v>40</v>
      </c>
      <c r="B9" s="62" t="s">
        <v>6</v>
      </c>
      <c r="C9" s="62" t="s">
        <v>7</v>
      </c>
      <c r="D9" s="62" t="s">
        <v>8</v>
      </c>
      <c r="E9" s="62" t="s">
        <v>9</v>
      </c>
      <c r="F9" s="109" t="s">
        <v>48</v>
      </c>
      <c r="G9" s="127"/>
      <c r="H9" s="110"/>
      <c r="I9" s="128" t="s">
        <v>49</v>
      </c>
      <c r="J9" s="129"/>
      <c r="K9" s="130"/>
      <c r="L9" s="32" t="s">
        <v>112</v>
      </c>
      <c r="M9" s="33" t="s">
        <v>113</v>
      </c>
      <c r="N9" s="33" t="s">
        <v>114</v>
      </c>
      <c r="O9" s="33" t="s">
        <v>115</v>
      </c>
      <c r="P9" s="34" t="s">
        <v>116</v>
      </c>
      <c r="Q9" s="109" t="s">
        <v>117</v>
      </c>
      <c r="R9" s="110"/>
      <c r="AB9" s="120"/>
      <c r="AC9" s="121"/>
      <c r="AD9" s="121"/>
      <c r="AE9" s="121"/>
      <c r="AF9" s="121"/>
      <c r="AG9" s="122"/>
    </row>
    <row r="10" spans="1:33" x14ac:dyDescent="0.25">
      <c r="A10" s="38"/>
      <c r="B10" s="38" t="s">
        <v>72</v>
      </c>
      <c r="C10" s="38" t="s">
        <v>240</v>
      </c>
      <c r="D10" s="38">
        <v>2</v>
      </c>
      <c r="E10" s="38">
        <v>4</v>
      </c>
      <c r="F10" s="38">
        <f>0.26035</f>
        <v>0.26035000000000003</v>
      </c>
      <c r="G10" s="38">
        <f>0.69342</f>
        <v>0.69342000000000004</v>
      </c>
      <c r="H10" s="38">
        <v>0</v>
      </c>
      <c r="I10" s="38">
        <v>0.41097</v>
      </c>
      <c r="J10" s="38">
        <v>0.19003</v>
      </c>
      <c r="K10" s="38">
        <v>0</v>
      </c>
      <c r="L10" s="38">
        <f>6000</f>
        <v>6000</v>
      </c>
      <c r="M10" s="24"/>
      <c r="AB10" s="120"/>
      <c r="AC10" s="121"/>
      <c r="AD10" s="121"/>
      <c r="AE10" s="121"/>
      <c r="AF10" s="121"/>
      <c r="AG10" s="122"/>
    </row>
    <row r="11" spans="1:33" x14ac:dyDescent="0.25">
      <c r="A11" s="38"/>
      <c r="B11" s="38" t="s">
        <v>72</v>
      </c>
      <c r="C11" s="38" t="s">
        <v>241</v>
      </c>
      <c r="D11" s="38">
        <v>4</v>
      </c>
      <c r="E11" s="38">
        <v>1</v>
      </c>
      <c r="F11" s="38">
        <f>0.515112</f>
        <v>0.51511200000000001</v>
      </c>
      <c r="G11" s="38">
        <f>0.3</f>
        <v>0.3</v>
      </c>
      <c r="H11" s="38">
        <v>0</v>
      </c>
      <c r="I11" s="38">
        <v>0</v>
      </c>
      <c r="J11" s="38">
        <v>0</v>
      </c>
      <c r="K11" s="38">
        <v>0</v>
      </c>
      <c r="L11" s="38">
        <f>10000</f>
        <v>10000</v>
      </c>
      <c r="AB11" s="120"/>
      <c r="AC11" s="121"/>
      <c r="AD11" s="121"/>
      <c r="AE11" s="121"/>
      <c r="AF11" s="121"/>
      <c r="AG11" s="122"/>
    </row>
    <row r="12" spans="1:33" x14ac:dyDescent="0.25">
      <c r="Q12" s="38"/>
      <c r="AB12" s="120"/>
      <c r="AC12" s="121"/>
      <c r="AD12" s="121"/>
      <c r="AE12" s="121"/>
      <c r="AF12" s="121"/>
      <c r="AG12" s="122"/>
    </row>
    <row r="13" spans="1:33" ht="18.75" x14ac:dyDescent="0.3">
      <c r="A13" s="107" t="s">
        <v>76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AB13" s="123"/>
      <c r="AC13" s="124"/>
      <c r="AD13" s="124"/>
      <c r="AE13" s="124"/>
      <c r="AF13" s="124"/>
      <c r="AG13" s="125"/>
    </row>
    <row r="14" spans="1:33" ht="47.25" customHeight="1" x14ac:dyDescent="0.3">
      <c r="A14" s="101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3"/>
      <c r="T14" s="111" t="s">
        <v>256</v>
      </c>
      <c r="U14" s="112"/>
      <c r="V14" s="112"/>
      <c r="W14" s="112"/>
      <c r="X14" s="112"/>
      <c r="Y14" s="113"/>
      <c r="Z14" s="64"/>
      <c r="AA14" s="64"/>
    </row>
    <row r="15" spans="1:33" s="29" customFormat="1" ht="30" x14ac:dyDescent="0.25">
      <c r="A15" s="62" t="s">
        <v>40</v>
      </c>
      <c r="B15" s="62" t="s">
        <v>6</v>
      </c>
      <c r="C15" s="62" t="s">
        <v>7</v>
      </c>
      <c r="D15" s="62" t="s">
        <v>8</v>
      </c>
      <c r="E15" s="62" t="s">
        <v>9</v>
      </c>
      <c r="F15" s="67" t="s">
        <v>257</v>
      </c>
      <c r="G15" s="67"/>
      <c r="H15" s="67"/>
      <c r="I15" s="128" t="s">
        <v>258</v>
      </c>
      <c r="J15" s="129"/>
      <c r="K15" s="130"/>
      <c r="L15" s="114" t="s">
        <v>259</v>
      </c>
      <c r="M15" s="115"/>
      <c r="N15" s="116"/>
      <c r="O15" s="114" t="s">
        <v>260</v>
      </c>
      <c r="P15" s="115"/>
      <c r="Q15" s="116"/>
      <c r="R15" s="32" t="s">
        <v>73</v>
      </c>
      <c r="S15" s="59" t="s">
        <v>77</v>
      </c>
      <c r="T15" s="62" t="s">
        <v>113</v>
      </c>
      <c r="U15" s="62" t="s">
        <v>114</v>
      </c>
      <c r="V15" s="62" t="s">
        <v>115</v>
      </c>
      <c r="W15" s="32" t="s">
        <v>116</v>
      </c>
      <c r="X15" s="109" t="s">
        <v>118</v>
      </c>
      <c r="Y15" s="110"/>
    </row>
    <row r="16" spans="1:33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</row>
    <row r="17" spans="1:20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</row>
    <row r="18" spans="1:20" ht="18.75" x14ac:dyDescent="0.3">
      <c r="A18" s="107" t="s">
        <v>146</v>
      </c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</row>
    <row r="19" spans="1:20" ht="18.75" x14ac:dyDescent="0.3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111" t="s">
        <v>254</v>
      </c>
      <c r="M19" s="112"/>
      <c r="N19" s="112"/>
      <c r="O19" s="112"/>
      <c r="P19" s="112"/>
      <c r="Q19" s="113"/>
    </row>
    <row r="20" spans="1:20" s="29" customFormat="1" ht="30" x14ac:dyDescent="0.25">
      <c r="A20" s="60" t="s">
        <v>40</v>
      </c>
      <c r="B20" s="60" t="s">
        <v>6</v>
      </c>
      <c r="C20" s="60" t="s">
        <v>7</v>
      </c>
      <c r="D20" s="60" t="s">
        <v>8</v>
      </c>
      <c r="E20" s="60" t="s">
        <v>9</v>
      </c>
      <c r="F20" s="67" t="s">
        <v>21</v>
      </c>
      <c r="G20" s="67"/>
      <c r="H20" s="67"/>
      <c r="I20" s="114" t="s">
        <v>155</v>
      </c>
      <c r="J20" s="115"/>
      <c r="K20" s="116"/>
      <c r="L20" s="62" t="s">
        <v>113</v>
      </c>
      <c r="M20" s="62" t="s">
        <v>114</v>
      </c>
      <c r="N20" s="62" t="s">
        <v>115</v>
      </c>
      <c r="O20" s="32" t="s">
        <v>116</v>
      </c>
      <c r="P20" s="109" t="s">
        <v>118</v>
      </c>
      <c r="Q20" s="110"/>
    </row>
    <row r="21" spans="1:20" x14ac:dyDescent="0.2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</row>
    <row r="22" spans="1:20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</row>
    <row r="23" spans="1:20" x14ac:dyDescent="0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</row>
    <row r="28" spans="1:20" x14ac:dyDescent="0.25">
      <c r="J28" t="s">
        <v>261</v>
      </c>
    </row>
  </sheetData>
  <mergeCells count="26">
    <mergeCell ref="A1:S1"/>
    <mergeCell ref="F15:H15"/>
    <mergeCell ref="I15:K15"/>
    <mergeCell ref="L15:N15"/>
    <mergeCell ref="O15:Q15"/>
    <mergeCell ref="AB2:AG13"/>
    <mergeCell ref="A8:M8"/>
    <mergeCell ref="N8:R8"/>
    <mergeCell ref="A13:Y13"/>
    <mergeCell ref="A14:S14"/>
    <mergeCell ref="T14:Y14"/>
    <mergeCell ref="F3:H3"/>
    <mergeCell ref="I3:K3"/>
    <mergeCell ref="A7:R7"/>
    <mergeCell ref="F9:H9"/>
    <mergeCell ref="I9:K9"/>
    <mergeCell ref="Q9:R9"/>
    <mergeCell ref="R3:S3"/>
    <mergeCell ref="A2:M2"/>
    <mergeCell ref="N2:S2"/>
    <mergeCell ref="X15:Y15"/>
    <mergeCell ref="A18:Q18"/>
    <mergeCell ref="L19:Q19"/>
    <mergeCell ref="F20:H20"/>
    <mergeCell ref="I20:K20"/>
    <mergeCell ref="P20:Q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T44"/>
  <sheetViews>
    <sheetView workbookViewId="0">
      <selection activeCell="T20" sqref="J20:T2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99" t="s">
        <v>230</v>
      </c>
      <c r="B1" s="99"/>
      <c r="C1" s="99"/>
      <c r="F1" s="90" t="s">
        <v>152</v>
      </c>
      <c r="G1" s="92"/>
      <c r="I1" s="90" t="s">
        <v>234</v>
      </c>
      <c r="J1" s="91"/>
      <c r="K1" s="91"/>
      <c r="L1" s="92"/>
    </row>
    <row r="2" spans="1:12" ht="15" customHeight="1" x14ac:dyDescent="0.25">
      <c r="A2" s="50" t="s">
        <v>231</v>
      </c>
      <c r="B2" s="50" t="s">
        <v>129</v>
      </c>
      <c r="C2" s="50" t="s">
        <v>7</v>
      </c>
      <c r="F2" s="50" t="s">
        <v>157</v>
      </c>
      <c r="G2" s="50" t="s">
        <v>129</v>
      </c>
      <c r="I2" s="132" t="s">
        <v>233</v>
      </c>
      <c r="J2" s="132"/>
      <c r="K2" s="132"/>
      <c r="L2" s="132"/>
    </row>
    <row r="3" spans="1:12" x14ac:dyDescent="0.25">
      <c r="A3" s="50"/>
      <c r="B3" s="50"/>
      <c r="C3" s="50"/>
      <c r="F3" s="50" t="s">
        <v>158</v>
      </c>
      <c r="G3" s="51" t="s">
        <v>160</v>
      </c>
      <c r="I3" s="132"/>
      <c r="J3" s="132"/>
      <c r="K3" s="132"/>
      <c r="L3" s="132"/>
    </row>
    <row r="4" spans="1:12" x14ac:dyDescent="0.25">
      <c r="A4" s="50"/>
      <c r="B4" s="50"/>
      <c r="C4" s="50"/>
      <c r="F4" s="50" t="s">
        <v>159</v>
      </c>
      <c r="G4" s="51" t="s">
        <v>161</v>
      </c>
      <c r="I4" s="132"/>
      <c r="J4" s="132"/>
      <c r="K4" s="132"/>
      <c r="L4" s="132"/>
    </row>
    <row r="5" spans="1:12" x14ac:dyDescent="0.25">
      <c r="A5" s="50"/>
      <c r="B5" s="50"/>
      <c r="C5" s="50"/>
      <c r="F5" s="50" t="s">
        <v>163</v>
      </c>
      <c r="G5" s="51" t="s">
        <v>164</v>
      </c>
      <c r="I5" s="132"/>
      <c r="J5" s="132"/>
      <c r="K5" s="132"/>
      <c r="L5" s="132"/>
    </row>
    <row r="6" spans="1:12" x14ac:dyDescent="0.25">
      <c r="A6" s="50"/>
      <c r="B6" s="50"/>
      <c r="C6" s="50"/>
      <c r="F6" s="50" t="s">
        <v>162</v>
      </c>
      <c r="G6" s="51" t="s">
        <v>165</v>
      </c>
      <c r="I6" s="132"/>
      <c r="J6" s="132"/>
      <c r="K6" s="132"/>
      <c r="L6" s="132"/>
    </row>
    <row r="7" spans="1:12" x14ac:dyDescent="0.25">
      <c r="A7" s="50"/>
      <c r="B7" s="50"/>
      <c r="C7" s="50"/>
      <c r="E7" s="31"/>
      <c r="F7" s="50" t="s">
        <v>166</v>
      </c>
      <c r="G7" s="51" t="s">
        <v>170</v>
      </c>
      <c r="H7" s="18"/>
    </row>
    <row r="8" spans="1:12" x14ac:dyDescent="0.25">
      <c r="A8" s="50"/>
      <c r="B8" s="50"/>
      <c r="C8" s="50"/>
      <c r="F8" s="50" t="s">
        <v>167</v>
      </c>
      <c r="G8" s="51" t="s">
        <v>171</v>
      </c>
    </row>
    <row r="9" spans="1:12" x14ac:dyDescent="0.25">
      <c r="A9" s="50"/>
      <c r="B9" s="50"/>
      <c r="C9" s="50"/>
      <c r="E9" s="31"/>
      <c r="F9" s="50" t="s">
        <v>168</v>
      </c>
      <c r="G9" s="51" t="s">
        <v>172</v>
      </c>
      <c r="H9" s="31"/>
    </row>
    <row r="10" spans="1:12" x14ac:dyDescent="0.25">
      <c r="A10" s="50"/>
      <c r="B10" s="50"/>
      <c r="C10" s="50"/>
      <c r="F10" s="50" t="s">
        <v>169</v>
      </c>
      <c r="G10" s="51" t="s">
        <v>173</v>
      </c>
    </row>
    <row r="11" spans="1:12" x14ac:dyDescent="0.25">
      <c r="A11" s="50"/>
      <c r="B11" s="50"/>
      <c r="C11" s="50"/>
      <c r="F11" s="50" t="s">
        <v>174</v>
      </c>
      <c r="G11" s="51" t="s">
        <v>178</v>
      </c>
    </row>
    <row r="12" spans="1:12" x14ac:dyDescent="0.25">
      <c r="A12" s="50"/>
      <c r="B12" s="50"/>
      <c r="C12" s="50"/>
      <c r="F12" s="50" t="s">
        <v>175</v>
      </c>
      <c r="G12" s="51" t="s">
        <v>179</v>
      </c>
    </row>
    <row r="13" spans="1:12" x14ac:dyDescent="0.25">
      <c r="A13" s="50"/>
      <c r="B13" s="50"/>
      <c r="C13" s="50"/>
      <c r="F13" s="50" t="s">
        <v>176</v>
      </c>
      <c r="G13" s="51" t="s">
        <v>180</v>
      </c>
    </row>
    <row r="14" spans="1:12" x14ac:dyDescent="0.25">
      <c r="A14" s="50"/>
      <c r="B14" s="50"/>
      <c r="C14" s="50"/>
      <c r="F14" s="50" t="s">
        <v>177</v>
      </c>
      <c r="G14" s="51" t="s">
        <v>181</v>
      </c>
    </row>
    <row r="15" spans="1:12" x14ac:dyDescent="0.25">
      <c r="A15" s="50"/>
      <c r="B15" s="50"/>
      <c r="C15" s="50"/>
      <c r="F15" s="50" t="s">
        <v>182</v>
      </c>
      <c r="G15" s="51" t="s">
        <v>186</v>
      </c>
    </row>
    <row r="16" spans="1:12" x14ac:dyDescent="0.25">
      <c r="A16" s="50"/>
      <c r="B16" s="50"/>
      <c r="C16" s="50"/>
      <c r="F16" s="50" t="s">
        <v>183</v>
      </c>
      <c r="G16" s="51" t="s">
        <v>187</v>
      </c>
    </row>
    <row r="17" spans="1:20" x14ac:dyDescent="0.25">
      <c r="A17" s="50"/>
      <c r="B17" s="50"/>
      <c r="C17" s="50"/>
      <c r="F17" s="50" t="s">
        <v>184</v>
      </c>
      <c r="G17" s="51" t="s">
        <v>188</v>
      </c>
    </row>
    <row r="18" spans="1:20" x14ac:dyDescent="0.25">
      <c r="A18" s="50"/>
      <c r="B18" s="50"/>
      <c r="C18" s="50"/>
      <c r="F18" s="50" t="s">
        <v>185</v>
      </c>
      <c r="G18" s="51" t="s">
        <v>189</v>
      </c>
    </row>
    <row r="19" spans="1:20" x14ac:dyDescent="0.25">
      <c r="A19" s="50"/>
      <c r="B19" s="50"/>
      <c r="C19" s="50"/>
      <c r="F19" s="50" t="s">
        <v>190</v>
      </c>
      <c r="G19" s="51" t="s">
        <v>194</v>
      </c>
    </row>
    <row r="20" spans="1:20" x14ac:dyDescent="0.25">
      <c r="A20" s="50"/>
      <c r="B20" s="50"/>
      <c r="C20" s="50"/>
      <c r="F20" s="50" t="s">
        <v>191</v>
      </c>
      <c r="G20" s="51" t="s">
        <v>195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spans="1:20" x14ac:dyDescent="0.25">
      <c r="A21" s="50"/>
      <c r="B21" s="50"/>
      <c r="C21" s="50"/>
      <c r="F21" s="50" t="s">
        <v>192</v>
      </c>
      <c r="G21" s="51" t="s">
        <v>196</v>
      </c>
    </row>
    <row r="22" spans="1:20" x14ac:dyDescent="0.25">
      <c r="A22" s="50"/>
      <c r="B22" s="50"/>
      <c r="C22" s="50"/>
      <c r="F22" s="50" t="s">
        <v>193</v>
      </c>
      <c r="G22" s="52" t="s">
        <v>197</v>
      </c>
    </row>
    <row r="23" spans="1:20" x14ac:dyDescent="0.25">
      <c r="A23" s="50"/>
      <c r="B23" s="50"/>
      <c r="C23" s="50"/>
      <c r="F23" s="27" t="s">
        <v>199</v>
      </c>
      <c r="G23" s="52" t="s">
        <v>198</v>
      </c>
    </row>
    <row r="24" spans="1:20" x14ac:dyDescent="0.25">
      <c r="A24" s="50"/>
      <c r="B24" s="50"/>
      <c r="C24" s="50"/>
      <c r="F24" s="27" t="s">
        <v>203</v>
      </c>
      <c r="G24" s="52" t="s">
        <v>200</v>
      </c>
    </row>
    <row r="25" spans="1:20" x14ac:dyDescent="0.25">
      <c r="A25" s="50"/>
      <c r="B25" s="50"/>
      <c r="C25" s="50"/>
      <c r="F25" s="27" t="s">
        <v>204</v>
      </c>
      <c r="G25" s="52" t="s">
        <v>201</v>
      </c>
    </row>
    <row r="26" spans="1:20" x14ac:dyDescent="0.25">
      <c r="A26" s="50"/>
      <c r="B26" s="50"/>
      <c r="C26" s="50"/>
      <c r="F26" s="27" t="s">
        <v>205</v>
      </c>
      <c r="G26" s="52" t="s">
        <v>202</v>
      </c>
    </row>
    <row r="27" spans="1:20" x14ac:dyDescent="0.25">
      <c r="A27" s="50"/>
      <c r="B27" s="50"/>
      <c r="C27" s="50"/>
      <c r="F27" s="27" t="s">
        <v>207</v>
      </c>
      <c r="G27" s="52" t="s">
        <v>214</v>
      </c>
    </row>
    <row r="28" spans="1:20" x14ac:dyDescent="0.25">
      <c r="A28" s="50"/>
      <c r="B28" s="50"/>
      <c r="C28" s="50"/>
      <c r="F28" s="27" t="s">
        <v>206</v>
      </c>
      <c r="G28" s="52" t="s">
        <v>215</v>
      </c>
    </row>
    <row r="29" spans="1:20" x14ac:dyDescent="0.25">
      <c r="A29" s="50"/>
      <c r="B29" s="50"/>
      <c r="C29" s="50"/>
      <c r="F29" s="27" t="s">
        <v>208</v>
      </c>
      <c r="G29" s="52" t="s">
        <v>216</v>
      </c>
    </row>
    <row r="30" spans="1:20" x14ac:dyDescent="0.25">
      <c r="A30" s="50"/>
      <c r="B30" s="50"/>
      <c r="C30" s="50"/>
      <c r="F30" s="27" t="s">
        <v>209</v>
      </c>
      <c r="G30" s="52" t="s">
        <v>217</v>
      </c>
    </row>
    <row r="31" spans="1:20" x14ac:dyDescent="0.25">
      <c r="A31" s="50"/>
      <c r="B31" s="50"/>
      <c r="C31" s="50"/>
      <c r="F31" s="27" t="s">
        <v>210</v>
      </c>
      <c r="G31" s="52" t="s">
        <v>218</v>
      </c>
    </row>
    <row r="32" spans="1:20" x14ac:dyDescent="0.25">
      <c r="A32" s="50"/>
      <c r="B32" s="50"/>
      <c r="C32" s="50"/>
      <c r="F32" s="27" t="s">
        <v>211</v>
      </c>
      <c r="G32" s="52" t="s">
        <v>219</v>
      </c>
    </row>
    <row r="33" spans="1:7" x14ac:dyDescent="0.25">
      <c r="A33" s="50"/>
      <c r="B33" s="50"/>
      <c r="C33" s="50"/>
      <c r="F33" s="27" t="s">
        <v>212</v>
      </c>
      <c r="G33" s="52" t="s">
        <v>220</v>
      </c>
    </row>
    <row r="34" spans="1:7" x14ac:dyDescent="0.25">
      <c r="A34" s="50"/>
      <c r="B34" s="50"/>
      <c r="C34" s="50"/>
      <c r="F34" s="27" t="s">
        <v>213</v>
      </c>
      <c r="G34" s="52" t="s">
        <v>221</v>
      </c>
    </row>
    <row r="35" spans="1:7" x14ac:dyDescent="0.25">
      <c r="A35" s="50"/>
      <c r="B35" s="50"/>
      <c r="C35" s="50"/>
      <c r="F35" s="27" t="s">
        <v>222</v>
      </c>
      <c r="G35" s="52" t="s">
        <v>226</v>
      </c>
    </row>
    <row r="36" spans="1:7" x14ac:dyDescent="0.25">
      <c r="A36" s="50"/>
      <c r="B36" s="50"/>
      <c r="C36" s="50"/>
      <c r="F36" s="27" t="s">
        <v>223</v>
      </c>
      <c r="G36" s="52" t="s">
        <v>227</v>
      </c>
    </row>
    <row r="37" spans="1:7" x14ac:dyDescent="0.25">
      <c r="A37" s="50"/>
      <c r="B37" s="50"/>
      <c r="C37" s="50"/>
      <c r="F37" s="27" t="s">
        <v>224</v>
      </c>
      <c r="G37" s="52" t="s">
        <v>228</v>
      </c>
    </row>
    <row r="38" spans="1:7" x14ac:dyDescent="0.25">
      <c r="A38" s="50"/>
      <c r="B38" s="50"/>
      <c r="C38" s="50"/>
      <c r="F38" s="27" t="s">
        <v>225</v>
      </c>
      <c r="G38" s="52" t="s">
        <v>229</v>
      </c>
    </row>
    <row r="39" spans="1:7" x14ac:dyDescent="0.25">
      <c r="A39" s="50"/>
      <c r="B39" s="50"/>
      <c r="C39" s="50"/>
    </row>
    <row r="40" spans="1:7" x14ac:dyDescent="0.25">
      <c r="A40" s="50"/>
      <c r="B40" s="50"/>
      <c r="C40" s="50"/>
    </row>
    <row r="41" spans="1:7" x14ac:dyDescent="0.25">
      <c r="A41" s="50"/>
      <c r="B41" s="50"/>
      <c r="C41" s="50"/>
    </row>
    <row r="42" spans="1:7" x14ac:dyDescent="0.25">
      <c r="A42" s="50"/>
      <c r="B42" s="50"/>
      <c r="C42" s="50"/>
    </row>
    <row r="43" spans="1:7" x14ac:dyDescent="0.25">
      <c r="A43" s="50"/>
      <c r="B43" s="50"/>
      <c r="C43" s="50"/>
    </row>
    <row r="44" spans="1:7" x14ac:dyDescent="0.25">
      <c r="A44" s="50"/>
      <c r="B44" s="50"/>
      <c r="C44" s="5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2022-09-05T14:05:43Z</dcterms:modified>
  <dc:language>en-GB</dc:language>
</cp:coreProperties>
</file>