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amorei\PycharmProjects\Inteligencia e Investigações\Faturamento_Escolta\planilhas_auxiliares\"/>
    </mc:Choice>
  </mc:AlternateContent>
  <xr:revisionPtr revIDLastSave="0" documentId="13_ncr:1_{FA3879EA-06DA-4CF3-8A1F-25497E3F9A24}" xr6:coauthVersionLast="47" xr6:coauthVersionMax="47" xr10:uidLastSave="{00000000-0000-0000-0000-000000000000}"/>
  <bookViews>
    <workbookView xWindow="-108" yWindow="-108" windowWidth="23256" windowHeight="12456" firstSheet="1" activeTab="1" xr2:uid="{C95CA153-7855-43CD-9B7E-0EF942A7732B}"/>
  </bookViews>
  <sheets>
    <sheet name="tabela receita_Sandra" sheetId="10" state="hidden" r:id="rId1"/>
    <sheet name="BASE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0" l="1"/>
  <c r="E39" i="10"/>
  <c r="I39" i="10" s="1"/>
  <c r="B39" i="10"/>
  <c r="H38" i="10"/>
  <c r="G38" i="10"/>
  <c r="E38" i="10"/>
  <c r="B38" i="10"/>
  <c r="G37" i="10"/>
  <c r="E37" i="10"/>
  <c r="I37" i="10" s="1"/>
  <c r="B37" i="10"/>
  <c r="G36" i="10"/>
  <c r="E36" i="10"/>
  <c r="H36" i="10" s="1"/>
  <c r="B36" i="10"/>
  <c r="G35" i="10"/>
  <c r="E35" i="10"/>
  <c r="I35" i="10" s="1"/>
  <c r="B35" i="10"/>
  <c r="G34" i="10"/>
  <c r="E34" i="10"/>
  <c r="I34" i="10" s="1"/>
  <c r="B34" i="10"/>
  <c r="H33" i="10"/>
  <c r="G33" i="10"/>
  <c r="E33" i="10"/>
  <c r="B33" i="10"/>
  <c r="G32" i="10"/>
  <c r="E32" i="10"/>
  <c r="H32" i="10" s="1"/>
  <c r="B32" i="10"/>
  <c r="G31" i="10"/>
  <c r="E31" i="10"/>
  <c r="I31" i="10" s="1"/>
  <c r="B31" i="10"/>
  <c r="H30" i="10"/>
  <c r="G30" i="10"/>
  <c r="E30" i="10"/>
  <c r="B30" i="10"/>
  <c r="G29" i="10"/>
  <c r="E29" i="10"/>
  <c r="I29" i="10" s="1"/>
  <c r="B29" i="10"/>
  <c r="G28" i="10"/>
  <c r="E28" i="10"/>
  <c r="H28" i="10" s="1"/>
  <c r="B28" i="10"/>
  <c r="G27" i="10"/>
  <c r="E27" i="10"/>
  <c r="I27" i="10" s="1"/>
  <c r="B27" i="10"/>
  <c r="G26" i="10"/>
  <c r="E26" i="10"/>
  <c r="I26" i="10" s="1"/>
  <c r="B26" i="10"/>
  <c r="H25" i="10"/>
  <c r="G25" i="10"/>
  <c r="E25" i="10"/>
  <c r="B25" i="10"/>
  <c r="G24" i="10"/>
  <c r="E24" i="10"/>
  <c r="I24" i="10" s="1"/>
  <c r="B24" i="10"/>
  <c r="G23" i="10"/>
  <c r="E23" i="10"/>
  <c r="I23" i="10" s="1"/>
  <c r="B23" i="10"/>
  <c r="H22" i="10"/>
  <c r="G22" i="10"/>
  <c r="E22" i="10"/>
  <c r="B22" i="10"/>
  <c r="G21" i="10"/>
  <c r="E21" i="10"/>
  <c r="I21" i="10" s="1"/>
  <c r="B21" i="10"/>
  <c r="G20" i="10"/>
  <c r="E20" i="10"/>
  <c r="H20" i="10" s="1"/>
  <c r="B20" i="10"/>
  <c r="G19" i="10"/>
  <c r="E19" i="10"/>
  <c r="I19" i="10" s="1"/>
  <c r="B19" i="10"/>
  <c r="G18" i="10"/>
  <c r="E18" i="10"/>
  <c r="I18" i="10" s="1"/>
  <c r="B18" i="10"/>
  <c r="H17" i="10"/>
  <c r="G17" i="10"/>
  <c r="E17" i="10"/>
  <c r="B17" i="10"/>
  <c r="G16" i="10"/>
  <c r="E16" i="10"/>
  <c r="I17" i="10" s="1"/>
  <c r="B16" i="10"/>
  <c r="H15" i="10"/>
  <c r="G15" i="10"/>
  <c r="E15" i="10"/>
  <c r="I15" i="10" s="1"/>
  <c r="B15" i="10"/>
  <c r="H14" i="10"/>
  <c r="G14" i="10"/>
  <c r="E14" i="10"/>
  <c r="B14" i="10"/>
  <c r="G13" i="10"/>
  <c r="E13" i="10"/>
  <c r="I13" i="10" s="1"/>
  <c r="B13" i="10"/>
  <c r="G12" i="10"/>
  <c r="E12" i="10"/>
  <c r="H12" i="10" s="1"/>
  <c r="B12" i="10"/>
  <c r="G11" i="10"/>
  <c r="E11" i="10"/>
  <c r="I11" i="10" s="1"/>
  <c r="B11" i="10"/>
  <c r="G10" i="10"/>
  <c r="E10" i="10"/>
  <c r="I10" i="10" s="1"/>
  <c r="B10" i="10"/>
  <c r="H9" i="10"/>
  <c r="G9" i="10"/>
  <c r="E9" i="10"/>
  <c r="B9" i="10"/>
  <c r="G8" i="10"/>
  <c r="E8" i="10"/>
  <c r="H8" i="10" s="1"/>
  <c r="B8" i="10"/>
  <c r="H7" i="10"/>
  <c r="G7" i="10"/>
  <c r="E7" i="10"/>
  <c r="I7" i="10" s="1"/>
  <c r="B7" i="10"/>
  <c r="H6" i="10"/>
  <c r="G6" i="10"/>
  <c r="E6" i="10"/>
  <c r="B6" i="10"/>
  <c r="G5" i="10"/>
  <c r="E5" i="10"/>
  <c r="H5" i="10" s="1"/>
  <c r="B5" i="10"/>
  <c r="I28" i="10" l="1"/>
  <c r="I25" i="10"/>
  <c r="I33" i="10"/>
  <c r="I6" i="10"/>
  <c r="H11" i="10"/>
  <c r="I14" i="10"/>
  <c r="H19" i="10"/>
  <c r="I22" i="10"/>
  <c r="H27" i="10"/>
  <c r="I30" i="10"/>
  <c r="H35" i="10"/>
  <c r="I38" i="10"/>
  <c r="I20" i="10"/>
  <c r="H24" i="10"/>
  <c r="I8" i="10"/>
  <c r="H13" i="10"/>
  <c r="I16" i="10"/>
  <c r="H21" i="10"/>
  <c r="H29" i="10"/>
  <c r="I32" i="10"/>
  <c r="H37" i="10"/>
  <c r="H16" i="10"/>
  <c r="H10" i="10"/>
  <c r="H18" i="10"/>
  <c r="H26" i="10"/>
  <c r="H34" i="10"/>
  <c r="I9" i="10"/>
  <c r="H23" i="10"/>
  <c r="H31" i="10"/>
  <c r="H39" i="10"/>
  <c r="I12" i="10"/>
  <c r="I36" i="10"/>
  <c r="I2" i="10" l="1"/>
</calcChain>
</file>

<file path=xl/sharedStrings.xml><?xml version="1.0" encoding="utf-8"?>
<sst xmlns="http://schemas.openxmlformats.org/spreadsheetml/2006/main" count="264" uniqueCount="88">
  <si>
    <t>proposta final - Ago/24</t>
  </si>
  <si>
    <t>Até (km)</t>
  </si>
  <si>
    <t>Valor fixo por faixa km</t>
  </si>
  <si>
    <t>Trecho</t>
  </si>
  <si>
    <t>Hora excedente*</t>
  </si>
  <si>
    <t>INGA100</t>
  </si>
  <si>
    <t>INGA</t>
  </si>
  <si>
    <t>São José dos Pinhais/PR - Brasil</t>
  </si>
  <si>
    <t>INGA150</t>
  </si>
  <si>
    <t>INGA180</t>
  </si>
  <si>
    <t>INGA200</t>
  </si>
  <si>
    <t>INGA250</t>
  </si>
  <si>
    <t>INGA300</t>
  </si>
  <si>
    <t>INGA350</t>
  </si>
  <si>
    <t>INGA400</t>
  </si>
  <si>
    <t>INGA450</t>
  </si>
  <si>
    <t>INGA500</t>
  </si>
  <si>
    <t>INGA550</t>
  </si>
  <si>
    <t>INGA600</t>
  </si>
  <si>
    <t>INGA650</t>
  </si>
  <si>
    <t>INGA700</t>
  </si>
  <si>
    <t>INGA750</t>
  </si>
  <si>
    <t>INGA800</t>
  </si>
  <si>
    <t>INGA850</t>
  </si>
  <si>
    <t>INGA900</t>
  </si>
  <si>
    <t>INGA950</t>
  </si>
  <si>
    <t>INGA1000</t>
  </si>
  <si>
    <t>INGA1050</t>
  </si>
  <si>
    <t>INGA1100</t>
  </si>
  <si>
    <t>INGA1150</t>
  </si>
  <si>
    <t>INGA1200</t>
  </si>
  <si>
    <t>INGA1250</t>
  </si>
  <si>
    <t>INGA1300</t>
  </si>
  <si>
    <t>INGA1350</t>
  </si>
  <si>
    <t>INGA1400</t>
  </si>
  <si>
    <t>INGA1450</t>
  </si>
  <si>
    <t>INGA1500</t>
  </si>
  <si>
    <t>INGA2000</t>
  </si>
  <si>
    <t>INGA2500</t>
  </si>
  <si>
    <t>INGA3000</t>
  </si>
  <si>
    <t>INGA3500</t>
  </si>
  <si>
    <t>INGA4000</t>
  </si>
  <si>
    <t>GC100</t>
  </si>
  <si>
    <t>GC</t>
  </si>
  <si>
    <t>GC150</t>
  </si>
  <si>
    <t>GC180</t>
  </si>
  <si>
    <t>GC200</t>
  </si>
  <si>
    <t>GC250</t>
  </si>
  <si>
    <t>GC300</t>
  </si>
  <si>
    <t>GC350</t>
  </si>
  <si>
    <t>GC400</t>
  </si>
  <si>
    <t>GC450</t>
  </si>
  <si>
    <t>GC500</t>
  </si>
  <si>
    <t>GC550</t>
  </si>
  <si>
    <t>GC600</t>
  </si>
  <si>
    <t>GC650</t>
  </si>
  <si>
    <t>GC700</t>
  </si>
  <si>
    <t>GC750</t>
  </si>
  <si>
    <t>GC800</t>
  </si>
  <si>
    <t>GC850</t>
  </si>
  <si>
    <t>GC900</t>
  </si>
  <si>
    <t>GC950</t>
  </si>
  <si>
    <t>GC1000</t>
  </si>
  <si>
    <t>GC1050</t>
  </si>
  <si>
    <t>GC1100</t>
  </si>
  <si>
    <t>GC1150</t>
  </si>
  <si>
    <t>GC1200</t>
  </si>
  <si>
    <t>GC1250</t>
  </si>
  <si>
    <t>GC1300</t>
  </si>
  <si>
    <t>GC1350</t>
  </si>
  <si>
    <t>GC1400</t>
  </si>
  <si>
    <t>GC1450</t>
  </si>
  <si>
    <t>GC1500</t>
  </si>
  <si>
    <t>GC2000</t>
  </si>
  <si>
    <t>GC2500</t>
  </si>
  <si>
    <t>GC3000</t>
  </si>
  <si>
    <t>GC3500</t>
  </si>
  <si>
    <t>GC4000</t>
  </si>
  <si>
    <t>Tabela NN Ago/24 [referência]</t>
  </si>
  <si>
    <t>exc</t>
  </si>
  <si>
    <t>Proposta Lilly</t>
  </si>
  <si>
    <t>CALIBRE</t>
  </si>
  <si>
    <t>Brasil - Brasil</t>
  </si>
  <si>
    <t>v.original</t>
  </si>
  <si>
    <t>Variação</t>
  </si>
  <si>
    <t>ESCOLTA_KM</t>
  </si>
  <si>
    <t>VALOR_FIXO_KM</t>
  </si>
  <si>
    <t>HORA_EXCEDENTE_VLR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</si>
</sst>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_-;\-&quot;R$&quot;\ * #,##0.0000_-;_-&quot;R$&quot;\ * &quot;-&quot;??_-;_-@_-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i/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0" tint="-0.499984740745262"/>
      <name val="Calibri"/>
      <family val="2"/>
    </font>
    <font>
      <b/>
      <i/>
      <sz val="9"/>
      <color theme="0" tint="-0.499984740745262"/>
      <name val="Calibri"/>
      <family val="2"/>
    </font>
    <font>
      <i/>
      <sz val="9"/>
      <color theme="0" tint="-0.499984740745262"/>
      <name val="Calibri"/>
      <family val="2"/>
    </font>
    <font>
      <b/>
      <sz val="9"/>
      <color theme="0" tint="-0.499984740745262"/>
      <name val="Calibri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2" fillId="0" borderId="0" xfId="0" applyFont="1"/>
    <xf numFmtId="0" fontId="4" fillId="0" borderId="0" xfId="3" applyFont="1" applyAlignment="1">
      <alignment horizontal="left"/>
    </xf>
    <xf numFmtId="0" fontId="5" fillId="0" borderId="0" xfId="3" applyFont="1"/>
    <xf numFmtId="0" fontId="2" fillId="0" borderId="0" xfId="3" applyFont="1" applyAlignment="1">
      <alignment horizontal="center"/>
    </xf>
    <xf numFmtId="0" fontId="2" fillId="0" borderId="0" xfId="3" applyFont="1"/>
    <xf numFmtId="0" fontId="5" fillId="2" borderId="0" xfId="3" applyFont="1" applyFill="1" applyAlignment="1">
      <alignment horizontal="right"/>
    </xf>
    <xf numFmtId="0" fontId="5" fillId="2" borderId="0" xfId="3" applyFont="1" applyFill="1"/>
    <xf numFmtId="0" fontId="2" fillId="2" borderId="0" xfId="3" applyFont="1" applyFill="1" applyAlignment="1">
      <alignment horizontal="center"/>
    </xf>
    <xf numFmtId="0" fontId="2" fillId="2" borderId="0" xfId="3" applyFont="1" applyFill="1"/>
    <xf numFmtId="0" fontId="5" fillId="0" borderId="0" xfId="3" applyFont="1" applyAlignment="1">
      <alignment horizontal="right"/>
    </xf>
    <xf numFmtId="0" fontId="6" fillId="3" borderId="0" xfId="3" applyFont="1" applyFill="1" applyAlignment="1">
      <alignment horizontal="center" vertical="center"/>
    </xf>
    <xf numFmtId="0" fontId="2" fillId="0" borderId="0" xfId="3" applyFont="1" applyAlignment="1">
      <alignment horizontal="center" vertical="center"/>
    </xf>
    <xf numFmtId="44" fontId="2" fillId="4" borderId="0" xfId="3" applyNumberFormat="1" applyFont="1" applyFill="1"/>
    <xf numFmtId="44" fontId="2" fillId="0" borderId="0" xfId="3" applyNumberFormat="1" applyFont="1"/>
    <xf numFmtId="0" fontId="5" fillId="0" borderId="0" xfId="0" applyFont="1"/>
    <xf numFmtId="44" fontId="5" fillId="0" borderId="0" xfId="0" applyNumberFormat="1" applyFont="1"/>
    <xf numFmtId="44" fontId="2" fillId="0" borderId="0" xfId="3" applyNumberFormat="1" applyFont="1" applyFill="1"/>
    <xf numFmtId="0" fontId="7" fillId="0" borderId="0" xfId="0" applyFont="1"/>
    <xf numFmtId="0" fontId="8" fillId="0" borderId="0" xfId="3" applyFont="1" applyAlignment="1">
      <alignment horizontal="left"/>
    </xf>
    <xf numFmtId="0" fontId="9" fillId="0" borderId="0" xfId="3" applyFont="1"/>
    <xf numFmtId="0" fontId="7" fillId="0" borderId="0" xfId="3" applyFont="1" applyAlignment="1">
      <alignment horizontal="center"/>
    </xf>
    <xf numFmtId="0" fontId="7" fillId="0" borderId="0" xfId="3" applyFont="1"/>
    <xf numFmtId="0" fontId="9" fillId="2" borderId="0" xfId="3" applyFont="1" applyFill="1" applyAlignment="1">
      <alignment horizontal="right"/>
    </xf>
    <xf numFmtId="0" fontId="9" fillId="2" borderId="0" xfId="3" applyFont="1" applyFill="1"/>
    <xf numFmtId="0" fontId="7" fillId="2" borderId="0" xfId="3" applyFont="1" applyFill="1" applyAlignment="1">
      <alignment horizontal="center"/>
    </xf>
    <xf numFmtId="0" fontId="7" fillId="2" borderId="0" xfId="3" applyFont="1" applyFill="1"/>
    <xf numFmtId="0" fontId="9" fillId="0" borderId="0" xfId="3" applyFont="1" applyAlignment="1">
      <alignment horizontal="right"/>
    </xf>
    <xf numFmtId="0" fontId="10" fillId="3" borderId="0" xfId="3" applyFont="1" applyFill="1" applyAlignment="1">
      <alignment horizontal="center" vertical="center"/>
    </xf>
    <xf numFmtId="0" fontId="7" fillId="0" borderId="0" xfId="3" applyFont="1" applyAlignment="1">
      <alignment horizontal="center" vertical="center"/>
    </xf>
    <xf numFmtId="44" fontId="7" fillId="4" borderId="0" xfId="3" applyNumberFormat="1" applyFont="1" applyFill="1"/>
    <xf numFmtId="44" fontId="7" fillId="0" borderId="0" xfId="3" applyNumberFormat="1" applyFont="1"/>
    <xf numFmtId="0" fontId="7" fillId="5" borderId="0" xfId="3" applyFont="1" applyFill="1" applyAlignment="1">
      <alignment horizontal="center" vertical="center"/>
    </xf>
    <xf numFmtId="44" fontId="2" fillId="7" borderId="0" xfId="3" applyNumberFormat="1" applyFont="1" applyFill="1"/>
    <xf numFmtId="0" fontId="2" fillId="7" borderId="0" xfId="0" applyFont="1" applyFill="1"/>
    <xf numFmtId="44" fontId="2" fillId="5" borderId="0" xfId="3" applyNumberFormat="1" applyFont="1" applyFill="1"/>
    <xf numFmtId="164" fontId="2" fillId="0" borderId="0" xfId="3" applyNumberFormat="1" applyFont="1" applyFill="1"/>
    <xf numFmtId="43" fontId="2" fillId="4" borderId="0" xfId="1" applyFont="1" applyFill="1"/>
    <xf numFmtId="43" fontId="2" fillId="5" borderId="0" xfId="1" applyFont="1" applyFill="1"/>
    <xf numFmtId="44" fontId="2" fillId="8" borderId="0" xfId="3" applyNumberFormat="1" applyFont="1" applyFill="1"/>
    <xf numFmtId="0" fontId="2" fillId="8" borderId="0" xfId="0" applyFont="1" applyFill="1"/>
    <xf numFmtId="0" fontId="5" fillId="0" borderId="0" xfId="0" applyFont="1" applyAlignment="1">
      <alignment horizontal="center"/>
    </xf>
    <xf numFmtId="44" fontId="5" fillId="4" borderId="0" xfId="3" applyNumberFormat="1" applyFont="1" applyFill="1" applyAlignment="1">
      <alignment horizontal="center"/>
    </xf>
    <xf numFmtId="44" fontId="5" fillId="0" borderId="0" xfId="3" applyNumberFormat="1" applyFont="1" applyAlignment="1">
      <alignment horizontal="center"/>
    </xf>
    <xf numFmtId="9" fontId="5" fillId="4" borderId="0" xfId="2" applyFont="1" applyFill="1"/>
    <xf numFmtId="9" fontId="5" fillId="5" borderId="0" xfId="2" applyFont="1" applyFill="1"/>
    <xf numFmtId="9" fontId="5" fillId="7" borderId="0" xfId="2" applyFont="1" applyFill="1"/>
    <xf numFmtId="9" fontId="5" fillId="8" borderId="0" xfId="2" applyFont="1" applyFill="1"/>
    <xf numFmtId="0" fontId="6" fillId="6" borderId="0" xfId="3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165" fontId="11" fillId="3" borderId="1" xfId="0" applyNumberFormat="1" applyFont="1" applyFill="1" applyBorder="1" applyAlignment="1">
      <alignment horizontal="left" vertical="center"/>
    </xf>
    <xf numFmtId="165" fontId="5" fillId="0" borderId="0" xfId="3" applyNumberFormat="1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165" fontId="2" fillId="0" borderId="1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2" xfId="3" xr:uid="{B7FD7064-D304-40E5-88C9-B0211A357AF6}"/>
    <cellStyle name="Porcentagem" xfId="2" builtinId="5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82F-797B-40DB-871E-90BED47EE995}">
  <sheetPr>
    <tabColor theme="5" tint="0.59999389629810485"/>
  </sheetPr>
  <dimension ref="A1:T74"/>
  <sheetViews>
    <sheetView showGridLines="0" topLeftCell="A2" zoomScale="85" zoomScaleNormal="85" workbookViewId="0">
      <selection activeCell="K41" sqref="K41"/>
    </sheetView>
  </sheetViews>
  <sheetFormatPr defaultColWidth="8.77734375" defaultRowHeight="12" x14ac:dyDescent="0.25"/>
  <cols>
    <col min="1" max="1" width="13.6640625" style="41" customWidth="1"/>
    <col min="2" max="3" width="1.33203125" style="1" customWidth="1"/>
    <col min="4" max="4" width="8.88671875" style="1" bestFit="1" customWidth="1"/>
    <col min="5" max="5" width="17" style="1" bestFit="1" customWidth="1"/>
    <col min="6" max="6" width="21.77734375" style="1" bestFit="1" customWidth="1"/>
    <col min="7" max="7" width="12.33203125" style="1" bestFit="1" customWidth="1"/>
    <col min="8" max="8" width="10.5546875" style="1" bestFit="1" customWidth="1"/>
    <col min="9" max="9" width="9.77734375" style="15" bestFit="1" customWidth="1"/>
    <col min="10" max="10" width="9.77734375" style="15" customWidth="1"/>
    <col min="11" max="14" width="8.77734375" style="1"/>
    <col min="15" max="16" width="8.77734375" style="18"/>
    <col min="17" max="17" width="8.88671875" style="18" bestFit="1" customWidth="1"/>
    <col min="18" max="18" width="17" style="18" bestFit="1" customWidth="1"/>
    <col min="19" max="19" width="21.77734375" style="18" bestFit="1" customWidth="1"/>
    <col min="20" max="20" width="8.88671875" style="18" bestFit="1" customWidth="1"/>
    <col min="21" max="16384" width="8.77734375" style="1"/>
  </cols>
  <sheetData>
    <row r="1" spans="1:20" x14ac:dyDescent="0.25">
      <c r="D1" s="1" t="s">
        <v>81</v>
      </c>
      <c r="E1" s="36">
        <v>1.2130000000000001</v>
      </c>
      <c r="G1" s="34">
        <v>0.76800000000000002</v>
      </c>
      <c r="H1" s="40">
        <v>0.57999999999999996</v>
      </c>
      <c r="O1" s="18" t="s">
        <v>78</v>
      </c>
    </row>
    <row r="2" spans="1:20" x14ac:dyDescent="0.25">
      <c r="C2" s="3"/>
      <c r="D2" s="2" t="s">
        <v>80</v>
      </c>
      <c r="E2" s="5"/>
      <c r="F2" s="5"/>
      <c r="G2" s="37">
        <v>0.92</v>
      </c>
      <c r="H2" s="38">
        <v>0.81399999999999995</v>
      </c>
      <c r="I2" s="16">
        <f>MIN(I6:I39)</f>
        <v>4.9067660632968</v>
      </c>
      <c r="J2" s="16"/>
      <c r="O2" s="19" t="s">
        <v>0</v>
      </c>
      <c r="P2" s="20"/>
      <c r="Q2" s="21"/>
      <c r="R2" s="22"/>
      <c r="S2" s="22"/>
      <c r="T2" s="22"/>
    </row>
    <row r="3" spans="1:20" x14ac:dyDescent="0.25">
      <c r="B3" s="6"/>
      <c r="C3" s="7"/>
      <c r="D3" s="8"/>
      <c r="E3" s="9"/>
      <c r="F3" s="9"/>
      <c r="G3" s="9"/>
      <c r="K3" s="5"/>
      <c r="L3" s="11" t="s">
        <v>1</v>
      </c>
      <c r="O3" s="23"/>
      <c r="P3" s="24"/>
      <c r="Q3" s="25"/>
      <c r="R3" s="26"/>
      <c r="S3" s="26"/>
      <c r="T3" s="26"/>
    </row>
    <row r="4" spans="1:20" x14ac:dyDescent="0.25">
      <c r="A4" s="41" t="s">
        <v>83</v>
      </c>
      <c r="B4" s="10"/>
      <c r="C4" s="3"/>
      <c r="D4" s="11" t="s">
        <v>1</v>
      </c>
      <c r="E4" s="11" t="s">
        <v>2</v>
      </c>
      <c r="F4" s="11" t="s">
        <v>3</v>
      </c>
      <c r="G4" s="11" t="s">
        <v>4</v>
      </c>
      <c r="H4" s="48" t="s">
        <v>84</v>
      </c>
      <c r="K4" s="5">
        <v>0</v>
      </c>
      <c r="L4" s="12">
        <v>100</v>
      </c>
      <c r="O4" s="27"/>
      <c r="P4" s="20"/>
      <c r="Q4" s="28" t="s">
        <v>1</v>
      </c>
      <c r="R4" s="28" t="s">
        <v>2</v>
      </c>
      <c r="S4" s="28" t="s">
        <v>3</v>
      </c>
      <c r="T4" s="28" t="s">
        <v>4</v>
      </c>
    </row>
    <row r="5" spans="1:20" x14ac:dyDescent="0.25">
      <c r="A5" s="42">
        <v>1030.8332065750001</v>
      </c>
      <c r="B5" s="10">
        <f>D5</f>
        <v>100</v>
      </c>
      <c r="C5" s="10"/>
      <c r="D5" s="12">
        <v>100</v>
      </c>
      <c r="E5" s="13">
        <f t="shared" ref="E5:E11" si="0">$E$1*R5*$G$2</f>
        <v>948.36655004900013</v>
      </c>
      <c r="F5" s="12" t="s">
        <v>82</v>
      </c>
      <c r="G5" s="13">
        <f t="shared" ref="G5:G39" si="1">$E$1*T5</f>
        <v>196.78757678315003</v>
      </c>
      <c r="H5" s="44">
        <f>E5/A5-1</f>
        <v>-7.999999999999996E-2</v>
      </c>
      <c r="K5" s="5">
        <v>100.001</v>
      </c>
      <c r="L5" s="12">
        <v>150</v>
      </c>
      <c r="O5" s="27" t="s">
        <v>5</v>
      </c>
      <c r="P5" s="27" t="s">
        <v>6</v>
      </c>
      <c r="Q5" s="29">
        <v>100</v>
      </c>
      <c r="R5" s="30">
        <v>849.82127500000001</v>
      </c>
      <c r="S5" s="29" t="s">
        <v>7</v>
      </c>
      <c r="T5" s="30">
        <v>162.23213255000002</v>
      </c>
    </row>
    <row r="6" spans="1:20" x14ac:dyDescent="0.25">
      <c r="A6" s="43">
        <v>1432.8581571392501</v>
      </c>
      <c r="B6" s="10">
        <f t="shared" ref="B6:B39" si="2">D6</f>
        <v>150</v>
      </c>
      <c r="C6" s="10"/>
      <c r="D6" s="12">
        <v>150</v>
      </c>
      <c r="E6" s="13">
        <f t="shared" si="0"/>
        <v>1318.2295045681101</v>
      </c>
      <c r="F6" s="12" t="s">
        <v>82</v>
      </c>
      <c r="G6" s="17">
        <f t="shared" si="1"/>
        <v>196.78757678315003</v>
      </c>
      <c r="H6" s="44">
        <f t="shared" ref="H6:H39" si="3">E6/A6-1</f>
        <v>-8.0000000000000071E-2</v>
      </c>
      <c r="I6" s="16">
        <f>E6-E5</f>
        <v>369.86295451910996</v>
      </c>
      <c r="J6" s="16"/>
      <c r="K6" s="5">
        <v>150.001</v>
      </c>
      <c r="L6" s="12">
        <v>180</v>
      </c>
      <c r="O6" s="27" t="s">
        <v>8</v>
      </c>
      <c r="P6" s="27" t="s">
        <v>6</v>
      </c>
      <c r="Q6" s="29">
        <v>150</v>
      </c>
      <c r="R6" s="31">
        <v>1181.25157225</v>
      </c>
      <c r="S6" s="29" t="s">
        <v>7</v>
      </c>
      <c r="T6" s="31">
        <v>162.23213255000002</v>
      </c>
    </row>
    <row r="7" spans="1:20" x14ac:dyDescent="0.25">
      <c r="A7" s="43">
        <v>1674.0731274778002</v>
      </c>
      <c r="B7" s="10">
        <f t="shared" si="2"/>
        <v>180</v>
      </c>
      <c r="C7" s="10"/>
      <c r="D7" s="12">
        <v>180</v>
      </c>
      <c r="E7" s="13">
        <f t="shared" si="0"/>
        <v>1540.1472772795762</v>
      </c>
      <c r="F7" s="12" t="s">
        <v>82</v>
      </c>
      <c r="G7" s="17">
        <f t="shared" si="1"/>
        <v>196.78757678315003</v>
      </c>
      <c r="H7" s="44">
        <f t="shared" si="3"/>
        <v>-7.999999999999996E-2</v>
      </c>
      <c r="I7" s="16">
        <f t="shared" ref="I7:I39" si="4">E7-E6</f>
        <v>221.91777271146611</v>
      </c>
      <c r="J7" s="16"/>
      <c r="K7" s="5">
        <v>180.001</v>
      </c>
      <c r="L7" s="12">
        <v>200</v>
      </c>
      <c r="O7" s="27" t="s">
        <v>9</v>
      </c>
      <c r="P7" s="27" t="s">
        <v>6</v>
      </c>
      <c r="Q7" s="29">
        <v>180</v>
      </c>
      <c r="R7" s="31">
        <v>1380.1097506000001</v>
      </c>
      <c r="S7" s="29" t="s">
        <v>7</v>
      </c>
      <c r="T7" s="31">
        <v>162.23213255000002</v>
      </c>
    </row>
    <row r="8" spans="1:20" x14ac:dyDescent="0.25">
      <c r="A8" s="43">
        <v>1834.8831077034999</v>
      </c>
      <c r="B8" s="10">
        <f t="shared" si="2"/>
        <v>200</v>
      </c>
      <c r="C8" s="10"/>
      <c r="D8" s="12">
        <v>200</v>
      </c>
      <c r="E8" s="13">
        <f t="shared" si="0"/>
        <v>1688.09245908722</v>
      </c>
      <c r="F8" s="12" t="s">
        <v>82</v>
      </c>
      <c r="G8" s="17">
        <f t="shared" si="1"/>
        <v>196.78757678315003</v>
      </c>
      <c r="H8" s="44">
        <f t="shared" si="3"/>
        <v>-7.999999999999996E-2</v>
      </c>
      <c r="I8" s="16">
        <f t="shared" si="4"/>
        <v>147.94518180764385</v>
      </c>
      <c r="J8" s="16"/>
      <c r="K8" s="5">
        <v>200.001</v>
      </c>
      <c r="L8" s="12">
        <v>250</v>
      </c>
      <c r="O8" s="27" t="s">
        <v>10</v>
      </c>
      <c r="P8" s="27" t="s">
        <v>6</v>
      </c>
      <c r="Q8" s="29">
        <v>200</v>
      </c>
      <c r="R8" s="31">
        <v>1512.6818694999999</v>
      </c>
      <c r="S8" s="29" t="s">
        <v>7</v>
      </c>
      <c r="T8" s="31">
        <v>162.23213255000002</v>
      </c>
    </row>
    <row r="9" spans="1:20" x14ac:dyDescent="0.25">
      <c r="A9" s="43">
        <v>2236.9080582677502</v>
      </c>
      <c r="B9" s="10">
        <f t="shared" si="2"/>
        <v>250</v>
      </c>
      <c r="C9" s="10"/>
      <c r="D9" s="12">
        <v>250</v>
      </c>
      <c r="E9" s="13">
        <f t="shared" si="0"/>
        <v>2057.9554136063302</v>
      </c>
      <c r="F9" s="12" t="s">
        <v>82</v>
      </c>
      <c r="G9" s="17">
        <f t="shared" si="1"/>
        <v>196.78757678315003</v>
      </c>
      <c r="H9" s="44">
        <f t="shared" si="3"/>
        <v>-7.999999999999996E-2</v>
      </c>
      <c r="I9" s="16">
        <f t="shared" si="4"/>
        <v>369.86295451911019</v>
      </c>
      <c r="J9" s="16"/>
      <c r="K9" s="5">
        <v>250.001</v>
      </c>
      <c r="L9" s="12">
        <v>300</v>
      </c>
      <c r="O9" s="27" t="s">
        <v>11</v>
      </c>
      <c r="P9" s="27" t="s">
        <v>6</v>
      </c>
      <c r="Q9" s="29">
        <v>250</v>
      </c>
      <c r="R9" s="31">
        <v>1844.1121667500001</v>
      </c>
      <c r="S9" s="29" t="s">
        <v>7</v>
      </c>
      <c r="T9" s="31">
        <v>162.23213255000002</v>
      </c>
    </row>
    <row r="10" spans="1:20" x14ac:dyDescent="0.25">
      <c r="A10" s="43">
        <v>2638.9330088320003</v>
      </c>
      <c r="B10" s="10">
        <f t="shared" si="2"/>
        <v>300</v>
      </c>
      <c r="C10" s="10"/>
      <c r="D10" s="12">
        <v>300</v>
      </c>
      <c r="E10" s="13">
        <f t="shared" si="0"/>
        <v>2427.8183681254404</v>
      </c>
      <c r="F10" s="12" t="s">
        <v>82</v>
      </c>
      <c r="G10" s="17">
        <f t="shared" si="1"/>
        <v>196.78757678315003</v>
      </c>
      <c r="H10" s="44">
        <f t="shared" si="3"/>
        <v>-7.999999999999996E-2</v>
      </c>
      <c r="I10" s="16">
        <f t="shared" si="4"/>
        <v>369.86295451911019</v>
      </c>
      <c r="J10" s="16"/>
      <c r="K10" s="5">
        <v>300.00099999999998</v>
      </c>
      <c r="L10" s="12">
        <v>350</v>
      </c>
      <c r="O10" s="27" t="s">
        <v>12</v>
      </c>
      <c r="P10" s="27" t="s">
        <v>6</v>
      </c>
      <c r="Q10" s="29">
        <v>300</v>
      </c>
      <c r="R10" s="31">
        <v>2175.5424640000001</v>
      </c>
      <c r="S10" s="29" t="s">
        <v>7</v>
      </c>
      <c r="T10" s="31">
        <v>162.23213255000002</v>
      </c>
    </row>
    <row r="11" spans="1:20" x14ac:dyDescent="0.25">
      <c r="A11" s="43">
        <v>3040.9579593962503</v>
      </c>
      <c r="B11" s="10">
        <f t="shared" si="2"/>
        <v>350</v>
      </c>
      <c r="C11" s="10"/>
      <c r="D11" s="12">
        <v>350</v>
      </c>
      <c r="E11" s="13">
        <f t="shared" si="0"/>
        <v>2797.6813226445506</v>
      </c>
      <c r="F11" s="12" t="s">
        <v>82</v>
      </c>
      <c r="G11" s="17">
        <f t="shared" si="1"/>
        <v>196.78757678315003</v>
      </c>
      <c r="H11" s="44">
        <f t="shared" si="3"/>
        <v>-7.9999999999999849E-2</v>
      </c>
      <c r="I11" s="16">
        <f t="shared" si="4"/>
        <v>369.86295451911019</v>
      </c>
      <c r="J11" s="16"/>
      <c r="K11" s="5">
        <v>350.00099999999998</v>
      </c>
      <c r="L11" s="12">
        <v>400</v>
      </c>
      <c r="O11" s="27" t="s">
        <v>13</v>
      </c>
      <c r="P11" s="27" t="s">
        <v>6</v>
      </c>
      <c r="Q11" s="29">
        <v>350</v>
      </c>
      <c r="R11" s="31">
        <v>2506.9727612500001</v>
      </c>
      <c r="S11" s="29" t="s">
        <v>7</v>
      </c>
      <c r="T11" s="31">
        <v>162.23213255000002</v>
      </c>
    </row>
    <row r="12" spans="1:20" x14ac:dyDescent="0.25">
      <c r="A12" s="43">
        <v>3442.9829099605008</v>
      </c>
      <c r="B12" s="10">
        <f t="shared" si="2"/>
        <v>400</v>
      </c>
      <c r="C12" s="10"/>
      <c r="D12" s="12">
        <v>400</v>
      </c>
      <c r="E12" s="35">
        <f>$E$1*R12*$H$2</f>
        <v>2802.5880887078474</v>
      </c>
      <c r="F12" s="12" t="s">
        <v>82</v>
      </c>
      <c r="G12" s="17">
        <f t="shared" si="1"/>
        <v>196.78757678315003</v>
      </c>
      <c r="H12" s="45">
        <f t="shared" si="3"/>
        <v>-0.18600000000000005</v>
      </c>
      <c r="I12" s="16">
        <f t="shared" si="4"/>
        <v>4.9067660632968</v>
      </c>
      <c r="J12" s="16"/>
      <c r="K12" s="5">
        <v>400.00099999999998</v>
      </c>
      <c r="L12" s="12">
        <v>450</v>
      </c>
      <c r="O12" s="27" t="s">
        <v>14</v>
      </c>
      <c r="P12" s="27" t="s">
        <v>6</v>
      </c>
      <c r="Q12" s="29">
        <v>400</v>
      </c>
      <c r="R12" s="31">
        <v>2838.4030585000005</v>
      </c>
      <c r="S12" s="29" t="s">
        <v>7</v>
      </c>
      <c r="T12" s="31">
        <v>162.23213255000002</v>
      </c>
    </row>
    <row r="13" spans="1:20" x14ac:dyDescent="0.25">
      <c r="A13" s="43">
        <v>3845.0078605247509</v>
      </c>
      <c r="B13" s="10">
        <f t="shared" si="2"/>
        <v>450</v>
      </c>
      <c r="C13" s="10"/>
      <c r="D13" s="12">
        <v>450</v>
      </c>
      <c r="E13" s="35">
        <f t="shared" ref="E13:E19" si="5">$E$1*R13*$H$2</f>
        <v>3129.8363984671469</v>
      </c>
      <c r="F13" s="12" t="s">
        <v>82</v>
      </c>
      <c r="G13" s="17">
        <f t="shared" si="1"/>
        <v>196.78757678315003</v>
      </c>
      <c r="H13" s="45">
        <f t="shared" si="3"/>
        <v>-0.18600000000000005</v>
      </c>
      <c r="I13" s="16">
        <f t="shared" si="4"/>
        <v>327.24830975929945</v>
      </c>
      <c r="J13" s="16"/>
      <c r="K13" s="5">
        <v>450.00099999999998</v>
      </c>
      <c r="L13" s="12">
        <v>500</v>
      </c>
      <c r="O13" s="27" t="s">
        <v>15</v>
      </c>
      <c r="P13" s="27" t="s">
        <v>6</v>
      </c>
      <c r="Q13" s="29">
        <v>450</v>
      </c>
      <c r="R13" s="31">
        <v>3169.8333557500005</v>
      </c>
      <c r="S13" s="29" t="s">
        <v>7</v>
      </c>
      <c r="T13" s="31">
        <v>162.23213255000002</v>
      </c>
    </row>
    <row r="14" spans="1:20" x14ac:dyDescent="0.25">
      <c r="A14" s="43">
        <v>4247.0328110890005</v>
      </c>
      <c r="B14" s="10">
        <f t="shared" si="2"/>
        <v>500</v>
      </c>
      <c r="C14" s="10"/>
      <c r="D14" s="12">
        <v>500</v>
      </c>
      <c r="E14" s="35">
        <f t="shared" si="5"/>
        <v>3457.0847082264463</v>
      </c>
      <c r="F14" s="12" t="s">
        <v>82</v>
      </c>
      <c r="G14" s="17">
        <f t="shared" si="1"/>
        <v>196.78757678315003</v>
      </c>
      <c r="H14" s="45">
        <f t="shared" si="3"/>
        <v>-0.18600000000000005</v>
      </c>
      <c r="I14" s="16">
        <f t="shared" si="4"/>
        <v>327.24830975929945</v>
      </c>
      <c r="J14" s="16"/>
      <c r="K14" s="5">
        <v>500.00099999999998</v>
      </c>
      <c r="L14" s="12">
        <v>550</v>
      </c>
      <c r="O14" s="27" t="s">
        <v>16</v>
      </c>
      <c r="P14" s="27" t="s">
        <v>6</v>
      </c>
      <c r="Q14" s="29">
        <v>500</v>
      </c>
      <c r="R14" s="31">
        <v>3501.263653</v>
      </c>
      <c r="S14" s="29" t="s">
        <v>7</v>
      </c>
      <c r="T14" s="31">
        <v>162.23213255000002</v>
      </c>
    </row>
    <row r="15" spans="1:20" x14ac:dyDescent="0.25">
      <c r="A15" s="43">
        <v>4649.057761653251</v>
      </c>
      <c r="B15" s="10">
        <f t="shared" si="2"/>
        <v>550</v>
      </c>
      <c r="C15" s="10"/>
      <c r="D15" s="12">
        <v>550</v>
      </c>
      <c r="E15" s="35">
        <f t="shared" si="5"/>
        <v>3784.3330179857462</v>
      </c>
      <c r="F15" s="12" t="s">
        <v>82</v>
      </c>
      <c r="G15" s="17">
        <f t="shared" si="1"/>
        <v>196.78757678315003</v>
      </c>
      <c r="H15" s="45">
        <f t="shared" si="3"/>
        <v>-0.18600000000000005</v>
      </c>
      <c r="I15" s="16">
        <f t="shared" si="4"/>
        <v>327.2483097592999</v>
      </c>
      <c r="J15" s="16"/>
      <c r="K15" s="5">
        <v>550.00099999999998</v>
      </c>
      <c r="L15" s="12">
        <v>600</v>
      </c>
      <c r="O15" s="27" t="s">
        <v>17</v>
      </c>
      <c r="P15" s="27" t="s">
        <v>6</v>
      </c>
      <c r="Q15" s="29">
        <v>550</v>
      </c>
      <c r="R15" s="31">
        <v>3832.6939502500004</v>
      </c>
      <c r="S15" s="29" t="s">
        <v>7</v>
      </c>
      <c r="T15" s="31">
        <v>162.23213255000002</v>
      </c>
    </row>
    <row r="16" spans="1:20" x14ac:dyDescent="0.25">
      <c r="A16" s="43">
        <v>5051.0827122175006</v>
      </c>
      <c r="B16" s="10">
        <f t="shared" si="2"/>
        <v>600</v>
      </c>
      <c r="C16" s="10"/>
      <c r="D16" s="12">
        <v>600</v>
      </c>
      <c r="E16" s="35">
        <f t="shared" si="5"/>
        <v>4111.5813277450452</v>
      </c>
      <c r="F16" s="12" t="s">
        <v>82</v>
      </c>
      <c r="G16" s="17">
        <f t="shared" si="1"/>
        <v>196.78757678315003</v>
      </c>
      <c r="H16" s="45">
        <f t="shared" si="3"/>
        <v>-0.18600000000000005</v>
      </c>
      <c r="I16" s="16">
        <f t="shared" si="4"/>
        <v>327.24830975929899</v>
      </c>
      <c r="J16" s="16"/>
      <c r="K16" s="5">
        <v>600.00099999999998</v>
      </c>
      <c r="L16" s="12">
        <v>650</v>
      </c>
      <c r="O16" s="27" t="s">
        <v>18</v>
      </c>
      <c r="P16" s="27" t="s">
        <v>6</v>
      </c>
      <c r="Q16" s="29">
        <v>600</v>
      </c>
      <c r="R16" s="31">
        <v>4164.1242474999999</v>
      </c>
      <c r="S16" s="29" t="s">
        <v>7</v>
      </c>
      <c r="T16" s="31">
        <v>162.23213255000002</v>
      </c>
    </row>
    <row r="17" spans="1:20" x14ac:dyDescent="0.25">
      <c r="A17" s="43">
        <v>5453.1076627817502</v>
      </c>
      <c r="B17" s="10">
        <f t="shared" si="2"/>
        <v>650</v>
      </c>
      <c r="C17" s="10"/>
      <c r="D17" s="12">
        <v>650</v>
      </c>
      <c r="E17" s="35">
        <f t="shared" si="5"/>
        <v>4438.8296375043446</v>
      </c>
      <c r="F17" s="12" t="s">
        <v>82</v>
      </c>
      <c r="G17" s="17">
        <f t="shared" si="1"/>
        <v>196.78757678315003</v>
      </c>
      <c r="H17" s="45">
        <f t="shared" si="3"/>
        <v>-0.18599999999999994</v>
      </c>
      <c r="I17" s="16">
        <f t="shared" si="4"/>
        <v>327.24830975929945</v>
      </c>
      <c r="J17" s="16"/>
      <c r="K17" s="5">
        <v>650.00099999999998</v>
      </c>
      <c r="L17" s="12">
        <v>700</v>
      </c>
      <c r="O17" s="27" t="s">
        <v>19</v>
      </c>
      <c r="P17" s="27" t="s">
        <v>6</v>
      </c>
      <c r="Q17" s="29">
        <v>650</v>
      </c>
      <c r="R17" s="31">
        <v>4495.5545447499999</v>
      </c>
      <c r="S17" s="29" t="s">
        <v>7</v>
      </c>
      <c r="T17" s="31">
        <v>162.23213255000002</v>
      </c>
    </row>
    <row r="18" spans="1:20" x14ac:dyDescent="0.25">
      <c r="A18" s="43">
        <v>5855.1326133460016</v>
      </c>
      <c r="B18" s="10">
        <f t="shared" si="2"/>
        <v>700</v>
      </c>
      <c r="C18" s="10"/>
      <c r="D18" s="12">
        <v>700</v>
      </c>
      <c r="E18" s="35">
        <f t="shared" si="5"/>
        <v>4766.077947263645</v>
      </c>
      <c r="F18" s="12" t="s">
        <v>82</v>
      </c>
      <c r="G18" s="17">
        <f t="shared" si="1"/>
        <v>196.78757678315003</v>
      </c>
      <c r="H18" s="45">
        <f t="shared" si="3"/>
        <v>-0.18600000000000005</v>
      </c>
      <c r="I18" s="16">
        <f t="shared" si="4"/>
        <v>327.24830975930035</v>
      </c>
      <c r="J18" s="16"/>
      <c r="K18" s="5">
        <v>700.00099999999998</v>
      </c>
      <c r="L18" s="12">
        <v>750</v>
      </c>
      <c r="O18" s="27" t="s">
        <v>20</v>
      </c>
      <c r="P18" s="27" t="s">
        <v>6</v>
      </c>
      <c r="Q18" s="29">
        <v>700</v>
      </c>
      <c r="R18" s="31">
        <v>4826.9848420000008</v>
      </c>
      <c r="S18" s="29" t="s">
        <v>7</v>
      </c>
      <c r="T18" s="31">
        <v>162.23213255000002</v>
      </c>
    </row>
    <row r="19" spans="1:20" x14ac:dyDescent="0.25">
      <c r="A19" s="43">
        <v>6257.1575639102502</v>
      </c>
      <c r="B19" s="10">
        <f t="shared" si="2"/>
        <v>750</v>
      </c>
      <c r="C19" s="10"/>
      <c r="D19" s="12">
        <v>750</v>
      </c>
      <c r="E19" s="35">
        <f t="shared" si="5"/>
        <v>5093.3262570229435</v>
      </c>
      <c r="F19" s="12" t="s">
        <v>82</v>
      </c>
      <c r="G19" s="17">
        <f t="shared" si="1"/>
        <v>196.78757678315003</v>
      </c>
      <c r="H19" s="45">
        <f t="shared" si="3"/>
        <v>-0.18600000000000005</v>
      </c>
      <c r="I19" s="16">
        <f t="shared" si="4"/>
        <v>327.24830975929854</v>
      </c>
      <c r="J19" s="16"/>
      <c r="K19" s="5">
        <v>750.00099999999998</v>
      </c>
      <c r="L19" s="12">
        <v>800</v>
      </c>
      <c r="O19" s="27" t="s">
        <v>21</v>
      </c>
      <c r="P19" s="27" t="s">
        <v>6</v>
      </c>
      <c r="Q19" s="29">
        <v>750</v>
      </c>
      <c r="R19" s="31">
        <v>5158.4151392499998</v>
      </c>
      <c r="S19" s="29" t="s">
        <v>7</v>
      </c>
      <c r="T19" s="31">
        <v>162.23213255000002</v>
      </c>
    </row>
    <row r="20" spans="1:20" x14ac:dyDescent="0.25">
      <c r="A20" s="43">
        <v>4940.8608928500007</v>
      </c>
      <c r="B20" s="10">
        <f t="shared" si="2"/>
        <v>800</v>
      </c>
      <c r="C20" s="10"/>
      <c r="D20" s="12">
        <v>800</v>
      </c>
      <c r="E20" s="33">
        <f t="shared" ref="E20:E34" si="6">$E$1*R20*$G$1</f>
        <v>5114.2521711164172</v>
      </c>
      <c r="F20" s="12" t="s">
        <v>82</v>
      </c>
      <c r="G20" s="17">
        <f t="shared" si="1"/>
        <v>196.78757678315003</v>
      </c>
      <c r="H20" s="46">
        <f t="shared" si="3"/>
        <v>3.5093333333333421E-2</v>
      </c>
      <c r="I20" s="16">
        <f t="shared" si="4"/>
        <v>20.925914093473693</v>
      </c>
      <c r="J20" s="16"/>
      <c r="K20" s="5">
        <v>800.00099999999998</v>
      </c>
      <c r="L20" s="12">
        <v>850</v>
      </c>
      <c r="O20" s="27" t="s">
        <v>22</v>
      </c>
      <c r="P20" s="27" t="s">
        <v>6</v>
      </c>
      <c r="Q20" s="29">
        <v>800</v>
      </c>
      <c r="R20" s="31">
        <v>5489.8454365000007</v>
      </c>
      <c r="S20" s="29" t="s">
        <v>7</v>
      </c>
      <c r="T20" s="31">
        <v>162.23213255000002</v>
      </c>
    </row>
    <row r="21" spans="1:20" x14ac:dyDescent="0.25">
      <c r="A21" s="43">
        <v>5239.1481603749999</v>
      </c>
      <c r="B21" s="10">
        <f t="shared" si="2"/>
        <v>850</v>
      </c>
      <c r="C21" s="10"/>
      <c r="D21" s="12">
        <v>850</v>
      </c>
      <c r="E21" s="33">
        <f t="shared" si="6"/>
        <v>5423.0073331497606</v>
      </c>
      <c r="F21" s="12" t="s">
        <v>82</v>
      </c>
      <c r="G21" s="17">
        <f t="shared" si="1"/>
        <v>196.78757678315003</v>
      </c>
      <c r="H21" s="46">
        <f t="shared" si="3"/>
        <v>3.5093333333333421E-2</v>
      </c>
      <c r="I21" s="16">
        <f t="shared" si="4"/>
        <v>308.75516203334337</v>
      </c>
      <c r="J21" s="16"/>
      <c r="K21" s="5">
        <v>850.00099999999998</v>
      </c>
      <c r="L21" s="12">
        <v>900</v>
      </c>
      <c r="O21" s="27" t="s">
        <v>23</v>
      </c>
      <c r="P21" s="27" t="s">
        <v>6</v>
      </c>
      <c r="Q21" s="29">
        <v>850</v>
      </c>
      <c r="R21" s="31">
        <v>5821.2757337499997</v>
      </c>
      <c r="S21" s="29" t="s">
        <v>7</v>
      </c>
      <c r="T21" s="31">
        <v>162.23213255000002</v>
      </c>
    </row>
    <row r="22" spans="1:20" x14ac:dyDescent="0.25">
      <c r="A22" s="43">
        <v>5537.4354278999999</v>
      </c>
      <c r="B22" s="10">
        <f t="shared" si="2"/>
        <v>900</v>
      </c>
      <c r="C22" s="10"/>
      <c r="D22" s="12">
        <v>900</v>
      </c>
      <c r="E22" s="33">
        <f t="shared" si="6"/>
        <v>5731.762495183104</v>
      </c>
      <c r="F22" s="12" t="s">
        <v>82</v>
      </c>
      <c r="G22" s="17">
        <f t="shared" si="1"/>
        <v>196.78757678315003</v>
      </c>
      <c r="H22" s="46">
        <f t="shared" si="3"/>
        <v>3.5093333333333421E-2</v>
      </c>
      <c r="I22" s="16">
        <f t="shared" si="4"/>
        <v>308.75516203334337</v>
      </c>
      <c r="J22" s="16"/>
      <c r="K22" s="5">
        <v>900.00099999999998</v>
      </c>
      <c r="L22" s="12">
        <v>950</v>
      </c>
      <c r="O22" s="27" t="s">
        <v>24</v>
      </c>
      <c r="P22" s="27" t="s">
        <v>6</v>
      </c>
      <c r="Q22" s="29">
        <v>900</v>
      </c>
      <c r="R22" s="31">
        <v>6152.7060309999997</v>
      </c>
      <c r="S22" s="29" t="s">
        <v>7</v>
      </c>
      <c r="T22" s="31">
        <v>162.23213255000002</v>
      </c>
    </row>
    <row r="23" spans="1:20" x14ac:dyDescent="0.25">
      <c r="A23" s="43">
        <v>5835.7226954250009</v>
      </c>
      <c r="B23" s="10">
        <f t="shared" si="2"/>
        <v>950</v>
      </c>
      <c r="C23" s="10"/>
      <c r="D23" s="12">
        <v>950</v>
      </c>
      <c r="E23" s="33">
        <f t="shared" si="6"/>
        <v>6040.5176572164492</v>
      </c>
      <c r="F23" s="12" t="s">
        <v>82</v>
      </c>
      <c r="G23" s="17">
        <f t="shared" si="1"/>
        <v>196.78757678315003</v>
      </c>
      <c r="H23" s="46">
        <f t="shared" si="3"/>
        <v>3.5093333333333421E-2</v>
      </c>
      <c r="I23" s="16">
        <f t="shared" si="4"/>
        <v>308.75516203334519</v>
      </c>
      <c r="J23" s="16"/>
      <c r="K23" s="5">
        <v>950.00099999999998</v>
      </c>
      <c r="L23" s="12">
        <v>1000</v>
      </c>
      <c r="O23" s="27" t="s">
        <v>25</v>
      </c>
      <c r="P23" s="27" t="s">
        <v>6</v>
      </c>
      <c r="Q23" s="29">
        <v>950</v>
      </c>
      <c r="R23" s="31">
        <v>6484.1363282500006</v>
      </c>
      <c r="S23" s="29" t="s">
        <v>7</v>
      </c>
      <c r="T23" s="31">
        <v>162.23213255000002</v>
      </c>
    </row>
    <row r="24" spans="1:20" x14ac:dyDescent="0.25">
      <c r="A24" s="43">
        <v>6134.009962950001</v>
      </c>
      <c r="B24" s="10">
        <f t="shared" si="2"/>
        <v>1000</v>
      </c>
      <c r="C24" s="10"/>
      <c r="D24" s="12">
        <v>1000</v>
      </c>
      <c r="E24" s="33">
        <f t="shared" si="6"/>
        <v>6349.2728192497934</v>
      </c>
      <c r="F24" s="12" t="s">
        <v>82</v>
      </c>
      <c r="G24" s="17">
        <f t="shared" si="1"/>
        <v>196.78757678315003</v>
      </c>
      <c r="H24" s="46">
        <f t="shared" si="3"/>
        <v>3.5093333333333421E-2</v>
      </c>
      <c r="I24" s="16">
        <f t="shared" si="4"/>
        <v>308.75516203334428</v>
      </c>
      <c r="J24" s="16"/>
      <c r="K24" s="5">
        <v>1000.001</v>
      </c>
      <c r="L24" s="12">
        <v>1050</v>
      </c>
      <c r="O24" s="27" t="s">
        <v>26</v>
      </c>
      <c r="P24" s="27" t="s">
        <v>6</v>
      </c>
      <c r="Q24" s="29">
        <v>1000</v>
      </c>
      <c r="R24" s="31">
        <v>6815.5666255000006</v>
      </c>
      <c r="S24" s="29" t="s">
        <v>7</v>
      </c>
      <c r="T24" s="31">
        <v>162.23213255000002</v>
      </c>
    </row>
    <row r="25" spans="1:20" x14ac:dyDescent="0.25">
      <c r="A25" s="43">
        <v>6432.297230475001</v>
      </c>
      <c r="B25" s="10">
        <f t="shared" si="2"/>
        <v>1050</v>
      </c>
      <c r="C25" s="10"/>
      <c r="D25" s="12">
        <v>1050</v>
      </c>
      <c r="E25" s="33">
        <f t="shared" si="6"/>
        <v>6658.0279812831368</v>
      </c>
      <c r="F25" s="12" t="s">
        <v>82</v>
      </c>
      <c r="G25" s="17">
        <f t="shared" si="1"/>
        <v>196.78757678315003</v>
      </c>
      <c r="H25" s="46">
        <f t="shared" si="3"/>
        <v>3.5093333333333199E-2</v>
      </c>
      <c r="I25" s="16">
        <f t="shared" si="4"/>
        <v>308.75516203334337</v>
      </c>
      <c r="J25" s="16"/>
      <c r="K25" s="5">
        <v>1050.001</v>
      </c>
      <c r="L25" s="12">
        <v>1100</v>
      </c>
      <c r="O25" s="27" t="s">
        <v>27</v>
      </c>
      <c r="P25" s="27" t="s">
        <v>6</v>
      </c>
      <c r="Q25" s="29">
        <v>1050</v>
      </c>
      <c r="R25" s="31">
        <v>7146.9969227500005</v>
      </c>
      <c r="S25" s="29" t="s">
        <v>7</v>
      </c>
      <c r="T25" s="31">
        <v>162.23213255000002</v>
      </c>
    </row>
    <row r="26" spans="1:20" x14ac:dyDescent="0.25">
      <c r="A26" s="43">
        <v>6730.5844980000002</v>
      </c>
      <c r="B26" s="10">
        <f t="shared" si="2"/>
        <v>1100</v>
      </c>
      <c r="C26" s="10"/>
      <c r="D26" s="12">
        <v>1100</v>
      </c>
      <c r="E26" s="33">
        <f t="shared" si="6"/>
        <v>6966.7831433164811</v>
      </c>
      <c r="F26" s="12" t="s">
        <v>82</v>
      </c>
      <c r="G26" s="17">
        <f t="shared" si="1"/>
        <v>196.78757678315003</v>
      </c>
      <c r="H26" s="46">
        <f t="shared" si="3"/>
        <v>3.5093333333333421E-2</v>
      </c>
      <c r="I26" s="16">
        <f t="shared" si="4"/>
        <v>308.75516203334428</v>
      </c>
      <c r="J26" s="16"/>
      <c r="K26" s="5">
        <v>1100.001</v>
      </c>
      <c r="L26" s="12">
        <v>1150</v>
      </c>
      <c r="O26" s="27" t="s">
        <v>28</v>
      </c>
      <c r="P26" s="27" t="s">
        <v>6</v>
      </c>
      <c r="Q26" s="29">
        <v>1100</v>
      </c>
      <c r="R26" s="31">
        <v>7478.4272200000005</v>
      </c>
      <c r="S26" s="29" t="s">
        <v>7</v>
      </c>
      <c r="T26" s="31">
        <v>162.23213255000002</v>
      </c>
    </row>
    <row r="27" spans="1:20" x14ac:dyDescent="0.25">
      <c r="A27" s="43">
        <v>7028.8717655250002</v>
      </c>
      <c r="B27" s="10">
        <f t="shared" si="2"/>
        <v>1150</v>
      </c>
      <c r="C27" s="10"/>
      <c r="D27" s="12">
        <v>1150</v>
      </c>
      <c r="E27" s="33">
        <f t="shared" si="6"/>
        <v>7275.5383053498244</v>
      </c>
      <c r="F27" s="12" t="s">
        <v>82</v>
      </c>
      <c r="G27" s="17">
        <f t="shared" si="1"/>
        <v>196.78757678315003</v>
      </c>
      <c r="H27" s="46">
        <f t="shared" si="3"/>
        <v>3.5093333333333421E-2</v>
      </c>
      <c r="I27" s="16">
        <f t="shared" si="4"/>
        <v>308.75516203334337</v>
      </c>
      <c r="J27" s="16"/>
      <c r="K27" s="5">
        <v>1150.001</v>
      </c>
      <c r="L27" s="12">
        <v>1200</v>
      </c>
      <c r="O27" s="27" t="s">
        <v>29</v>
      </c>
      <c r="P27" s="27" t="s">
        <v>6</v>
      </c>
      <c r="Q27" s="29">
        <v>1150</v>
      </c>
      <c r="R27" s="31">
        <v>7809.8575172500005</v>
      </c>
      <c r="S27" s="29" t="s">
        <v>7</v>
      </c>
      <c r="T27" s="31">
        <v>162.23213255000002</v>
      </c>
    </row>
    <row r="28" spans="1:20" x14ac:dyDescent="0.25">
      <c r="A28" s="43">
        <v>7327.1590330500012</v>
      </c>
      <c r="B28" s="10">
        <f t="shared" si="2"/>
        <v>1200</v>
      </c>
      <c r="C28" s="10"/>
      <c r="D28" s="12">
        <v>1200</v>
      </c>
      <c r="E28" s="33">
        <f t="shared" si="6"/>
        <v>7584.2934673831696</v>
      </c>
      <c r="F28" s="12" t="s">
        <v>82</v>
      </c>
      <c r="G28" s="17">
        <f t="shared" si="1"/>
        <v>196.78757678315003</v>
      </c>
      <c r="H28" s="46">
        <f t="shared" si="3"/>
        <v>3.5093333333333421E-2</v>
      </c>
      <c r="I28" s="16">
        <f t="shared" si="4"/>
        <v>308.75516203334519</v>
      </c>
      <c r="J28" s="16"/>
      <c r="K28" s="5">
        <v>1200.001</v>
      </c>
      <c r="L28" s="12">
        <v>1250</v>
      </c>
      <c r="O28" s="27" t="s">
        <v>30</v>
      </c>
      <c r="P28" s="27" t="s">
        <v>6</v>
      </c>
      <c r="Q28" s="29">
        <v>1200</v>
      </c>
      <c r="R28" s="31">
        <v>8141.2878145000013</v>
      </c>
      <c r="S28" s="29" t="s">
        <v>7</v>
      </c>
      <c r="T28" s="31">
        <v>162.23213255000002</v>
      </c>
    </row>
    <row r="29" spans="1:20" x14ac:dyDescent="0.25">
      <c r="A29" s="43">
        <v>7625.4463005750004</v>
      </c>
      <c r="B29" s="10">
        <f t="shared" si="2"/>
        <v>1250</v>
      </c>
      <c r="C29" s="10"/>
      <c r="D29" s="12">
        <v>1250</v>
      </c>
      <c r="E29" s="33">
        <f t="shared" si="6"/>
        <v>7893.048629416513</v>
      </c>
      <c r="F29" s="12" t="s">
        <v>82</v>
      </c>
      <c r="G29" s="17">
        <f t="shared" si="1"/>
        <v>196.78757678315003</v>
      </c>
      <c r="H29" s="46">
        <f t="shared" si="3"/>
        <v>3.5093333333333421E-2</v>
      </c>
      <c r="I29" s="16">
        <f t="shared" si="4"/>
        <v>308.75516203334337</v>
      </c>
      <c r="J29" s="16"/>
      <c r="K29" s="5">
        <v>1250.001</v>
      </c>
      <c r="L29" s="12">
        <v>1300</v>
      </c>
      <c r="O29" s="27" t="s">
        <v>31</v>
      </c>
      <c r="P29" s="27" t="s">
        <v>6</v>
      </c>
      <c r="Q29" s="29">
        <v>1250</v>
      </c>
      <c r="R29" s="31">
        <v>8472.7181117500004</v>
      </c>
      <c r="S29" s="29" t="s">
        <v>7</v>
      </c>
      <c r="T29" s="31">
        <v>162.23213255000002</v>
      </c>
    </row>
    <row r="30" spans="1:20" x14ac:dyDescent="0.25">
      <c r="A30" s="43">
        <v>7923.7335680999995</v>
      </c>
      <c r="B30" s="10">
        <f t="shared" si="2"/>
        <v>1300</v>
      </c>
      <c r="C30" s="10"/>
      <c r="D30" s="12">
        <v>1300</v>
      </c>
      <c r="E30" s="33">
        <f t="shared" si="6"/>
        <v>8201.8037914498564</v>
      </c>
      <c r="F30" s="12" t="s">
        <v>82</v>
      </c>
      <c r="G30" s="17">
        <f t="shared" si="1"/>
        <v>196.78757678315003</v>
      </c>
      <c r="H30" s="46">
        <f t="shared" si="3"/>
        <v>3.5093333333333421E-2</v>
      </c>
      <c r="I30" s="16">
        <f t="shared" si="4"/>
        <v>308.75516203334337</v>
      </c>
      <c r="J30" s="16"/>
      <c r="K30" s="5">
        <v>1300.001</v>
      </c>
      <c r="L30" s="12">
        <v>1350</v>
      </c>
      <c r="O30" s="27" t="s">
        <v>32</v>
      </c>
      <c r="P30" s="27" t="s">
        <v>6</v>
      </c>
      <c r="Q30" s="29">
        <v>1300</v>
      </c>
      <c r="R30" s="31">
        <v>8804.1484089999994</v>
      </c>
      <c r="S30" s="29" t="s">
        <v>7</v>
      </c>
      <c r="T30" s="31">
        <v>162.23213255000002</v>
      </c>
    </row>
    <row r="31" spans="1:20" x14ac:dyDescent="0.25">
      <c r="A31" s="43">
        <v>8222.0208356250005</v>
      </c>
      <c r="B31" s="10">
        <f t="shared" si="2"/>
        <v>1350</v>
      </c>
      <c r="C31" s="10"/>
      <c r="D31" s="12">
        <v>1350</v>
      </c>
      <c r="E31" s="33">
        <f t="shared" si="6"/>
        <v>8510.5589534832015</v>
      </c>
      <c r="F31" s="12" t="s">
        <v>82</v>
      </c>
      <c r="G31" s="17">
        <f t="shared" si="1"/>
        <v>196.78757678315003</v>
      </c>
      <c r="H31" s="46">
        <f t="shared" si="3"/>
        <v>3.5093333333333421E-2</v>
      </c>
      <c r="I31" s="16">
        <f t="shared" si="4"/>
        <v>308.75516203334519</v>
      </c>
      <c r="J31" s="16"/>
      <c r="K31" s="5">
        <v>1350.001</v>
      </c>
      <c r="L31" s="12">
        <v>1400</v>
      </c>
      <c r="O31" s="27" t="s">
        <v>33</v>
      </c>
      <c r="P31" s="27" t="s">
        <v>6</v>
      </c>
      <c r="Q31" s="29">
        <v>1350</v>
      </c>
      <c r="R31" s="31">
        <v>9135.5787062500003</v>
      </c>
      <c r="S31" s="29" t="s">
        <v>7</v>
      </c>
      <c r="T31" s="31">
        <v>162.23213255000002</v>
      </c>
    </row>
    <row r="32" spans="1:20" x14ac:dyDescent="0.25">
      <c r="A32" s="43">
        <v>8520.3081031500005</v>
      </c>
      <c r="B32" s="10">
        <f t="shared" si="2"/>
        <v>1400</v>
      </c>
      <c r="C32" s="10"/>
      <c r="D32" s="12">
        <v>1400</v>
      </c>
      <c r="E32" s="33">
        <f t="shared" si="6"/>
        <v>8819.3141155165449</v>
      </c>
      <c r="F32" s="12" t="s">
        <v>82</v>
      </c>
      <c r="G32" s="17">
        <f t="shared" si="1"/>
        <v>196.78757678315003</v>
      </c>
      <c r="H32" s="46">
        <f t="shared" si="3"/>
        <v>3.5093333333333421E-2</v>
      </c>
      <c r="I32" s="16">
        <f t="shared" si="4"/>
        <v>308.75516203334337</v>
      </c>
      <c r="J32" s="16"/>
      <c r="K32" s="5">
        <v>1400.001</v>
      </c>
      <c r="L32" s="12">
        <v>1450</v>
      </c>
      <c r="O32" s="27" t="s">
        <v>34</v>
      </c>
      <c r="P32" s="27" t="s">
        <v>6</v>
      </c>
      <c r="Q32" s="29">
        <v>1400</v>
      </c>
      <c r="R32" s="31">
        <v>9467.0090034999994</v>
      </c>
      <c r="S32" s="29" t="s">
        <v>7</v>
      </c>
      <c r="T32" s="31">
        <v>162.23213255000002</v>
      </c>
    </row>
    <row r="33" spans="1:20" x14ac:dyDescent="0.25">
      <c r="A33" s="43">
        <v>8818.5953706750006</v>
      </c>
      <c r="B33" s="10">
        <f t="shared" si="2"/>
        <v>1450</v>
      </c>
      <c r="C33" s="10"/>
      <c r="D33" s="12">
        <v>1450</v>
      </c>
      <c r="E33" s="33">
        <f t="shared" si="6"/>
        <v>9128.0692775498901</v>
      </c>
      <c r="F33" s="12" t="s">
        <v>82</v>
      </c>
      <c r="G33" s="17">
        <f t="shared" si="1"/>
        <v>196.78757678315003</v>
      </c>
      <c r="H33" s="46">
        <f t="shared" si="3"/>
        <v>3.5093333333333421E-2</v>
      </c>
      <c r="I33" s="16">
        <f t="shared" si="4"/>
        <v>308.75516203334519</v>
      </c>
      <c r="J33" s="16"/>
      <c r="K33" s="5">
        <v>1450.001</v>
      </c>
      <c r="L33" s="12">
        <v>1500</v>
      </c>
      <c r="O33" s="27" t="s">
        <v>35</v>
      </c>
      <c r="P33" s="27" t="s">
        <v>6</v>
      </c>
      <c r="Q33" s="29">
        <v>1450</v>
      </c>
      <c r="R33" s="31">
        <v>9798.4393007500003</v>
      </c>
      <c r="S33" s="29" t="s">
        <v>7</v>
      </c>
      <c r="T33" s="31">
        <v>162.23213255000002</v>
      </c>
    </row>
    <row r="34" spans="1:20" x14ac:dyDescent="0.25">
      <c r="A34" s="43">
        <v>9116.8826381999988</v>
      </c>
      <c r="B34" s="10">
        <f t="shared" si="2"/>
        <v>1500</v>
      </c>
      <c r="C34" s="10"/>
      <c r="D34" s="12">
        <v>1500</v>
      </c>
      <c r="E34" s="33">
        <f t="shared" si="6"/>
        <v>9436.8244395832317</v>
      </c>
      <c r="F34" s="12" t="s">
        <v>82</v>
      </c>
      <c r="G34" s="17">
        <f t="shared" si="1"/>
        <v>196.78757678315003</v>
      </c>
      <c r="H34" s="46">
        <f t="shared" si="3"/>
        <v>3.5093333333333421E-2</v>
      </c>
      <c r="I34" s="16">
        <f t="shared" si="4"/>
        <v>308.75516203334155</v>
      </c>
      <c r="J34" s="16"/>
      <c r="K34" s="5">
        <v>1500.001</v>
      </c>
      <c r="L34" s="12">
        <v>2000</v>
      </c>
      <c r="O34" s="27" t="s">
        <v>36</v>
      </c>
      <c r="P34" s="27" t="s">
        <v>6</v>
      </c>
      <c r="Q34" s="29">
        <v>1500</v>
      </c>
      <c r="R34" s="31">
        <v>10129.869597999999</v>
      </c>
      <c r="S34" s="29" t="s">
        <v>7</v>
      </c>
      <c r="T34" s="31">
        <v>162.23213255000002</v>
      </c>
    </row>
    <row r="35" spans="1:20" x14ac:dyDescent="0.25">
      <c r="A35" s="43">
        <v>12099.755313450003</v>
      </c>
      <c r="B35" s="10">
        <f t="shared" si="2"/>
        <v>2000</v>
      </c>
      <c r="C35" s="10"/>
      <c r="D35" s="12">
        <v>2000</v>
      </c>
      <c r="E35" s="39">
        <f>$E$1*R35*$H$1</f>
        <v>9458.5131702495728</v>
      </c>
      <c r="F35" s="12" t="s">
        <v>82</v>
      </c>
      <c r="G35" s="17">
        <f t="shared" si="1"/>
        <v>196.78757678315003</v>
      </c>
      <c r="H35" s="47">
        <f t="shared" si="3"/>
        <v>-0.21828888888888887</v>
      </c>
      <c r="I35" s="16">
        <f t="shared" si="4"/>
        <v>21.688730666341144</v>
      </c>
      <c r="J35" s="16"/>
      <c r="K35" s="5">
        <v>2000.001</v>
      </c>
      <c r="L35" s="4">
        <v>2500</v>
      </c>
      <c r="O35" s="27" t="s">
        <v>37</v>
      </c>
      <c r="P35" s="27" t="s">
        <v>6</v>
      </c>
      <c r="Q35" s="29">
        <v>2000</v>
      </c>
      <c r="R35" s="31">
        <v>13444.172570500003</v>
      </c>
      <c r="S35" s="29" t="s">
        <v>7</v>
      </c>
      <c r="T35" s="31">
        <v>162.23213255000002</v>
      </c>
    </row>
    <row r="36" spans="1:20" x14ac:dyDescent="0.25">
      <c r="A36" s="43">
        <v>15082.6279887</v>
      </c>
      <c r="B36" s="10">
        <f t="shared" si="2"/>
        <v>2500</v>
      </c>
      <c r="C36" s="10"/>
      <c r="D36" s="4">
        <v>2500</v>
      </c>
      <c r="E36" s="39">
        <f t="shared" ref="E36:E39" si="7">$E$1*R36*$H$1</f>
        <v>11790.257883522221</v>
      </c>
      <c r="F36" s="12" t="s">
        <v>82</v>
      </c>
      <c r="G36" s="17">
        <f t="shared" si="1"/>
        <v>196.78757678315003</v>
      </c>
      <c r="H36" s="47">
        <f t="shared" si="3"/>
        <v>-0.21828888888888887</v>
      </c>
      <c r="I36" s="16">
        <f t="shared" si="4"/>
        <v>2331.7447132726484</v>
      </c>
      <c r="J36" s="16"/>
      <c r="K36" s="5">
        <v>2500.0010000000002</v>
      </c>
      <c r="L36" s="4">
        <v>3000</v>
      </c>
      <c r="O36" s="27" t="s">
        <v>38</v>
      </c>
      <c r="P36" s="27" t="s">
        <v>6</v>
      </c>
      <c r="Q36" s="21">
        <v>2500</v>
      </c>
      <c r="R36" s="31">
        <v>16758.475543</v>
      </c>
      <c r="S36" s="29" t="s">
        <v>7</v>
      </c>
      <c r="T36" s="31">
        <v>162.23213255000002</v>
      </c>
    </row>
    <row r="37" spans="1:20" x14ac:dyDescent="0.25">
      <c r="A37" s="43">
        <v>18065.500663950002</v>
      </c>
      <c r="B37" s="10">
        <f t="shared" si="2"/>
        <v>3000</v>
      </c>
      <c r="C37" s="10"/>
      <c r="D37" s="4">
        <v>3000</v>
      </c>
      <c r="E37" s="39">
        <f t="shared" si="7"/>
        <v>14122.002596794873</v>
      </c>
      <c r="F37" s="12" t="s">
        <v>82</v>
      </c>
      <c r="G37" s="17">
        <f t="shared" si="1"/>
        <v>196.78757678315003</v>
      </c>
      <c r="H37" s="47">
        <f t="shared" si="3"/>
        <v>-0.21828888888888887</v>
      </c>
      <c r="I37" s="16">
        <f t="shared" si="4"/>
        <v>2331.744713272652</v>
      </c>
      <c r="J37" s="16"/>
      <c r="K37" s="5">
        <v>3000.0010000000002</v>
      </c>
      <c r="L37" s="4">
        <v>3500</v>
      </c>
      <c r="O37" s="27" t="s">
        <v>39</v>
      </c>
      <c r="P37" s="27" t="s">
        <v>6</v>
      </c>
      <c r="Q37" s="21">
        <v>3000</v>
      </c>
      <c r="R37" s="31">
        <v>20072.778515500002</v>
      </c>
      <c r="S37" s="29" t="s">
        <v>7</v>
      </c>
      <c r="T37" s="31">
        <v>162.23213255000002</v>
      </c>
    </row>
    <row r="38" spans="1:20" x14ac:dyDescent="0.25">
      <c r="A38" s="43">
        <v>21048.373339199999</v>
      </c>
      <c r="B38" s="10">
        <f t="shared" si="2"/>
        <v>3500</v>
      </c>
      <c r="C38" s="10"/>
      <c r="D38" s="4">
        <v>3500</v>
      </c>
      <c r="E38" s="39">
        <f t="shared" si="7"/>
        <v>16453.74731006752</v>
      </c>
      <c r="F38" s="12" t="s">
        <v>82</v>
      </c>
      <c r="G38" s="17">
        <f t="shared" si="1"/>
        <v>196.78757678315003</v>
      </c>
      <c r="H38" s="47">
        <f t="shared" si="3"/>
        <v>-0.21828888888888887</v>
      </c>
      <c r="I38" s="16">
        <f t="shared" si="4"/>
        <v>2331.7447132726465</v>
      </c>
      <c r="J38" s="16"/>
      <c r="K38" s="5">
        <v>3500.0010000000002</v>
      </c>
      <c r="L38" s="4">
        <v>4000</v>
      </c>
      <c r="O38" s="27" t="s">
        <v>40</v>
      </c>
      <c r="P38" s="27" t="s">
        <v>6</v>
      </c>
      <c r="Q38" s="21">
        <v>3500</v>
      </c>
      <c r="R38" s="31">
        <v>23387.081488</v>
      </c>
      <c r="S38" s="29" t="s">
        <v>7</v>
      </c>
      <c r="T38" s="31">
        <v>162.23213255000002</v>
      </c>
    </row>
    <row r="39" spans="1:20" x14ac:dyDescent="0.25">
      <c r="A39" s="43">
        <v>24031.24601445</v>
      </c>
      <c r="B39" s="10">
        <f t="shared" si="2"/>
        <v>4000</v>
      </c>
      <c r="C39" s="10"/>
      <c r="D39" s="4">
        <v>4000</v>
      </c>
      <c r="E39" s="39">
        <f t="shared" si="7"/>
        <v>18785.492023340172</v>
      </c>
      <c r="F39" s="12" t="s">
        <v>82</v>
      </c>
      <c r="G39" s="17">
        <f t="shared" si="1"/>
        <v>196.78757678315003</v>
      </c>
      <c r="H39" s="47">
        <f t="shared" si="3"/>
        <v>-0.21828888888888887</v>
      </c>
      <c r="I39" s="16">
        <f t="shared" si="4"/>
        <v>2331.744713272652</v>
      </c>
      <c r="J39" s="16"/>
      <c r="K39" s="5">
        <v>4000.0010000000002</v>
      </c>
      <c r="L39" s="4" t="s">
        <v>79</v>
      </c>
      <c r="O39" s="27" t="s">
        <v>41</v>
      </c>
      <c r="P39" s="27" t="s">
        <v>6</v>
      </c>
      <c r="Q39" s="21">
        <v>4000</v>
      </c>
      <c r="R39" s="31">
        <v>26701.384460500001</v>
      </c>
      <c r="S39" s="29" t="s">
        <v>7</v>
      </c>
      <c r="T39" s="31">
        <v>162.23213255000002</v>
      </c>
    </row>
    <row r="40" spans="1:20" x14ac:dyDescent="0.25">
      <c r="A40" s="42"/>
      <c r="B40" s="10"/>
      <c r="C40" s="10"/>
      <c r="D40" s="12"/>
      <c r="E40" s="13"/>
      <c r="F40" s="12"/>
      <c r="G40" s="13"/>
      <c r="O40" s="27" t="s">
        <v>42</v>
      </c>
      <c r="P40" s="27" t="s">
        <v>43</v>
      </c>
      <c r="Q40" s="29">
        <v>100</v>
      </c>
      <c r="R40" s="30">
        <v>1354.2745920000007</v>
      </c>
      <c r="S40" s="29" t="s">
        <v>7</v>
      </c>
      <c r="T40" s="30">
        <v>271.95554078000004</v>
      </c>
    </row>
    <row r="41" spans="1:20" x14ac:dyDescent="0.25">
      <c r="B41" s="10"/>
      <c r="C41" s="10"/>
      <c r="D41" s="12"/>
      <c r="E41" s="14"/>
      <c r="F41" s="12"/>
      <c r="G41" s="14"/>
      <c r="O41" s="27" t="s">
        <v>44</v>
      </c>
      <c r="P41" s="27" t="s">
        <v>43</v>
      </c>
      <c r="Q41" s="29">
        <v>150</v>
      </c>
      <c r="R41" s="31">
        <v>2031.4118880000005</v>
      </c>
      <c r="S41" s="29" t="s">
        <v>7</v>
      </c>
      <c r="T41" s="31">
        <v>271.95554078000004</v>
      </c>
    </row>
    <row r="42" spans="1:20" x14ac:dyDescent="0.25">
      <c r="B42" s="10"/>
      <c r="C42" s="10"/>
      <c r="D42" s="12"/>
      <c r="E42" s="14"/>
      <c r="F42" s="12"/>
      <c r="G42" s="14"/>
      <c r="O42" s="27" t="s">
        <v>45</v>
      </c>
      <c r="P42" s="27" t="s">
        <v>43</v>
      </c>
      <c r="Q42" s="29">
        <v>180</v>
      </c>
      <c r="R42" s="31">
        <v>2437.6942656000006</v>
      </c>
      <c r="S42" s="29" t="s">
        <v>7</v>
      </c>
      <c r="T42" s="31">
        <v>271.95554078000004</v>
      </c>
    </row>
    <row r="43" spans="1:20" x14ac:dyDescent="0.25">
      <c r="B43" s="10"/>
      <c r="C43" s="10"/>
      <c r="D43" s="12"/>
      <c r="E43" s="14"/>
      <c r="F43" s="12"/>
      <c r="G43" s="14"/>
      <c r="O43" s="27" t="s">
        <v>46</v>
      </c>
      <c r="P43" s="27" t="s">
        <v>43</v>
      </c>
      <c r="Q43" s="29">
        <v>200</v>
      </c>
      <c r="R43" s="31">
        <v>2708.5491840000013</v>
      </c>
      <c r="S43" s="29" t="s">
        <v>7</v>
      </c>
      <c r="T43" s="31">
        <v>271.95554078000004</v>
      </c>
    </row>
    <row r="44" spans="1:20" x14ac:dyDescent="0.25">
      <c r="B44" s="10"/>
      <c r="C44" s="10"/>
      <c r="D44" s="12"/>
      <c r="E44" s="14"/>
      <c r="F44" s="12"/>
      <c r="G44" s="14"/>
      <c r="O44" s="27" t="s">
        <v>47</v>
      </c>
      <c r="P44" s="27" t="s">
        <v>43</v>
      </c>
      <c r="Q44" s="29">
        <v>250</v>
      </c>
      <c r="R44" s="31">
        <v>3385.6864800000017</v>
      </c>
      <c r="S44" s="29" t="s">
        <v>7</v>
      </c>
      <c r="T44" s="31">
        <v>271.95554078000004</v>
      </c>
    </row>
    <row r="45" spans="1:20" x14ac:dyDescent="0.25">
      <c r="B45" s="10"/>
      <c r="C45" s="10"/>
      <c r="D45" s="12"/>
      <c r="E45" s="14"/>
      <c r="F45" s="12"/>
      <c r="G45" s="14"/>
      <c r="O45" s="27" t="s">
        <v>48</v>
      </c>
      <c r="P45" s="27" t="s">
        <v>43</v>
      </c>
      <c r="Q45" s="29">
        <v>300</v>
      </c>
      <c r="R45" s="31">
        <v>4062.8237760000011</v>
      </c>
      <c r="S45" s="29" t="s">
        <v>7</v>
      </c>
      <c r="T45" s="31">
        <v>271.95554078000004</v>
      </c>
    </row>
    <row r="46" spans="1:20" x14ac:dyDescent="0.25">
      <c r="B46" s="10"/>
      <c r="C46" s="10"/>
      <c r="D46" s="12"/>
      <c r="E46" s="14"/>
      <c r="F46" s="12"/>
      <c r="G46" s="14"/>
      <c r="O46" s="27" t="s">
        <v>49</v>
      </c>
      <c r="P46" s="27" t="s">
        <v>43</v>
      </c>
      <c r="Q46" s="29">
        <v>350</v>
      </c>
      <c r="R46" s="31">
        <v>4739.9610720000019</v>
      </c>
      <c r="S46" s="29" t="s">
        <v>7</v>
      </c>
      <c r="T46" s="31">
        <v>271.95554078000004</v>
      </c>
    </row>
    <row r="47" spans="1:20" x14ac:dyDescent="0.25">
      <c r="B47" s="10"/>
      <c r="C47" s="10"/>
      <c r="D47" s="12"/>
      <c r="E47" s="14"/>
      <c r="F47" s="12"/>
      <c r="G47" s="14"/>
      <c r="O47" s="27" t="s">
        <v>50</v>
      </c>
      <c r="P47" s="27" t="s">
        <v>43</v>
      </c>
      <c r="Q47" s="29">
        <v>400</v>
      </c>
      <c r="R47" s="31">
        <v>5417.0983680000027</v>
      </c>
      <c r="S47" s="29" t="s">
        <v>7</v>
      </c>
      <c r="T47" s="31">
        <v>271.95554078000004</v>
      </c>
    </row>
    <row r="48" spans="1:20" x14ac:dyDescent="0.25">
      <c r="B48" s="10"/>
      <c r="C48" s="10"/>
      <c r="D48" s="12"/>
      <c r="E48" s="14"/>
      <c r="F48" s="12"/>
      <c r="G48" s="14"/>
      <c r="O48" s="27" t="s">
        <v>51</v>
      </c>
      <c r="P48" s="27" t="s">
        <v>43</v>
      </c>
      <c r="Q48" s="29">
        <v>450</v>
      </c>
      <c r="R48" s="31">
        <v>6094.2356640000016</v>
      </c>
      <c r="S48" s="29" t="s">
        <v>7</v>
      </c>
      <c r="T48" s="31">
        <v>271.95554078000004</v>
      </c>
    </row>
    <row r="49" spans="2:20" x14ac:dyDescent="0.25">
      <c r="B49" s="10"/>
      <c r="C49" s="10"/>
      <c r="D49" s="12"/>
      <c r="E49" s="14"/>
      <c r="F49" s="12"/>
      <c r="G49" s="14"/>
      <c r="O49" s="27" t="s">
        <v>52</v>
      </c>
      <c r="P49" s="27" t="s">
        <v>43</v>
      </c>
      <c r="Q49" s="29">
        <v>500</v>
      </c>
      <c r="R49" s="31">
        <v>6771.3729600000033</v>
      </c>
      <c r="S49" s="29" t="s">
        <v>7</v>
      </c>
      <c r="T49" s="31">
        <v>271.95554078000004</v>
      </c>
    </row>
    <row r="50" spans="2:20" x14ac:dyDescent="0.25">
      <c r="B50" s="10"/>
      <c r="C50" s="10"/>
      <c r="D50" s="12"/>
      <c r="E50" s="14"/>
      <c r="F50" s="12"/>
      <c r="G50" s="14"/>
      <c r="O50" s="27" t="s">
        <v>53</v>
      </c>
      <c r="P50" s="27" t="s">
        <v>43</v>
      </c>
      <c r="Q50" s="29">
        <v>550</v>
      </c>
      <c r="R50" s="31">
        <v>7448.5102560000032</v>
      </c>
      <c r="S50" s="29" t="s">
        <v>7</v>
      </c>
      <c r="T50" s="31">
        <v>271.95554078000004</v>
      </c>
    </row>
    <row r="51" spans="2:20" x14ac:dyDescent="0.25">
      <c r="B51" s="10"/>
      <c r="C51" s="10"/>
      <c r="D51" s="12"/>
      <c r="E51" s="14"/>
      <c r="F51" s="12"/>
      <c r="G51" s="14"/>
      <c r="O51" s="27" t="s">
        <v>54</v>
      </c>
      <c r="P51" s="27" t="s">
        <v>43</v>
      </c>
      <c r="Q51" s="32">
        <v>600</v>
      </c>
      <c r="R51" s="31">
        <v>8125.6475520000031</v>
      </c>
      <c r="S51" s="29" t="s">
        <v>7</v>
      </c>
      <c r="T51" s="31">
        <v>271.95554078000004</v>
      </c>
    </row>
    <row r="52" spans="2:20" x14ac:dyDescent="0.25">
      <c r="B52" s="10"/>
      <c r="C52" s="10"/>
      <c r="D52" s="12"/>
      <c r="E52" s="14"/>
      <c r="F52" s="12"/>
      <c r="G52" s="14"/>
      <c r="O52" s="27" t="s">
        <v>55</v>
      </c>
      <c r="P52" s="27" t="s">
        <v>43</v>
      </c>
      <c r="Q52" s="29">
        <v>650</v>
      </c>
      <c r="R52" s="31">
        <v>8802.784848000003</v>
      </c>
      <c r="S52" s="29" t="s">
        <v>7</v>
      </c>
      <c r="T52" s="31">
        <v>271.95554078000004</v>
      </c>
    </row>
    <row r="53" spans="2:20" x14ac:dyDescent="0.25">
      <c r="B53" s="10"/>
      <c r="C53" s="10"/>
      <c r="D53" s="12"/>
      <c r="E53" s="14"/>
      <c r="F53" s="12"/>
      <c r="G53" s="14"/>
      <c r="O53" s="27" t="s">
        <v>56</v>
      </c>
      <c r="P53" s="27" t="s">
        <v>43</v>
      </c>
      <c r="Q53" s="29">
        <v>700</v>
      </c>
      <c r="R53" s="31">
        <v>9479.9221440000019</v>
      </c>
      <c r="S53" s="29" t="s">
        <v>7</v>
      </c>
      <c r="T53" s="31">
        <v>271.95554078000004</v>
      </c>
    </row>
    <row r="54" spans="2:20" x14ac:dyDescent="0.25">
      <c r="B54" s="10"/>
      <c r="C54" s="10"/>
      <c r="D54" s="12"/>
      <c r="E54" s="14"/>
      <c r="F54" s="12"/>
      <c r="G54" s="14"/>
      <c r="O54" s="27" t="s">
        <v>57</v>
      </c>
      <c r="P54" s="27" t="s">
        <v>43</v>
      </c>
      <c r="Q54" s="29">
        <v>750</v>
      </c>
      <c r="R54" s="31">
        <v>10157.059440000001</v>
      </c>
      <c r="S54" s="29" t="s">
        <v>7</v>
      </c>
      <c r="T54" s="31">
        <v>271.95554078000004</v>
      </c>
    </row>
    <row r="55" spans="2:20" x14ac:dyDescent="0.25">
      <c r="B55" s="10"/>
      <c r="C55" s="10"/>
      <c r="D55" s="12"/>
      <c r="E55" s="14"/>
      <c r="F55" s="12"/>
      <c r="G55" s="14"/>
      <c r="O55" s="27" t="s">
        <v>58</v>
      </c>
      <c r="P55" s="27" t="s">
        <v>43</v>
      </c>
      <c r="Q55" s="29">
        <v>800</v>
      </c>
      <c r="R55" s="31">
        <v>10834.196736000004</v>
      </c>
      <c r="S55" s="29" t="s">
        <v>7</v>
      </c>
      <c r="T55" s="31">
        <v>271.95554078000004</v>
      </c>
    </row>
    <row r="56" spans="2:20" x14ac:dyDescent="0.25">
      <c r="B56" s="10"/>
      <c r="C56" s="10"/>
      <c r="D56" s="12"/>
      <c r="E56" s="14"/>
      <c r="F56" s="12"/>
      <c r="G56" s="14"/>
      <c r="O56" s="27" t="s">
        <v>59</v>
      </c>
      <c r="P56" s="27" t="s">
        <v>43</v>
      </c>
      <c r="Q56" s="29">
        <v>850</v>
      </c>
      <c r="R56" s="31">
        <v>11511.334032000002</v>
      </c>
      <c r="S56" s="29" t="s">
        <v>7</v>
      </c>
      <c r="T56" s="31">
        <v>271.95554078000004</v>
      </c>
    </row>
    <row r="57" spans="2:20" x14ac:dyDescent="0.25">
      <c r="B57" s="10"/>
      <c r="C57" s="10"/>
      <c r="D57" s="12"/>
      <c r="E57" s="14"/>
      <c r="F57" s="12"/>
      <c r="G57" s="14"/>
      <c r="O57" s="27" t="s">
        <v>60</v>
      </c>
      <c r="P57" s="27" t="s">
        <v>43</v>
      </c>
      <c r="Q57" s="29">
        <v>900</v>
      </c>
      <c r="R57" s="31">
        <v>12188.471328000003</v>
      </c>
      <c r="S57" s="29" t="s">
        <v>7</v>
      </c>
      <c r="T57" s="31">
        <v>271.95554078000004</v>
      </c>
    </row>
    <row r="58" spans="2:20" x14ac:dyDescent="0.25">
      <c r="B58" s="10"/>
      <c r="C58" s="10"/>
      <c r="D58" s="12"/>
      <c r="E58" s="14"/>
      <c r="F58" s="12"/>
      <c r="G58" s="14"/>
      <c r="O58" s="27" t="s">
        <v>61</v>
      </c>
      <c r="P58" s="27" t="s">
        <v>43</v>
      </c>
      <c r="Q58" s="29">
        <v>950</v>
      </c>
      <c r="R58" s="31">
        <v>12865.608624000002</v>
      </c>
      <c r="S58" s="29" t="s">
        <v>7</v>
      </c>
      <c r="T58" s="31">
        <v>271.95554078000004</v>
      </c>
    </row>
    <row r="59" spans="2:20" x14ac:dyDescent="0.25">
      <c r="B59" s="10"/>
      <c r="C59" s="10"/>
      <c r="D59" s="12"/>
      <c r="E59" s="14"/>
      <c r="F59" s="12"/>
      <c r="G59" s="14"/>
      <c r="O59" s="27" t="s">
        <v>62</v>
      </c>
      <c r="P59" s="27" t="s">
        <v>43</v>
      </c>
      <c r="Q59" s="29">
        <v>1000</v>
      </c>
      <c r="R59" s="31">
        <v>13542.745920000005</v>
      </c>
      <c r="S59" s="29" t="s">
        <v>7</v>
      </c>
      <c r="T59" s="31">
        <v>271.95554078000004</v>
      </c>
    </row>
    <row r="60" spans="2:20" x14ac:dyDescent="0.25">
      <c r="B60" s="10"/>
      <c r="C60" s="10"/>
      <c r="D60" s="12"/>
      <c r="E60" s="14"/>
      <c r="F60" s="12"/>
      <c r="G60" s="14"/>
      <c r="O60" s="27" t="s">
        <v>63</v>
      </c>
      <c r="P60" s="27" t="s">
        <v>43</v>
      </c>
      <c r="Q60" s="29">
        <v>1050</v>
      </c>
      <c r="R60" s="31">
        <v>14219.883216000004</v>
      </c>
      <c r="S60" s="29" t="s">
        <v>7</v>
      </c>
      <c r="T60" s="31">
        <v>271.95554078000004</v>
      </c>
    </row>
    <row r="61" spans="2:20" x14ac:dyDescent="0.25">
      <c r="B61" s="10"/>
      <c r="C61" s="10"/>
      <c r="D61" s="12"/>
      <c r="E61" s="14"/>
      <c r="F61" s="12"/>
      <c r="G61" s="14"/>
      <c r="O61" s="27" t="s">
        <v>64</v>
      </c>
      <c r="P61" s="27" t="s">
        <v>43</v>
      </c>
      <c r="Q61" s="29">
        <v>1100</v>
      </c>
      <c r="R61" s="31">
        <v>14897.020512000006</v>
      </c>
      <c r="S61" s="29" t="s">
        <v>7</v>
      </c>
      <c r="T61" s="31">
        <v>271.95554078000004</v>
      </c>
    </row>
    <row r="62" spans="2:20" x14ac:dyDescent="0.25">
      <c r="B62" s="10"/>
      <c r="C62" s="10"/>
      <c r="D62" s="12"/>
      <c r="E62" s="14"/>
      <c r="F62" s="12"/>
      <c r="G62" s="14"/>
      <c r="O62" s="27" t="s">
        <v>65</v>
      </c>
      <c r="P62" s="27" t="s">
        <v>43</v>
      </c>
      <c r="Q62" s="29">
        <v>1150</v>
      </c>
      <c r="R62" s="31">
        <v>15574.157808000005</v>
      </c>
      <c r="S62" s="29" t="s">
        <v>7</v>
      </c>
      <c r="T62" s="31">
        <v>271.95554078000004</v>
      </c>
    </row>
    <row r="63" spans="2:20" x14ac:dyDescent="0.25">
      <c r="B63" s="10"/>
      <c r="C63" s="10"/>
      <c r="D63" s="12"/>
      <c r="E63" s="14"/>
      <c r="F63" s="12"/>
      <c r="G63" s="14"/>
      <c r="O63" s="27" t="s">
        <v>66</v>
      </c>
      <c r="P63" s="27" t="s">
        <v>43</v>
      </c>
      <c r="Q63" s="29">
        <v>1200</v>
      </c>
      <c r="R63" s="31">
        <v>16251.295104000004</v>
      </c>
      <c r="S63" s="29" t="s">
        <v>7</v>
      </c>
      <c r="T63" s="31">
        <v>271.95554078000004</v>
      </c>
    </row>
    <row r="64" spans="2:20" x14ac:dyDescent="0.25">
      <c r="B64" s="10"/>
      <c r="C64" s="10"/>
      <c r="D64" s="12"/>
      <c r="E64" s="14"/>
      <c r="F64" s="12"/>
      <c r="G64" s="14"/>
      <c r="O64" s="27" t="s">
        <v>67</v>
      </c>
      <c r="P64" s="27" t="s">
        <v>43</v>
      </c>
      <c r="Q64" s="29">
        <v>1250</v>
      </c>
      <c r="R64" s="31">
        <v>16928.432400000005</v>
      </c>
      <c r="S64" s="29" t="s">
        <v>7</v>
      </c>
      <c r="T64" s="31">
        <v>271.95554078000004</v>
      </c>
    </row>
    <row r="65" spans="2:20" x14ac:dyDescent="0.25">
      <c r="B65" s="10"/>
      <c r="C65" s="10"/>
      <c r="D65" s="12"/>
      <c r="E65" s="14"/>
      <c r="F65" s="12"/>
      <c r="G65" s="14"/>
      <c r="O65" s="27" t="s">
        <v>68</v>
      </c>
      <c r="P65" s="27" t="s">
        <v>43</v>
      </c>
      <c r="Q65" s="29">
        <v>1300</v>
      </c>
      <c r="R65" s="31">
        <v>17605.569696000002</v>
      </c>
      <c r="S65" s="29" t="s">
        <v>7</v>
      </c>
      <c r="T65" s="31">
        <v>271.95554078000004</v>
      </c>
    </row>
    <row r="66" spans="2:20" x14ac:dyDescent="0.25">
      <c r="B66" s="10"/>
      <c r="C66" s="10"/>
      <c r="D66" s="12"/>
      <c r="E66" s="14"/>
      <c r="F66" s="12"/>
      <c r="G66" s="14"/>
      <c r="O66" s="27" t="s">
        <v>69</v>
      </c>
      <c r="P66" s="27" t="s">
        <v>43</v>
      </c>
      <c r="Q66" s="29">
        <v>1350</v>
      </c>
      <c r="R66" s="31">
        <v>18282.706992000007</v>
      </c>
      <c r="S66" s="29" t="s">
        <v>7</v>
      </c>
      <c r="T66" s="31">
        <v>271.95554078000004</v>
      </c>
    </row>
    <row r="67" spans="2:20" x14ac:dyDescent="0.25">
      <c r="B67" s="10"/>
      <c r="C67" s="10"/>
      <c r="D67" s="12"/>
      <c r="E67" s="14"/>
      <c r="F67" s="12"/>
      <c r="G67" s="14"/>
      <c r="O67" s="27" t="s">
        <v>70</v>
      </c>
      <c r="P67" s="27" t="s">
        <v>43</v>
      </c>
      <c r="Q67" s="29">
        <v>1400</v>
      </c>
      <c r="R67" s="31">
        <v>18959.844288000008</v>
      </c>
      <c r="S67" s="29" t="s">
        <v>7</v>
      </c>
      <c r="T67" s="31">
        <v>271.95554078000004</v>
      </c>
    </row>
    <row r="68" spans="2:20" x14ac:dyDescent="0.25">
      <c r="B68" s="10"/>
      <c r="C68" s="10"/>
      <c r="D68" s="12"/>
      <c r="E68" s="14"/>
      <c r="F68" s="12"/>
      <c r="G68" s="14"/>
      <c r="O68" s="27" t="s">
        <v>71</v>
      </c>
      <c r="P68" s="27" t="s">
        <v>43</v>
      </c>
      <c r="Q68" s="29">
        <v>1450</v>
      </c>
      <c r="R68" s="31">
        <v>19636.981584000008</v>
      </c>
      <c r="S68" s="29" t="s">
        <v>7</v>
      </c>
      <c r="T68" s="31">
        <v>271.95554078000004</v>
      </c>
    </row>
    <row r="69" spans="2:20" x14ac:dyDescent="0.25">
      <c r="B69" s="10"/>
      <c r="C69" s="10"/>
      <c r="D69" s="12"/>
      <c r="E69" s="14"/>
      <c r="F69" s="12"/>
      <c r="G69" s="14"/>
      <c r="O69" s="27" t="s">
        <v>72</v>
      </c>
      <c r="P69" s="27" t="s">
        <v>43</v>
      </c>
      <c r="Q69" s="29">
        <v>1500</v>
      </c>
      <c r="R69" s="31">
        <v>20314.118880000002</v>
      </c>
      <c r="S69" s="29" t="s">
        <v>7</v>
      </c>
      <c r="T69" s="31">
        <v>271.95554078000004</v>
      </c>
    </row>
    <row r="70" spans="2:20" x14ac:dyDescent="0.25">
      <c r="B70" s="10"/>
      <c r="C70" s="10"/>
      <c r="D70" s="12"/>
      <c r="E70" s="14"/>
      <c r="F70" s="12"/>
      <c r="G70" s="14"/>
      <c r="O70" s="27" t="s">
        <v>73</v>
      </c>
      <c r="P70" s="27" t="s">
        <v>43</v>
      </c>
      <c r="Q70" s="29">
        <v>2000</v>
      </c>
      <c r="R70" s="31">
        <v>27085.491840000013</v>
      </c>
      <c r="S70" s="29" t="s">
        <v>7</v>
      </c>
      <c r="T70" s="31">
        <v>271.95554078000004</v>
      </c>
    </row>
    <row r="71" spans="2:20" x14ac:dyDescent="0.25">
      <c r="B71" s="10"/>
      <c r="C71" s="10"/>
      <c r="D71" s="12"/>
      <c r="E71" s="14"/>
      <c r="F71" s="12"/>
      <c r="G71" s="14"/>
      <c r="O71" s="27" t="s">
        <v>74</v>
      </c>
      <c r="P71" s="27" t="s">
        <v>43</v>
      </c>
      <c r="Q71" s="21">
        <v>2500</v>
      </c>
      <c r="R71" s="31">
        <v>33856.86480000001</v>
      </c>
      <c r="S71" s="29" t="s">
        <v>7</v>
      </c>
      <c r="T71" s="31">
        <v>271.95554078000004</v>
      </c>
    </row>
    <row r="72" spans="2:20" x14ac:dyDescent="0.25">
      <c r="B72" s="10"/>
      <c r="C72" s="10"/>
      <c r="D72" s="12"/>
      <c r="E72" s="14"/>
      <c r="F72" s="12"/>
      <c r="G72" s="14"/>
      <c r="O72" s="27" t="s">
        <v>75</v>
      </c>
      <c r="P72" s="27" t="s">
        <v>43</v>
      </c>
      <c r="Q72" s="21">
        <v>3000</v>
      </c>
      <c r="R72" s="31">
        <v>40628.237760000004</v>
      </c>
      <c r="S72" s="29" t="s">
        <v>7</v>
      </c>
      <c r="T72" s="31">
        <v>271.95554078000004</v>
      </c>
    </row>
    <row r="73" spans="2:20" x14ac:dyDescent="0.25">
      <c r="B73" s="10"/>
      <c r="C73" s="10"/>
      <c r="D73" s="12"/>
      <c r="E73" s="14"/>
      <c r="F73" s="12"/>
      <c r="G73" s="14"/>
      <c r="O73" s="27" t="s">
        <v>76</v>
      </c>
      <c r="P73" s="27" t="s">
        <v>43</v>
      </c>
      <c r="Q73" s="21">
        <v>3500</v>
      </c>
      <c r="R73" s="31">
        <v>47399.610720000004</v>
      </c>
      <c r="S73" s="29" t="s">
        <v>7</v>
      </c>
      <c r="T73" s="31">
        <v>271.95554078000004</v>
      </c>
    </row>
    <row r="74" spans="2:20" x14ac:dyDescent="0.25">
      <c r="B74" s="10"/>
      <c r="C74" s="10"/>
      <c r="D74" s="12"/>
      <c r="E74" s="14"/>
      <c r="F74" s="12"/>
      <c r="G74" s="14"/>
      <c r="O74" s="27" t="s">
        <v>77</v>
      </c>
      <c r="P74" s="27" t="s">
        <v>43</v>
      </c>
      <c r="Q74" s="21">
        <v>4000</v>
      </c>
      <c r="R74" s="31">
        <v>54170.983680000019</v>
      </c>
      <c r="S74" s="29" t="s">
        <v>7</v>
      </c>
      <c r="T74" s="31">
        <v>271.95554078000004</v>
      </c>
    </row>
  </sheetData>
  <conditionalFormatting sqref="I2:J2">
    <cfRule type="cellIs" dxfId="1" priority="2" operator="lessThan">
      <formula>0</formula>
    </cfRule>
  </conditionalFormatting>
  <conditionalFormatting sqref="I6:J3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8F83-987F-4690-98DF-8832E6B5F1AF}">
  <sheetPr>
    <tabColor theme="5" tint="0.59999389629810485"/>
  </sheetPr>
  <dimension ref="A1:C71"/>
  <sheetViews>
    <sheetView showGridLines="0" tabSelected="1" zoomScale="115" zoomScaleNormal="115" workbookViewId="0">
      <selection activeCell="G7" sqref="G7"/>
    </sheetView>
  </sheetViews>
  <sheetFormatPr defaultColWidth="8.77734375" defaultRowHeight="12" x14ac:dyDescent="0.3"/>
  <cols>
    <col min="1" max="1" width="17.44140625" style="50" customWidth="1"/>
    <col min="2" max="2" width="19.5546875" style="54" customWidth="1"/>
    <col min="3" max="3" width="21.88671875" style="54" customWidth="1"/>
    <col min="4" max="16384" width="8.77734375" style="50"/>
  </cols>
  <sheetData>
    <row r="1" spans="1:3" ht="14.4" x14ac:dyDescent="0.3">
      <c r="A1" s="49" t="s">
        <v>85</v>
      </c>
      <c r="B1" s="52" t="s">
        <v>86</v>
      </c>
      <c r="C1" s="52" t="s">
        <v>87</v>
      </c>
    </row>
    <row r="2" spans="1:3" x14ac:dyDescent="0.3">
      <c r="A2" s="55">
        <v>100</v>
      </c>
      <c r="B2" s="56">
        <v>948.36655004900013</v>
      </c>
      <c r="C2" s="56">
        <v>196.78757678315003</v>
      </c>
    </row>
    <row r="3" spans="1:3" x14ac:dyDescent="0.3">
      <c r="A3" s="55">
        <v>150</v>
      </c>
      <c r="B3" s="56">
        <v>1318.2295045681101</v>
      </c>
      <c r="C3" s="56">
        <v>196.78757678315003</v>
      </c>
    </row>
    <row r="4" spans="1:3" x14ac:dyDescent="0.3">
      <c r="A4" s="55">
        <v>180</v>
      </c>
      <c r="B4" s="56">
        <v>1540.1472772795762</v>
      </c>
      <c r="C4" s="56">
        <v>196.78757678315003</v>
      </c>
    </row>
    <row r="5" spans="1:3" x14ac:dyDescent="0.3">
      <c r="A5" s="55">
        <v>200</v>
      </c>
      <c r="B5" s="56">
        <v>1688.09245908722</v>
      </c>
      <c r="C5" s="56">
        <v>196.78757678315003</v>
      </c>
    </row>
    <row r="6" spans="1:3" x14ac:dyDescent="0.3">
      <c r="A6" s="55">
        <v>250</v>
      </c>
      <c r="B6" s="56">
        <v>2057.9554136063302</v>
      </c>
      <c r="C6" s="56">
        <v>196.78757678315003</v>
      </c>
    </row>
    <row r="7" spans="1:3" x14ac:dyDescent="0.3">
      <c r="A7" s="55">
        <v>300</v>
      </c>
      <c r="B7" s="56">
        <v>2427.8183681254404</v>
      </c>
      <c r="C7" s="56">
        <v>196.78757678315003</v>
      </c>
    </row>
    <row r="8" spans="1:3" x14ac:dyDescent="0.3">
      <c r="A8" s="55">
        <v>350</v>
      </c>
      <c r="B8" s="56">
        <v>2797.6813226445506</v>
      </c>
      <c r="C8" s="56">
        <v>196.78757678315003</v>
      </c>
    </row>
    <row r="9" spans="1:3" x14ac:dyDescent="0.3">
      <c r="A9" s="55">
        <v>400</v>
      </c>
      <c r="B9" s="56">
        <v>3167.5442771636608</v>
      </c>
      <c r="C9" s="56">
        <v>196.78757678315003</v>
      </c>
    </row>
    <row r="10" spans="1:3" x14ac:dyDescent="0.3">
      <c r="A10" s="55">
        <v>450</v>
      </c>
      <c r="B10" s="56">
        <v>3537.407231682771</v>
      </c>
      <c r="C10" s="56">
        <v>196.78757678315003</v>
      </c>
    </row>
    <row r="11" spans="1:3" x14ac:dyDescent="0.3">
      <c r="A11" s="55">
        <v>500</v>
      </c>
      <c r="B11" s="56">
        <v>3907.2701862018807</v>
      </c>
      <c r="C11" s="56">
        <v>196.78757678315003</v>
      </c>
    </row>
    <row r="12" spans="1:3" x14ac:dyDescent="0.3">
      <c r="A12" s="55">
        <v>550</v>
      </c>
      <c r="B12" s="56">
        <v>4277.1331407209909</v>
      </c>
      <c r="C12" s="56">
        <v>196.78757678315003</v>
      </c>
    </row>
    <row r="13" spans="1:3" x14ac:dyDescent="0.3">
      <c r="A13" s="55">
        <v>600</v>
      </c>
      <c r="B13" s="56">
        <v>4646.9960952401007</v>
      </c>
      <c r="C13" s="56">
        <v>196.78757678315003</v>
      </c>
    </row>
    <row r="14" spans="1:3" x14ac:dyDescent="0.3">
      <c r="A14" s="55">
        <v>650</v>
      </c>
      <c r="B14" s="56">
        <v>4805.8357648397132</v>
      </c>
      <c r="C14" s="56">
        <v>196.78757678315003</v>
      </c>
    </row>
    <row r="15" spans="1:3" x14ac:dyDescent="0.3">
      <c r="A15" s="55">
        <v>700</v>
      </c>
      <c r="B15" s="56">
        <v>4964.6754344393257</v>
      </c>
      <c r="C15" s="56">
        <v>196.78757678315003</v>
      </c>
    </row>
    <row r="16" spans="1:3" x14ac:dyDescent="0.3">
      <c r="A16" s="55">
        <v>750</v>
      </c>
      <c r="B16" s="56">
        <v>5123.5151040389383</v>
      </c>
      <c r="C16" s="56">
        <v>196.78757678315003</v>
      </c>
    </row>
    <row r="17" spans="1:3" x14ac:dyDescent="0.3">
      <c r="A17" s="55">
        <v>800</v>
      </c>
      <c r="B17" s="56">
        <v>5282.3547736385508</v>
      </c>
      <c r="C17" s="56">
        <v>196.78757678315003</v>
      </c>
    </row>
    <row r="18" spans="1:3" x14ac:dyDescent="0.3">
      <c r="A18" s="55">
        <v>850</v>
      </c>
      <c r="B18" s="56">
        <v>5441.1944432381633</v>
      </c>
      <c r="C18" s="56">
        <v>196.78757678315003</v>
      </c>
    </row>
    <row r="19" spans="1:3" x14ac:dyDescent="0.3">
      <c r="A19" s="55">
        <v>900</v>
      </c>
      <c r="B19" s="56">
        <v>5600.0341128377759</v>
      </c>
      <c r="C19" s="56">
        <v>196.78757678315003</v>
      </c>
    </row>
    <row r="20" spans="1:3" x14ac:dyDescent="0.3">
      <c r="A20" s="55">
        <v>950</v>
      </c>
      <c r="B20" s="56">
        <v>5758.8737824373884</v>
      </c>
      <c r="C20" s="56">
        <v>196.78757678315003</v>
      </c>
    </row>
    <row r="21" spans="1:3" x14ac:dyDescent="0.3">
      <c r="A21" s="55">
        <v>1000</v>
      </c>
      <c r="B21" s="56">
        <v>5827.3094648025008</v>
      </c>
      <c r="C21" s="56">
        <v>196.78757678315003</v>
      </c>
    </row>
    <row r="22" spans="1:3" x14ac:dyDescent="0.3">
      <c r="A22" s="55">
        <v>1050</v>
      </c>
      <c r="B22" s="56">
        <v>5917.7134520370009</v>
      </c>
      <c r="C22" s="56">
        <v>196.78757678315003</v>
      </c>
    </row>
    <row r="23" spans="1:3" x14ac:dyDescent="0.3">
      <c r="A23" s="55">
        <v>1100</v>
      </c>
      <c r="B23" s="56">
        <v>6192.1377381600005</v>
      </c>
      <c r="C23" s="56">
        <v>196.78757678315003</v>
      </c>
    </row>
    <row r="24" spans="1:3" x14ac:dyDescent="0.3">
      <c r="A24" s="55">
        <v>1150</v>
      </c>
      <c r="B24" s="56">
        <v>6466.5620242830009</v>
      </c>
      <c r="C24" s="56">
        <v>196.78757678315003</v>
      </c>
    </row>
    <row r="25" spans="1:3" x14ac:dyDescent="0.3">
      <c r="A25" s="55">
        <v>1200</v>
      </c>
      <c r="B25" s="56">
        <v>6740.9863104060014</v>
      </c>
      <c r="C25" s="56">
        <v>196.78757678315003</v>
      </c>
    </row>
    <row r="26" spans="1:3" x14ac:dyDescent="0.3">
      <c r="A26" s="55">
        <v>1250</v>
      </c>
      <c r="B26" s="56">
        <v>7015.4105965290009</v>
      </c>
      <c r="C26" s="56">
        <v>196.78757678315003</v>
      </c>
    </row>
    <row r="27" spans="1:3" x14ac:dyDescent="0.3">
      <c r="A27" s="55">
        <v>1300</v>
      </c>
      <c r="B27" s="56">
        <v>7289.8348826519996</v>
      </c>
      <c r="C27" s="56">
        <v>196.78757678315003</v>
      </c>
    </row>
    <row r="28" spans="1:3" x14ac:dyDescent="0.3">
      <c r="A28" s="55">
        <v>1350</v>
      </c>
      <c r="B28" s="56">
        <v>7564.2591687750009</v>
      </c>
      <c r="C28" s="56">
        <v>196.78757678315003</v>
      </c>
    </row>
    <row r="29" spans="1:3" x14ac:dyDescent="0.3">
      <c r="A29" s="55">
        <v>1400</v>
      </c>
      <c r="B29" s="56">
        <v>7838.6834548980005</v>
      </c>
      <c r="C29" s="56">
        <v>196.78757678315003</v>
      </c>
    </row>
    <row r="30" spans="1:3" x14ac:dyDescent="0.3">
      <c r="A30" s="55">
        <v>1450</v>
      </c>
      <c r="B30" s="56">
        <v>8113.1077410210009</v>
      </c>
      <c r="C30" s="56">
        <v>196.78757678315003</v>
      </c>
    </row>
    <row r="31" spans="1:3" x14ac:dyDescent="0.3">
      <c r="A31" s="55">
        <v>1500</v>
      </c>
      <c r="B31" s="56">
        <v>8387.5320271439996</v>
      </c>
      <c r="C31" s="56">
        <v>196.78757678315003</v>
      </c>
    </row>
    <row r="32" spans="1:3" x14ac:dyDescent="0.3">
      <c r="A32" s="55">
        <v>2000</v>
      </c>
      <c r="B32" s="56">
        <v>11131.774888374004</v>
      </c>
      <c r="C32" s="56">
        <v>196.78757678315003</v>
      </c>
    </row>
    <row r="33" spans="1:3" x14ac:dyDescent="0.3">
      <c r="A33" s="55">
        <v>2500</v>
      </c>
      <c r="B33" s="56">
        <v>13876.017749604001</v>
      </c>
      <c r="C33" s="56">
        <v>196.78757678315003</v>
      </c>
    </row>
    <row r="34" spans="1:3" x14ac:dyDescent="0.3">
      <c r="A34" s="55">
        <v>3000</v>
      </c>
      <c r="B34" s="56">
        <v>16620.260610834004</v>
      </c>
      <c r="C34" s="56">
        <v>196.78757678315003</v>
      </c>
    </row>
    <row r="35" spans="1:3" x14ac:dyDescent="0.3">
      <c r="A35" s="55">
        <v>3500</v>
      </c>
      <c r="B35" s="56">
        <v>19364.503472064</v>
      </c>
      <c r="C35" s="56">
        <v>196.78757678315003</v>
      </c>
    </row>
    <row r="36" spans="1:3" x14ac:dyDescent="0.3">
      <c r="A36" s="55">
        <v>4000</v>
      </c>
      <c r="B36" s="56">
        <v>22108.746333294002</v>
      </c>
      <c r="C36" s="56">
        <v>196.78757678315003</v>
      </c>
    </row>
    <row r="37" spans="1:3" x14ac:dyDescent="0.3">
      <c r="A37" s="51"/>
      <c r="B37" s="53"/>
      <c r="C37" s="53"/>
    </row>
    <row r="38" spans="1:3" x14ac:dyDescent="0.3">
      <c r="A38" s="51"/>
      <c r="B38" s="53"/>
      <c r="C38" s="53"/>
    </row>
    <row r="39" spans="1:3" x14ac:dyDescent="0.3">
      <c r="A39" s="51"/>
      <c r="B39" s="53"/>
      <c r="C39" s="53"/>
    </row>
    <row r="40" spans="1:3" x14ac:dyDescent="0.3">
      <c r="A40" s="51"/>
      <c r="B40" s="53"/>
      <c r="C40" s="53"/>
    </row>
    <row r="41" spans="1:3" x14ac:dyDescent="0.3">
      <c r="A41" s="51"/>
      <c r="B41" s="53"/>
      <c r="C41" s="53"/>
    </row>
    <row r="42" spans="1:3" x14ac:dyDescent="0.3">
      <c r="A42" s="51"/>
      <c r="B42" s="53"/>
      <c r="C42" s="53"/>
    </row>
    <row r="43" spans="1:3" x14ac:dyDescent="0.3">
      <c r="A43" s="51"/>
      <c r="B43" s="53"/>
      <c r="C43" s="53"/>
    </row>
    <row r="44" spans="1:3" x14ac:dyDescent="0.3">
      <c r="A44" s="51"/>
      <c r="B44" s="53"/>
      <c r="C44" s="53"/>
    </row>
    <row r="45" spans="1:3" x14ac:dyDescent="0.3">
      <c r="A45" s="51"/>
      <c r="B45" s="53"/>
      <c r="C45" s="53"/>
    </row>
    <row r="46" spans="1:3" x14ac:dyDescent="0.3">
      <c r="A46" s="51"/>
      <c r="B46" s="53"/>
      <c r="C46" s="53"/>
    </row>
    <row r="47" spans="1:3" x14ac:dyDescent="0.3">
      <c r="A47" s="51"/>
      <c r="B47" s="53"/>
      <c r="C47" s="53"/>
    </row>
    <row r="48" spans="1:3" x14ac:dyDescent="0.3">
      <c r="A48" s="51"/>
      <c r="B48" s="53"/>
      <c r="C48" s="53"/>
    </row>
    <row r="49" spans="1:3" x14ac:dyDescent="0.3">
      <c r="A49" s="51"/>
      <c r="B49" s="53"/>
      <c r="C49" s="53"/>
    </row>
    <row r="50" spans="1:3" x14ac:dyDescent="0.3">
      <c r="A50" s="51"/>
      <c r="B50" s="53"/>
      <c r="C50" s="53"/>
    </row>
    <row r="51" spans="1:3" x14ac:dyDescent="0.3">
      <c r="A51" s="51"/>
      <c r="B51" s="53"/>
      <c r="C51" s="53"/>
    </row>
    <row r="52" spans="1:3" x14ac:dyDescent="0.3">
      <c r="A52" s="51"/>
      <c r="B52" s="53"/>
      <c r="C52" s="53"/>
    </row>
    <row r="53" spans="1:3" x14ac:dyDescent="0.3">
      <c r="A53" s="51"/>
      <c r="B53" s="53"/>
      <c r="C53" s="53"/>
    </row>
    <row r="54" spans="1:3" x14ac:dyDescent="0.3">
      <c r="A54" s="51"/>
      <c r="B54" s="53"/>
      <c r="C54" s="53"/>
    </row>
    <row r="55" spans="1:3" x14ac:dyDescent="0.3">
      <c r="A55" s="51"/>
      <c r="B55" s="53"/>
      <c r="C55" s="53"/>
    </row>
    <row r="56" spans="1:3" x14ac:dyDescent="0.3">
      <c r="A56" s="51"/>
      <c r="B56" s="53"/>
      <c r="C56" s="53"/>
    </row>
    <row r="57" spans="1:3" x14ac:dyDescent="0.3">
      <c r="A57" s="51"/>
      <c r="B57" s="53"/>
      <c r="C57" s="53"/>
    </row>
    <row r="58" spans="1:3" x14ac:dyDescent="0.3">
      <c r="A58" s="51"/>
      <c r="B58" s="53"/>
      <c r="C58" s="53"/>
    </row>
    <row r="59" spans="1:3" x14ac:dyDescent="0.3">
      <c r="A59" s="51"/>
      <c r="B59" s="53"/>
      <c r="C59" s="53"/>
    </row>
    <row r="60" spans="1:3" x14ac:dyDescent="0.3">
      <c r="A60" s="51"/>
      <c r="B60" s="53"/>
      <c r="C60" s="53"/>
    </row>
    <row r="61" spans="1:3" x14ac:dyDescent="0.3">
      <c r="A61" s="51"/>
      <c r="B61" s="53"/>
      <c r="C61" s="53"/>
    </row>
    <row r="62" spans="1:3" x14ac:dyDescent="0.3">
      <c r="A62" s="51"/>
      <c r="B62" s="53"/>
      <c r="C62" s="53"/>
    </row>
    <row r="63" spans="1:3" x14ac:dyDescent="0.3">
      <c r="A63" s="51"/>
      <c r="B63" s="53"/>
      <c r="C63" s="53"/>
    </row>
    <row r="64" spans="1:3" x14ac:dyDescent="0.3">
      <c r="A64" s="51"/>
      <c r="B64" s="53"/>
      <c r="C64" s="53"/>
    </row>
    <row r="65" spans="1:3" x14ac:dyDescent="0.3">
      <c r="A65" s="51"/>
      <c r="B65" s="53"/>
      <c r="C65" s="53"/>
    </row>
    <row r="66" spans="1:3" x14ac:dyDescent="0.3">
      <c r="A66" s="51"/>
      <c r="B66" s="53"/>
      <c r="C66" s="53"/>
    </row>
    <row r="67" spans="1:3" x14ac:dyDescent="0.3">
      <c r="A67" s="51"/>
      <c r="B67" s="53"/>
      <c r="C67" s="53"/>
    </row>
    <row r="68" spans="1:3" x14ac:dyDescent="0.3">
      <c r="A68" s="51"/>
      <c r="B68" s="53"/>
      <c r="C68" s="53"/>
    </row>
    <row r="69" spans="1:3" x14ac:dyDescent="0.3">
      <c r="A69" s="51"/>
      <c r="B69" s="53"/>
      <c r="C69" s="53"/>
    </row>
    <row r="70" spans="1:3" x14ac:dyDescent="0.3">
      <c r="A70" s="51"/>
      <c r="B70" s="53"/>
      <c r="C70" s="53"/>
    </row>
    <row r="71" spans="1:3" x14ac:dyDescent="0.3">
      <c r="A71" s="51"/>
      <c r="B71" s="53"/>
      <c r="C71" s="5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2a7cdb-841c-4031-a2b5-0b57da076d3c">
      <Terms xmlns="http://schemas.microsoft.com/office/infopath/2007/PartnerControls"/>
    </lcf76f155ced4ddcb4097134ff3c332f>
    <TaxCatchAll xmlns="6594a71f-a926-456b-b768-6f37f8ffed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02BADFCE118C4CBEC082E90328D88B" ma:contentTypeVersion="15" ma:contentTypeDescription="Create a new document." ma:contentTypeScope="" ma:versionID="b5a761b1f4828fb5b98468c375ae0aaf">
  <xsd:schema xmlns:xsd="http://www.w3.org/2001/XMLSchema" xmlns:xs="http://www.w3.org/2001/XMLSchema" xmlns:p="http://schemas.microsoft.com/office/2006/metadata/properties" xmlns:ns2="7a2a7cdb-841c-4031-a2b5-0b57da076d3c" xmlns:ns3="6594a71f-a926-456b-b768-6f37f8ffed2f" targetNamespace="http://schemas.microsoft.com/office/2006/metadata/properties" ma:root="true" ma:fieldsID="1d53f4a501d7c2398444198a0b1f6684" ns2:_="" ns3:_="">
    <xsd:import namespace="7a2a7cdb-841c-4031-a2b5-0b57da076d3c"/>
    <xsd:import namespace="6594a71f-a926-456b-b768-6f37f8ffed2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2a7cdb-841c-4031-a2b5-0b57da076d3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4a71f-a926-456b-b768-6f37f8ffed2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5ccaa3-282b-4684-8129-cf84446536cb}" ma:internalName="TaxCatchAll" ma:showField="CatchAllData" ma:web="6594a71f-a926-456b-b768-6f37f8ffe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422021-3170-4B98-8A10-2E318577F7A5}">
  <ds:schemaRefs>
    <ds:schemaRef ds:uri="http://www.w3.org/XML/1998/namespace"/>
    <ds:schemaRef ds:uri="http://schemas.microsoft.com/office/2006/metadata/properties"/>
    <ds:schemaRef ds:uri="7a2a7cdb-841c-4031-a2b5-0b57da076d3c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6594a71f-a926-456b-b768-6f37f8ffed2f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2CBE2D8-DDF9-4ACA-BBAD-2A90C01A4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2a7cdb-841c-4031-a2b5-0b57da076d3c"/>
    <ds:schemaRef ds:uri="6594a71f-a926-456b-b768-6f37f8ffed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115634-9F95-4C99-B18C-675198698F3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receita_Sandra</vt:lpstr>
      <vt:lpstr>BASE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De Oliveira Marques (DHL Supply Chain)</dc:creator>
  <cp:lastModifiedBy>Tiago Moreira Pimentel (DHL Supply Chain)</cp:lastModifiedBy>
  <cp:lastPrinted>2025-06-06T18:00:47Z</cp:lastPrinted>
  <dcterms:created xsi:type="dcterms:W3CDTF">2025-05-16T17:14:14Z</dcterms:created>
  <dcterms:modified xsi:type="dcterms:W3CDTF">2025-10-22T16:18:22Z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0x010100D902BADFCE118C4CBEC082E90328D88B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