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EstaPastaDeTrabalho"/>
  <xr:revisionPtr revIDLastSave="0" documentId="13_ncr:1_{9FF6BB31-E170-4E58-8036-A887F9BA58AD}" xr6:coauthVersionLast="47" xr6:coauthVersionMax="47" xr10:uidLastSave="{00000000-0000-0000-0000-000000000000}"/>
  <bookViews>
    <workbookView xWindow="-108" yWindow="-108" windowWidth="23256" windowHeight="12456" tabRatio="934" activeTab="7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BERTURA_N_MASSA" sheetId="35" r:id="rId11"/>
    <sheet name="COBERTURA_N_SOJA" sheetId="36" r:id="rId12"/>
    <sheet name="DIC-DBC" sheetId="20" r:id="rId13"/>
    <sheet name="EFEITOS" sheetId="24" r:id="rId14"/>
    <sheet name="TABELA_AF_RAD" sheetId="25" r:id="rId15"/>
    <sheet name="DIC-DBC-ANOVA" sheetId="22" r:id="rId16"/>
    <sheet name="QUALI" sheetId="3" r:id="rId17"/>
    <sheet name="QUANTI_LINEAR" sheetId="4" r:id="rId18"/>
    <sheet name="QUANTI_QUADRATICA" sheetId="23" r:id="rId19"/>
    <sheet name="FAT1_SI" sheetId="8" r:id="rId20"/>
    <sheet name="FAT1_CI2" sheetId="26" r:id="rId21"/>
    <sheet name="FAT1_CI2_TAB" sheetId="27" r:id="rId22"/>
    <sheet name="FAT1_CI" sheetId="19" r:id="rId23"/>
    <sheet name="FAT1_CI_PRATICA" sheetId="28" r:id="rId24"/>
    <sheet name="FAT2_SI" sheetId="6" r:id="rId25"/>
    <sheet name="FAT2_CI" sheetId="5" r:id="rId26"/>
    <sheet name="FAT3" sheetId="14" r:id="rId27"/>
    <sheet name="maize" sheetId="2" r:id="rId28"/>
  </sheets>
  <definedNames>
    <definedName name="_xlnm._FilterDatabase" localSheetId="22" hidden="1">FAT1_CI!$A$1:$C$49</definedName>
    <definedName name="_xlnm._FilterDatabase" localSheetId="23" hidden="1">FAT1_CI_PRATICA!$H$2:$I$49</definedName>
    <definedName name="_xlnm._FilterDatabase" localSheetId="25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0" l="1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P30" i="28"/>
  <c r="P29" i="28"/>
  <c r="P28" i="28"/>
  <c r="P25" i="28"/>
  <c r="P24" i="28"/>
  <c r="P23" i="28"/>
  <c r="P20" i="28"/>
  <c r="P19" i="28"/>
  <c r="P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I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P16" i="28" l="1"/>
  <c r="L11" i="28"/>
  <c r="L9" i="28"/>
  <c r="L10" i="28"/>
  <c r="L12" i="28"/>
  <c r="K10" i="27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<sst xmlns="http://schemas.openxmlformats.org/spreadsheetml/2006/main" count="2301" uniqueCount="208">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</sst>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70" formatCode="0.000000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7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70" fontId="15" fillId="0" borderId="0" xfId="0" applyNumberFormat="1" applyFont="1"/>
    <xf numFmtId="170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6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activeCell="E8" sqref="E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86" t="s">
        <v>104</v>
      </c>
      <c r="D1" s="86"/>
      <c r="E1" s="86"/>
      <c r="F1" s="86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zoomScale="115" zoomScaleNormal="115" workbookViewId="0">
      <selection activeCell="F9" sqref="F9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J11" sqref="J11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87" t="s">
        <v>74</v>
      </c>
      <c r="J1" s="87"/>
      <c r="K1" s="87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>
        <f>I19-J19</f>
        <v>-0.12687499999999918</v>
      </c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 t="shared" ref="I19:K21" si="6">I3/4</f>
        <v>4.6659750000000004</v>
      </c>
      <c r="J19" s="60">
        <f t="shared" si="6"/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>
        <f>I19-K19</f>
        <v>-0.58924999999999983</v>
      </c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>
        <f>J19-K19</f>
        <v>-0.46237500000000065</v>
      </c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>
        <f>I20-J20</f>
        <v>-1.0274249999999991</v>
      </c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>
        <f>I20-K20</f>
        <v>-2.5048624999999998</v>
      </c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>
        <f>J20-K20</f>
        <v>-1.4774375000000006</v>
      </c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>
        <f>I21-J21</f>
        <v>-2.7881125000000004</v>
      </c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>
        <f>I21-K21</f>
        <v>-4.7207000000000008</v>
      </c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>
        <f>J21-K21</f>
        <v>-1.9325875000000003</v>
      </c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9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9"/>
      <c r="I12" s="17"/>
      <c r="J12" s="17"/>
      <c r="R12" s="4"/>
    </row>
    <row r="13" spans="1:18" x14ac:dyDescent="0.3">
      <c r="A13" s="82"/>
      <c r="B13" s="82"/>
      <c r="C13" s="88"/>
      <c r="D13" s="88"/>
      <c r="E13" s="88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9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9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8">
        <f t="shared" ref="D13:F13" si="2">SUM(D2:D12)</f>
        <v>4004.5</v>
      </c>
      <c r="E13" s="88">
        <f t="shared" si="2"/>
        <v>295625</v>
      </c>
      <c r="F13" s="88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90" bestFit="1" customWidth="1"/>
    <col min="2" max="3" width="9.77734375" style="90" bestFit="1" customWidth="1"/>
    <col min="4" max="16384" width="8.88671875" style="90"/>
  </cols>
  <sheetData>
    <row r="1" spans="1:3" ht="15.6" x14ac:dyDescent="0.3">
      <c r="A1" s="91" t="s">
        <v>207</v>
      </c>
      <c r="B1" s="91" t="s">
        <v>174</v>
      </c>
      <c r="C1" s="91" t="s">
        <v>175</v>
      </c>
    </row>
    <row r="2" spans="1:3" ht="15.6" x14ac:dyDescent="0.3">
      <c r="A2" s="93">
        <v>1</v>
      </c>
      <c r="B2" s="94">
        <v>0.60199999999999998</v>
      </c>
      <c r="C2" s="94">
        <v>0.61899999999999999</v>
      </c>
    </row>
    <row r="3" spans="1:3" ht="15.6" x14ac:dyDescent="0.3">
      <c r="A3" s="93">
        <v>2</v>
      </c>
      <c r="B3" s="94">
        <v>0.63600000000000001</v>
      </c>
      <c r="C3" s="94">
        <v>0.62</v>
      </c>
    </row>
    <row r="4" spans="1:3" ht="15.6" x14ac:dyDescent="0.3">
      <c r="A4" s="93">
        <v>3</v>
      </c>
      <c r="B4" s="94">
        <v>0.60399999999999998</v>
      </c>
      <c r="C4" s="94">
        <v>0.62</v>
      </c>
    </row>
    <row r="5" spans="1:3" ht="15.6" x14ac:dyDescent="0.3">
      <c r="A5" s="93">
        <v>4</v>
      </c>
      <c r="B5" s="94">
        <v>0.54800000000000004</v>
      </c>
      <c r="C5" s="94">
        <v>0.53800000000000003</v>
      </c>
    </row>
    <row r="6" spans="1:3" ht="15.6" x14ac:dyDescent="0.3">
      <c r="A6" s="93">
        <v>5</v>
      </c>
      <c r="B6" s="94">
        <v>0.59</v>
      </c>
      <c r="C6" s="94">
        <v>0.61599999999999999</v>
      </c>
    </row>
    <row r="7" spans="1:3" ht="15.6" x14ac:dyDescent="0.3">
      <c r="A7" s="93">
        <v>6</v>
      </c>
      <c r="B7" s="94">
        <v>0.59199999999999997</v>
      </c>
      <c r="C7" s="94">
        <v>0.60099999999999998</v>
      </c>
    </row>
    <row r="8" spans="1:3" ht="15.6" x14ac:dyDescent="0.3">
      <c r="A8" s="93">
        <v>7</v>
      </c>
      <c r="B8" s="94">
        <v>0.625</v>
      </c>
      <c r="C8" s="94">
        <v>0.66400000000000003</v>
      </c>
    </row>
    <row r="9" spans="1:3" ht="15.6" x14ac:dyDescent="0.3">
      <c r="A9" s="93">
        <v>8</v>
      </c>
      <c r="B9" s="94">
        <v>0.64100000000000001</v>
      </c>
      <c r="C9" s="94">
        <v>0.65200000000000002</v>
      </c>
    </row>
    <row r="10" spans="1:3" ht="15.6" x14ac:dyDescent="0.3">
      <c r="A10" s="93">
        <v>9</v>
      </c>
      <c r="B10" s="94">
        <v>0.60599999999999998</v>
      </c>
      <c r="C10" s="94">
        <v>0.57899999999999996</v>
      </c>
    </row>
    <row r="11" spans="1:3" ht="15.6" x14ac:dyDescent="0.3">
      <c r="A11" s="93">
        <v>10</v>
      </c>
      <c r="B11" s="94">
        <v>0.502</v>
      </c>
      <c r="C11" s="94">
        <v>0.501</v>
      </c>
    </row>
    <row r="12" spans="1:3" ht="15.6" x14ac:dyDescent="0.3">
      <c r="A12" s="100">
        <v>11</v>
      </c>
      <c r="B12" s="101">
        <v>0.58799999999999997</v>
      </c>
      <c r="C12" s="101">
        <v>0.59</v>
      </c>
    </row>
    <row r="13" spans="1:3" ht="15.6" x14ac:dyDescent="0.3">
      <c r="A13" s="100">
        <v>12</v>
      </c>
      <c r="B13" s="101">
        <v>0.59399999999999997</v>
      </c>
      <c r="C13" s="101">
        <v>0.622</v>
      </c>
    </row>
    <row r="14" spans="1:3" ht="15.6" x14ac:dyDescent="0.3">
      <c r="A14" s="100">
        <v>13</v>
      </c>
      <c r="B14" s="101">
        <v>0.626</v>
      </c>
      <c r="C14" s="101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tabSelected="1" workbookViewId="0">
      <selection activeCell="I13" sqref="I13"/>
    </sheetView>
  </sheetViews>
  <sheetFormatPr defaultRowHeight="15.6" x14ac:dyDescent="0.3"/>
  <cols>
    <col min="1" max="1" width="8.88671875" style="91"/>
    <col min="2" max="2" width="9.109375" style="91" bestFit="1" customWidth="1"/>
    <col min="3" max="4" width="9.88671875" style="91" bestFit="1" customWidth="1"/>
    <col min="5" max="7" width="9" style="91" bestFit="1" customWidth="1"/>
    <col min="8" max="9" width="8.88671875" style="91"/>
    <col min="10" max="10" width="10.21875" style="91" bestFit="1" customWidth="1"/>
    <col min="11" max="16384" width="8.88671875" style="91"/>
  </cols>
  <sheetData>
    <row r="1" spans="1:10" x14ac:dyDescent="0.3">
      <c r="B1" s="91" t="s">
        <v>207</v>
      </c>
      <c r="C1" s="91" t="s">
        <v>174</v>
      </c>
      <c r="D1" s="91" t="s">
        <v>175</v>
      </c>
      <c r="E1" s="92" t="s">
        <v>144</v>
      </c>
      <c r="F1" s="92" t="s">
        <v>142</v>
      </c>
      <c r="G1" s="92" t="s">
        <v>143</v>
      </c>
      <c r="H1" s="92"/>
      <c r="I1" s="92" t="s">
        <v>198</v>
      </c>
      <c r="J1" s="92">
        <f>E15-(C15*D15)/13</f>
        <v>1.7445076923076286E-2</v>
      </c>
    </row>
    <row r="2" spans="1:10" x14ac:dyDescent="0.3">
      <c r="B2" s="93">
        <v>1</v>
      </c>
      <c r="C2" s="94">
        <v>0.60199999999999998</v>
      </c>
      <c r="D2" s="94">
        <v>0.61899999999999999</v>
      </c>
      <c r="E2" s="95">
        <f>C2*D2</f>
        <v>0.37263799999999997</v>
      </c>
      <c r="F2" s="95">
        <f>C2^2</f>
        <v>0.36240399999999995</v>
      </c>
      <c r="G2" s="95">
        <f>D2^2</f>
        <v>0.38316099999999997</v>
      </c>
      <c r="H2" s="96"/>
      <c r="I2" s="95" t="s">
        <v>199</v>
      </c>
      <c r="J2" s="92">
        <f>F15-C15^2/13</f>
        <v>1.682323076922998E-2</v>
      </c>
    </row>
    <row r="3" spans="1:10" x14ac:dyDescent="0.3">
      <c r="B3" s="93">
        <v>2</v>
      </c>
      <c r="C3" s="94">
        <v>0.63600000000000001</v>
      </c>
      <c r="D3" s="94">
        <v>0.62</v>
      </c>
      <c r="E3" s="95">
        <f t="shared" ref="E3:E12" si="0">C3*D3</f>
        <v>0.39432</v>
      </c>
      <c r="F3" s="95">
        <f t="shared" ref="F3:G12" si="1">C3^2</f>
        <v>0.40449600000000002</v>
      </c>
      <c r="G3" s="95">
        <f t="shared" si="1"/>
        <v>0.38440000000000002</v>
      </c>
      <c r="H3" s="96"/>
      <c r="I3" s="95" t="s">
        <v>200</v>
      </c>
      <c r="J3" s="92">
        <f>G15-D15^2/13</f>
        <v>2.2863692307692141E-2</v>
      </c>
    </row>
    <row r="4" spans="1:10" x14ac:dyDescent="0.3">
      <c r="B4" s="93">
        <v>3</v>
      </c>
      <c r="C4" s="94">
        <v>0.60399999999999998</v>
      </c>
      <c r="D4" s="94">
        <v>0.62</v>
      </c>
      <c r="E4" s="95">
        <f t="shared" si="0"/>
        <v>0.37447999999999998</v>
      </c>
      <c r="F4" s="95">
        <f t="shared" si="1"/>
        <v>0.36481599999999997</v>
      </c>
      <c r="G4" s="95">
        <f t="shared" si="1"/>
        <v>0.38440000000000002</v>
      </c>
      <c r="H4" s="96"/>
      <c r="I4" s="95" t="s">
        <v>179</v>
      </c>
      <c r="J4" s="97">
        <f>J1/SQRT(J2*J3)</f>
        <v>0.88949805787377378</v>
      </c>
    </row>
    <row r="5" spans="1:10" x14ac:dyDescent="0.3">
      <c r="B5" s="93">
        <v>4</v>
      </c>
      <c r="C5" s="94">
        <v>0.54800000000000004</v>
      </c>
      <c r="D5" s="94">
        <v>0.53800000000000003</v>
      </c>
      <c r="E5" s="95">
        <f t="shared" si="0"/>
        <v>0.29482400000000003</v>
      </c>
      <c r="F5" s="95">
        <f t="shared" si="1"/>
        <v>0.30030400000000007</v>
      </c>
      <c r="G5" s="95">
        <f t="shared" si="1"/>
        <v>0.28944400000000003</v>
      </c>
      <c r="H5" s="96"/>
      <c r="I5" s="95"/>
      <c r="J5" s="92"/>
    </row>
    <row r="6" spans="1:10" x14ac:dyDescent="0.3">
      <c r="B6" s="93">
        <v>5</v>
      </c>
      <c r="C6" s="94">
        <v>0.59</v>
      </c>
      <c r="D6" s="94">
        <v>0.61599999999999999</v>
      </c>
      <c r="E6" s="95">
        <f t="shared" si="0"/>
        <v>0.36343999999999999</v>
      </c>
      <c r="F6" s="95">
        <f t="shared" si="1"/>
        <v>0.34809999999999997</v>
      </c>
      <c r="G6" s="95">
        <f t="shared" si="1"/>
        <v>0.37945600000000002</v>
      </c>
      <c r="H6" s="96"/>
      <c r="I6" s="95"/>
      <c r="J6" s="92"/>
    </row>
    <row r="7" spans="1:10" x14ac:dyDescent="0.3">
      <c r="B7" s="93">
        <v>6</v>
      </c>
      <c r="C7" s="94">
        <v>0.59199999999999997</v>
      </c>
      <c r="D7" s="94">
        <v>0.60099999999999998</v>
      </c>
      <c r="E7" s="95">
        <f t="shared" si="0"/>
        <v>0.355792</v>
      </c>
      <c r="F7" s="95">
        <f t="shared" si="1"/>
        <v>0.35046399999999994</v>
      </c>
      <c r="G7" s="95">
        <f t="shared" si="1"/>
        <v>0.36120099999999999</v>
      </c>
      <c r="I7" s="95"/>
      <c r="J7" s="92"/>
    </row>
    <row r="8" spans="1:10" x14ac:dyDescent="0.3">
      <c r="B8" s="93">
        <v>7</v>
      </c>
      <c r="C8" s="94">
        <v>0.625</v>
      </c>
      <c r="D8" s="94">
        <v>0.66400000000000003</v>
      </c>
      <c r="E8" s="95">
        <f t="shared" si="0"/>
        <v>0.41500000000000004</v>
      </c>
      <c r="F8" s="95">
        <f t="shared" si="1"/>
        <v>0.390625</v>
      </c>
      <c r="G8" s="95">
        <f t="shared" si="1"/>
        <v>0.44089600000000007</v>
      </c>
      <c r="I8" s="95"/>
      <c r="J8" s="92"/>
    </row>
    <row r="9" spans="1:10" x14ac:dyDescent="0.3">
      <c r="B9" s="93">
        <v>8</v>
      </c>
      <c r="C9" s="94">
        <v>0.64100000000000001</v>
      </c>
      <c r="D9" s="94">
        <v>0.65200000000000002</v>
      </c>
      <c r="E9" s="95">
        <f t="shared" si="0"/>
        <v>0.41793200000000003</v>
      </c>
      <c r="F9" s="95">
        <f t="shared" si="1"/>
        <v>0.410881</v>
      </c>
      <c r="G9" s="95">
        <f t="shared" si="1"/>
        <v>0.42510400000000004</v>
      </c>
      <c r="J9" s="92"/>
    </row>
    <row r="10" spans="1:10" x14ac:dyDescent="0.3">
      <c r="B10" s="93">
        <v>9</v>
      </c>
      <c r="C10" s="94">
        <v>0.60599999999999998</v>
      </c>
      <c r="D10" s="94">
        <v>0.57899999999999996</v>
      </c>
      <c r="E10" s="95">
        <f t="shared" si="0"/>
        <v>0.35087399999999996</v>
      </c>
      <c r="F10" s="95">
        <f t="shared" si="1"/>
        <v>0.36723600000000001</v>
      </c>
      <c r="G10" s="95">
        <f t="shared" si="1"/>
        <v>0.33524099999999996</v>
      </c>
      <c r="J10" s="98"/>
    </row>
    <row r="11" spans="1:10" x14ac:dyDescent="0.3">
      <c r="B11" s="93">
        <v>10</v>
      </c>
      <c r="C11" s="94">
        <v>0.502</v>
      </c>
      <c r="D11" s="94">
        <v>0.501</v>
      </c>
      <c r="E11" s="95">
        <f t="shared" si="0"/>
        <v>0.251502</v>
      </c>
      <c r="F11" s="95">
        <f t="shared" si="1"/>
        <v>0.25200400000000001</v>
      </c>
      <c r="G11" s="95">
        <f t="shared" si="1"/>
        <v>0.25100099999999997</v>
      </c>
      <c r="J11" s="99"/>
    </row>
    <row r="12" spans="1:10" x14ac:dyDescent="0.3">
      <c r="B12" s="100">
        <v>11</v>
      </c>
      <c r="C12" s="101">
        <v>0.58799999999999997</v>
      </c>
      <c r="D12" s="101">
        <v>0.59</v>
      </c>
      <c r="E12" s="95">
        <f t="shared" si="0"/>
        <v>0.34691999999999995</v>
      </c>
      <c r="F12" s="95">
        <f t="shared" si="1"/>
        <v>0.34574399999999994</v>
      </c>
      <c r="G12" s="95">
        <f t="shared" si="1"/>
        <v>0.34809999999999997</v>
      </c>
      <c r="H12" s="102"/>
      <c r="J12" s="98"/>
    </row>
    <row r="13" spans="1:10" x14ac:dyDescent="0.3">
      <c r="B13" s="100">
        <v>12</v>
      </c>
      <c r="C13" s="101">
        <v>0.59399999999999997</v>
      </c>
      <c r="D13" s="101">
        <v>0.622</v>
      </c>
      <c r="E13" s="95">
        <f t="shared" ref="E13:E14" si="2">C13*D13</f>
        <v>0.36946799999999996</v>
      </c>
      <c r="F13" s="95">
        <f t="shared" ref="F13:F14" si="3">C13^2</f>
        <v>0.35283599999999998</v>
      </c>
      <c r="G13" s="95">
        <f t="shared" ref="G13:G14" si="4">D13^2</f>
        <v>0.38688400000000001</v>
      </c>
      <c r="H13" s="102"/>
      <c r="J13" s="99"/>
    </row>
    <row r="14" spans="1:10" x14ac:dyDescent="0.3">
      <c r="B14" s="100">
        <v>13</v>
      </c>
      <c r="C14" s="101">
        <v>0.626</v>
      </c>
      <c r="D14" s="101">
        <v>0.60599999999999998</v>
      </c>
      <c r="E14" s="95">
        <f t="shared" si="2"/>
        <v>0.37935599999999997</v>
      </c>
      <c r="F14" s="95">
        <f t="shared" si="3"/>
        <v>0.391876</v>
      </c>
      <c r="G14" s="95">
        <f t="shared" si="4"/>
        <v>0.36723600000000001</v>
      </c>
    </row>
    <row r="15" spans="1:10" x14ac:dyDescent="0.3">
      <c r="A15" s="92" t="s">
        <v>158</v>
      </c>
      <c r="C15" s="96">
        <f>SUM(C2:C14)</f>
        <v>7.7540000000000004</v>
      </c>
      <c r="D15" s="96">
        <f>SUM(D2:D14)</f>
        <v>7.8280000000000003</v>
      </c>
      <c r="E15" s="96">
        <f t="shared" ref="E15:G15" si="5">SUM(E2:E14)</f>
        <v>4.6865459999999999</v>
      </c>
      <c r="F15" s="96">
        <f t="shared" si="5"/>
        <v>4.6417859999999997</v>
      </c>
      <c r="G15" s="96">
        <f t="shared" si="5"/>
        <v>4.7365240000000002</v>
      </c>
    </row>
    <row r="16" spans="1:10" x14ac:dyDescent="0.3">
      <c r="A16" s="92"/>
      <c r="C16" s="96"/>
      <c r="D16" s="96"/>
      <c r="E16" s="95"/>
      <c r="F16" s="95"/>
      <c r="G16" s="9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2022-03-08T11:08:20Z</dcterms:modified>
</cp:coreProperties>
</file>