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rui/Desktop/"/>
    </mc:Choice>
  </mc:AlternateContent>
  <xr:revisionPtr revIDLastSave="0" documentId="13_ncr:1_{FD948E51-FB65-184C-91E5-530028C9044D}" xr6:coauthVersionLast="45" xr6:coauthVersionMax="45" xr10:uidLastSave="{00000000-0000-0000-0000-000000000000}"/>
  <bookViews>
    <workbookView xWindow="0" yWindow="460" windowWidth="28800" windowHeight="16440" activeTab="3" xr2:uid="{23EE8478-4D7E-2C45-808B-CE53DD6531C0}"/>
  </bookViews>
  <sheets>
    <sheet name="All" sheetId="1" r:id="rId1"/>
    <sheet name="Conversion" sheetId="4" r:id="rId2"/>
    <sheet name="瀑布图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J9" i="2"/>
  <c r="J12" i="2" s="1"/>
  <c r="J4" i="2"/>
  <c r="J3" i="2"/>
  <c r="J5" i="2" s="1"/>
  <c r="I5" i="2"/>
  <c r="H5" i="2"/>
  <c r="H6" i="2" s="1"/>
  <c r="G5" i="2"/>
  <c r="F5" i="2"/>
  <c r="E5" i="2"/>
  <c r="D5" i="2"/>
  <c r="D6" i="2" s="1"/>
  <c r="C5" i="2"/>
  <c r="B5" i="2"/>
  <c r="B6" i="2" s="1"/>
  <c r="K90" i="1"/>
  <c r="L90" i="1"/>
  <c r="M90" i="1"/>
  <c r="N90" i="1"/>
  <c r="O90" i="1"/>
  <c r="P90" i="1"/>
  <c r="Q90" i="1"/>
  <c r="R90" i="1"/>
  <c r="H34" i="5"/>
  <c r="I34" i="5"/>
  <c r="J34" i="5"/>
  <c r="G34" i="5"/>
  <c r="G35" i="5" s="1"/>
  <c r="H33" i="5"/>
  <c r="I33" i="5"/>
  <c r="J33" i="5"/>
  <c r="G33" i="5"/>
  <c r="F34" i="5"/>
  <c r="F33" i="5"/>
  <c r="C33" i="5"/>
  <c r="C35" i="5" s="1"/>
  <c r="D33" i="5"/>
  <c r="D35" i="5" s="1"/>
  <c r="E33" i="5"/>
  <c r="E35" i="5" s="1"/>
  <c r="B33" i="5"/>
  <c r="B35" i="5" s="1"/>
  <c r="J32" i="5"/>
  <c r="C32" i="5"/>
  <c r="D32" i="5"/>
  <c r="E32" i="5"/>
  <c r="F32" i="5"/>
  <c r="G32" i="5"/>
  <c r="H32" i="5"/>
  <c r="I32" i="5"/>
  <c r="B32" i="5"/>
  <c r="C5" i="5"/>
  <c r="D5" i="5"/>
  <c r="E5" i="5"/>
  <c r="F5" i="5"/>
  <c r="G5" i="5"/>
  <c r="H5" i="5"/>
  <c r="I5" i="5"/>
  <c r="B5" i="5"/>
  <c r="C57" i="4"/>
  <c r="D57" i="4"/>
  <c r="E57" i="4"/>
  <c r="F57" i="4"/>
  <c r="G57" i="4"/>
  <c r="H57" i="4"/>
  <c r="I57" i="4"/>
  <c r="B57" i="4"/>
  <c r="B64" i="4"/>
  <c r="B63" i="4"/>
  <c r="B62" i="4"/>
  <c r="C29" i="4"/>
  <c r="D29" i="4"/>
  <c r="E29" i="4"/>
  <c r="F29" i="4"/>
  <c r="G29" i="4"/>
  <c r="H29" i="4"/>
  <c r="I29" i="4"/>
  <c r="B29" i="4"/>
  <c r="C70" i="1"/>
  <c r="D70" i="1"/>
  <c r="E70" i="1"/>
  <c r="F70" i="1"/>
  <c r="G70" i="1"/>
  <c r="H70" i="1"/>
  <c r="I70" i="1"/>
  <c r="B70" i="1"/>
  <c r="L55" i="1"/>
  <c r="M55" i="1"/>
  <c r="N55" i="1"/>
  <c r="O55" i="1"/>
  <c r="P55" i="1"/>
  <c r="Q55" i="1"/>
  <c r="R55" i="1"/>
  <c r="K55" i="1"/>
  <c r="R42" i="4"/>
  <c r="Q42" i="4"/>
  <c r="P42" i="4"/>
  <c r="O42" i="4"/>
  <c r="N42" i="4"/>
  <c r="M42" i="4"/>
  <c r="K42" i="4"/>
  <c r="R41" i="4"/>
  <c r="Q41" i="4"/>
  <c r="P41" i="4"/>
  <c r="O41" i="4"/>
  <c r="N41" i="4"/>
  <c r="M41" i="4"/>
  <c r="L41" i="4"/>
  <c r="K41" i="4"/>
  <c r="R40" i="4"/>
  <c r="Q40" i="4"/>
  <c r="P40" i="4"/>
  <c r="O40" i="4"/>
  <c r="N40" i="4"/>
  <c r="M40" i="4"/>
  <c r="L40" i="4"/>
  <c r="K40" i="4"/>
  <c r="R39" i="4"/>
  <c r="Q39" i="4"/>
  <c r="P39" i="4"/>
  <c r="O39" i="4"/>
  <c r="N39" i="4"/>
  <c r="M39" i="4"/>
  <c r="L39" i="4"/>
  <c r="K39" i="4"/>
  <c r="R38" i="4"/>
  <c r="Q38" i="4"/>
  <c r="P38" i="4"/>
  <c r="O38" i="4"/>
  <c r="N38" i="4"/>
  <c r="M38" i="4"/>
  <c r="L38" i="4"/>
  <c r="K38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17" i="4"/>
  <c r="H17" i="4"/>
  <c r="G17" i="4"/>
  <c r="F17" i="4"/>
  <c r="E17" i="4"/>
  <c r="O14" i="4" s="1"/>
  <c r="D17" i="4"/>
  <c r="N14" i="4" s="1"/>
  <c r="C17" i="4"/>
  <c r="M14" i="4" s="1"/>
  <c r="B17" i="4"/>
  <c r="I15" i="4"/>
  <c r="H15" i="4"/>
  <c r="G15" i="4"/>
  <c r="F15" i="4"/>
  <c r="E15" i="4"/>
  <c r="O13" i="4" s="1"/>
  <c r="D15" i="4"/>
  <c r="C15" i="4"/>
  <c r="B15" i="4"/>
  <c r="R14" i="4"/>
  <c r="Q14" i="4"/>
  <c r="P14" i="4"/>
  <c r="L14" i="4"/>
  <c r="K14" i="4"/>
  <c r="R13" i="4"/>
  <c r="Q13" i="4"/>
  <c r="P13" i="4"/>
  <c r="N13" i="4"/>
  <c r="M13" i="4"/>
  <c r="L13" i="4"/>
  <c r="K13" i="4"/>
  <c r="I13" i="4"/>
  <c r="H13" i="4"/>
  <c r="G13" i="4"/>
  <c r="F13" i="4"/>
  <c r="P12" i="4" s="1"/>
  <c r="E13" i="4"/>
  <c r="O12" i="4" s="1"/>
  <c r="D13" i="4"/>
  <c r="N12" i="4" s="1"/>
  <c r="C13" i="4"/>
  <c r="B13" i="4"/>
  <c r="R12" i="4"/>
  <c r="Q12" i="4"/>
  <c r="M12" i="4"/>
  <c r="L12" i="4"/>
  <c r="K12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F6" i="2" l="1"/>
  <c r="I6" i="2"/>
  <c r="E6" i="2"/>
  <c r="G6" i="2"/>
  <c r="C6" i="2"/>
  <c r="J10" i="2"/>
  <c r="J35" i="5"/>
  <c r="I35" i="5"/>
  <c r="F35" i="5"/>
  <c r="H35" i="5"/>
  <c r="B11" i="2" l="1"/>
  <c r="C11" i="2"/>
  <c r="E11" i="2"/>
  <c r="G11" i="2"/>
  <c r="H11" i="2"/>
  <c r="I11" i="2"/>
  <c r="D11" i="2"/>
  <c r="F11" i="2"/>
  <c r="L9" i="1"/>
  <c r="L8" i="1"/>
  <c r="I17" i="1" l="1"/>
  <c r="H17" i="1"/>
  <c r="Q14" i="1" s="1"/>
  <c r="G17" i="1"/>
  <c r="P14" i="1" s="1"/>
  <c r="F17" i="1"/>
  <c r="O14" i="1" s="1"/>
  <c r="E17" i="1"/>
  <c r="D17" i="1"/>
  <c r="N14" i="1" s="1"/>
  <c r="C17" i="1"/>
  <c r="B17" i="1"/>
  <c r="K14" i="1" s="1"/>
  <c r="I15" i="1"/>
  <c r="H15" i="1"/>
  <c r="Q13" i="1" s="1"/>
  <c r="G15" i="1"/>
  <c r="P13" i="1" s="1"/>
  <c r="F15" i="1"/>
  <c r="E15" i="1"/>
  <c r="O13" i="1" s="1"/>
  <c r="D15" i="1"/>
  <c r="C15" i="1"/>
  <c r="B15" i="1"/>
  <c r="K13" i="1" s="1"/>
  <c r="I13" i="1"/>
  <c r="R12" i="1" s="1"/>
  <c r="H13" i="1"/>
  <c r="Q12" i="1" s="1"/>
  <c r="G13" i="1"/>
  <c r="F13" i="1"/>
  <c r="E13" i="1"/>
  <c r="D13" i="1"/>
  <c r="C13" i="1"/>
  <c r="B13" i="1"/>
  <c r="K12" i="1" s="1"/>
  <c r="R33" i="1"/>
  <c r="R34" i="1"/>
  <c r="R35" i="1"/>
  <c r="R36" i="1"/>
  <c r="R37" i="1"/>
  <c r="M35" i="1"/>
  <c r="N35" i="1"/>
  <c r="O35" i="1"/>
  <c r="P35" i="1"/>
  <c r="Q35" i="1"/>
  <c r="L35" i="1"/>
  <c r="M36" i="1"/>
  <c r="N36" i="1"/>
  <c r="O36" i="1"/>
  <c r="P36" i="1"/>
  <c r="Q36" i="1"/>
  <c r="L36" i="1"/>
  <c r="M37" i="1"/>
  <c r="N37" i="1"/>
  <c r="O37" i="1"/>
  <c r="P37" i="1"/>
  <c r="Q37" i="1"/>
  <c r="L37" i="1"/>
  <c r="M34" i="1"/>
  <c r="N34" i="1"/>
  <c r="O34" i="1"/>
  <c r="P34" i="1"/>
  <c r="Q34" i="1"/>
  <c r="M33" i="1"/>
  <c r="N33" i="1"/>
  <c r="O33" i="1"/>
  <c r="P33" i="1"/>
  <c r="Q33" i="1"/>
  <c r="L34" i="1"/>
  <c r="L33" i="1"/>
  <c r="K37" i="1"/>
  <c r="K36" i="1"/>
  <c r="K35" i="1"/>
  <c r="K34" i="1"/>
  <c r="K33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7" i="1"/>
  <c r="D27" i="1"/>
  <c r="E27" i="1"/>
  <c r="F27" i="1"/>
  <c r="G27" i="1"/>
  <c r="H27" i="1"/>
  <c r="I27" i="1"/>
  <c r="B27" i="1"/>
  <c r="B10" i="1"/>
  <c r="C10" i="1"/>
  <c r="D10" i="1"/>
  <c r="E10" i="1"/>
  <c r="F10" i="1"/>
  <c r="G10" i="1"/>
  <c r="H10" i="1"/>
  <c r="I10" i="1"/>
  <c r="B9" i="1"/>
  <c r="C9" i="1"/>
  <c r="D9" i="1"/>
  <c r="E9" i="1"/>
  <c r="F9" i="1"/>
  <c r="G9" i="1"/>
  <c r="H9" i="1"/>
  <c r="I9" i="1"/>
  <c r="C8" i="1"/>
  <c r="D8" i="1"/>
  <c r="E8" i="1"/>
  <c r="F8" i="1"/>
  <c r="G8" i="1"/>
  <c r="H8" i="1"/>
  <c r="I8" i="1"/>
  <c r="B8" i="1"/>
  <c r="O12" i="1" l="1"/>
  <c r="P12" i="1"/>
  <c r="N12" i="1"/>
  <c r="R13" i="1"/>
  <c r="L12" i="1"/>
  <c r="L13" i="1"/>
  <c r="L14" i="1"/>
  <c r="M12" i="1"/>
  <c r="M13" i="1"/>
  <c r="N13" i="1"/>
  <c r="M14" i="1"/>
  <c r="R14" i="1"/>
</calcChain>
</file>

<file path=xl/sharedStrings.xml><?xml version="1.0" encoding="utf-8"?>
<sst xmlns="http://schemas.openxmlformats.org/spreadsheetml/2006/main" count="163" uniqueCount="41">
  <si>
    <t>facebook</t>
  </si>
  <si>
    <t>search</t>
  </si>
  <si>
    <t>youtube</t>
  </si>
  <si>
    <t>bing</t>
  </si>
  <si>
    <t>display</t>
  </si>
  <si>
    <t>channel/Time</t>
  </si>
  <si>
    <t>bing</t>
    <phoneticPr fontId="1" type="noConversion"/>
  </si>
  <si>
    <t>Attribution Survey</t>
    <phoneticPr fontId="1" type="noConversion"/>
  </si>
  <si>
    <t>Spend</t>
    <phoneticPr fontId="1" type="noConversion"/>
  </si>
  <si>
    <t>Average CAC</t>
    <phoneticPr fontId="1" type="noConversion"/>
  </si>
  <si>
    <t>Marginal CAC</t>
    <phoneticPr fontId="1" type="noConversion"/>
  </si>
  <si>
    <t>Rank(Count/Spend)</t>
    <phoneticPr fontId="1" type="noConversion"/>
  </si>
  <si>
    <t>search</t>
    <phoneticPr fontId="1" type="noConversion"/>
  </si>
  <si>
    <t>Attribution Technical</t>
    <phoneticPr fontId="1" type="noConversion"/>
  </si>
  <si>
    <t>Sum</t>
    <phoneticPr fontId="1" type="noConversion"/>
  </si>
  <si>
    <t>Attribution Techincal</t>
    <phoneticPr fontId="1" type="noConversion"/>
  </si>
  <si>
    <t>Customer</t>
    <phoneticPr fontId="1" type="noConversion"/>
  </si>
  <si>
    <t>人均CAC</t>
    <phoneticPr fontId="1" type="noConversion"/>
  </si>
  <si>
    <t>人数</t>
    <phoneticPr fontId="1" type="noConversion"/>
  </si>
  <si>
    <t>钱</t>
    <phoneticPr fontId="1" type="noConversion"/>
  </si>
  <si>
    <t>CAC</t>
    <phoneticPr fontId="1" type="noConversion"/>
  </si>
  <si>
    <r>
      <rPr>
        <sz val="12"/>
        <color theme="1"/>
        <rFont val="等线"/>
        <family val="2"/>
        <charset val="134"/>
      </rPr>
      <t>转化率</t>
    </r>
    <phoneticPr fontId="1" type="noConversion"/>
  </si>
  <si>
    <t>Conversion</t>
    <phoneticPr fontId="1" type="noConversion"/>
  </si>
  <si>
    <t>New</t>
    <phoneticPr fontId="1" type="noConversion"/>
  </si>
  <si>
    <t>找到更符合我们要求的用户</t>
    <phoneticPr fontId="1" type="noConversion"/>
  </si>
  <si>
    <t>每月月卡付费人数</t>
    <phoneticPr fontId="1" type="noConversion"/>
  </si>
  <si>
    <t>新用户人数</t>
    <phoneticPr fontId="1" type="noConversion"/>
  </si>
  <si>
    <t>旧用户人数</t>
    <phoneticPr fontId="1" type="noConversion"/>
  </si>
  <si>
    <t>旧用户比例</t>
    <phoneticPr fontId="1" type="noConversion"/>
  </si>
  <si>
    <t>Payment period = 0</t>
  </si>
  <si>
    <t>Payment period = 1</t>
  </si>
  <si>
    <t>Payment period = 2</t>
  </si>
  <si>
    <t>Payment period = 3</t>
  </si>
  <si>
    <t>已经付钱的人</t>
  </si>
  <si>
    <t>Overall Customer</t>
    <phoneticPr fontId="1" type="noConversion"/>
  </si>
  <si>
    <t>Paid Customer</t>
    <phoneticPr fontId="1" type="noConversion"/>
  </si>
  <si>
    <t>CAC/AED</t>
    <phoneticPr fontId="1" type="noConversion"/>
  </si>
  <si>
    <t>Spend/AED</t>
    <phoneticPr fontId="1" type="noConversion"/>
  </si>
  <si>
    <t>Total spend</t>
    <phoneticPr fontId="1" type="noConversion"/>
  </si>
  <si>
    <t>Conversion Rate</t>
    <phoneticPr fontId="1" type="noConversion"/>
  </si>
  <si>
    <t>Customer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</si>
</sst>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81" formatCode="0_ "/>
    <numFmt numFmtId="182" formatCode="#,##0.00\ [$د.إ.-3801]"/>
    <numFmt numFmtId="183" formatCode="#,##0\ [$د.إ.-3801]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 Neue"/>
      <family val="2"/>
    </font>
    <font>
      <sz val="10"/>
      <color theme="1"/>
      <name val="Helvetica Neue"/>
      <family val="2"/>
    </font>
    <font>
      <sz val="12"/>
      <color theme="1"/>
      <name val="等线"/>
      <family val="2"/>
      <charset val="134"/>
    </font>
    <font>
      <sz val="10.5"/>
      <color theme="1"/>
      <name val="DengXian"/>
      <family val="4"/>
      <charset val="134"/>
    </font>
    <font>
      <b/>
      <sz val="10"/>
      <color theme="1"/>
      <name val="Helvetica Neue"/>
      <family val="2"/>
    </font>
    <font>
      <b/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6" fillId="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3" xfId="0" applyFont="1" applyFill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176" fontId="5" fillId="0" borderId="4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176" fontId="5" fillId="0" borderId="5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0" fontId="5" fillId="2" borderId="5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3" borderId="3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4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8" fillId="0" borderId="0" xfId="0" applyFont="1" applyAlignment="1">
      <alignment horizontal="justify" vertical="center"/>
    </xf>
    <xf numFmtId="181" fontId="5" fillId="0" borderId="1" xfId="0" applyNumberFormat="1" applyFont="1" applyBorder="1">
      <alignment vertical="center"/>
    </xf>
    <xf numFmtId="181" fontId="5" fillId="0" borderId="0" xfId="0" applyNumberFormat="1" applyFont="1">
      <alignment vertical="center"/>
    </xf>
    <xf numFmtId="182" fontId="5" fillId="0" borderId="1" xfId="0" applyNumberFormat="1" applyFont="1" applyBorder="1">
      <alignment vertical="center"/>
    </xf>
    <xf numFmtId="182" fontId="5" fillId="0" borderId="0" xfId="0" applyNumberFormat="1" applyFont="1">
      <alignment vertical="center"/>
    </xf>
    <xf numFmtId="17" fontId="5" fillId="0" borderId="1" xfId="0" applyNumberFormat="1" applyFont="1" applyBorder="1">
      <alignment vertical="center"/>
    </xf>
    <xf numFmtId="17" fontId="5" fillId="0" borderId="0" xfId="0" applyNumberFormat="1" applyFont="1">
      <alignment vertical="center"/>
    </xf>
    <xf numFmtId="183" fontId="5" fillId="0" borderId="1" xfId="0" applyNumberFormat="1" applyFont="1" applyBorder="1">
      <alignment vertical="center"/>
    </xf>
    <xf numFmtId="183" fontId="5" fillId="0" borderId="0" xfId="0" applyNumberFormat="1" applyFont="1">
      <alignment vertical="center"/>
    </xf>
    <xf numFmtId="17" fontId="5" fillId="0" borderId="7" xfId="0" applyNumberFormat="1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17" fontId="5" fillId="0" borderId="16" xfId="0" applyNumberFormat="1" applyFont="1" applyBorder="1" applyAlignment="1">
      <alignment horizontal="center" vertical="center"/>
    </xf>
    <xf numFmtId="181" fontId="5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5" fillId="0" borderId="17" xfId="0" applyNumberFormat="1" applyFont="1" applyFill="1" applyBorder="1">
      <alignment vertical="center"/>
    </xf>
    <xf numFmtId="182" fontId="5" fillId="0" borderId="18" xfId="0" applyNumberFormat="1" applyFont="1" applyFill="1" applyBorder="1">
      <alignment vertical="center"/>
    </xf>
    <xf numFmtId="182" fontId="5" fillId="0" borderId="20" xfId="0" applyNumberFormat="1" applyFont="1" applyFill="1" applyBorder="1">
      <alignment vertical="center"/>
    </xf>
    <xf numFmtId="183" fontId="5" fillId="0" borderId="1" xfId="0" applyNumberFormat="1" applyFont="1" applyFill="1" applyBorder="1">
      <alignment vertical="center"/>
    </xf>
    <xf numFmtId="183" fontId="5" fillId="0" borderId="0" xfId="0" applyNumberFormat="1" applyFont="1" applyFill="1" applyBorder="1">
      <alignment vertical="center"/>
    </xf>
    <xf numFmtId="183" fontId="5" fillId="0" borderId="2" xfId="0" applyNumberFormat="1" applyFont="1" applyFill="1" applyBorder="1">
      <alignment vertical="center"/>
    </xf>
    <xf numFmtId="181" fontId="5" fillId="0" borderId="1" xfId="0" applyNumberFormat="1" applyFont="1" applyFill="1" applyBorder="1">
      <alignment vertical="center"/>
    </xf>
    <xf numFmtId="181" fontId="5" fillId="0" borderId="0" xfId="0" applyNumberFormat="1" applyFont="1" applyFill="1" applyBorder="1">
      <alignment vertical="center"/>
    </xf>
    <xf numFmtId="181" fontId="5" fillId="0" borderId="2" xfId="0" applyNumberFormat="1" applyFont="1" applyFill="1" applyBorder="1">
      <alignment vertical="center"/>
    </xf>
    <xf numFmtId="9" fontId="5" fillId="0" borderId="0" xfId="0" applyNumberFormat="1" applyFont="1" applyFill="1" applyBorder="1">
      <alignment vertical="center"/>
    </xf>
    <xf numFmtId="9" fontId="5" fillId="0" borderId="3" xfId="0" applyNumberFormat="1" applyFont="1" applyFill="1" applyBorder="1">
      <alignment vertical="center"/>
    </xf>
    <xf numFmtId="9" fontId="3" fillId="0" borderId="18" xfId="0" applyNumberFormat="1" applyFont="1" applyBorder="1" applyAlignment="1">
      <alignment horizontal="right" vertical="center"/>
    </xf>
    <xf numFmtId="9" fontId="3" fillId="0" borderId="20" xfId="0" applyNumberFormat="1" applyFont="1" applyBorder="1" applyAlignment="1">
      <alignment horizontal="right" vertical="center"/>
    </xf>
    <xf numFmtId="183" fontId="5" fillId="0" borderId="5" xfId="0" applyNumberFormat="1" applyFont="1" applyBorder="1">
      <alignment vertical="center"/>
    </xf>
    <xf numFmtId="182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9" fontId="3" fillId="0" borderId="20" xfId="0" applyNumberFormat="1" applyFont="1" applyFill="1" applyBorder="1" applyAlignment="1">
      <alignment horizontal="right" vertical="center"/>
    </xf>
    <xf numFmtId="181" fontId="5" fillId="0" borderId="21" xfId="0" applyNumberFormat="1" applyFont="1" applyBorder="1">
      <alignment vertical="center"/>
    </xf>
    <xf numFmtId="182" fontId="5" fillId="0" borderId="22" xfId="0" applyNumberFormat="1" applyFont="1" applyBorder="1">
      <alignment vertical="center"/>
    </xf>
    <xf numFmtId="9" fontId="3" fillId="0" borderId="17" xfId="0" applyNumberFormat="1" applyFont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17" xfId="0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/>
              <a:t> </a:t>
            </a:r>
            <a:r>
              <a:rPr lang="en-US"/>
              <a:t>CAC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All!$A$27</c:f>
              <c:strCache>
                <c:ptCount val="1"/>
                <c:pt idx="0">
                  <c:v>bing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All!$B$26:$I$26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All!$B$27:$I$27</c:f>
              <c:numCache>
                <c:formatCode>0.00_ </c:formatCode>
                <c:ptCount val="8"/>
                <c:pt idx="0">
                  <c:v>1.015228426395939</c:v>
                </c:pt>
                <c:pt idx="1">
                  <c:v>4.1860465116279073</c:v>
                </c:pt>
                <c:pt idx="2">
                  <c:v>5.1020408163265305</c:v>
                </c:pt>
                <c:pt idx="3">
                  <c:v>5.3398058252427187</c:v>
                </c:pt>
                <c:pt idx="4">
                  <c:v>3.8235294117647061</c:v>
                </c:pt>
                <c:pt idx="5">
                  <c:v>1.948051948051948</c:v>
                </c:pt>
                <c:pt idx="6">
                  <c:v>4.150197628458498</c:v>
                </c:pt>
                <c:pt idx="7">
                  <c:v>4.9333333333333336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3846-A2D3-F9041D494DDA}"/>
            </c:ext>
          </c:extLst>
        </c:ser>
        <c:ser>
          <c:idx val="1"/>
          <c:order val="1"/>
          <c:tx>
            <c:strRef>
              <c:f>All!$A$28</c:f>
              <c:strCache>
                <c:ptCount val="1"/>
                <c:pt idx="0">
                  <c:v>display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All!$B$26:$I$26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All!$B$28:$I$28</c:f>
              <c:numCache>
                <c:formatCode>0.00_ </c:formatCode>
                <c:ptCount val="8"/>
                <c:pt idx="0">
                  <c:v>0.2608695652173913</c:v>
                </c:pt>
                <c:pt idx="1">
                  <c:v>0.28985507246376813</c:v>
                </c:pt>
                <c:pt idx="2">
                  <c:v>1.0833333333333333</c:v>
                </c:pt>
                <c:pt idx="3">
                  <c:v>0.41304347826086957</c:v>
                </c:pt>
                <c:pt idx="4">
                  <c:v>0.3411764705882353</c:v>
                </c:pt>
                <c:pt idx="5">
                  <c:v>0.30097087378640774</c:v>
                </c:pt>
                <c:pt idx="6">
                  <c:v>0.29076620825147348</c:v>
                </c:pt>
                <c:pt idx="7">
                  <c:v>0.2822822822822823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3846-A2D3-F9041D494DDA}"/>
            </c:ext>
          </c:extLst>
        </c:ser>
        <c:ser>
          <c:idx val="2"/>
          <c:order val="2"/>
          <c:tx>
            <c:strRef>
              <c:f>All!$A$29</c:f>
              <c:strCache>
                <c:ptCount val="1"/>
                <c:pt idx="0">
                  <c:v>facebook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All!$B$26:$I$26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All!$B$29:$I$29</c:f>
              <c:numCache>
                <c:formatCode>0.00_ </c:formatCode>
                <c:ptCount val="8"/>
                <c:pt idx="0">
                  <c:v>0.80128205128205132</c:v>
                </c:pt>
                <c:pt idx="1">
                  <c:v>1.3560029206216753</c:v>
                </c:pt>
                <c:pt idx="2">
                  <c:v>1.7555592710249122</c:v>
                </c:pt>
                <c:pt idx="3">
                  <c:v>1.8263859045981952</c:v>
                </c:pt>
                <c:pt idx="4">
                  <c:v>1.8816984373721672</c:v>
                </c:pt>
                <c:pt idx="5">
                  <c:v>1.7621145374449338</c:v>
                </c:pt>
                <c:pt idx="6">
                  <c:v>1.8214936247723132</c:v>
                </c:pt>
                <c:pt idx="7">
                  <c:v>1.8604651162790697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A-3846-A2D3-F9041D494DDA}"/>
            </c:ext>
          </c:extLst>
        </c:ser>
        <c:ser>
          <c:idx val="3"/>
          <c:order val="3"/>
          <c:tx>
            <c:strRef>
              <c:f>All!$A$30</c:f>
              <c:strCache>
                <c:ptCount val="1"/>
                <c:pt idx="0">
                  <c:v>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All!$B$26:$I$26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All!$B$30:$I$30</c:f>
              <c:numCache>
                <c:formatCode>0.00_ </c:formatCode>
                <c:ptCount val="8"/>
                <c:pt idx="0">
                  <c:v>3.5364526659412405</c:v>
                </c:pt>
                <c:pt idx="1">
                  <c:v>5.0436205016357691</c:v>
                </c:pt>
                <c:pt idx="2">
                  <c:v>5.8335891925084438</c:v>
                </c:pt>
                <c:pt idx="3">
                  <c:v>6.2630480167014611</c:v>
                </c:pt>
                <c:pt idx="4">
                  <c:v>5.8356676003734824</c:v>
                </c:pt>
                <c:pt idx="5">
                  <c:v>6.369426751592357</c:v>
                </c:pt>
                <c:pt idx="6">
                  <c:v>6.3516653756777695</c:v>
                </c:pt>
                <c:pt idx="7">
                  <c:v>6.8868367506652062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A-3846-A2D3-F9041D494DDA}"/>
            </c:ext>
          </c:extLst>
        </c:ser>
        <c:ser>
          <c:idx val="4"/>
          <c:order val="4"/>
          <c:tx>
            <c:strRef>
              <c:f>All!$A$31</c:f>
              <c:strCache>
                <c:ptCount val="1"/>
                <c:pt idx="0">
                  <c:v>youtube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All!$B$26:$I$26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All!$B$31:$I$31</c:f>
              <c:numCache>
                <c:formatCode>0.00_ 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11.818181818181818</c:v>
                </c:pt>
                <c:pt idx="4">
                  <c:v>12.5</c:v>
                </c:pt>
                <c:pt idx="5">
                  <c:v>14.285714285714286</c:v>
                </c:pt>
                <c:pt idx="6">
                  <c:v>12.17877094972067</c:v>
                </c:pt>
                <c:pt idx="7">
                  <c:v>11.98019801980198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A-3846-A2D3-F9041D494D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242016"/>
        <c:axId val="1829484448"/>
      </c:lineChart>
      <c:catAx>
        <c:axId val="18292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484448"/>
        <c:crosses val="autoZero"/>
        <c:auto val="1"/>
        <c:lblAlgn val="ctr"/>
        <c:lblOffset val="100"/>
        <c:noMultiLvlLbl val="0"/>
      </c:catAx>
      <c:valAx>
        <c:axId val="1829484448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2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All!$A$70</c:f>
              <c:strCache>
                <c:ptCount val="1"/>
                <c:pt idx="0">
                  <c:v>Sum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All!$B$69:$I$69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All!$B$70:$I$70</c:f>
              <c:numCache>
                <c:formatCode>General</c:formatCode>
                <c:ptCount val="8"/>
                <c:pt idx="0">
                  <c:v>15357</c:v>
                </c:pt>
                <c:pt idx="1">
                  <c:v>13554</c:v>
                </c:pt>
                <c:pt idx="2">
                  <c:v>9448</c:v>
                </c:pt>
                <c:pt idx="3">
                  <c:v>13403</c:v>
                </c:pt>
                <c:pt idx="4">
                  <c:v>16976</c:v>
                </c:pt>
                <c:pt idx="5">
                  <c:v>15366</c:v>
                </c:pt>
                <c:pt idx="6">
                  <c:v>13867</c:v>
                </c:pt>
                <c:pt idx="7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6-6C44-B1B2-311007DCE5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7177600"/>
        <c:axId val="1907189504"/>
      </c:lineChart>
      <c:catAx>
        <c:axId val="1907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89504"/>
        <c:crosses val="autoZero"/>
        <c:auto val="1"/>
        <c:lblAlgn val="ctr"/>
        <c:lblOffset val="100"/>
        <c:noMultiLvlLbl val="0"/>
      </c:catAx>
      <c:valAx>
        <c:axId val="19071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All!$J$55</c:f>
              <c:strCache>
                <c:ptCount val="1"/>
                <c:pt idx="0">
                  <c:v>Sum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All!$K$54:$R$54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All!$K$55:$R$55</c:f>
              <c:numCache>
                <c:formatCode>General</c:formatCode>
                <c:ptCount val="8"/>
                <c:pt idx="0">
                  <c:v>22502</c:v>
                </c:pt>
                <c:pt idx="1">
                  <c:v>32600</c:v>
                </c:pt>
                <c:pt idx="2">
                  <c:v>30613</c:v>
                </c:pt>
                <c:pt idx="3">
                  <c:v>42249</c:v>
                </c:pt>
                <c:pt idx="4">
                  <c:v>49879</c:v>
                </c:pt>
                <c:pt idx="5">
                  <c:v>55231</c:v>
                </c:pt>
                <c:pt idx="6">
                  <c:v>58608</c:v>
                </c:pt>
                <c:pt idx="7">
                  <c:v>64214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F-5E4A-9C1E-C26072BAB6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7704128"/>
        <c:axId val="1551124400"/>
      </c:lineChart>
      <c:catAx>
        <c:axId val="19077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124400"/>
        <c:crosses val="autoZero"/>
        <c:auto val="1"/>
        <c:lblAlgn val="ctr"/>
        <c:lblOffset val="100"/>
        <c:noMultiLvlLbl val="0"/>
      </c:catAx>
      <c:valAx>
        <c:axId val="155112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7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User Aqusition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All!$J$88</c:f>
              <c:strCache>
                <c:ptCount val="1"/>
                <c:pt idx="0">
                  <c:v>Spend/AED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All!$K$87:$R$87</c:f>
              <c:numCache>
                <c:formatCode>mmm\-yy</c:formatCode>
                <c:ptCount val="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</c:numCache>
            </c:numRef>
          </c:cat>
          <c:val>
            <c:numRef>
              <c:f>All!$K$88:$R$88</c:f>
              <c:numCache>
                <c:formatCode>#,##0\ [$د.إ.-3801]</c:formatCode>
                <c:ptCount val="8"/>
                <c:pt idx="0">
                  <c:v>22502</c:v>
                </c:pt>
                <c:pt idx="1">
                  <c:v>32600</c:v>
                </c:pt>
                <c:pt idx="2">
                  <c:v>30613</c:v>
                </c:pt>
                <c:pt idx="3">
                  <c:v>42249</c:v>
                </c:pt>
                <c:pt idx="4">
                  <c:v>49879</c:v>
                </c:pt>
                <c:pt idx="5">
                  <c:v>55231</c:v>
                </c:pt>
                <c:pt idx="6">
                  <c:v>58608</c:v>
                </c:pt>
                <c:pt idx="7">
                  <c:v>64214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BD49-B037-0364A84F4BE5}"/>
            </c:ext>
          </c:extLst>
        </c:ser>
        <c:ser>
          <c:idx val="1"/>
          <c:order val="1"/>
          <c:tx>
            <c:strRef>
              <c:f>All!$J$89</c:f>
              <c:strCache>
                <c:ptCount val="1"/>
                <c:pt idx="0">
                  <c:v>Overall Customer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All!$K$87:$R$87</c:f>
              <c:numCache>
                <c:formatCode>mmm\-yy</c:formatCode>
                <c:ptCount val="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</c:numCache>
            </c:numRef>
          </c:cat>
          <c:val>
            <c:numRef>
              <c:f>All!$K$89:$R$89</c:f>
              <c:numCache>
                <c:formatCode>0_ </c:formatCode>
                <c:ptCount val="8"/>
                <c:pt idx="0">
                  <c:v>15357</c:v>
                </c:pt>
                <c:pt idx="1">
                  <c:v>13554</c:v>
                </c:pt>
                <c:pt idx="2">
                  <c:v>9448</c:v>
                </c:pt>
                <c:pt idx="3">
                  <c:v>13403</c:v>
                </c:pt>
                <c:pt idx="4">
                  <c:v>16976</c:v>
                </c:pt>
                <c:pt idx="5">
                  <c:v>15366</c:v>
                </c:pt>
                <c:pt idx="6">
                  <c:v>13867</c:v>
                </c:pt>
                <c:pt idx="7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BD49-B037-0364A84F4B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2202608"/>
        <c:axId val="1932752976"/>
      </c:lineChart>
      <c:dateAx>
        <c:axId val="15822026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52976"/>
        <c:crosses val="autoZero"/>
        <c:auto val="1"/>
        <c:lblOffset val="100"/>
        <c:baseTimeUnit val="months"/>
      </c:dateAx>
      <c:valAx>
        <c:axId val="1932752976"/>
        <c:scaling>
          <c:orientation val="minMax"/>
        </c:scaling>
        <c:delete val="1"/>
        <c:axPos val="l"/>
        <c:numFmt formatCode="#,##0\ [$د.إ.-3801]" sourceLinked="1"/>
        <c:majorTickMark val="none"/>
        <c:minorTickMark val="none"/>
        <c:tickLblPos val="nextTo"/>
        <c:crossAx val="15822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CAC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Conversion!$A$32</c:f>
              <c:strCache>
                <c:ptCount val="1"/>
                <c:pt idx="0">
                  <c:v>bing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Conversion!$B$31:$I$31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Conversion!$B$32:$I$32</c:f>
              <c:numCache>
                <c:formatCode>0.00_ </c:formatCode>
                <c:ptCount val="8"/>
                <c:pt idx="0">
                  <c:v>16.666666666666668</c:v>
                </c:pt>
                <c:pt idx="1">
                  <c:v>128.57142857142858</c:v>
                </c:pt>
                <c:pt idx="2">
                  <c:v>19.607843137254903</c:v>
                </c:pt>
                <c:pt idx="3">
                  <c:v>20.754716981132077</c:v>
                </c:pt>
                <c:pt idx="4">
                  <c:v>22.033898305084747</c:v>
                </c:pt>
                <c:pt idx="5">
                  <c:v>23.076923076923077</c:v>
                </c:pt>
                <c:pt idx="6">
                  <c:v>22.580645161290324</c:v>
                </c:pt>
                <c:pt idx="7">
                  <c:v>20.670391061452513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9-5D48-86CF-64C4FD6E98D4}"/>
            </c:ext>
          </c:extLst>
        </c:ser>
        <c:ser>
          <c:idx val="1"/>
          <c:order val="1"/>
          <c:tx>
            <c:strRef>
              <c:f>Conversion!$A$33</c:f>
              <c:strCache>
                <c:ptCount val="1"/>
                <c:pt idx="0">
                  <c:v>display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Conversion!$B$31:$I$31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Conversion!$B$33:$I$33</c:f>
              <c:numCache>
                <c:formatCode>0.00_ </c:formatCode>
                <c:ptCount val="8"/>
                <c:pt idx="0">
                  <c:v>1.7142857142857142</c:v>
                </c:pt>
                <c:pt idx="1">
                  <c:v>0.60606060606060608</c:v>
                </c:pt>
                <c:pt idx="2">
                  <c:v>1.625</c:v>
                </c:pt>
                <c:pt idx="3">
                  <c:v>0.6785714285714286</c:v>
                </c:pt>
                <c:pt idx="4">
                  <c:v>0.453125</c:v>
                </c:pt>
                <c:pt idx="5">
                  <c:v>0.47692307692307695</c:v>
                </c:pt>
                <c:pt idx="6">
                  <c:v>0.45538461538461539</c:v>
                </c:pt>
                <c:pt idx="7">
                  <c:v>0.49735449735449733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9-5D48-86CF-64C4FD6E98D4}"/>
            </c:ext>
          </c:extLst>
        </c:ser>
        <c:ser>
          <c:idx val="2"/>
          <c:order val="2"/>
          <c:tx>
            <c:strRef>
              <c:f>Conversion!$A$34</c:f>
              <c:strCache>
                <c:ptCount val="1"/>
                <c:pt idx="0">
                  <c:v>facebook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Conversion!$B$31:$I$31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Conversion!$B$34:$I$34</c:f>
              <c:numCache>
                <c:formatCode>0.00_ </c:formatCode>
                <c:ptCount val="8"/>
                <c:pt idx="0">
                  <c:v>4.4910179640718564</c:v>
                </c:pt>
                <c:pt idx="1">
                  <c:v>2.7032647119983366</c:v>
                </c:pt>
                <c:pt idx="2">
                  <c:v>2.818035426731079</c:v>
                </c:pt>
                <c:pt idx="3">
                  <c:v>2.7139208173690932</c:v>
                </c:pt>
                <c:pt idx="4">
                  <c:v>2.7189975174370491</c:v>
                </c:pt>
                <c:pt idx="5">
                  <c:v>2.6551609691337537</c:v>
                </c:pt>
                <c:pt idx="6">
                  <c:v>2.685546875</c:v>
                </c:pt>
                <c:pt idx="7">
                  <c:v>2.8612303290414878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9-5D48-86CF-64C4FD6E98D4}"/>
            </c:ext>
          </c:extLst>
        </c:ser>
        <c:ser>
          <c:idx val="3"/>
          <c:order val="3"/>
          <c:tx>
            <c:strRef>
              <c:f>Conversion!$A$35</c:f>
              <c:strCache>
                <c:ptCount val="1"/>
                <c:pt idx="0">
                  <c:v>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Conversion!$B$31:$I$31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Conversion!$B$35:$I$35</c:f>
              <c:numCache>
                <c:formatCode>0.00_ </c:formatCode>
                <c:ptCount val="8"/>
                <c:pt idx="0">
                  <c:v>29.345372460496613</c:v>
                </c:pt>
                <c:pt idx="1">
                  <c:v>15.879828326180258</c:v>
                </c:pt>
                <c:pt idx="2">
                  <c:v>14.683153013910356</c:v>
                </c:pt>
                <c:pt idx="3">
                  <c:v>14.34548714883443</c:v>
                </c:pt>
                <c:pt idx="4">
                  <c:v>13.469827586206897</c:v>
                </c:pt>
                <c:pt idx="5">
                  <c:v>14.136904761904763</c:v>
                </c:pt>
                <c:pt idx="6">
                  <c:v>14.406184118060436</c:v>
                </c:pt>
                <c:pt idx="7">
                  <c:v>14.945652173913043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9-5D48-86CF-64C4FD6E98D4}"/>
            </c:ext>
          </c:extLst>
        </c:ser>
        <c:ser>
          <c:idx val="4"/>
          <c:order val="4"/>
          <c:tx>
            <c:strRef>
              <c:f>Conversion!$A$36</c:f>
              <c:strCache>
                <c:ptCount val="1"/>
                <c:pt idx="0">
                  <c:v>youtube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Conversion!$B$31:$I$31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Conversion!$B$36:$I$36</c:f>
              <c:numCache>
                <c:formatCode>0.00_ </c:formatCode>
                <c:ptCount val="8"/>
                <c:pt idx="0">
                  <c:v>90</c:v>
                </c:pt>
                <c:pt idx="1">
                  <c:v>16.363636363636363</c:v>
                </c:pt>
                <c:pt idx="2">
                  <c:v>100</c:v>
                </c:pt>
                <c:pt idx="3">
                  <c:v>18.571428571428573</c:v>
                </c:pt>
                <c:pt idx="4">
                  <c:v>15.277777777777779</c:v>
                </c:pt>
                <c:pt idx="5">
                  <c:v>16.363636363636363</c:v>
                </c:pt>
                <c:pt idx="6">
                  <c:v>13.974358974358974</c:v>
                </c:pt>
                <c:pt idx="7">
                  <c:v>15.220125786163521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9-5D48-86CF-64C4FD6E98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454368"/>
        <c:axId val="1908658160"/>
      </c:lineChart>
      <c:catAx>
        <c:axId val="19084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658160"/>
        <c:crosses val="autoZero"/>
        <c:auto val="1"/>
        <c:lblAlgn val="ctr"/>
        <c:lblOffset val="100"/>
        <c:noMultiLvlLbl val="0"/>
      </c:catAx>
      <c:valAx>
        <c:axId val="1908658160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4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 b="1"/>
              <a:t>Aqusition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Conversion!$A$55</c:f>
              <c:strCache>
                <c:ptCount val="1"/>
                <c:pt idx="0">
                  <c:v>Spend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Conversion!$B$54:$I$54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Conversion!$B$55:$I$55</c:f>
              <c:numCache>
                <c:formatCode>General</c:formatCode>
                <c:ptCount val="8"/>
                <c:pt idx="0">
                  <c:v>22502</c:v>
                </c:pt>
                <c:pt idx="1">
                  <c:v>32600</c:v>
                </c:pt>
                <c:pt idx="2">
                  <c:v>30613</c:v>
                </c:pt>
                <c:pt idx="3">
                  <c:v>42249</c:v>
                </c:pt>
                <c:pt idx="4">
                  <c:v>49879</c:v>
                </c:pt>
                <c:pt idx="5">
                  <c:v>55231</c:v>
                </c:pt>
                <c:pt idx="6">
                  <c:v>58608</c:v>
                </c:pt>
                <c:pt idx="7">
                  <c:v>64214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B-DE40-8256-BA5AD0462B77}"/>
            </c:ext>
          </c:extLst>
        </c:ser>
        <c:ser>
          <c:idx val="1"/>
          <c:order val="1"/>
          <c:tx>
            <c:strRef>
              <c:f>Conversion!$A$56</c:f>
              <c:strCache>
                <c:ptCount val="1"/>
                <c:pt idx="0">
                  <c:v>Customer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Conversion!$B$54:$I$54</c:f>
              <c:numCache>
                <c:formatCode>General</c:formatCode>
                <c:ptCount val="8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</c:numCache>
            </c:numRef>
          </c:cat>
          <c:val>
            <c:numRef>
              <c:f>Conversion!$B$56:$I$56</c:f>
              <c:numCache>
                <c:formatCode>General</c:formatCode>
                <c:ptCount val="8"/>
                <c:pt idx="0">
                  <c:v>2479</c:v>
                </c:pt>
                <c:pt idx="1">
                  <c:v>6025</c:v>
                </c:pt>
                <c:pt idx="2">
                  <c:v>5080</c:v>
                </c:pt>
                <c:pt idx="3">
                  <c:v>8025</c:v>
                </c:pt>
                <c:pt idx="4">
                  <c:v>10474</c:v>
                </c:pt>
                <c:pt idx="5">
                  <c:v>8847</c:v>
                </c:pt>
                <c:pt idx="6">
                  <c:v>7672</c:v>
                </c:pt>
                <c:pt idx="7">
                  <c:v>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B-DE40-8256-BA5AD0462B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148752"/>
        <c:axId val="1584164736"/>
      </c:lineChart>
      <c:catAx>
        <c:axId val="193314875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164736"/>
        <c:crosses val="autoZero"/>
        <c:auto val="1"/>
        <c:lblAlgn val="ctr"/>
        <c:lblOffset val="100"/>
        <c:noMultiLvlLbl val="0"/>
      </c:catAx>
      <c:valAx>
        <c:axId val="1584164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31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560631</xdr:colOff>
      <xdr:row>57</xdr:row>
      <xdr:rowOff>137297</xdr:rowOff>
    </xdr:from>
    <xdr:to>
      <xdr:col>20</xdr:col>
      <xdr:colOff>240269</xdr:colOff>
      <xdr:row>70</xdr:row>
      <xdr:rowOff>169328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D0E4DB-A15C-E145-BAC8-B106B749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288324</xdr:colOff>
      <xdr:row>57</xdr:row>
      <xdr:rowOff>138670</xdr:rowOff>
    </xdr:from>
    <xdr:to>
      <xdr:col>14</xdr:col>
      <xdr:colOff>558342</xdr:colOff>
      <xdr:row>70</xdr:row>
      <xdr:rowOff>170248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2E16D13-39A2-0644-B162-B9B6A95C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288326</xdr:colOff>
      <xdr:row>70</xdr:row>
      <xdr:rowOff>184436</xdr:rowOff>
    </xdr:from>
    <xdr:to>
      <xdr:col>14</xdr:col>
      <xdr:colOff>558344</xdr:colOff>
      <xdr:row>84</xdr:row>
      <xdr:rowOff>44393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FB03F6-7D2C-3C46-B757-EB312061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562919</xdr:colOff>
      <xdr:row>70</xdr:row>
      <xdr:rowOff>184436</xdr:rowOff>
    </xdr:from>
    <xdr:to>
      <xdr:col>20</xdr:col>
      <xdr:colOff>192216</xdr:colOff>
      <xdr:row>84</xdr:row>
      <xdr:rowOff>44393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FDF127-B1EF-0F44-9661-45ACCF869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43</xdr:row>
      <xdr:rowOff>165100</xdr:rowOff>
    </xdr:from>
    <xdr:to>
      <xdr:col>16</xdr:col>
      <xdr:colOff>774700</xdr:colOff>
      <xdr:row>62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11C943-1C45-FB41-BE21-1CEAB7C9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62</xdr:row>
      <xdr:rowOff>190500</xdr:rowOff>
    </xdr:from>
    <xdr:to>
      <xdr:col>16</xdr:col>
      <xdr:colOff>762000</xdr:colOff>
      <xdr:row>78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4C2494-084D-2E4C-A3EC-D7079A38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5E20-4C1B-2F46-9E3D-A4682B68DE53}">
  <dimension ref="A1:S101"/>
  <sheetViews>
    <sheetView topLeftCell="E79" zoomScale="93" zoomScaleNormal="111" workbookViewId="0">
      <selection activeCell="J87" sqref="J87:R92"/>
    </sheetView>
  </sheetViews>
  <sheetFormatPr baseColWidth="10" defaultRowHeight="16"/>
  <cols>
    <col min="1" max="1" width="9.5" style="25" bestFit="1" customWidth="1"/>
    <col min="2" max="2" width="10.83203125" style="29"/>
    <col min="3" max="9" width="10.83203125" style="15"/>
    <col min="10" max="10" width="23.5" style="53" bestFit="1" customWidth="1"/>
    <col min="11" max="11" width="13.83203125" style="29" bestFit="1" customWidth="1"/>
    <col min="12" max="18" width="13.83203125" style="15" bestFit="1" customWidth="1"/>
    <col min="19" max="19" width="10.83203125" style="5"/>
  </cols>
  <sheetData>
    <row r="1" spans="1:19" s="10" customFormat="1" ht="17" thickBot="1">
      <c r="A1" s="24"/>
      <c r="B1" s="61" t="s">
        <v>7</v>
      </c>
      <c r="C1" s="61"/>
      <c r="D1" s="61"/>
      <c r="E1" s="61"/>
      <c r="F1" s="61"/>
      <c r="G1" s="61"/>
      <c r="H1" s="61"/>
      <c r="I1" s="61"/>
      <c r="J1" s="51"/>
      <c r="K1" s="61" t="s">
        <v>8</v>
      </c>
      <c r="L1" s="61"/>
      <c r="M1" s="61"/>
      <c r="N1" s="61"/>
      <c r="O1" s="61"/>
      <c r="P1" s="61"/>
      <c r="Q1" s="61"/>
      <c r="R1" s="61"/>
      <c r="S1" s="11"/>
    </row>
    <row r="2" spans="1:19">
      <c r="B2" s="6">
        <v>201907</v>
      </c>
      <c r="C2" s="2">
        <v>201908</v>
      </c>
      <c r="D2" s="2">
        <v>201909</v>
      </c>
      <c r="E2" s="2">
        <v>201910</v>
      </c>
      <c r="F2" s="2">
        <v>201911</v>
      </c>
      <c r="G2" s="2">
        <v>201912</v>
      </c>
      <c r="H2" s="2">
        <v>202001</v>
      </c>
      <c r="I2" s="2">
        <v>202002</v>
      </c>
      <c r="J2" s="14" t="s">
        <v>5</v>
      </c>
      <c r="K2" s="6">
        <v>201907</v>
      </c>
      <c r="L2" s="2">
        <v>201908</v>
      </c>
      <c r="M2" s="2">
        <v>201909</v>
      </c>
      <c r="N2" s="2">
        <v>201910</v>
      </c>
      <c r="O2" s="2">
        <v>201911</v>
      </c>
      <c r="P2" s="2">
        <v>201912</v>
      </c>
      <c r="Q2" s="2">
        <v>202001</v>
      </c>
      <c r="R2" s="2">
        <v>202002</v>
      </c>
    </row>
    <row r="3" spans="1:19">
      <c r="A3" s="4" t="s">
        <v>0</v>
      </c>
      <c r="B3" s="7">
        <v>15901</v>
      </c>
      <c r="C3" s="3">
        <v>14917</v>
      </c>
      <c r="D3" s="3">
        <v>11443</v>
      </c>
      <c r="E3" s="3">
        <v>13156</v>
      </c>
      <c r="F3" s="3">
        <v>15914</v>
      </c>
      <c r="G3" s="3">
        <v>13088</v>
      </c>
      <c r="H3" s="3">
        <v>9760</v>
      </c>
      <c r="I3" s="3">
        <v>11200</v>
      </c>
      <c r="J3" s="14" t="s">
        <v>0</v>
      </c>
      <c r="K3" s="7">
        <v>9000</v>
      </c>
      <c r="L3" s="3">
        <v>13000</v>
      </c>
      <c r="M3" s="3">
        <v>10500</v>
      </c>
      <c r="N3" s="3">
        <v>17000</v>
      </c>
      <c r="O3" s="3">
        <v>23000</v>
      </c>
      <c r="P3" s="3">
        <v>16000</v>
      </c>
      <c r="Q3" s="3">
        <v>11000</v>
      </c>
      <c r="R3" s="3">
        <v>14000</v>
      </c>
    </row>
    <row r="4" spans="1:19">
      <c r="A4" s="4" t="s">
        <v>1</v>
      </c>
      <c r="B4" s="7">
        <v>581</v>
      </c>
      <c r="C4" s="3">
        <v>749</v>
      </c>
      <c r="D4" s="3">
        <v>743</v>
      </c>
      <c r="E4" s="3">
        <v>835</v>
      </c>
      <c r="F4" s="3">
        <v>821</v>
      </c>
      <c r="G4" s="3">
        <v>1006</v>
      </c>
      <c r="H4" s="3">
        <v>1107</v>
      </c>
      <c r="I4" s="3">
        <v>1293</v>
      </c>
      <c r="J4" s="14" t="s">
        <v>1</v>
      </c>
      <c r="K4" s="7">
        <v>13000</v>
      </c>
      <c r="L4" s="3">
        <v>18500</v>
      </c>
      <c r="M4" s="3">
        <v>19000</v>
      </c>
      <c r="N4" s="3">
        <v>24000</v>
      </c>
      <c r="O4" s="3">
        <v>25000</v>
      </c>
      <c r="P4" s="3">
        <v>38000</v>
      </c>
      <c r="Q4" s="3">
        <v>41000</v>
      </c>
      <c r="R4" s="3">
        <v>44000</v>
      </c>
    </row>
    <row r="5" spans="1:19" ht="17" thickBot="1">
      <c r="A5" s="4" t="s">
        <v>2</v>
      </c>
      <c r="B5" s="7">
        <v>86</v>
      </c>
      <c r="C5" s="3">
        <v>251</v>
      </c>
      <c r="D5" s="3">
        <v>200</v>
      </c>
      <c r="E5" s="3">
        <v>267</v>
      </c>
      <c r="F5" s="3">
        <v>304</v>
      </c>
      <c r="G5" s="3">
        <v>226</v>
      </c>
      <c r="H5" s="3">
        <v>701</v>
      </c>
      <c r="I5" s="3">
        <v>531</v>
      </c>
      <c r="J5" s="14" t="s">
        <v>2</v>
      </c>
      <c r="K5" s="7">
        <v>90</v>
      </c>
      <c r="L5" s="3">
        <v>180</v>
      </c>
      <c r="M5" s="3">
        <v>100</v>
      </c>
      <c r="N5" s="3">
        <v>130</v>
      </c>
      <c r="O5" s="3">
        <v>550</v>
      </c>
      <c r="P5" s="3">
        <v>900</v>
      </c>
      <c r="Q5" s="3">
        <v>4360</v>
      </c>
      <c r="R5" s="3">
        <v>2420</v>
      </c>
    </row>
    <row r="6" spans="1:19" s="8" customFormat="1">
      <c r="A6" s="26"/>
      <c r="B6" s="56" t="s">
        <v>9</v>
      </c>
      <c r="C6" s="57"/>
      <c r="D6" s="57"/>
      <c r="E6" s="57"/>
      <c r="F6" s="57"/>
      <c r="G6" s="57"/>
      <c r="H6" s="57"/>
      <c r="I6" s="58"/>
      <c r="J6" s="52"/>
      <c r="K6" s="27"/>
      <c r="L6" s="28"/>
      <c r="M6" s="28"/>
      <c r="N6" s="28"/>
      <c r="O6" s="28"/>
      <c r="P6" s="28"/>
      <c r="Q6" s="28"/>
      <c r="R6" s="28"/>
      <c r="S6" s="9"/>
    </row>
    <row r="7" spans="1:19">
      <c r="B7" s="6">
        <v>201907</v>
      </c>
      <c r="C7" s="2">
        <v>201908</v>
      </c>
      <c r="D7" s="2">
        <v>201909</v>
      </c>
      <c r="E7" s="2">
        <v>201910</v>
      </c>
      <c r="F7" s="2">
        <v>201911</v>
      </c>
      <c r="G7" s="2">
        <v>201912</v>
      </c>
      <c r="H7" s="2">
        <v>202001</v>
      </c>
      <c r="I7" s="2">
        <v>202002</v>
      </c>
    </row>
    <row r="8" spans="1:19">
      <c r="A8" s="4" t="s">
        <v>0</v>
      </c>
      <c r="B8" s="30">
        <f>K3/B3</f>
        <v>0.56600213823029999</v>
      </c>
      <c r="C8" s="31">
        <f t="shared" ref="C8:I8" si="0">L3/C3</f>
        <v>0.87148890527585976</v>
      </c>
      <c r="D8" s="31">
        <f t="shared" si="0"/>
        <v>0.91759154067989168</v>
      </c>
      <c r="E8" s="31">
        <f t="shared" si="0"/>
        <v>1.2921860747947704</v>
      </c>
      <c r="F8" s="31">
        <f t="shared" si="0"/>
        <v>1.4452683172049767</v>
      </c>
      <c r="G8" s="31">
        <f t="shared" si="0"/>
        <v>1.2224938875305624</v>
      </c>
      <c r="H8" s="31">
        <f t="shared" si="0"/>
        <v>1.1270491803278688</v>
      </c>
      <c r="I8" s="31">
        <f t="shared" si="0"/>
        <v>1.25</v>
      </c>
      <c r="L8" s="3">
        <f>SUM(K20:R24)</f>
        <v>355896</v>
      </c>
      <c r="M8" s="3"/>
      <c r="N8" s="3"/>
      <c r="O8" s="3"/>
    </row>
    <row r="9" spans="1:19">
      <c r="A9" s="4" t="s">
        <v>1</v>
      </c>
      <c r="B9" s="30">
        <f>K4/B4</f>
        <v>22.375215146299485</v>
      </c>
      <c r="C9" s="31">
        <f t="shared" ref="C9" si="1">L4/C4</f>
        <v>24.699599465954606</v>
      </c>
      <c r="D9" s="31">
        <f t="shared" ref="D9" si="2">M4/D4</f>
        <v>25.57200538358008</v>
      </c>
      <c r="E9" s="31">
        <f t="shared" ref="E9" si="3">N4/E4</f>
        <v>28.742514970059879</v>
      </c>
      <c r="F9" s="31">
        <f t="shared" ref="F9" si="4">O4/F4</f>
        <v>30.450669914738125</v>
      </c>
      <c r="G9" s="31">
        <f t="shared" ref="G9" si="5">P4/G4</f>
        <v>37.773359840954278</v>
      </c>
      <c r="H9" s="31">
        <f t="shared" ref="H9" si="6">Q4/H4</f>
        <v>37.037037037037038</v>
      </c>
      <c r="I9" s="31">
        <f t="shared" ref="I9" si="7">R4/I4</f>
        <v>34.029389017788091</v>
      </c>
      <c r="L9" s="15">
        <f>SUM(B20:I24)</f>
        <v>113170</v>
      </c>
    </row>
    <row r="10" spans="1:19" ht="17" thickBot="1">
      <c r="A10" s="4" t="s">
        <v>2</v>
      </c>
      <c r="B10" s="30">
        <f>K5/B5</f>
        <v>1.0465116279069768</v>
      </c>
      <c r="C10" s="31">
        <f t="shared" ref="C10" si="8">L5/C5</f>
        <v>0.71713147410358569</v>
      </c>
      <c r="D10" s="31">
        <f t="shared" ref="D10" si="9">M5/D5</f>
        <v>0.5</v>
      </c>
      <c r="E10" s="31">
        <f t="shared" ref="E10" si="10">N5/E5</f>
        <v>0.48689138576779029</v>
      </c>
      <c r="F10" s="31">
        <f t="shared" ref="F10" si="11">O5/F5</f>
        <v>1.8092105263157894</v>
      </c>
      <c r="G10" s="31">
        <f t="shared" ref="G10" si="12">P5/G5</f>
        <v>3.9823008849557522</v>
      </c>
      <c r="H10" s="31">
        <f t="shared" ref="H10" si="13">Q5/H5</f>
        <v>6.2196861626248214</v>
      </c>
      <c r="I10" s="31">
        <f t="shared" ref="I10" si="14">R5/I5</f>
        <v>4.5574387947269299</v>
      </c>
    </row>
    <row r="11" spans="1:19" ht="17" thickBot="1">
      <c r="A11" s="26"/>
      <c r="B11" s="56" t="s">
        <v>11</v>
      </c>
      <c r="C11" s="57"/>
      <c r="D11" s="57"/>
      <c r="E11" s="57"/>
      <c r="F11" s="57"/>
      <c r="G11" s="57"/>
      <c r="H11" s="57"/>
      <c r="I11" s="58"/>
      <c r="J11" s="56" t="s">
        <v>10</v>
      </c>
      <c r="K11" s="57"/>
      <c r="L11" s="57"/>
      <c r="M11" s="57"/>
      <c r="N11" s="57"/>
      <c r="O11" s="57"/>
      <c r="P11" s="57"/>
      <c r="Q11" s="57"/>
      <c r="R11" s="58"/>
    </row>
    <row r="12" spans="1:19" s="8" customFormat="1">
      <c r="A12" s="59" t="s">
        <v>0</v>
      </c>
      <c r="B12" s="32">
        <v>9000</v>
      </c>
      <c r="C12" s="33">
        <v>10500</v>
      </c>
      <c r="D12" s="33">
        <v>11000</v>
      </c>
      <c r="E12" s="33">
        <v>13000</v>
      </c>
      <c r="F12" s="33">
        <v>14000</v>
      </c>
      <c r="G12" s="33">
        <v>16000</v>
      </c>
      <c r="H12" s="33">
        <v>17000</v>
      </c>
      <c r="I12" s="33">
        <v>23000</v>
      </c>
      <c r="J12" s="12" t="s">
        <v>0</v>
      </c>
      <c r="K12" s="48">
        <f>B12/B13</f>
        <v>0.56600213823029999</v>
      </c>
      <c r="L12" s="50">
        <f>(C12-B12)/(C13-B13)</f>
        <v>-0.3364737550471063</v>
      </c>
      <c r="M12" s="50">
        <f t="shared" ref="M12:R12" si="15">(D12-C12)/(D13-C13)</f>
        <v>-0.29708853238265004</v>
      </c>
      <c r="N12" s="49">
        <f t="shared" si="15"/>
        <v>0.38782237735117314</v>
      </c>
      <c r="O12" s="50">
        <f t="shared" si="15"/>
        <v>-0.26903416733925206</v>
      </c>
      <c r="P12" s="49">
        <f t="shared" si="15"/>
        <v>1.0593220338983051</v>
      </c>
      <c r="Q12" s="49">
        <f t="shared" si="15"/>
        <v>14.705882352941176</v>
      </c>
      <c r="R12" s="49">
        <f t="shared" si="15"/>
        <v>2.1754894851341553</v>
      </c>
      <c r="S12" s="9"/>
    </row>
    <row r="13" spans="1:19">
      <c r="A13" s="60"/>
      <c r="B13" s="29">
        <f>B3</f>
        <v>15901</v>
      </c>
      <c r="C13" s="15">
        <f>D3</f>
        <v>11443</v>
      </c>
      <c r="D13" s="15">
        <f>H3</f>
        <v>9760</v>
      </c>
      <c r="E13" s="15">
        <f>C3</f>
        <v>14917</v>
      </c>
      <c r="F13" s="15">
        <f>I3</f>
        <v>11200</v>
      </c>
      <c r="G13" s="15">
        <f>G3</f>
        <v>13088</v>
      </c>
      <c r="H13" s="15">
        <f>E3</f>
        <v>13156</v>
      </c>
      <c r="I13" s="15">
        <f>F3</f>
        <v>15914</v>
      </c>
      <c r="J13" s="14" t="s">
        <v>1</v>
      </c>
      <c r="K13" s="17">
        <f>B14/B15</f>
        <v>22.375215146299485</v>
      </c>
      <c r="L13" s="16">
        <f>(C14-B14)/(C15-B15)</f>
        <v>32.738095238095241</v>
      </c>
      <c r="M13" s="20">
        <f t="shared" ref="M13:R13" si="16">(D14-C14)/(D15-C15)</f>
        <v>-83.333333333333329</v>
      </c>
      <c r="N13" s="16">
        <f t="shared" si="16"/>
        <v>54.347826086956523</v>
      </c>
      <c r="O13" s="20">
        <f t="shared" si="16"/>
        <v>-71.428571428571431</v>
      </c>
      <c r="P13" s="16">
        <f t="shared" si="16"/>
        <v>70.270270270270274</v>
      </c>
      <c r="Q13" s="16">
        <f t="shared" si="16"/>
        <v>29.702970297029704</v>
      </c>
      <c r="R13" s="16">
        <f t="shared" si="16"/>
        <v>16.129032258064516</v>
      </c>
    </row>
    <row r="14" spans="1:19">
      <c r="A14" s="59" t="s">
        <v>12</v>
      </c>
      <c r="B14" s="34">
        <v>13000</v>
      </c>
      <c r="C14" s="35">
        <v>18500</v>
      </c>
      <c r="D14" s="35">
        <v>19000</v>
      </c>
      <c r="E14" s="35">
        <v>24000</v>
      </c>
      <c r="F14" s="35">
        <v>25000</v>
      </c>
      <c r="G14" s="35">
        <v>38000</v>
      </c>
      <c r="H14" s="35">
        <v>41000</v>
      </c>
      <c r="I14" s="36">
        <v>44000</v>
      </c>
      <c r="J14" s="14" t="s">
        <v>2</v>
      </c>
      <c r="K14" s="17">
        <f>B16/B17</f>
        <v>1.0465116279069768</v>
      </c>
      <c r="L14" s="16">
        <f>(C16-B16)/(C17-B17)</f>
        <v>8.771929824561403E-2</v>
      </c>
      <c r="M14" s="16">
        <f t="shared" ref="M14:R14" si="17">(D16-C16)/(D17-C17)</f>
        <v>0.44776119402985076</v>
      </c>
      <c r="N14" s="20">
        <f t="shared" si="17"/>
        <v>-3.125</v>
      </c>
      <c r="O14" s="16">
        <f t="shared" si="17"/>
        <v>6.9811320754716979</v>
      </c>
      <c r="P14" s="20">
        <f t="shared" si="17"/>
        <v>-4.4871794871794872</v>
      </c>
      <c r="Q14" s="16">
        <f t="shared" si="17"/>
        <v>4.9836065573770494</v>
      </c>
      <c r="R14" s="16">
        <f t="shared" si="17"/>
        <v>11.411764705882353</v>
      </c>
    </row>
    <row r="15" spans="1:19">
      <c r="A15" s="60"/>
      <c r="B15" s="29">
        <f t="shared" ref="B15:I15" si="18">B4</f>
        <v>581</v>
      </c>
      <c r="C15" s="15">
        <f t="shared" si="18"/>
        <v>749</v>
      </c>
      <c r="D15" s="15">
        <f t="shared" si="18"/>
        <v>743</v>
      </c>
      <c r="E15" s="15">
        <f t="shared" si="18"/>
        <v>835</v>
      </c>
      <c r="F15" s="15">
        <f t="shared" si="18"/>
        <v>821</v>
      </c>
      <c r="G15" s="15">
        <f t="shared" si="18"/>
        <v>1006</v>
      </c>
      <c r="H15" s="15">
        <f t="shared" si="18"/>
        <v>1107</v>
      </c>
      <c r="I15" s="15">
        <f t="shared" si="18"/>
        <v>1293</v>
      </c>
    </row>
    <row r="16" spans="1:19">
      <c r="A16" s="54" t="s">
        <v>2</v>
      </c>
      <c r="B16" s="37">
        <v>90</v>
      </c>
      <c r="C16" s="38">
        <v>100</v>
      </c>
      <c r="D16" s="38">
        <v>130</v>
      </c>
      <c r="E16" s="38">
        <v>180</v>
      </c>
      <c r="F16" s="38">
        <v>550</v>
      </c>
      <c r="G16" s="38">
        <v>900</v>
      </c>
      <c r="H16" s="38">
        <v>2420</v>
      </c>
      <c r="I16" s="38">
        <v>4360</v>
      </c>
    </row>
    <row r="17" spans="1:19" ht="17" thickBot="1">
      <c r="A17" s="55"/>
      <c r="B17" s="29">
        <f>B5</f>
        <v>86</v>
      </c>
      <c r="C17" s="15">
        <f>D5</f>
        <v>200</v>
      </c>
      <c r="D17" s="15">
        <f>E5</f>
        <v>267</v>
      </c>
      <c r="E17" s="15">
        <f>C5</f>
        <v>251</v>
      </c>
      <c r="F17" s="15">
        <f>F5</f>
        <v>304</v>
      </c>
      <c r="G17" s="15">
        <f>G5</f>
        <v>226</v>
      </c>
      <c r="H17" s="15">
        <f>I5</f>
        <v>531</v>
      </c>
      <c r="I17" s="15">
        <f>H5</f>
        <v>701</v>
      </c>
    </row>
    <row r="18" spans="1:19" s="8" customFormat="1" ht="17" thickBot="1">
      <c r="A18" s="26"/>
      <c r="B18" s="56" t="s">
        <v>15</v>
      </c>
      <c r="C18" s="57"/>
      <c r="D18" s="57"/>
      <c r="E18" s="57"/>
      <c r="F18" s="57"/>
      <c r="G18" s="57"/>
      <c r="H18" s="57"/>
      <c r="I18" s="58"/>
      <c r="J18" s="52"/>
      <c r="K18" s="57" t="s">
        <v>8</v>
      </c>
      <c r="L18" s="57"/>
      <c r="M18" s="57"/>
      <c r="N18" s="57"/>
      <c r="O18" s="57"/>
      <c r="P18" s="57"/>
      <c r="Q18" s="57"/>
      <c r="R18" s="58"/>
      <c r="S18" s="9"/>
    </row>
    <row r="19" spans="1:19" s="8" customFormat="1">
      <c r="A19" s="26"/>
      <c r="B19" s="18">
        <v>201907</v>
      </c>
      <c r="C19" s="19">
        <v>201908</v>
      </c>
      <c r="D19" s="19">
        <v>201909</v>
      </c>
      <c r="E19" s="19">
        <v>201910</v>
      </c>
      <c r="F19" s="19">
        <v>201911</v>
      </c>
      <c r="G19" s="19">
        <v>201912</v>
      </c>
      <c r="H19" s="19">
        <v>202001</v>
      </c>
      <c r="I19" s="19">
        <v>202002</v>
      </c>
      <c r="J19" s="12" t="s">
        <v>5</v>
      </c>
      <c r="K19" s="18">
        <v>201907</v>
      </c>
      <c r="L19" s="19">
        <v>201908</v>
      </c>
      <c r="M19" s="19">
        <v>201909</v>
      </c>
      <c r="N19" s="19">
        <v>201910</v>
      </c>
      <c r="O19" s="19">
        <v>201911</v>
      </c>
      <c r="P19" s="19">
        <v>201912</v>
      </c>
      <c r="Q19" s="19">
        <v>202001</v>
      </c>
      <c r="R19" s="19">
        <v>202002</v>
      </c>
      <c r="S19" s="9"/>
    </row>
    <row r="20" spans="1:19">
      <c r="A20" s="4" t="s">
        <v>3</v>
      </c>
      <c r="B20" s="7">
        <v>394</v>
      </c>
      <c r="C20" s="3">
        <v>215</v>
      </c>
      <c r="D20" s="3">
        <v>196</v>
      </c>
      <c r="E20" s="3">
        <v>206</v>
      </c>
      <c r="F20" s="3">
        <v>340</v>
      </c>
      <c r="G20" s="3">
        <v>154</v>
      </c>
      <c r="H20" s="3">
        <v>506</v>
      </c>
      <c r="I20" s="3">
        <v>750</v>
      </c>
      <c r="J20" s="14" t="s">
        <v>3</v>
      </c>
      <c r="K20" s="7">
        <v>400</v>
      </c>
      <c r="L20" s="3">
        <v>900</v>
      </c>
      <c r="M20" s="3">
        <v>1000</v>
      </c>
      <c r="N20" s="3">
        <v>1100</v>
      </c>
      <c r="O20" s="3">
        <v>1300</v>
      </c>
      <c r="P20" s="3">
        <v>300</v>
      </c>
      <c r="Q20" s="3">
        <v>2100</v>
      </c>
      <c r="R20" s="3">
        <v>3700</v>
      </c>
    </row>
    <row r="21" spans="1:19">
      <c r="A21" s="4" t="s">
        <v>4</v>
      </c>
      <c r="B21" s="7">
        <v>46</v>
      </c>
      <c r="C21" s="3">
        <v>69</v>
      </c>
      <c r="D21" s="3">
        <v>12</v>
      </c>
      <c r="E21" s="3">
        <v>46</v>
      </c>
      <c r="F21" s="3">
        <v>85</v>
      </c>
      <c r="G21" s="3">
        <v>103</v>
      </c>
      <c r="H21" s="3">
        <v>509</v>
      </c>
      <c r="I21" s="3">
        <v>333</v>
      </c>
      <c r="J21" s="14" t="s">
        <v>4</v>
      </c>
      <c r="K21" s="7">
        <v>12</v>
      </c>
      <c r="L21" s="3">
        <v>20</v>
      </c>
      <c r="M21" s="3">
        <v>13</v>
      </c>
      <c r="N21" s="3">
        <v>19</v>
      </c>
      <c r="O21" s="3">
        <v>29</v>
      </c>
      <c r="P21" s="3">
        <v>31</v>
      </c>
      <c r="Q21" s="3">
        <v>148</v>
      </c>
      <c r="R21" s="3">
        <v>94</v>
      </c>
    </row>
    <row r="22" spans="1:19">
      <c r="A22" s="4" t="s">
        <v>0</v>
      </c>
      <c r="B22" s="7">
        <v>11232</v>
      </c>
      <c r="C22" s="3">
        <v>9587</v>
      </c>
      <c r="D22" s="3">
        <v>5981</v>
      </c>
      <c r="E22" s="3">
        <v>9308</v>
      </c>
      <c r="F22" s="3">
        <v>12223</v>
      </c>
      <c r="G22" s="3">
        <v>9080</v>
      </c>
      <c r="H22" s="3">
        <v>6039</v>
      </c>
      <c r="I22" s="3">
        <v>7525</v>
      </c>
      <c r="J22" s="14" t="s">
        <v>0</v>
      </c>
      <c r="K22" s="7">
        <v>9000</v>
      </c>
      <c r="L22" s="3">
        <v>13000</v>
      </c>
      <c r="M22" s="3">
        <v>10500</v>
      </c>
      <c r="N22" s="3">
        <v>17000</v>
      </c>
      <c r="O22" s="3">
        <v>23000</v>
      </c>
      <c r="P22" s="3">
        <v>16000</v>
      </c>
      <c r="Q22" s="3">
        <v>11000</v>
      </c>
      <c r="R22" s="3">
        <v>14000</v>
      </c>
    </row>
    <row r="23" spans="1:19">
      <c r="A23" s="4" t="s">
        <v>1</v>
      </c>
      <c r="B23" s="7">
        <v>3676</v>
      </c>
      <c r="C23" s="3">
        <v>3668</v>
      </c>
      <c r="D23" s="3">
        <v>3257</v>
      </c>
      <c r="E23" s="3">
        <v>3832</v>
      </c>
      <c r="F23" s="3">
        <v>4284</v>
      </c>
      <c r="G23" s="3">
        <v>5966</v>
      </c>
      <c r="H23" s="3">
        <v>6455</v>
      </c>
      <c r="I23" s="3">
        <v>6389</v>
      </c>
      <c r="J23" s="14" t="s">
        <v>1</v>
      </c>
      <c r="K23" s="7">
        <v>13000</v>
      </c>
      <c r="L23" s="3">
        <v>18500</v>
      </c>
      <c r="M23" s="3">
        <v>19000</v>
      </c>
      <c r="N23" s="3">
        <v>24000</v>
      </c>
      <c r="O23" s="3">
        <v>25000</v>
      </c>
      <c r="P23" s="3">
        <v>38000</v>
      </c>
      <c r="Q23" s="3">
        <v>41000</v>
      </c>
      <c r="R23" s="3">
        <v>44000</v>
      </c>
    </row>
    <row r="24" spans="1:19" ht="17" thickBot="1">
      <c r="A24" s="4" t="s">
        <v>2</v>
      </c>
      <c r="B24" s="7">
        <v>9</v>
      </c>
      <c r="C24" s="3">
        <v>15</v>
      </c>
      <c r="D24" s="3">
        <v>2</v>
      </c>
      <c r="E24" s="3">
        <v>11</v>
      </c>
      <c r="F24" s="3">
        <v>44</v>
      </c>
      <c r="G24" s="3">
        <v>63</v>
      </c>
      <c r="H24" s="3">
        <v>358</v>
      </c>
      <c r="I24" s="3">
        <v>202</v>
      </c>
      <c r="J24" s="14" t="s">
        <v>2</v>
      </c>
      <c r="K24" s="7">
        <v>90</v>
      </c>
      <c r="L24" s="3">
        <v>180</v>
      </c>
      <c r="M24" s="3">
        <v>100</v>
      </c>
      <c r="N24" s="3">
        <v>130</v>
      </c>
      <c r="O24" s="3">
        <v>550</v>
      </c>
      <c r="P24" s="3">
        <v>900</v>
      </c>
      <c r="Q24" s="3">
        <v>4360</v>
      </c>
      <c r="R24" s="3">
        <v>2420</v>
      </c>
    </row>
    <row r="25" spans="1:19" s="8" customFormat="1" ht="17" thickBot="1">
      <c r="A25" s="26"/>
      <c r="B25" s="56" t="s">
        <v>9</v>
      </c>
      <c r="C25" s="57"/>
      <c r="D25" s="57"/>
      <c r="E25" s="57"/>
      <c r="F25" s="57"/>
      <c r="G25" s="57"/>
      <c r="H25" s="57"/>
      <c r="I25" s="58"/>
      <c r="J25" s="52"/>
      <c r="K25" s="27"/>
      <c r="L25" s="28"/>
      <c r="M25" s="28"/>
      <c r="N25" s="28"/>
      <c r="O25" s="28"/>
      <c r="P25" s="28"/>
      <c r="Q25" s="28"/>
      <c r="R25" s="28"/>
      <c r="S25" s="9"/>
    </row>
    <row r="26" spans="1:19" s="8" customFormat="1" ht="17" thickBot="1">
      <c r="A26" s="26"/>
      <c r="B26" s="6">
        <v>201907</v>
      </c>
      <c r="C26" s="2">
        <v>201908</v>
      </c>
      <c r="D26" s="2">
        <v>201909</v>
      </c>
      <c r="E26" s="2">
        <v>201910</v>
      </c>
      <c r="F26" s="2">
        <v>201911</v>
      </c>
      <c r="G26" s="2">
        <v>201912</v>
      </c>
      <c r="H26" s="2">
        <v>202001</v>
      </c>
      <c r="I26" s="2">
        <v>202002</v>
      </c>
      <c r="J26" s="52"/>
      <c r="K26" s="27"/>
      <c r="L26" s="28"/>
      <c r="M26" s="28"/>
      <c r="N26" s="28"/>
      <c r="O26" s="28"/>
      <c r="P26" s="28"/>
      <c r="Q26" s="28"/>
      <c r="R26" s="28"/>
      <c r="S26" s="9"/>
    </row>
    <row r="27" spans="1:19" s="8" customFormat="1">
      <c r="A27" s="13" t="s">
        <v>3</v>
      </c>
      <c r="B27" s="39">
        <f t="shared" ref="B27:I31" si="19">K20/B20</f>
        <v>1.015228426395939</v>
      </c>
      <c r="C27" s="40">
        <f t="shared" si="19"/>
        <v>4.1860465116279073</v>
      </c>
      <c r="D27" s="40">
        <f t="shared" si="19"/>
        <v>5.1020408163265305</v>
      </c>
      <c r="E27" s="40">
        <f t="shared" si="19"/>
        <v>5.3398058252427187</v>
      </c>
      <c r="F27" s="40">
        <f t="shared" si="19"/>
        <v>3.8235294117647061</v>
      </c>
      <c r="G27" s="40">
        <f t="shared" si="19"/>
        <v>1.948051948051948</v>
      </c>
      <c r="H27" s="40">
        <f t="shared" si="19"/>
        <v>4.150197628458498</v>
      </c>
      <c r="I27" s="41">
        <f t="shared" si="19"/>
        <v>4.9333333333333336</v>
      </c>
      <c r="J27" s="52"/>
      <c r="K27" s="27"/>
      <c r="L27" s="28"/>
      <c r="M27" s="28"/>
      <c r="N27" s="28"/>
      <c r="O27" s="28"/>
      <c r="P27" s="28"/>
      <c r="Q27" s="28"/>
      <c r="R27" s="28"/>
      <c r="S27" s="9"/>
    </row>
    <row r="28" spans="1:19">
      <c r="A28" s="4" t="s">
        <v>4</v>
      </c>
      <c r="B28" s="30">
        <f t="shared" si="19"/>
        <v>0.2608695652173913</v>
      </c>
      <c r="C28" s="42">
        <f t="shared" si="19"/>
        <v>0.28985507246376813</v>
      </c>
      <c r="D28" s="42">
        <f t="shared" si="19"/>
        <v>1.0833333333333333</v>
      </c>
      <c r="E28" s="42">
        <f t="shared" si="19"/>
        <v>0.41304347826086957</v>
      </c>
      <c r="F28" s="42">
        <f t="shared" si="19"/>
        <v>0.3411764705882353</v>
      </c>
      <c r="G28" s="42">
        <f t="shared" si="19"/>
        <v>0.30097087378640774</v>
      </c>
      <c r="H28" s="42">
        <f t="shared" si="19"/>
        <v>0.29076620825147348</v>
      </c>
      <c r="I28" s="43">
        <f t="shared" si="19"/>
        <v>0.2822822822822823</v>
      </c>
      <c r="J28" s="14"/>
    </row>
    <row r="29" spans="1:19">
      <c r="A29" s="4" t="s">
        <v>0</v>
      </c>
      <c r="B29" s="30">
        <f t="shared" si="19"/>
        <v>0.80128205128205132</v>
      </c>
      <c r="C29" s="42">
        <f t="shared" si="19"/>
        <v>1.3560029206216753</v>
      </c>
      <c r="D29" s="42">
        <f t="shared" si="19"/>
        <v>1.7555592710249122</v>
      </c>
      <c r="E29" s="42">
        <f t="shared" si="19"/>
        <v>1.8263859045981952</v>
      </c>
      <c r="F29" s="42">
        <f t="shared" si="19"/>
        <v>1.8816984373721672</v>
      </c>
      <c r="G29" s="42">
        <f t="shared" si="19"/>
        <v>1.7621145374449338</v>
      </c>
      <c r="H29" s="42">
        <f t="shared" si="19"/>
        <v>1.8214936247723132</v>
      </c>
      <c r="I29" s="43">
        <f t="shared" si="19"/>
        <v>1.8604651162790697</v>
      </c>
    </row>
    <row r="30" spans="1:19">
      <c r="A30" s="4" t="s">
        <v>1</v>
      </c>
      <c r="B30" s="30">
        <f t="shared" si="19"/>
        <v>3.5364526659412405</v>
      </c>
      <c r="C30" s="42">
        <f t="shared" si="19"/>
        <v>5.0436205016357691</v>
      </c>
      <c r="D30" s="42">
        <f t="shared" si="19"/>
        <v>5.8335891925084438</v>
      </c>
      <c r="E30" s="42">
        <f t="shared" si="19"/>
        <v>6.2630480167014611</v>
      </c>
      <c r="F30" s="42">
        <f t="shared" si="19"/>
        <v>5.8356676003734824</v>
      </c>
      <c r="G30" s="42">
        <f t="shared" si="19"/>
        <v>6.369426751592357</v>
      </c>
      <c r="H30" s="42">
        <f t="shared" si="19"/>
        <v>6.3516653756777695</v>
      </c>
      <c r="I30" s="43">
        <f t="shared" si="19"/>
        <v>6.8868367506652062</v>
      </c>
    </row>
    <row r="31" spans="1:19" ht="17" thickBot="1">
      <c r="A31" s="4" t="s">
        <v>2</v>
      </c>
      <c r="B31" s="30">
        <f t="shared" si="19"/>
        <v>10</v>
      </c>
      <c r="C31" s="42">
        <f t="shared" si="19"/>
        <v>12</v>
      </c>
      <c r="D31" s="42">
        <f t="shared" si="19"/>
        <v>50</v>
      </c>
      <c r="E31" s="42">
        <f t="shared" si="19"/>
        <v>11.818181818181818</v>
      </c>
      <c r="F31" s="42">
        <f t="shared" si="19"/>
        <v>12.5</v>
      </c>
      <c r="G31" s="42">
        <f t="shared" si="19"/>
        <v>14.285714285714286</v>
      </c>
      <c r="H31" s="42">
        <f t="shared" si="19"/>
        <v>12.17877094972067</v>
      </c>
      <c r="I31" s="43">
        <f t="shared" si="19"/>
        <v>11.98019801980198</v>
      </c>
    </row>
    <row r="32" spans="1:19" s="8" customFormat="1" ht="17" thickBot="1">
      <c r="A32" s="26"/>
      <c r="B32" s="56" t="s">
        <v>11</v>
      </c>
      <c r="C32" s="57"/>
      <c r="D32" s="57"/>
      <c r="E32" s="57"/>
      <c r="F32" s="57"/>
      <c r="G32" s="57"/>
      <c r="H32" s="57"/>
      <c r="I32" s="58"/>
      <c r="J32" s="56" t="s">
        <v>10</v>
      </c>
      <c r="K32" s="57"/>
      <c r="L32" s="57"/>
      <c r="M32" s="57"/>
      <c r="N32" s="57"/>
      <c r="O32" s="57"/>
      <c r="P32" s="57"/>
      <c r="Q32" s="57"/>
      <c r="R32" s="58"/>
      <c r="S32" s="9"/>
    </row>
    <row r="33" spans="1:19" s="8" customFormat="1">
      <c r="A33" s="59" t="s">
        <v>6</v>
      </c>
      <c r="B33" s="32">
        <v>300</v>
      </c>
      <c r="C33" s="33">
        <v>400</v>
      </c>
      <c r="D33" s="33">
        <v>900</v>
      </c>
      <c r="E33" s="33">
        <v>1000</v>
      </c>
      <c r="F33" s="33">
        <v>1100</v>
      </c>
      <c r="G33" s="33">
        <v>1300</v>
      </c>
      <c r="H33" s="33">
        <v>2100</v>
      </c>
      <c r="I33" s="44">
        <v>3700</v>
      </c>
      <c r="J33" s="12" t="s">
        <v>3</v>
      </c>
      <c r="K33" s="21">
        <f>B33/B34</f>
        <v>1.948051948051948</v>
      </c>
      <c r="L33" s="22">
        <f>(C33-B33)/(C34-B34)</f>
        <v>0.41666666666666669</v>
      </c>
      <c r="M33" s="23">
        <f t="shared" ref="M33:R33" si="20">(D33-C33)/(D34-C34)</f>
        <v>-2.7932960893854748</v>
      </c>
      <c r="N33" s="23">
        <f t="shared" si="20"/>
        <v>-5.2631578947368425</v>
      </c>
      <c r="O33" s="22">
        <f t="shared" si="20"/>
        <v>10</v>
      </c>
      <c r="P33" s="22">
        <f t="shared" si="20"/>
        <v>1.4925373134328359</v>
      </c>
      <c r="Q33" s="22">
        <f t="shared" si="20"/>
        <v>4.8192771084337354</v>
      </c>
      <c r="R33" s="22">
        <f t="shared" si="20"/>
        <v>6.557377049180328</v>
      </c>
      <c r="S33" s="9"/>
    </row>
    <row r="34" spans="1:19">
      <c r="A34" s="60"/>
      <c r="B34" s="45">
        <v>154</v>
      </c>
      <c r="C34" s="46">
        <v>394</v>
      </c>
      <c r="D34" s="46">
        <v>215</v>
      </c>
      <c r="E34" s="46">
        <v>196</v>
      </c>
      <c r="F34" s="46">
        <v>206</v>
      </c>
      <c r="G34" s="46">
        <v>340</v>
      </c>
      <c r="H34" s="46">
        <v>506</v>
      </c>
      <c r="I34" s="47">
        <v>750</v>
      </c>
      <c r="J34" s="14" t="s">
        <v>4</v>
      </c>
      <c r="K34" s="17">
        <f>B35/B36</f>
        <v>0.2608695652173913</v>
      </c>
      <c r="L34" s="20">
        <f>(C35-B35)/(C36-B36)</f>
        <v>-2.9411764705882353E-2</v>
      </c>
      <c r="M34" s="16">
        <f t="shared" ref="M34:R34" si="21">(D35-C35)/(D36-C36)</f>
        <v>0.17647058823529413</v>
      </c>
      <c r="N34" s="16">
        <f t="shared" si="21"/>
        <v>4.3478260869565216E-2</v>
      </c>
      <c r="O34" s="16">
        <f t="shared" si="21"/>
        <v>0.5625</v>
      </c>
      <c r="P34" s="16">
        <f t="shared" si="21"/>
        <v>0.1111111111111111</v>
      </c>
      <c r="Q34" s="16">
        <f t="shared" si="21"/>
        <v>0.27391304347826084</v>
      </c>
      <c r="R34" s="16">
        <f t="shared" si="21"/>
        <v>0.30681818181818182</v>
      </c>
    </row>
    <row r="35" spans="1:19">
      <c r="A35" s="59" t="s">
        <v>4</v>
      </c>
      <c r="B35" s="34">
        <v>12</v>
      </c>
      <c r="C35" s="35">
        <v>13</v>
      </c>
      <c r="D35" s="35">
        <v>19</v>
      </c>
      <c r="E35" s="35">
        <v>20</v>
      </c>
      <c r="F35" s="35">
        <v>29</v>
      </c>
      <c r="G35" s="35">
        <v>31</v>
      </c>
      <c r="H35" s="35">
        <v>94</v>
      </c>
      <c r="I35" s="36">
        <v>148</v>
      </c>
      <c r="J35" s="14" t="s">
        <v>0</v>
      </c>
      <c r="K35" s="7">
        <f>B37/B38</f>
        <v>0.80128205128205132</v>
      </c>
      <c r="L35" s="20">
        <f>(C37-B37)/(C38-B38)</f>
        <v>-0.28565987430965528</v>
      </c>
      <c r="M35" s="16">
        <f t="shared" ref="M35:R35" si="22">(D37-C37)/(D38-C38)</f>
        <v>8.6206896551724146</v>
      </c>
      <c r="N35" s="16">
        <f t="shared" si="22"/>
        <v>0.56369785794813976</v>
      </c>
      <c r="O35" s="20">
        <f t="shared" si="22"/>
        <v>-0.48496605237633367</v>
      </c>
      <c r="P35" s="16">
        <f t="shared" si="22"/>
        <v>1.2861736334405145</v>
      </c>
      <c r="Q35" s="16">
        <f t="shared" si="22"/>
        <v>4.3859649122807021</v>
      </c>
      <c r="R35" s="16">
        <f t="shared" si="22"/>
        <v>2.0583190394511148</v>
      </c>
    </row>
    <row r="36" spans="1:19">
      <c r="A36" s="60"/>
      <c r="B36" s="45">
        <v>46</v>
      </c>
      <c r="C36" s="46">
        <v>12</v>
      </c>
      <c r="D36" s="46">
        <v>46</v>
      </c>
      <c r="E36" s="46">
        <v>69</v>
      </c>
      <c r="F36" s="46">
        <v>85</v>
      </c>
      <c r="G36" s="46">
        <v>103</v>
      </c>
      <c r="H36" s="46">
        <v>333</v>
      </c>
      <c r="I36" s="47">
        <v>509</v>
      </c>
      <c r="J36" s="14" t="s">
        <v>1</v>
      </c>
      <c r="K36" s="17">
        <f>B39/B40</f>
        <v>3.5364526659412405</v>
      </c>
      <c r="L36" s="20">
        <f>(C39-B39)/(C40-B40)</f>
        <v>-687.5</v>
      </c>
      <c r="M36" s="20">
        <f t="shared" ref="M36:R36" si="23">(D39-C39)/(D40-C40)</f>
        <v>-1.2165450121654502</v>
      </c>
      <c r="N36" s="16">
        <f t="shared" si="23"/>
        <v>8.695652173913043</v>
      </c>
      <c r="O36" s="16">
        <f t="shared" si="23"/>
        <v>2.2123893805309733</v>
      </c>
      <c r="P36" s="16">
        <f t="shared" si="23"/>
        <v>7.7288941736028534</v>
      </c>
      <c r="Q36" s="16">
        <f t="shared" si="23"/>
        <v>6.1349693251533743</v>
      </c>
      <c r="R36" s="20">
        <f t="shared" si="23"/>
        <v>-45.454545454545453</v>
      </c>
    </row>
    <row r="37" spans="1:19">
      <c r="A37" s="59" t="s">
        <v>0</v>
      </c>
      <c r="B37" s="37">
        <v>9000</v>
      </c>
      <c r="C37" s="38">
        <v>10500</v>
      </c>
      <c r="D37" s="38">
        <v>11000</v>
      </c>
      <c r="E37" s="38">
        <v>13000</v>
      </c>
      <c r="F37" s="38">
        <v>14000</v>
      </c>
      <c r="G37" s="38">
        <v>16000</v>
      </c>
      <c r="H37" s="38">
        <v>17000</v>
      </c>
      <c r="I37" s="38">
        <v>23000</v>
      </c>
      <c r="J37" s="14" t="s">
        <v>2</v>
      </c>
      <c r="K37" s="7">
        <f>B41/B42</f>
        <v>10</v>
      </c>
      <c r="L37" s="20">
        <f>(C41-B41)/(C42-B42)</f>
        <v>-1.4285714285714286</v>
      </c>
      <c r="M37" s="16">
        <f t="shared" ref="M37:R37" si="24">(D41-C41)/(D42-C42)</f>
        <v>3.3333333333333335</v>
      </c>
      <c r="N37" s="16">
        <f t="shared" si="24"/>
        <v>12.5</v>
      </c>
      <c r="O37" s="16">
        <f t="shared" si="24"/>
        <v>12.758620689655173</v>
      </c>
      <c r="P37" s="16">
        <f t="shared" si="24"/>
        <v>18.421052631578949</v>
      </c>
      <c r="Q37" s="16">
        <f t="shared" si="24"/>
        <v>10.935251798561151</v>
      </c>
      <c r="R37" s="16">
        <f t="shared" si="24"/>
        <v>12.435897435897436</v>
      </c>
    </row>
    <row r="38" spans="1:19">
      <c r="A38" s="60"/>
      <c r="B38" s="29">
        <v>11232</v>
      </c>
      <c r="C38" s="15">
        <v>5981</v>
      </c>
      <c r="D38" s="15">
        <v>6039</v>
      </c>
      <c r="E38" s="15">
        <v>9587</v>
      </c>
      <c r="F38" s="15">
        <v>7525</v>
      </c>
      <c r="G38" s="15">
        <v>9080</v>
      </c>
      <c r="H38" s="15">
        <v>9308</v>
      </c>
      <c r="I38" s="15">
        <v>12223</v>
      </c>
    </row>
    <row r="39" spans="1:19">
      <c r="A39" s="59" t="s">
        <v>12</v>
      </c>
      <c r="B39" s="34">
        <v>13000</v>
      </c>
      <c r="C39" s="35">
        <v>18500</v>
      </c>
      <c r="D39" s="35">
        <v>19000</v>
      </c>
      <c r="E39" s="35">
        <v>24000</v>
      </c>
      <c r="F39" s="35">
        <v>25000</v>
      </c>
      <c r="G39" s="35">
        <v>38000</v>
      </c>
      <c r="H39" s="35">
        <v>41000</v>
      </c>
      <c r="I39" s="36">
        <v>44000</v>
      </c>
      <c r="J39" s="14"/>
    </row>
    <row r="40" spans="1:19">
      <c r="A40" s="60"/>
      <c r="B40" s="45">
        <v>3676</v>
      </c>
      <c r="C40" s="46">
        <v>3668</v>
      </c>
      <c r="D40" s="46">
        <v>3257</v>
      </c>
      <c r="E40" s="46">
        <v>3832</v>
      </c>
      <c r="F40" s="46">
        <v>4284</v>
      </c>
      <c r="G40" s="46">
        <v>5966</v>
      </c>
      <c r="H40" s="46">
        <v>6455</v>
      </c>
      <c r="I40" s="47">
        <v>6389</v>
      </c>
    </row>
    <row r="41" spans="1:19">
      <c r="A41" s="54" t="s">
        <v>2</v>
      </c>
      <c r="B41" s="37">
        <v>90</v>
      </c>
      <c r="C41" s="38">
        <v>100</v>
      </c>
      <c r="D41" s="38">
        <v>130</v>
      </c>
      <c r="E41" s="38">
        <v>180</v>
      </c>
      <c r="F41" s="38">
        <v>550</v>
      </c>
      <c r="G41" s="38">
        <v>900</v>
      </c>
      <c r="H41" s="38">
        <v>2420</v>
      </c>
      <c r="I41" s="38">
        <v>4360</v>
      </c>
      <c r="J41" s="14"/>
    </row>
    <row r="42" spans="1:19">
      <c r="A42" s="55"/>
      <c r="B42" s="29">
        <v>9</v>
      </c>
      <c r="C42" s="15">
        <v>2</v>
      </c>
      <c r="D42" s="15">
        <v>11</v>
      </c>
      <c r="E42" s="15">
        <v>15</v>
      </c>
      <c r="F42" s="15">
        <v>44</v>
      </c>
      <c r="G42" s="15">
        <v>63</v>
      </c>
      <c r="H42" s="15">
        <v>202</v>
      </c>
      <c r="I42" s="15">
        <v>358</v>
      </c>
    </row>
    <row r="46" spans="1:19" ht="17" thickBot="1"/>
    <row r="47" spans="1:19" ht="17" thickBot="1">
      <c r="J47" s="52"/>
      <c r="K47" s="57" t="s">
        <v>8</v>
      </c>
      <c r="L47" s="57"/>
      <c r="M47" s="57"/>
      <c r="N47" s="57"/>
      <c r="O47" s="57"/>
      <c r="P47" s="57"/>
      <c r="Q47" s="57"/>
      <c r="R47" s="58"/>
    </row>
    <row r="48" spans="1:19">
      <c r="J48" s="12" t="s">
        <v>5</v>
      </c>
      <c r="K48" s="18">
        <v>201907</v>
      </c>
      <c r="L48" s="19">
        <v>201908</v>
      </c>
      <c r="M48" s="19">
        <v>201909</v>
      </c>
      <c r="N48" s="19">
        <v>201910</v>
      </c>
      <c r="O48" s="19">
        <v>201911</v>
      </c>
      <c r="P48" s="19">
        <v>201912</v>
      </c>
      <c r="Q48" s="19">
        <v>202001</v>
      </c>
      <c r="R48" s="19">
        <v>202002</v>
      </c>
    </row>
    <row r="49" spans="1:18">
      <c r="J49" s="14" t="s">
        <v>3</v>
      </c>
      <c r="K49" s="7">
        <v>400</v>
      </c>
      <c r="L49" s="3">
        <v>900</v>
      </c>
      <c r="M49" s="3">
        <v>1000</v>
      </c>
      <c r="N49" s="3">
        <v>1100</v>
      </c>
      <c r="O49" s="3">
        <v>1300</v>
      </c>
      <c r="P49" s="3">
        <v>300</v>
      </c>
      <c r="Q49" s="3">
        <v>2100</v>
      </c>
      <c r="R49" s="3">
        <v>3700</v>
      </c>
    </row>
    <row r="50" spans="1:18">
      <c r="J50" s="14" t="s">
        <v>4</v>
      </c>
      <c r="K50" s="7">
        <v>12</v>
      </c>
      <c r="L50" s="3">
        <v>20</v>
      </c>
      <c r="M50" s="3">
        <v>13</v>
      </c>
      <c r="N50" s="3">
        <v>19</v>
      </c>
      <c r="O50" s="3">
        <v>29</v>
      </c>
      <c r="P50" s="3">
        <v>31</v>
      </c>
      <c r="Q50" s="3">
        <v>148</v>
      </c>
      <c r="R50" s="3">
        <v>94</v>
      </c>
    </row>
    <row r="51" spans="1:18">
      <c r="J51" s="14" t="s">
        <v>0</v>
      </c>
      <c r="K51" s="7">
        <v>9000</v>
      </c>
      <c r="L51" s="3">
        <v>13000</v>
      </c>
      <c r="M51" s="3">
        <v>10500</v>
      </c>
      <c r="N51" s="3">
        <v>17000</v>
      </c>
      <c r="O51" s="3">
        <v>23000</v>
      </c>
      <c r="P51" s="3">
        <v>16000</v>
      </c>
      <c r="Q51" s="3">
        <v>11000</v>
      </c>
      <c r="R51" s="3">
        <v>14000</v>
      </c>
    </row>
    <row r="52" spans="1:18">
      <c r="J52" s="14" t="s">
        <v>1</v>
      </c>
      <c r="K52" s="7">
        <v>13000</v>
      </c>
      <c r="L52" s="3">
        <v>18500</v>
      </c>
      <c r="M52" s="3">
        <v>19000</v>
      </c>
      <c r="N52" s="3">
        <v>24000</v>
      </c>
      <c r="O52" s="3">
        <v>25000</v>
      </c>
      <c r="P52" s="3">
        <v>38000</v>
      </c>
      <c r="Q52" s="3">
        <v>41000</v>
      </c>
      <c r="R52" s="3">
        <v>44000</v>
      </c>
    </row>
    <row r="53" spans="1:18" ht="17" thickBot="1">
      <c r="J53" s="14" t="s">
        <v>2</v>
      </c>
      <c r="K53" s="7">
        <v>90</v>
      </c>
      <c r="L53" s="3">
        <v>180</v>
      </c>
      <c r="M53" s="3">
        <v>100</v>
      </c>
      <c r="N53" s="3">
        <v>130</v>
      </c>
      <c r="O53" s="3">
        <v>550</v>
      </c>
      <c r="P53" s="3">
        <v>900</v>
      </c>
      <c r="Q53" s="3">
        <v>4360</v>
      </c>
      <c r="R53" s="3">
        <v>2420</v>
      </c>
    </row>
    <row r="54" spans="1:18">
      <c r="J54" s="14"/>
      <c r="K54" s="18">
        <v>201907</v>
      </c>
      <c r="L54" s="19">
        <v>201908</v>
      </c>
      <c r="M54" s="19">
        <v>201909</v>
      </c>
      <c r="N54" s="19">
        <v>201910</v>
      </c>
      <c r="O54" s="19">
        <v>201911</v>
      </c>
      <c r="P54" s="19">
        <v>201912</v>
      </c>
      <c r="Q54" s="19">
        <v>202001</v>
      </c>
      <c r="R54" s="19">
        <v>202002</v>
      </c>
    </row>
    <row r="55" spans="1:18">
      <c r="J55" s="53" t="s">
        <v>14</v>
      </c>
      <c r="K55" s="29">
        <f>SUM(K49:K53)</f>
        <v>22502</v>
      </c>
      <c r="L55" s="29">
        <f t="shared" ref="L55:R55" si="25">SUM(L49:L53)</f>
        <v>32600</v>
      </c>
      <c r="M55" s="29">
        <f t="shared" si="25"/>
        <v>30613</v>
      </c>
      <c r="N55" s="29">
        <f t="shared" si="25"/>
        <v>42249</v>
      </c>
      <c r="O55" s="29">
        <f t="shared" si="25"/>
        <v>49879</v>
      </c>
      <c r="P55" s="29">
        <f t="shared" si="25"/>
        <v>55231</v>
      </c>
      <c r="Q55" s="29">
        <f t="shared" si="25"/>
        <v>58608</v>
      </c>
      <c r="R55" s="29">
        <f t="shared" si="25"/>
        <v>64214</v>
      </c>
    </row>
    <row r="61" spans="1:18" ht="17" thickBot="1"/>
    <row r="62" spans="1:18" ht="17" thickBot="1">
      <c r="A62" s="26"/>
      <c r="B62" s="56" t="s">
        <v>15</v>
      </c>
      <c r="C62" s="57"/>
      <c r="D62" s="57"/>
      <c r="E62" s="57"/>
      <c r="F62" s="57"/>
      <c r="G62" s="57"/>
      <c r="H62" s="57"/>
      <c r="I62" s="58"/>
    </row>
    <row r="63" spans="1:18">
      <c r="A63" s="26"/>
      <c r="B63" s="18">
        <v>201907</v>
      </c>
      <c r="C63" s="19">
        <v>201908</v>
      </c>
      <c r="D63" s="19">
        <v>201909</v>
      </c>
      <c r="E63" s="19">
        <v>201910</v>
      </c>
      <c r="F63" s="19">
        <v>201911</v>
      </c>
      <c r="G63" s="19">
        <v>201912</v>
      </c>
      <c r="H63" s="19">
        <v>202001</v>
      </c>
      <c r="I63" s="19">
        <v>202002</v>
      </c>
    </row>
    <row r="64" spans="1:18">
      <c r="A64" s="4" t="s">
        <v>3</v>
      </c>
      <c r="B64" s="7">
        <v>394</v>
      </c>
      <c r="C64" s="3">
        <v>215</v>
      </c>
      <c r="D64" s="3">
        <v>196</v>
      </c>
      <c r="E64" s="3">
        <v>206</v>
      </c>
      <c r="F64" s="3">
        <v>340</v>
      </c>
      <c r="G64" s="3">
        <v>154</v>
      </c>
      <c r="H64" s="3">
        <v>506</v>
      </c>
      <c r="I64" s="3">
        <v>750</v>
      </c>
    </row>
    <row r="65" spans="1:9">
      <c r="A65" s="4" t="s">
        <v>4</v>
      </c>
      <c r="B65" s="7">
        <v>46</v>
      </c>
      <c r="C65" s="3">
        <v>69</v>
      </c>
      <c r="D65" s="3">
        <v>12</v>
      </c>
      <c r="E65" s="3">
        <v>46</v>
      </c>
      <c r="F65" s="3">
        <v>85</v>
      </c>
      <c r="G65" s="3">
        <v>103</v>
      </c>
      <c r="H65" s="3">
        <v>509</v>
      </c>
      <c r="I65" s="3">
        <v>333</v>
      </c>
    </row>
    <row r="66" spans="1:9">
      <c r="A66" s="4" t="s">
        <v>0</v>
      </c>
      <c r="B66" s="7">
        <v>11232</v>
      </c>
      <c r="C66" s="3">
        <v>9587</v>
      </c>
      <c r="D66" s="3">
        <v>5981</v>
      </c>
      <c r="E66" s="3">
        <v>9308</v>
      </c>
      <c r="F66" s="3">
        <v>12223</v>
      </c>
      <c r="G66" s="3">
        <v>9080</v>
      </c>
      <c r="H66" s="3">
        <v>6039</v>
      </c>
      <c r="I66" s="3">
        <v>7525</v>
      </c>
    </row>
    <row r="67" spans="1:9">
      <c r="A67" s="4" t="s">
        <v>1</v>
      </c>
      <c r="B67" s="7">
        <v>3676</v>
      </c>
      <c r="C67" s="3">
        <v>3668</v>
      </c>
      <c r="D67" s="3">
        <v>3257</v>
      </c>
      <c r="E67" s="3">
        <v>3832</v>
      </c>
      <c r="F67" s="3">
        <v>4284</v>
      </c>
      <c r="G67" s="3">
        <v>5966</v>
      </c>
      <c r="H67" s="3">
        <v>6455</v>
      </c>
      <c r="I67" s="3">
        <v>6389</v>
      </c>
    </row>
    <row r="68" spans="1:9" ht="17" thickBot="1">
      <c r="A68" s="4" t="s">
        <v>2</v>
      </c>
      <c r="B68" s="7">
        <v>9</v>
      </c>
      <c r="C68" s="3">
        <v>15</v>
      </c>
      <c r="D68" s="3">
        <v>2</v>
      </c>
      <c r="E68" s="3">
        <v>11</v>
      </c>
      <c r="F68" s="3">
        <v>44</v>
      </c>
      <c r="G68" s="3">
        <v>63</v>
      </c>
      <c r="H68" s="3">
        <v>358</v>
      </c>
      <c r="I68" s="3">
        <v>202</v>
      </c>
    </row>
    <row r="69" spans="1:9">
      <c r="B69" s="18">
        <v>201907</v>
      </c>
      <c r="C69" s="19">
        <v>201908</v>
      </c>
      <c r="D69" s="19">
        <v>201909</v>
      </c>
      <c r="E69" s="19">
        <v>201910</v>
      </c>
      <c r="F69" s="19">
        <v>201911</v>
      </c>
      <c r="G69" s="19">
        <v>201912</v>
      </c>
      <c r="H69" s="19">
        <v>202001</v>
      </c>
      <c r="I69" s="19">
        <v>202002</v>
      </c>
    </row>
    <row r="70" spans="1:9">
      <c r="A70" s="53" t="s">
        <v>14</v>
      </c>
      <c r="B70" s="29">
        <f>SUM(B64:B68)</f>
        <v>15357</v>
      </c>
      <c r="C70" s="29">
        <f t="shared" ref="C70:I70" si="26">SUM(C64:C68)</f>
        <v>13554</v>
      </c>
      <c r="D70" s="29">
        <f t="shared" si="26"/>
        <v>9448</v>
      </c>
      <c r="E70" s="29">
        <f t="shared" si="26"/>
        <v>13403</v>
      </c>
      <c r="F70" s="29">
        <f t="shared" si="26"/>
        <v>16976</v>
      </c>
      <c r="G70" s="29">
        <f t="shared" si="26"/>
        <v>15366</v>
      </c>
      <c r="H70" s="29">
        <f t="shared" si="26"/>
        <v>13867</v>
      </c>
      <c r="I70" s="29">
        <f t="shared" si="26"/>
        <v>15199</v>
      </c>
    </row>
    <row r="87" spans="10:18">
      <c r="K87" s="72">
        <v>43647</v>
      </c>
      <c r="L87" s="73">
        <v>43678</v>
      </c>
      <c r="M87" s="73">
        <v>43709</v>
      </c>
      <c r="N87" s="73">
        <v>43739</v>
      </c>
      <c r="O87" s="73">
        <v>43770</v>
      </c>
      <c r="P87" s="73">
        <v>43800</v>
      </c>
      <c r="Q87" s="73">
        <v>43831</v>
      </c>
      <c r="R87" s="73">
        <v>43862</v>
      </c>
    </row>
    <row r="88" spans="10:18">
      <c r="J88" s="53" t="s">
        <v>37</v>
      </c>
      <c r="K88" s="74">
        <v>22502</v>
      </c>
      <c r="L88" s="75">
        <v>32600</v>
      </c>
      <c r="M88" s="75">
        <v>30613</v>
      </c>
      <c r="N88" s="75">
        <v>42249</v>
      </c>
      <c r="O88" s="75">
        <v>49879</v>
      </c>
      <c r="P88" s="75">
        <v>55231</v>
      </c>
      <c r="Q88" s="75">
        <v>58608</v>
      </c>
      <c r="R88" s="75">
        <v>64214</v>
      </c>
    </row>
    <row r="89" spans="10:18">
      <c r="J89" s="53" t="s">
        <v>34</v>
      </c>
      <c r="K89" s="68">
        <v>15357</v>
      </c>
      <c r="L89" s="69">
        <v>13554</v>
      </c>
      <c r="M89" s="69">
        <v>9448</v>
      </c>
      <c r="N89" s="69">
        <v>13403</v>
      </c>
      <c r="O89" s="69">
        <v>16976</v>
      </c>
      <c r="P89" s="69">
        <v>15366</v>
      </c>
      <c r="Q89" s="69">
        <v>13867</v>
      </c>
      <c r="R89" s="69">
        <v>15199</v>
      </c>
    </row>
    <row r="90" spans="10:18">
      <c r="J90" s="53" t="s">
        <v>36</v>
      </c>
      <c r="K90" s="70">
        <f>K88/K89</f>
        <v>1.4652601419548088</v>
      </c>
      <c r="L90" s="71">
        <f t="shared" ref="L90:R90" si="27">L88/L89</f>
        <v>2.405194038660174</v>
      </c>
      <c r="M90" s="71">
        <f t="shared" si="27"/>
        <v>3.2401566469093988</v>
      </c>
      <c r="N90" s="71">
        <f t="shared" si="27"/>
        <v>3.1522047302842648</v>
      </c>
      <c r="O90" s="71">
        <f t="shared" si="27"/>
        <v>2.9382068803016024</v>
      </c>
      <c r="P90" s="71">
        <f t="shared" si="27"/>
        <v>3.5943641806585971</v>
      </c>
      <c r="Q90" s="71">
        <f t="shared" si="27"/>
        <v>4.2264368644984494</v>
      </c>
      <c r="R90" s="71">
        <f t="shared" si="27"/>
        <v>4.2248832160010528</v>
      </c>
    </row>
    <row r="91" spans="10:18">
      <c r="J91" s="53" t="s">
        <v>35</v>
      </c>
      <c r="K91" s="68">
        <v>2479</v>
      </c>
      <c r="L91" s="69">
        <v>6025</v>
      </c>
      <c r="M91" s="69">
        <v>5080</v>
      </c>
      <c r="N91" s="69">
        <v>8025</v>
      </c>
      <c r="O91" s="69">
        <v>10474</v>
      </c>
      <c r="P91" s="69">
        <v>8847</v>
      </c>
      <c r="Q91" s="69">
        <v>7672</v>
      </c>
      <c r="R91" s="69">
        <v>8364</v>
      </c>
    </row>
    <row r="92" spans="10:18">
      <c r="J92" s="53" t="s">
        <v>36</v>
      </c>
      <c r="K92" s="70">
        <v>9.0770471964501809</v>
      </c>
      <c r="L92" s="71">
        <v>5.4107883817427389</v>
      </c>
      <c r="M92" s="71">
        <v>6.0261811023622052</v>
      </c>
      <c r="N92" s="71">
        <v>5.2646728971962613</v>
      </c>
      <c r="O92" s="71">
        <v>4.7621729998090512</v>
      </c>
      <c r="P92" s="71">
        <v>6.2429072001808521</v>
      </c>
      <c r="Q92" s="71">
        <v>7.6392075078206467</v>
      </c>
      <c r="R92" s="71">
        <v>7.6774270683883312</v>
      </c>
    </row>
    <row r="101" spans="11:18">
      <c r="K101" s="72"/>
      <c r="L101" s="73"/>
      <c r="M101" s="73"/>
      <c r="N101" s="73"/>
      <c r="O101" s="73"/>
      <c r="P101" s="73"/>
      <c r="Q101" s="73"/>
      <c r="R101" s="73"/>
    </row>
  </sheetData>
  <mergeCells count="20">
    <mergeCell ref="K47:R47"/>
    <mergeCell ref="B62:I62"/>
    <mergeCell ref="B6:I6"/>
    <mergeCell ref="B1:I1"/>
    <mergeCell ref="B18:I18"/>
    <mergeCell ref="K1:R1"/>
    <mergeCell ref="K18:R18"/>
    <mergeCell ref="A41:A42"/>
    <mergeCell ref="J32:R32"/>
    <mergeCell ref="J11:R11"/>
    <mergeCell ref="A12:A13"/>
    <mergeCell ref="A14:A15"/>
    <mergeCell ref="A16:A17"/>
    <mergeCell ref="B32:I32"/>
    <mergeCell ref="B11:I11"/>
    <mergeCell ref="A33:A34"/>
    <mergeCell ref="A35:A36"/>
    <mergeCell ref="A37:A38"/>
    <mergeCell ref="A39:A40"/>
    <mergeCell ref="B25:I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8A8-6BCF-F443-A504-6C1C772A149E}">
  <dimension ref="A1:R64"/>
  <sheetViews>
    <sheetView topLeftCell="A44" workbookViewId="0">
      <selection activeCell="B57" sqref="B57:I57"/>
    </sheetView>
  </sheetViews>
  <sheetFormatPr baseColWidth="10" defaultRowHeight="16"/>
  <sheetData>
    <row r="1" spans="1:18" ht="17" thickBot="1">
      <c r="A1" s="24"/>
      <c r="B1" s="61" t="s">
        <v>7</v>
      </c>
      <c r="C1" s="61"/>
      <c r="D1" s="61"/>
      <c r="E1" s="61"/>
      <c r="F1" s="61"/>
      <c r="G1" s="61"/>
      <c r="H1" s="61"/>
      <c r="I1" s="61"/>
      <c r="J1" s="51"/>
      <c r="K1" s="61" t="s">
        <v>8</v>
      </c>
      <c r="L1" s="61"/>
      <c r="M1" s="61"/>
      <c r="N1" s="61"/>
      <c r="O1" s="61"/>
      <c r="P1" s="61"/>
      <c r="Q1" s="61"/>
      <c r="R1" s="61"/>
    </row>
    <row r="2" spans="1:18">
      <c r="A2" s="25"/>
      <c r="B2" s="6">
        <v>201907</v>
      </c>
      <c r="C2" s="2">
        <v>201908</v>
      </c>
      <c r="D2" s="2">
        <v>201909</v>
      </c>
      <c r="E2" s="2">
        <v>201910</v>
      </c>
      <c r="F2" s="2">
        <v>201911</v>
      </c>
      <c r="G2" s="2">
        <v>201912</v>
      </c>
      <c r="H2" s="2">
        <v>202001</v>
      </c>
      <c r="I2" s="2">
        <v>202002</v>
      </c>
      <c r="J2" s="14" t="s">
        <v>5</v>
      </c>
      <c r="K2" s="6">
        <v>201907</v>
      </c>
      <c r="L2" s="2">
        <v>201908</v>
      </c>
      <c r="M2" s="2">
        <v>201909</v>
      </c>
      <c r="N2" s="2">
        <v>201910</v>
      </c>
      <c r="O2" s="2">
        <v>201911</v>
      </c>
      <c r="P2" s="2">
        <v>201912</v>
      </c>
      <c r="Q2" s="2">
        <v>202001</v>
      </c>
      <c r="R2" s="2">
        <v>202002</v>
      </c>
    </row>
    <row r="3" spans="1:18">
      <c r="A3" s="4" t="s">
        <v>0</v>
      </c>
      <c r="B3" s="7">
        <v>2754</v>
      </c>
      <c r="C3" s="3">
        <v>7508</v>
      </c>
      <c r="D3" s="3">
        <v>6939</v>
      </c>
      <c r="E3" s="3">
        <v>8620</v>
      </c>
      <c r="F3" s="3">
        <v>10816</v>
      </c>
      <c r="G3" s="3">
        <v>8568</v>
      </c>
      <c r="H3" s="3">
        <v>6451</v>
      </c>
      <c r="I3" s="3">
        <v>7263</v>
      </c>
      <c r="J3" s="14" t="s">
        <v>0</v>
      </c>
      <c r="K3" s="7">
        <v>9000</v>
      </c>
      <c r="L3" s="3">
        <v>13000</v>
      </c>
      <c r="M3" s="3">
        <v>10500</v>
      </c>
      <c r="N3" s="3">
        <v>17000</v>
      </c>
      <c r="O3" s="3">
        <v>23000</v>
      </c>
      <c r="P3" s="3">
        <v>16000</v>
      </c>
      <c r="Q3" s="3">
        <v>11000</v>
      </c>
      <c r="R3" s="3">
        <v>14000</v>
      </c>
    </row>
    <row r="4" spans="1:18">
      <c r="A4" s="4" t="s">
        <v>1</v>
      </c>
      <c r="B4" s="7">
        <v>282</v>
      </c>
      <c r="C4" s="3">
        <v>544</v>
      </c>
      <c r="D4" s="3">
        <v>633</v>
      </c>
      <c r="E4" s="3">
        <v>664</v>
      </c>
      <c r="F4" s="3">
        <v>678</v>
      </c>
      <c r="G4" s="3">
        <v>832</v>
      </c>
      <c r="H4" s="3">
        <v>924</v>
      </c>
      <c r="I4" s="3">
        <v>1063</v>
      </c>
      <c r="J4" s="14" t="s">
        <v>1</v>
      </c>
      <c r="K4" s="7">
        <v>13000</v>
      </c>
      <c r="L4" s="3">
        <v>18500</v>
      </c>
      <c r="M4" s="3">
        <v>19000</v>
      </c>
      <c r="N4" s="3">
        <v>24000</v>
      </c>
      <c r="O4" s="3">
        <v>25000</v>
      </c>
      <c r="P4" s="3">
        <v>38000</v>
      </c>
      <c r="Q4" s="3">
        <v>41000</v>
      </c>
      <c r="R4" s="3">
        <v>44000</v>
      </c>
    </row>
    <row r="5" spans="1:18" ht="17" thickBot="1">
      <c r="A5" s="4" t="s">
        <v>2</v>
      </c>
      <c r="B5" s="7">
        <v>40</v>
      </c>
      <c r="C5" s="3">
        <v>204</v>
      </c>
      <c r="D5" s="3">
        <v>166</v>
      </c>
      <c r="E5" s="3">
        <v>218</v>
      </c>
      <c r="F5" s="3">
        <v>252</v>
      </c>
      <c r="G5" s="3">
        <v>200</v>
      </c>
      <c r="H5" s="3">
        <v>630</v>
      </c>
      <c r="I5" s="3">
        <v>462</v>
      </c>
      <c r="J5" s="14" t="s">
        <v>2</v>
      </c>
      <c r="K5" s="7">
        <v>90</v>
      </c>
      <c r="L5" s="3">
        <v>180</v>
      </c>
      <c r="M5" s="3">
        <v>100</v>
      </c>
      <c r="N5" s="3">
        <v>130</v>
      </c>
      <c r="O5" s="3">
        <v>550</v>
      </c>
      <c r="P5" s="3">
        <v>900</v>
      </c>
      <c r="Q5" s="3">
        <v>4360</v>
      </c>
      <c r="R5" s="3">
        <v>2420</v>
      </c>
    </row>
    <row r="6" spans="1:18">
      <c r="A6" s="26"/>
      <c r="B6" s="56" t="s">
        <v>9</v>
      </c>
      <c r="C6" s="57"/>
      <c r="D6" s="57"/>
      <c r="E6" s="57"/>
      <c r="F6" s="57"/>
      <c r="G6" s="57"/>
      <c r="H6" s="57"/>
      <c r="I6" s="58"/>
      <c r="J6" s="52"/>
      <c r="K6" s="27"/>
      <c r="L6" s="28"/>
      <c r="M6" s="28"/>
      <c r="N6" s="28"/>
      <c r="O6" s="28"/>
      <c r="P6" s="28"/>
      <c r="Q6" s="28"/>
      <c r="R6" s="28"/>
    </row>
    <row r="7" spans="1:18">
      <c r="A7" s="25"/>
      <c r="B7" s="6">
        <v>201907</v>
      </c>
      <c r="C7" s="2">
        <v>201908</v>
      </c>
      <c r="D7" s="2">
        <v>201909</v>
      </c>
      <c r="E7" s="2">
        <v>201910</v>
      </c>
      <c r="F7" s="2">
        <v>201911</v>
      </c>
      <c r="G7" s="2">
        <v>201912</v>
      </c>
      <c r="H7" s="2">
        <v>202001</v>
      </c>
      <c r="I7" s="2">
        <v>202002</v>
      </c>
      <c r="J7" s="53"/>
      <c r="K7" s="29"/>
      <c r="L7" s="15"/>
      <c r="M7" s="15"/>
      <c r="N7" s="15"/>
      <c r="O7" s="15"/>
      <c r="P7" s="15"/>
      <c r="Q7" s="15"/>
      <c r="R7" s="15"/>
    </row>
    <row r="8" spans="1:18">
      <c r="A8" s="4" t="s">
        <v>0</v>
      </c>
      <c r="B8" s="30">
        <f>K3/B3</f>
        <v>3.2679738562091503</v>
      </c>
      <c r="C8" s="31">
        <f t="shared" ref="C8:I10" si="0">L3/C3</f>
        <v>1.7314864144912094</v>
      </c>
      <c r="D8" s="31">
        <f t="shared" si="0"/>
        <v>1.5131863380890618</v>
      </c>
      <c r="E8" s="31">
        <f t="shared" si="0"/>
        <v>1.9721577726218098</v>
      </c>
      <c r="F8" s="31">
        <f t="shared" si="0"/>
        <v>2.1264792899408285</v>
      </c>
      <c r="G8" s="31">
        <f t="shared" si="0"/>
        <v>1.8674136321195145</v>
      </c>
      <c r="H8" s="31">
        <f t="shared" si="0"/>
        <v>1.7051619903890869</v>
      </c>
      <c r="I8" s="31">
        <f t="shared" si="0"/>
        <v>1.9275781357565744</v>
      </c>
      <c r="J8" s="53"/>
      <c r="K8" s="29"/>
      <c r="L8" s="3"/>
      <c r="M8" s="3"/>
      <c r="N8" s="3"/>
      <c r="O8" s="3"/>
      <c r="P8" s="15"/>
      <c r="Q8" s="15"/>
      <c r="R8" s="15"/>
    </row>
    <row r="9" spans="1:18">
      <c r="A9" s="4" t="s">
        <v>1</v>
      </c>
      <c r="B9" s="30">
        <f>K4/B4</f>
        <v>46.099290780141843</v>
      </c>
      <c r="C9" s="31">
        <f t="shared" si="0"/>
        <v>34.007352941176471</v>
      </c>
      <c r="D9" s="31">
        <f t="shared" si="0"/>
        <v>30.015797788309637</v>
      </c>
      <c r="E9" s="31">
        <f t="shared" si="0"/>
        <v>36.144578313253014</v>
      </c>
      <c r="F9" s="31">
        <f t="shared" si="0"/>
        <v>36.873156342182888</v>
      </c>
      <c r="G9" s="31">
        <f t="shared" si="0"/>
        <v>45.67307692307692</v>
      </c>
      <c r="H9" s="31">
        <f t="shared" si="0"/>
        <v>44.37229437229437</v>
      </c>
      <c r="I9" s="31">
        <f t="shared" si="0"/>
        <v>41.392285983066792</v>
      </c>
      <c r="J9" s="53"/>
      <c r="K9" s="29"/>
      <c r="L9" s="15"/>
      <c r="M9" s="15"/>
      <c r="N9" s="15"/>
      <c r="O9" s="15"/>
      <c r="P9" s="15"/>
      <c r="Q9" s="15"/>
      <c r="R9" s="15"/>
    </row>
    <row r="10" spans="1:18" ht="17" thickBot="1">
      <c r="A10" s="4" t="s">
        <v>2</v>
      </c>
      <c r="B10" s="30">
        <f>K5/B5</f>
        <v>2.25</v>
      </c>
      <c r="C10" s="31">
        <f t="shared" si="0"/>
        <v>0.88235294117647056</v>
      </c>
      <c r="D10" s="31">
        <f t="shared" si="0"/>
        <v>0.60240963855421692</v>
      </c>
      <c r="E10" s="31">
        <f t="shared" si="0"/>
        <v>0.59633027522935778</v>
      </c>
      <c r="F10" s="31">
        <f t="shared" si="0"/>
        <v>2.1825396825396823</v>
      </c>
      <c r="G10" s="31">
        <f t="shared" si="0"/>
        <v>4.5</v>
      </c>
      <c r="H10" s="31">
        <f t="shared" si="0"/>
        <v>6.9206349206349209</v>
      </c>
      <c r="I10" s="31">
        <f t="shared" si="0"/>
        <v>5.2380952380952381</v>
      </c>
      <c r="J10" s="53"/>
      <c r="K10" s="29"/>
      <c r="L10" s="15"/>
      <c r="M10" s="15"/>
      <c r="N10" s="15"/>
      <c r="O10" s="15"/>
      <c r="P10" s="15"/>
      <c r="Q10" s="15"/>
      <c r="R10" s="15"/>
    </row>
    <row r="11" spans="1:18" ht="17" thickBot="1">
      <c r="A11" s="26"/>
      <c r="B11" s="56" t="s">
        <v>11</v>
      </c>
      <c r="C11" s="57"/>
      <c r="D11" s="57"/>
      <c r="E11" s="57"/>
      <c r="F11" s="57"/>
      <c r="G11" s="57"/>
      <c r="H11" s="57"/>
      <c r="I11" s="58"/>
      <c r="J11" s="56" t="s">
        <v>10</v>
      </c>
      <c r="K11" s="57"/>
      <c r="L11" s="57"/>
      <c r="M11" s="57"/>
      <c r="N11" s="57"/>
      <c r="O11" s="57"/>
      <c r="P11" s="57"/>
      <c r="Q11" s="57"/>
      <c r="R11" s="58"/>
    </row>
    <row r="12" spans="1:18">
      <c r="A12" s="59" t="s">
        <v>0</v>
      </c>
      <c r="B12" s="32">
        <v>9000</v>
      </c>
      <c r="C12" s="33">
        <v>10500</v>
      </c>
      <c r="D12" s="33">
        <v>11000</v>
      </c>
      <c r="E12" s="33">
        <v>13000</v>
      </c>
      <c r="F12" s="33">
        <v>14000</v>
      </c>
      <c r="G12" s="33">
        <v>16000</v>
      </c>
      <c r="H12" s="33">
        <v>17000</v>
      </c>
      <c r="I12" s="33">
        <v>23000</v>
      </c>
      <c r="J12" s="12" t="s">
        <v>0</v>
      </c>
      <c r="K12" s="48">
        <f>B12/B13</f>
        <v>3.2679738562091503</v>
      </c>
      <c r="L12" s="49">
        <f>(C12-B12)/(C13-B13)</f>
        <v>0.35842293906810035</v>
      </c>
      <c r="M12" s="50">
        <f t="shared" ref="M12:R12" si="1">(D12-C12)/(D13-C13)</f>
        <v>-1.0245901639344261</v>
      </c>
      <c r="N12" s="49">
        <f t="shared" si="1"/>
        <v>1.8921475875118259</v>
      </c>
      <c r="O12" s="50">
        <f t="shared" si="1"/>
        <v>-4.0816326530612246</v>
      </c>
      <c r="P12" s="49">
        <f t="shared" si="1"/>
        <v>1.5325670498084292</v>
      </c>
      <c r="Q12" s="49">
        <f t="shared" si="1"/>
        <v>19.23076923076923</v>
      </c>
      <c r="R12" s="49">
        <f t="shared" si="1"/>
        <v>2.7322404371584699</v>
      </c>
    </row>
    <row r="13" spans="1:18">
      <c r="A13" s="60"/>
      <c r="B13" s="29">
        <f>B3</f>
        <v>2754</v>
      </c>
      <c r="C13" s="15">
        <f>D3</f>
        <v>6939</v>
      </c>
      <c r="D13" s="15">
        <f>H3</f>
        <v>6451</v>
      </c>
      <c r="E13" s="15">
        <f>C3</f>
        <v>7508</v>
      </c>
      <c r="F13" s="15">
        <f>I3</f>
        <v>7263</v>
      </c>
      <c r="G13" s="15">
        <f>G3</f>
        <v>8568</v>
      </c>
      <c r="H13" s="15">
        <f>E3</f>
        <v>8620</v>
      </c>
      <c r="I13" s="15">
        <f>F3</f>
        <v>10816</v>
      </c>
      <c r="J13" s="14" t="s">
        <v>1</v>
      </c>
      <c r="K13" s="17">
        <f>B14/B15</f>
        <v>46.099290780141843</v>
      </c>
      <c r="L13" s="16">
        <f>(C14-B14)/(C15-B15)</f>
        <v>20.992366412213741</v>
      </c>
      <c r="M13" s="16">
        <f t="shared" ref="M13:R13" si="2">(D14-C14)/(D15-C15)</f>
        <v>5.617977528089888</v>
      </c>
      <c r="N13" s="16">
        <f t="shared" si="2"/>
        <v>161.29032258064515</v>
      </c>
      <c r="O13" s="16">
        <f t="shared" si="2"/>
        <v>71.428571428571431</v>
      </c>
      <c r="P13" s="16">
        <f t="shared" si="2"/>
        <v>84.415584415584419</v>
      </c>
      <c r="Q13" s="16">
        <f t="shared" si="2"/>
        <v>32.608695652173914</v>
      </c>
      <c r="R13" s="16">
        <f t="shared" si="2"/>
        <v>21.582733812949641</v>
      </c>
    </row>
    <row r="14" spans="1:18">
      <c r="A14" s="59" t="s">
        <v>12</v>
      </c>
      <c r="B14" s="34">
        <v>13000</v>
      </c>
      <c r="C14" s="35">
        <v>18500</v>
      </c>
      <c r="D14" s="35">
        <v>19000</v>
      </c>
      <c r="E14" s="35">
        <v>24000</v>
      </c>
      <c r="F14" s="35">
        <v>25000</v>
      </c>
      <c r="G14" s="35">
        <v>38000</v>
      </c>
      <c r="H14" s="35">
        <v>41000</v>
      </c>
      <c r="I14" s="36">
        <v>44000</v>
      </c>
      <c r="J14" s="14" t="s">
        <v>2</v>
      </c>
      <c r="K14" s="17">
        <f>B16/B17</f>
        <v>2.25</v>
      </c>
      <c r="L14" s="16">
        <f>(C16-B16)/(C17-B17)</f>
        <v>7.9365079365079361E-2</v>
      </c>
      <c r="M14" s="16">
        <f t="shared" ref="M14:R14" si="3">(D16-C16)/(D17-C17)</f>
        <v>0.57692307692307687</v>
      </c>
      <c r="N14" s="20">
        <f t="shared" si="3"/>
        <v>-3.5714285714285716</v>
      </c>
      <c r="O14" s="16">
        <f t="shared" si="3"/>
        <v>7.708333333333333</v>
      </c>
      <c r="P14" s="20">
        <f t="shared" si="3"/>
        <v>-6.7307692307692308</v>
      </c>
      <c r="Q14" s="16">
        <f t="shared" si="3"/>
        <v>5.8015267175572518</v>
      </c>
      <c r="R14" s="16">
        <f t="shared" si="3"/>
        <v>11.547619047619047</v>
      </c>
    </row>
    <row r="15" spans="1:18">
      <c r="A15" s="60"/>
      <c r="B15" s="29">
        <f t="shared" ref="B15:I15" si="4">B4</f>
        <v>282</v>
      </c>
      <c r="C15" s="15">
        <f t="shared" si="4"/>
        <v>544</v>
      </c>
      <c r="D15" s="15">
        <f t="shared" si="4"/>
        <v>633</v>
      </c>
      <c r="E15" s="15">
        <f t="shared" si="4"/>
        <v>664</v>
      </c>
      <c r="F15" s="15">
        <f t="shared" si="4"/>
        <v>678</v>
      </c>
      <c r="G15" s="15">
        <f t="shared" si="4"/>
        <v>832</v>
      </c>
      <c r="H15" s="15">
        <f t="shared" si="4"/>
        <v>924</v>
      </c>
      <c r="I15" s="15">
        <f t="shared" si="4"/>
        <v>1063</v>
      </c>
      <c r="J15" s="53"/>
      <c r="K15" s="29"/>
      <c r="L15" s="15"/>
      <c r="M15" s="15"/>
      <c r="N15" s="15"/>
      <c r="O15" s="15"/>
      <c r="P15" s="15"/>
      <c r="Q15" s="15"/>
      <c r="R15" s="15"/>
    </row>
    <row r="16" spans="1:18">
      <c r="A16" s="54" t="s">
        <v>2</v>
      </c>
      <c r="B16" s="37">
        <v>90</v>
      </c>
      <c r="C16" s="38">
        <v>100</v>
      </c>
      <c r="D16" s="38">
        <v>130</v>
      </c>
      <c r="E16" s="38">
        <v>180</v>
      </c>
      <c r="F16" s="38">
        <v>550</v>
      </c>
      <c r="G16" s="38">
        <v>900</v>
      </c>
      <c r="H16" s="38">
        <v>2420</v>
      </c>
      <c r="I16" s="38">
        <v>4360</v>
      </c>
      <c r="J16" s="53"/>
      <c r="K16" s="29"/>
      <c r="L16" s="15"/>
      <c r="M16" s="15"/>
      <c r="N16" s="15"/>
      <c r="O16" s="15"/>
      <c r="P16" s="15"/>
      <c r="Q16" s="15"/>
      <c r="R16" s="15"/>
    </row>
    <row r="17" spans="1:18">
      <c r="A17" s="55"/>
      <c r="B17" s="29">
        <f>B5</f>
        <v>40</v>
      </c>
      <c r="C17" s="15">
        <f>D5</f>
        <v>166</v>
      </c>
      <c r="D17" s="15">
        <f>E5</f>
        <v>218</v>
      </c>
      <c r="E17" s="15">
        <f>C5</f>
        <v>204</v>
      </c>
      <c r="F17" s="15">
        <f>F5</f>
        <v>252</v>
      </c>
      <c r="G17" s="15">
        <f>G5</f>
        <v>200</v>
      </c>
      <c r="H17" s="15">
        <f>I5</f>
        <v>462</v>
      </c>
      <c r="I17" s="15">
        <f>H5</f>
        <v>630</v>
      </c>
      <c r="J17" s="53"/>
      <c r="K17" s="29"/>
      <c r="L17" s="15"/>
      <c r="M17" s="15"/>
      <c r="N17" s="15"/>
      <c r="O17" s="15"/>
      <c r="P17" s="15"/>
      <c r="Q17" s="15"/>
      <c r="R17" s="15"/>
    </row>
    <row r="18" spans="1:18">
      <c r="A18" s="4"/>
      <c r="B18" s="3"/>
      <c r="C18" s="3"/>
      <c r="D18" s="3"/>
      <c r="E18" s="3"/>
      <c r="F18" s="3"/>
      <c r="G18" s="3"/>
      <c r="H18" s="3"/>
      <c r="I18" s="3"/>
      <c r="J18" s="4"/>
      <c r="K18" s="3"/>
      <c r="L18" s="3"/>
      <c r="M18" s="3"/>
      <c r="N18" s="3"/>
      <c r="O18" s="3"/>
      <c r="P18" s="3"/>
      <c r="Q18" s="3"/>
      <c r="R18" s="3"/>
    </row>
    <row r="19" spans="1:18">
      <c r="A19" s="4"/>
      <c r="B19" s="3"/>
      <c r="C19" s="3"/>
      <c r="D19" s="3"/>
      <c r="E19" s="3"/>
      <c r="F19" s="3"/>
      <c r="G19" s="3"/>
      <c r="H19" s="3"/>
      <c r="I19" s="3"/>
      <c r="J19" s="4"/>
      <c r="K19" s="3"/>
      <c r="L19" s="3"/>
      <c r="M19" s="3"/>
      <c r="N19" s="3"/>
      <c r="O19" s="3"/>
      <c r="P19" s="3"/>
      <c r="Q19" s="3"/>
      <c r="R19" s="3"/>
    </row>
    <row r="21" spans="1:18" ht="17" thickBot="1"/>
    <row r="22" spans="1:18" ht="17" thickBot="1">
      <c r="A22" s="26"/>
      <c r="B22" s="62" t="s">
        <v>13</v>
      </c>
      <c r="C22" s="61"/>
      <c r="D22" s="61"/>
      <c r="E22" s="61"/>
      <c r="F22" s="61"/>
      <c r="G22" s="61"/>
      <c r="H22" s="61"/>
      <c r="I22" s="63"/>
      <c r="J22" s="52"/>
      <c r="K22" s="61" t="s">
        <v>8</v>
      </c>
      <c r="L22" s="61"/>
      <c r="M22" s="61"/>
      <c r="N22" s="61"/>
      <c r="O22" s="61"/>
      <c r="P22" s="61"/>
      <c r="Q22" s="61"/>
      <c r="R22" s="63"/>
    </row>
    <row r="23" spans="1:18">
      <c r="A23" s="26"/>
      <c r="B23" s="18">
        <v>201907</v>
      </c>
      <c r="C23" s="19">
        <v>201908</v>
      </c>
      <c r="D23" s="19">
        <v>201909</v>
      </c>
      <c r="E23" s="19">
        <v>201910</v>
      </c>
      <c r="F23" s="19">
        <v>201911</v>
      </c>
      <c r="G23" s="19">
        <v>201912</v>
      </c>
      <c r="H23" s="19">
        <v>202001</v>
      </c>
      <c r="I23" s="19">
        <v>202002</v>
      </c>
      <c r="J23" s="12" t="s">
        <v>5</v>
      </c>
      <c r="K23" s="18">
        <v>201907</v>
      </c>
      <c r="L23" s="19">
        <v>201908</v>
      </c>
      <c r="M23" s="19">
        <v>201909</v>
      </c>
      <c r="N23" s="19">
        <v>201910</v>
      </c>
      <c r="O23" s="19">
        <v>201911</v>
      </c>
      <c r="P23" s="19">
        <v>201912</v>
      </c>
      <c r="Q23" s="19">
        <v>202001</v>
      </c>
      <c r="R23" s="19">
        <v>202002</v>
      </c>
    </row>
    <row r="24" spans="1:18">
      <c r="A24" s="4" t="s">
        <v>3</v>
      </c>
      <c r="B24" s="7">
        <v>24</v>
      </c>
      <c r="C24" s="3">
        <v>7</v>
      </c>
      <c r="D24" s="3">
        <v>51</v>
      </c>
      <c r="E24" s="3">
        <v>53</v>
      </c>
      <c r="F24" s="3">
        <v>59</v>
      </c>
      <c r="G24" s="3">
        <v>13</v>
      </c>
      <c r="H24" s="3">
        <v>93</v>
      </c>
      <c r="I24" s="3">
        <v>179</v>
      </c>
      <c r="J24" s="14" t="s">
        <v>3</v>
      </c>
      <c r="K24" s="7">
        <v>400</v>
      </c>
      <c r="L24" s="3">
        <v>900</v>
      </c>
      <c r="M24" s="3">
        <v>1000</v>
      </c>
      <c r="N24" s="3">
        <v>1100</v>
      </c>
      <c r="O24" s="3">
        <v>1300</v>
      </c>
      <c r="P24" s="3">
        <v>300</v>
      </c>
      <c r="Q24" s="3">
        <v>2100</v>
      </c>
      <c r="R24" s="3">
        <v>3700</v>
      </c>
    </row>
    <row r="25" spans="1:18">
      <c r="A25" s="4" t="s">
        <v>4</v>
      </c>
      <c r="B25" s="7">
        <v>7</v>
      </c>
      <c r="C25" s="3">
        <v>33</v>
      </c>
      <c r="D25" s="3">
        <v>8</v>
      </c>
      <c r="E25" s="3">
        <v>28</v>
      </c>
      <c r="F25" s="3">
        <v>64</v>
      </c>
      <c r="G25" s="3">
        <v>65</v>
      </c>
      <c r="H25" s="3">
        <v>325</v>
      </c>
      <c r="I25" s="3">
        <v>189</v>
      </c>
      <c r="J25" s="14" t="s">
        <v>4</v>
      </c>
      <c r="K25" s="7">
        <v>12</v>
      </c>
      <c r="L25" s="3">
        <v>20</v>
      </c>
      <c r="M25" s="3">
        <v>13</v>
      </c>
      <c r="N25" s="3">
        <v>19</v>
      </c>
      <c r="O25" s="3">
        <v>29</v>
      </c>
      <c r="P25" s="3">
        <v>31</v>
      </c>
      <c r="Q25" s="3">
        <v>148</v>
      </c>
      <c r="R25" s="3">
        <v>94</v>
      </c>
    </row>
    <row r="26" spans="1:18">
      <c r="A26" s="4" t="s">
        <v>0</v>
      </c>
      <c r="B26" s="7">
        <v>2004</v>
      </c>
      <c r="C26" s="3">
        <v>4809</v>
      </c>
      <c r="D26" s="3">
        <v>3726</v>
      </c>
      <c r="E26" s="3">
        <v>6264</v>
      </c>
      <c r="F26" s="3">
        <v>8459</v>
      </c>
      <c r="G26" s="3">
        <v>6026</v>
      </c>
      <c r="H26" s="3">
        <v>4096</v>
      </c>
      <c r="I26" s="3">
        <v>4893</v>
      </c>
      <c r="J26" s="14" t="s">
        <v>0</v>
      </c>
      <c r="K26" s="7">
        <v>9000</v>
      </c>
      <c r="L26" s="3">
        <v>13000</v>
      </c>
      <c r="M26" s="3">
        <v>10500</v>
      </c>
      <c r="N26" s="3">
        <v>17000</v>
      </c>
      <c r="O26" s="3">
        <v>23000</v>
      </c>
      <c r="P26" s="3">
        <v>16000</v>
      </c>
      <c r="Q26" s="3">
        <v>11000</v>
      </c>
      <c r="R26" s="3">
        <v>14000</v>
      </c>
    </row>
    <row r="27" spans="1:18">
      <c r="A27" s="4" t="s">
        <v>1</v>
      </c>
      <c r="B27" s="7">
        <v>443</v>
      </c>
      <c r="C27" s="3">
        <v>1165</v>
      </c>
      <c r="D27" s="3">
        <v>1294</v>
      </c>
      <c r="E27" s="3">
        <v>1673</v>
      </c>
      <c r="F27" s="3">
        <v>1856</v>
      </c>
      <c r="G27" s="3">
        <v>2688</v>
      </c>
      <c r="H27" s="3">
        <v>2846</v>
      </c>
      <c r="I27" s="3">
        <v>2944</v>
      </c>
      <c r="J27" s="14" t="s">
        <v>1</v>
      </c>
      <c r="K27" s="7">
        <v>13000</v>
      </c>
      <c r="L27" s="3">
        <v>18500</v>
      </c>
      <c r="M27" s="3">
        <v>19000</v>
      </c>
      <c r="N27" s="3">
        <v>24000</v>
      </c>
      <c r="O27" s="3">
        <v>25000</v>
      </c>
      <c r="P27" s="3">
        <v>38000</v>
      </c>
      <c r="Q27" s="3">
        <v>41000</v>
      </c>
      <c r="R27" s="3">
        <v>44000</v>
      </c>
    </row>
    <row r="28" spans="1:18">
      <c r="A28" s="4" t="s">
        <v>2</v>
      </c>
      <c r="B28" s="7">
        <v>1</v>
      </c>
      <c r="C28" s="3">
        <v>11</v>
      </c>
      <c r="D28" s="3">
        <v>1</v>
      </c>
      <c r="E28" s="3">
        <v>7</v>
      </c>
      <c r="F28" s="3">
        <v>36</v>
      </c>
      <c r="G28" s="3">
        <v>55</v>
      </c>
      <c r="H28" s="3">
        <v>312</v>
      </c>
      <c r="I28" s="3">
        <v>159</v>
      </c>
      <c r="J28" s="14" t="s">
        <v>2</v>
      </c>
      <c r="K28" s="7">
        <v>90</v>
      </c>
      <c r="L28" s="3">
        <v>180</v>
      </c>
      <c r="M28" s="3">
        <v>100</v>
      </c>
      <c r="N28" s="3">
        <v>130</v>
      </c>
      <c r="O28" s="3">
        <v>550</v>
      </c>
      <c r="P28" s="3">
        <v>900</v>
      </c>
      <c r="Q28" s="3">
        <v>4360</v>
      </c>
      <c r="R28" s="3">
        <v>2420</v>
      </c>
    </row>
    <row r="29" spans="1:18" ht="17" thickBot="1">
      <c r="A29" s="4"/>
      <c r="B29" s="7">
        <f>SUM(B24:B28)</f>
        <v>2479</v>
      </c>
      <c r="C29" s="7">
        <f t="shared" ref="C29:I29" si="5">SUM(C24:C28)</f>
        <v>6025</v>
      </c>
      <c r="D29" s="7">
        <f t="shared" si="5"/>
        <v>5080</v>
      </c>
      <c r="E29" s="7">
        <f t="shared" si="5"/>
        <v>8025</v>
      </c>
      <c r="F29" s="7">
        <f t="shared" si="5"/>
        <v>10474</v>
      </c>
      <c r="G29" s="7">
        <f t="shared" si="5"/>
        <v>8847</v>
      </c>
      <c r="H29" s="7">
        <f t="shared" si="5"/>
        <v>7672</v>
      </c>
      <c r="I29" s="7">
        <f t="shared" si="5"/>
        <v>8364</v>
      </c>
      <c r="J29" s="14"/>
      <c r="K29" s="7"/>
      <c r="L29" s="3"/>
      <c r="M29" s="3"/>
      <c r="N29" s="3"/>
      <c r="O29" s="3"/>
      <c r="P29" s="3"/>
      <c r="Q29" s="3"/>
      <c r="R29" s="3"/>
    </row>
    <row r="30" spans="1:18" ht="17" thickBot="1">
      <c r="A30" s="26"/>
      <c r="B30" s="62" t="s">
        <v>9</v>
      </c>
      <c r="C30" s="61"/>
      <c r="D30" s="61"/>
      <c r="E30" s="61"/>
      <c r="F30" s="61"/>
      <c r="G30" s="61"/>
      <c r="H30" s="61"/>
      <c r="I30" s="63"/>
      <c r="J30" s="52"/>
      <c r="K30" s="27"/>
      <c r="L30" s="28"/>
      <c r="M30" s="28"/>
      <c r="N30" s="28"/>
      <c r="O30" s="28"/>
      <c r="P30" s="28"/>
      <c r="Q30" s="28"/>
      <c r="R30" s="28"/>
    </row>
    <row r="31" spans="1:18" ht="17" thickBot="1">
      <c r="A31" s="26"/>
      <c r="B31" s="6">
        <v>201907</v>
      </c>
      <c r="C31" s="2">
        <v>201908</v>
      </c>
      <c r="D31" s="2">
        <v>201909</v>
      </c>
      <c r="E31" s="2">
        <v>201910</v>
      </c>
      <c r="F31" s="2">
        <v>201911</v>
      </c>
      <c r="G31" s="2">
        <v>201912</v>
      </c>
      <c r="H31" s="2">
        <v>202001</v>
      </c>
      <c r="I31" s="2">
        <v>202002</v>
      </c>
      <c r="J31" s="65"/>
      <c r="K31" s="66"/>
      <c r="L31" s="66"/>
      <c r="M31" s="66"/>
      <c r="N31" s="66"/>
      <c r="O31" s="66"/>
      <c r="P31" s="66"/>
      <c r="Q31" s="66"/>
      <c r="R31" s="66"/>
    </row>
    <row r="32" spans="1:18">
      <c r="A32" s="13" t="s">
        <v>3</v>
      </c>
      <c r="B32" s="39">
        <f>K24/B24</f>
        <v>16.666666666666668</v>
      </c>
      <c r="C32" s="39">
        <f>L24/C24</f>
        <v>128.57142857142858</v>
      </c>
      <c r="D32" s="39">
        <f>M24/D24</f>
        <v>19.607843137254903</v>
      </c>
      <c r="E32" s="39">
        <f>N24/E24</f>
        <v>20.754716981132077</v>
      </c>
      <c r="F32" s="39">
        <f>O24/F24</f>
        <v>22.033898305084747</v>
      </c>
      <c r="G32" s="39">
        <f>P24/G24</f>
        <v>23.076923076923077</v>
      </c>
      <c r="H32" s="39">
        <f>Q24/H24</f>
        <v>22.580645161290324</v>
      </c>
      <c r="I32" s="39">
        <f>R24/I24</f>
        <v>20.670391061452513</v>
      </c>
    </row>
    <row r="33" spans="1:18">
      <c r="A33" s="4" t="s">
        <v>4</v>
      </c>
      <c r="B33" s="30">
        <f>K25/B25</f>
        <v>1.7142857142857142</v>
      </c>
      <c r="C33" s="30">
        <f>L25/C25</f>
        <v>0.60606060606060608</v>
      </c>
      <c r="D33" s="30">
        <f>M25/D25</f>
        <v>1.625</v>
      </c>
      <c r="E33" s="30">
        <f>N25/E25</f>
        <v>0.6785714285714286</v>
      </c>
      <c r="F33" s="30">
        <f>O25/F25</f>
        <v>0.453125</v>
      </c>
      <c r="G33" s="30">
        <f>P25/G25</f>
        <v>0.47692307692307695</v>
      </c>
      <c r="H33" s="30">
        <f>Q25/H25</f>
        <v>0.45538461538461539</v>
      </c>
      <c r="I33" s="30">
        <f>R25/I25</f>
        <v>0.49735449735449733</v>
      </c>
    </row>
    <row r="34" spans="1:18">
      <c r="A34" s="4" t="s">
        <v>0</v>
      </c>
      <c r="B34" s="30">
        <f>K26/B26</f>
        <v>4.4910179640718564</v>
      </c>
      <c r="C34" s="30">
        <f>L26/C26</f>
        <v>2.7032647119983366</v>
      </c>
      <c r="D34" s="30">
        <f>M26/D26</f>
        <v>2.818035426731079</v>
      </c>
      <c r="E34" s="30">
        <f>N26/E26</f>
        <v>2.7139208173690932</v>
      </c>
      <c r="F34" s="30">
        <f>O26/F26</f>
        <v>2.7189975174370491</v>
      </c>
      <c r="G34" s="30">
        <f>P26/G26</f>
        <v>2.6551609691337537</v>
      </c>
      <c r="H34" s="30">
        <f>Q26/H26</f>
        <v>2.685546875</v>
      </c>
      <c r="I34" s="30">
        <f>R26/I26</f>
        <v>2.8612303290414878</v>
      </c>
    </row>
    <row r="35" spans="1:18">
      <c r="A35" s="4" t="s">
        <v>1</v>
      </c>
      <c r="B35" s="30">
        <f>K27/B27</f>
        <v>29.345372460496613</v>
      </c>
      <c r="C35" s="30">
        <f>L27/C27</f>
        <v>15.879828326180258</v>
      </c>
      <c r="D35" s="30">
        <f>M27/D27</f>
        <v>14.683153013910356</v>
      </c>
      <c r="E35" s="30">
        <f>N27/E27</f>
        <v>14.34548714883443</v>
      </c>
      <c r="F35" s="30">
        <f>O27/F27</f>
        <v>13.469827586206897</v>
      </c>
      <c r="G35" s="30">
        <f>P27/G27</f>
        <v>14.136904761904763</v>
      </c>
      <c r="H35" s="30">
        <f>Q27/H27</f>
        <v>14.406184118060436</v>
      </c>
      <c r="I35" s="30">
        <f>R27/I27</f>
        <v>14.945652173913043</v>
      </c>
    </row>
    <row r="36" spans="1:18" ht="17" thickBot="1">
      <c r="A36" s="4" t="s">
        <v>2</v>
      </c>
      <c r="B36" s="30">
        <f>K28/B28</f>
        <v>90</v>
      </c>
      <c r="C36" s="30">
        <f>L28/C28</f>
        <v>16.363636363636363</v>
      </c>
      <c r="D36" s="30">
        <f>M28/D28</f>
        <v>100</v>
      </c>
      <c r="E36" s="30">
        <f>N28/E28</f>
        <v>18.571428571428573</v>
      </c>
      <c r="F36" s="30">
        <f>O28/F28</f>
        <v>15.277777777777779</v>
      </c>
      <c r="G36" s="30">
        <f>P28/G28</f>
        <v>16.363636363636363</v>
      </c>
      <c r="H36" s="30">
        <f>Q28/H28</f>
        <v>13.974358974358974</v>
      </c>
      <c r="I36" s="30">
        <f>R28/I28</f>
        <v>15.220125786163521</v>
      </c>
    </row>
    <row r="37" spans="1:18" ht="17" thickBot="1">
      <c r="A37" s="26"/>
      <c r="B37" s="56" t="s">
        <v>11</v>
      </c>
      <c r="C37" s="57"/>
      <c r="D37" s="57"/>
      <c r="E37" s="57"/>
      <c r="F37" s="57"/>
      <c r="G37" s="57"/>
      <c r="H37" s="57"/>
      <c r="I37" s="58"/>
      <c r="J37" s="56" t="s">
        <v>10</v>
      </c>
      <c r="K37" s="57"/>
      <c r="L37" s="57"/>
      <c r="M37" s="57"/>
      <c r="N37" s="57"/>
      <c r="O37" s="57"/>
      <c r="P37" s="57"/>
      <c r="Q37" s="57"/>
      <c r="R37" s="58"/>
    </row>
    <row r="38" spans="1:18">
      <c r="A38" s="59" t="s">
        <v>6</v>
      </c>
      <c r="B38" s="32">
        <v>300</v>
      </c>
      <c r="C38" s="33">
        <v>400</v>
      </c>
      <c r="D38" s="33">
        <v>900</v>
      </c>
      <c r="E38" s="33">
        <v>1000</v>
      </c>
      <c r="F38" s="33">
        <v>1100</v>
      </c>
      <c r="G38" s="33">
        <v>1300</v>
      </c>
      <c r="H38" s="33">
        <v>2100</v>
      </c>
      <c r="I38" s="44">
        <v>3700</v>
      </c>
      <c r="J38" s="12" t="s">
        <v>3</v>
      </c>
      <c r="K38" s="21">
        <f>B38/B39</f>
        <v>23.076923076923077</v>
      </c>
      <c r="L38" s="22">
        <f>(C38-B38)/(C39-B39)</f>
        <v>9.0909090909090917</v>
      </c>
      <c r="M38" s="23">
        <f t="shared" ref="M38:R38" si="6">(D38-C38)/(D39-C39)</f>
        <v>-29.411764705882351</v>
      </c>
      <c r="N38" s="22">
        <f t="shared" si="6"/>
        <v>2.2727272727272729</v>
      </c>
      <c r="O38" s="22">
        <f t="shared" si="6"/>
        <v>50</v>
      </c>
      <c r="P38" s="22">
        <f t="shared" si="6"/>
        <v>33.333333333333336</v>
      </c>
      <c r="Q38" s="22">
        <f t="shared" si="6"/>
        <v>23.529411764705884</v>
      </c>
      <c r="R38" s="22">
        <f t="shared" si="6"/>
        <v>18.604651162790699</v>
      </c>
    </row>
    <row r="39" spans="1:18">
      <c r="A39" s="60"/>
      <c r="B39" s="45">
        <v>13</v>
      </c>
      <c r="C39" s="46">
        <v>24</v>
      </c>
      <c r="D39" s="46">
        <v>7</v>
      </c>
      <c r="E39" s="46">
        <v>51</v>
      </c>
      <c r="F39" s="46">
        <v>53</v>
      </c>
      <c r="G39" s="46">
        <v>59</v>
      </c>
      <c r="H39" s="46">
        <v>93</v>
      </c>
      <c r="I39" s="47">
        <v>179</v>
      </c>
      <c r="J39" s="14" t="s">
        <v>4</v>
      </c>
      <c r="K39" s="17">
        <f>B40/B41</f>
        <v>1.7142857142857142</v>
      </c>
      <c r="L39" s="16">
        <f>(C40-B40)/(C41-B41)</f>
        <v>1</v>
      </c>
      <c r="M39" s="16">
        <f t="shared" ref="M39:R39" si="7">(D40-C40)/(D41-C41)</f>
        <v>0.3</v>
      </c>
      <c r="N39" s="16">
        <f t="shared" si="7"/>
        <v>0.2</v>
      </c>
      <c r="O39" s="16">
        <f t="shared" si="7"/>
        <v>0.29032258064516131</v>
      </c>
      <c r="P39" s="16">
        <f t="shared" si="7"/>
        <v>2</v>
      </c>
      <c r="Q39" s="16">
        <f t="shared" si="7"/>
        <v>0.50806451612903225</v>
      </c>
      <c r="R39" s="16">
        <f t="shared" si="7"/>
        <v>0.39705882352941174</v>
      </c>
    </row>
    <row r="40" spans="1:18">
      <c r="A40" s="59" t="s">
        <v>4</v>
      </c>
      <c r="B40" s="34">
        <v>12</v>
      </c>
      <c r="C40" s="35">
        <v>13</v>
      </c>
      <c r="D40" s="35">
        <v>19</v>
      </c>
      <c r="E40" s="35">
        <v>20</v>
      </c>
      <c r="F40" s="35">
        <v>29</v>
      </c>
      <c r="G40" s="35">
        <v>31</v>
      </c>
      <c r="H40" s="35">
        <v>94</v>
      </c>
      <c r="I40" s="36">
        <v>148</v>
      </c>
      <c r="J40" s="14" t="s">
        <v>0</v>
      </c>
      <c r="K40" s="7">
        <f>B42/B43</f>
        <v>4.4910179640718564</v>
      </c>
      <c r="L40" s="16">
        <f>(C42-B42)/(C43-B43)</f>
        <v>0.87108013937282225</v>
      </c>
      <c r="M40" s="16">
        <f t="shared" ref="M40:R40" si="8">(D42-C42)/(D43-C43)</f>
        <v>0.21616947686986598</v>
      </c>
      <c r="N40" s="64">
        <f t="shared" si="8"/>
        <v>-1.6260162601626016</v>
      </c>
      <c r="O40" s="16">
        <f t="shared" si="8"/>
        <v>11.904761904761905</v>
      </c>
      <c r="P40" s="16">
        <f t="shared" si="8"/>
        <v>1.7652250661959399</v>
      </c>
      <c r="Q40" s="16">
        <f t="shared" si="8"/>
        <v>4.2016806722689077</v>
      </c>
      <c r="R40" s="16">
        <f t="shared" si="8"/>
        <v>2.7334851936218678</v>
      </c>
    </row>
    <row r="41" spans="1:18">
      <c r="A41" s="60"/>
      <c r="B41" s="45">
        <v>7</v>
      </c>
      <c r="C41" s="46">
        <v>8</v>
      </c>
      <c r="D41" s="46">
        <v>28</v>
      </c>
      <c r="E41" s="46">
        <v>33</v>
      </c>
      <c r="F41" s="46">
        <v>64</v>
      </c>
      <c r="G41" s="46">
        <v>65</v>
      </c>
      <c r="H41" s="46">
        <v>189</v>
      </c>
      <c r="I41" s="47">
        <v>325</v>
      </c>
      <c r="J41" s="14" t="s">
        <v>1</v>
      </c>
      <c r="K41" s="17">
        <f>B44/B45</f>
        <v>29.345372460496613</v>
      </c>
      <c r="L41" s="16">
        <f>(C44-B44)/(C45-B45)</f>
        <v>7.6177285318559553</v>
      </c>
      <c r="M41" s="16">
        <f t="shared" ref="M41:R41" si="9">(D44-C44)/(D45-C45)</f>
        <v>3.8759689922480618</v>
      </c>
      <c r="N41" s="16">
        <f t="shared" si="9"/>
        <v>13.192612137203167</v>
      </c>
      <c r="O41" s="16">
        <f t="shared" si="9"/>
        <v>5.4644808743169397</v>
      </c>
      <c r="P41" s="16">
        <f t="shared" si="9"/>
        <v>15.625</v>
      </c>
      <c r="Q41" s="16">
        <f t="shared" si="9"/>
        <v>18.9873417721519</v>
      </c>
      <c r="R41" s="16">
        <f t="shared" si="9"/>
        <v>30.612244897959183</v>
      </c>
    </row>
    <row r="42" spans="1:18">
      <c r="A42" s="59" t="s">
        <v>0</v>
      </c>
      <c r="B42" s="37">
        <v>9000</v>
      </c>
      <c r="C42" s="38">
        <v>10500</v>
      </c>
      <c r="D42" s="38">
        <v>11000</v>
      </c>
      <c r="E42" s="38">
        <v>13000</v>
      </c>
      <c r="F42" s="38">
        <v>14000</v>
      </c>
      <c r="G42" s="38">
        <v>16000</v>
      </c>
      <c r="H42" s="38">
        <v>17000</v>
      </c>
      <c r="I42" s="38">
        <v>23000</v>
      </c>
      <c r="J42" s="14" t="s">
        <v>2</v>
      </c>
      <c r="K42" s="7">
        <f>B46/B47</f>
        <v>90</v>
      </c>
      <c r="L42" s="16">
        <v>0</v>
      </c>
      <c r="M42" s="16">
        <f t="shared" ref="M42:R42" si="10">(D46-C46)/(D47-C47)</f>
        <v>5</v>
      </c>
      <c r="N42" s="16">
        <f t="shared" si="10"/>
        <v>12.5</v>
      </c>
      <c r="O42" s="16">
        <f t="shared" si="10"/>
        <v>14.8</v>
      </c>
      <c r="P42" s="16">
        <f t="shared" si="10"/>
        <v>18.421052631578949</v>
      </c>
      <c r="Q42" s="16">
        <f t="shared" si="10"/>
        <v>14.615384615384615</v>
      </c>
      <c r="R42" s="16">
        <f t="shared" si="10"/>
        <v>12.679738562091503</v>
      </c>
    </row>
    <row r="43" spans="1:18">
      <c r="A43" s="60"/>
      <c r="B43" s="29">
        <v>2004</v>
      </c>
      <c r="C43" s="15">
        <v>3726</v>
      </c>
      <c r="D43" s="15">
        <v>6039</v>
      </c>
      <c r="E43" s="15">
        <v>4809</v>
      </c>
      <c r="F43" s="15">
        <v>4893</v>
      </c>
      <c r="G43" s="15">
        <v>6026</v>
      </c>
      <c r="H43" s="15">
        <v>6264</v>
      </c>
      <c r="I43" s="15">
        <v>8459</v>
      </c>
      <c r="J43" s="53"/>
      <c r="K43" s="29"/>
      <c r="L43" s="15"/>
      <c r="M43" s="15"/>
      <c r="N43" s="15"/>
      <c r="O43" s="15"/>
      <c r="P43" s="15"/>
      <c r="Q43" s="15"/>
      <c r="R43" s="15"/>
    </row>
    <row r="44" spans="1:18">
      <c r="A44" s="59" t="s">
        <v>12</v>
      </c>
      <c r="B44" s="34">
        <v>13000</v>
      </c>
      <c r="C44" s="35">
        <v>18500</v>
      </c>
      <c r="D44" s="35">
        <v>19000</v>
      </c>
      <c r="E44" s="35">
        <v>24000</v>
      </c>
      <c r="F44" s="35">
        <v>25000</v>
      </c>
      <c r="G44" s="35">
        <v>38000</v>
      </c>
      <c r="H44" s="35">
        <v>41000</v>
      </c>
      <c r="I44" s="36">
        <v>44000</v>
      </c>
      <c r="J44" s="14"/>
      <c r="K44" s="29"/>
      <c r="L44" s="15"/>
      <c r="M44" s="15"/>
      <c r="N44" s="15"/>
      <c r="O44" s="15"/>
      <c r="P44" s="15"/>
      <c r="Q44" s="15"/>
      <c r="R44" s="15"/>
    </row>
    <row r="45" spans="1:18">
      <c r="A45" s="60"/>
      <c r="B45" s="45">
        <v>443</v>
      </c>
      <c r="C45" s="46">
        <v>1165</v>
      </c>
      <c r="D45" s="46">
        <v>1294</v>
      </c>
      <c r="E45" s="46">
        <v>1673</v>
      </c>
      <c r="F45" s="46">
        <v>1856</v>
      </c>
      <c r="G45" s="46">
        <v>2688</v>
      </c>
      <c r="H45" s="46">
        <v>2846</v>
      </c>
      <c r="I45" s="47">
        <v>2944</v>
      </c>
      <c r="J45" s="53"/>
      <c r="K45" s="29"/>
      <c r="L45" s="15"/>
      <c r="M45" s="15"/>
      <c r="N45" s="15"/>
      <c r="O45" s="15"/>
      <c r="P45" s="15"/>
      <c r="Q45" s="15"/>
      <c r="R45" s="15"/>
    </row>
    <row r="46" spans="1:18">
      <c r="A46" s="54" t="s">
        <v>2</v>
      </c>
      <c r="B46" s="37">
        <v>90</v>
      </c>
      <c r="C46" s="38">
        <v>100</v>
      </c>
      <c r="D46" s="38">
        <v>130</v>
      </c>
      <c r="E46" s="38">
        <v>180</v>
      </c>
      <c r="F46" s="38">
        <v>550</v>
      </c>
      <c r="G46" s="38">
        <v>900</v>
      </c>
      <c r="H46" s="38">
        <v>2420</v>
      </c>
      <c r="I46" s="38">
        <v>4360</v>
      </c>
      <c r="J46" s="14"/>
      <c r="K46" s="29"/>
      <c r="L46" s="15"/>
      <c r="M46" s="15"/>
      <c r="N46" s="15"/>
      <c r="O46" s="15"/>
      <c r="P46" s="15"/>
      <c r="Q46" s="15"/>
      <c r="R46" s="15"/>
    </row>
    <row r="47" spans="1:18">
      <c r="A47" s="55"/>
      <c r="B47" s="29">
        <v>1</v>
      </c>
      <c r="C47" s="15">
        <v>1</v>
      </c>
      <c r="D47" s="15">
        <v>7</v>
      </c>
      <c r="E47" s="15">
        <v>11</v>
      </c>
      <c r="F47" s="15">
        <v>36</v>
      </c>
      <c r="G47" s="15">
        <v>55</v>
      </c>
      <c r="H47" s="15">
        <v>159</v>
      </c>
      <c r="I47" s="15">
        <v>312</v>
      </c>
      <c r="J47" s="53"/>
      <c r="K47" s="29"/>
      <c r="L47" s="15"/>
      <c r="M47" s="15"/>
      <c r="N47" s="15"/>
      <c r="O47" s="15"/>
      <c r="P47" s="15"/>
      <c r="Q47" s="15"/>
      <c r="R47" s="15"/>
    </row>
    <row r="54" spans="1:9">
      <c r="B54">
        <v>201907</v>
      </c>
      <c r="C54">
        <v>201908</v>
      </c>
      <c r="D54">
        <v>201909</v>
      </c>
      <c r="E54">
        <v>201910</v>
      </c>
      <c r="F54">
        <v>201911</v>
      </c>
      <c r="G54">
        <v>201912</v>
      </c>
      <c r="H54">
        <v>202001</v>
      </c>
      <c r="I54">
        <v>202002</v>
      </c>
    </row>
    <row r="55" spans="1:9">
      <c r="A55" t="s">
        <v>8</v>
      </c>
      <c r="B55">
        <v>22502</v>
      </c>
      <c r="C55">
        <v>32600</v>
      </c>
      <c r="D55">
        <v>30613</v>
      </c>
      <c r="E55">
        <v>42249</v>
      </c>
      <c r="F55">
        <v>49879</v>
      </c>
      <c r="G55">
        <v>55231</v>
      </c>
      <c r="H55">
        <v>58608</v>
      </c>
      <c r="I55">
        <v>64214</v>
      </c>
    </row>
    <row r="56" spans="1:9">
      <c r="A56" t="s">
        <v>16</v>
      </c>
      <c r="B56">
        <v>2479</v>
      </c>
      <c r="C56">
        <v>6025</v>
      </c>
      <c r="D56">
        <v>5080</v>
      </c>
      <c r="E56">
        <v>8025</v>
      </c>
      <c r="F56">
        <v>10474</v>
      </c>
      <c r="G56">
        <v>8847</v>
      </c>
      <c r="H56">
        <v>7672</v>
      </c>
      <c r="I56">
        <v>8364</v>
      </c>
    </row>
    <row r="57" spans="1:9">
      <c r="A57" t="s">
        <v>20</v>
      </c>
      <c r="B57">
        <f>B55/B56</f>
        <v>9.0770471964501809</v>
      </c>
      <c r="C57">
        <f t="shared" ref="C57:I57" si="11">C55/C56</f>
        <v>5.4107883817427389</v>
      </c>
      <c r="D57">
        <f t="shared" si="11"/>
        <v>6.0261811023622052</v>
      </c>
      <c r="E57">
        <f t="shared" si="11"/>
        <v>5.2646728971962613</v>
      </c>
      <c r="F57">
        <f t="shared" si="11"/>
        <v>4.7621729998090512</v>
      </c>
      <c r="G57">
        <f t="shared" si="11"/>
        <v>6.2429072001808521</v>
      </c>
      <c r="H57">
        <f t="shared" si="11"/>
        <v>7.6392075078206467</v>
      </c>
      <c r="I57">
        <f t="shared" si="11"/>
        <v>7.6774270683883312</v>
      </c>
    </row>
    <row r="62" spans="1:9">
      <c r="A62" t="s">
        <v>19</v>
      </c>
      <c r="B62">
        <f>SUM(B55:I55)</f>
        <v>355896</v>
      </c>
    </row>
    <row r="63" spans="1:9">
      <c r="A63" t="s">
        <v>18</v>
      </c>
      <c r="B63">
        <f>SUM(B56:I56)</f>
        <v>56966</v>
      </c>
    </row>
    <row r="64" spans="1:9">
      <c r="A64" t="s">
        <v>17</v>
      </c>
      <c r="B64">
        <f>B62/B63</f>
        <v>6.2475160622125481</v>
      </c>
    </row>
  </sheetData>
  <mergeCells count="18">
    <mergeCell ref="A38:A39"/>
    <mergeCell ref="A40:A41"/>
    <mergeCell ref="A42:A43"/>
    <mergeCell ref="A44:A45"/>
    <mergeCell ref="A46:A47"/>
    <mergeCell ref="A14:A15"/>
    <mergeCell ref="A16:A17"/>
    <mergeCell ref="B22:I22"/>
    <mergeCell ref="K22:R22"/>
    <mergeCell ref="B30:I30"/>
    <mergeCell ref="B37:I37"/>
    <mergeCell ref="J37:R37"/>
    <mergeCell ref="B1:I1"/>
    <mergeCell ref="K1:R1"/>
    <mergeCell ref="B6:I6"/>
    <mergeCell ref="B11:I11"/>
    <mergeCell ref="J11:R11"/>
    <mergeCell ref="A12:A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105D-8490-9340-B6B5-57C9BCFFD704}">
  <dimension ref="A1:J56"/>
  <sheetViews>
    <sheetView topLeftCell="A22" workbookViewId="0">
      <selection activeCell="C47" sqref="C47"/>
    </sheetView>
  </sheetViews>
  <sheetFormatPr baseColWidth="10" defaultRowHeight="16"/>
  <cols>
    <col min="1" max="1" width="18.6640625" bestFit="1" customWidth="1"/>
  </cols>
  <sheetData>
    <row r="1" spans="1:10">
      <c r="A1" s="53"/>
      <c r="B1" s="29">
        <v>201907</v>
      </c>
      <c r="C1" s="15">
        <v>201908</v>
      </c>
      <c r="D1" s="15">
        <v>201909</v>
      </c>
      <c r="E1" s="15">
        <v>201910</v>
      </c>
      <c r="F1" s="15">
        <v>201911</v>
      </c>
      <c r="G1" s="15">
        <v>201912</v>
      </c>
      <c r="H1" s="15">
        <v>202001</v>
      </c>
      <c r="I1" s="15">
        <v>202002</v>
      </c>
    </row>
    <row r="2" spans="1:10">
      <c r="A2" s="53" t="s">
        <v>8</v>
      </c>
      <c r="B2" s="29">
        <v>22502</v>
      </c>
      <c r="C2" s="15">
        <v>32600</v>
      </c>
      <c r="D2" s="15">
        <v>30613</v>
      </c>
      <c r="E2" s="15">
        <v>42249</v>
      </c>
      <c r="F2" s="15">
        <v>49879</v>
      </c>
      <c r="G2" s="15">
        <v>55231</v>
      </c>
      <c r="H2" s="15">
        <v>58608</v>
      </c>
      <c r="I2" s="15">
        <v>64214</v>
      </c>
    </row>
    <row r="3" spans="1:10">
      <c r="A3" s="53" t="s">
        <v>23</v>
      </c>
      <c r="B3" s="29">
        <v>15357</v>
      </c>
      <c r="C3" s="15">
        <v>13554</v>
      </c>
      <c r="D3" s="15">
        <v>9448</v>
      </c>
      <c r="E3" s="15">
        <v>13403</v>
      </c>
      <c r="F3" s="15">
        <v>16976</v>
      </c>
      <c r="G3" s="15">
        <v>15366</v>
      </c>
      <c r="H3" s="15">
        <v>13867</v>
      </c>
      <c r="I3" s="15">
        <v>15199</v>
      </c>
    </row>
    <row r="4" spans="1:10">
      <c r="A4" s="53" t="s">
        <v>22</v>
      </c>
      <c r="B4" s="29">
        <v>2479</v>
      </c>
      <c r="C4" s="15">
        <v>6025</v>
      </c>
      <c r="D4" s="15">
        <v>5080</v>
      </c>
      <c r="E4" s="15">
        <v>8025</v>
      </c>
      <c r="F4" s="15">
        <v>10474</v>
      </c>
      <c r="G4" s="15">
        <v>8847</v>
      </c>
      <c r="H4" s="15">
        <v>7672</v>
      </c>
      <c r="I4" s="15">
        <v>8364</v>
      </c>
    </row>
    <row r="5" spans="1:10">
      <c r="A5" s="53" t="s">
        <v>21</v>
      </c>
      <c r="B5" s="29">
        <f>B4/B3</f>
        <v>0.16142475743960408</v>
      </c>
      <c r="C5" s="15">
        <f t="shared" ref="C5:I5" si="0">C4/C3</f>
        <v>0.44451822340268554</v>
      </c>
      <c r="D5" s="15">
        <f t="shared" si="0"/>
        <v>0.53767993226079591</v>
      </c>
      <c r="E5" s="15">
        <f t="shared" si="0"/>
        <v>0.59874654928001192</v>
      </c>
      <c r="F5" s="15">
        <f t="shared" si="0"/>
        <v>0.61698868991517442</v>
      </c>
      <c r="G5" s="15">
        <f t="shared" si="0"/>
        <v>0.57575165950800467</v>
      </c>
      <c r="H5" s="15">
        <f t="shared" si="0"/>
        <v>0.55325593134780415</v>
      </c>
      <c r="I5" s="15">
        <f t="shared" si="0"/>
        <v>0.5502993618001184</v>
      </c>
    </row>
    <row r="6" spans="1:10">
      <c r="B6" s="29"/>
      <c r="C6" s="15"/>
      <c r="D6" s="15"/>
      <c r="E6" s="15"/>
      <c r="F6" s="15"/>
      <c r="G6" s="15"/>
      <c r="H6" s="15"/>
      <c r="I6" s="15"/>
    </row>
    <row r="7" spans="1:10">
      <c r="B7" s="29"/>
      <c r="C7" s="15"/>
      <c r="D7" s="15"/>
      <c r="E7" s="15"/>
      <c r="F7" s="15"/>
      <c r="G7" s="15"/>
      <c r="H7" s="15"/>
      <c r="I7" s="15"/>
    </row>
    <row r="8" spans="1:10">
      <c r="B8" s="29"/>
      <c r="C8" s="15"/>
      <c r="D8" s="15"/>
      <c r="E8" s="15"/>
      <c r="F8" s="15"/>
      <c r="G8" s="15"/>
      <c r="H8" s="15"/>
      <c r="I8" s="15"/>
    </row>
    <row r="9" spans="1:10">
      <c r="B9" s="29"/>
      <c r="C9" s="15"/>
      <c r="D9" s="15"/>
      <c r="E9" s="15"/>
      <c r="F9" s="15"/>
      <c r="G9" s="15"/>
      <c r="H9" s="15"/>
      <c r="I9" s="15"/>
    </row>
    <row r="10" spans="1:10">
      <c r="B10" s="29"/>
      <c r="C10" s="15"/>
      <c r="D10" s="15"/>
      <c r="E10" s="15"/>
      <c r="F10" s="15"/>
      <c r="G10" s="15"/>
      <c r="H10" s="15"/>
      <c r="I10" s="15"/>
    </row>
    <row r="11" spans="1:10">
      <c r="B11" s="29"/>
      <c r="C11" s="15"/>
      <c r="D11" s="15"/>
      <c r="E11" s="15"/>
      <c r="F11" s="15"/>
      <c r="G11" s="15"/>
      <c r="H11" s="15"/>
      <c r="I11" s="15"/>
      <c r="J11" t="s">
        <v>24</v>
      </c>
    </row>
    <row r="12" spans="1:10">
      <c r="B12" s="29"/>
      <c r="C12" s="15"/>
      <c r="D12" s="15"/>
      <c r="E12" s="15"/>
      <c r="F12" s="15"/>
      <c r="G12" s="15"/>
      <c r="H12" s="15"/>
      <c r="I12" s="15"/>
    </row>
    <row r="25" spans="1:10">
      <c r="B25" s="29">
        <v>201907</v>
      </c>
      <c r="C25" s="15">
        <v>201908</v>
      </c>
      <c r="D25" s="15">
        <v>201909</v>
      </c>
      <c r="E25" s="15">
        <v>201910</v>
      </c>
      <c r="F25" s="15">
        <v>201911</v>
      </c>
      <c r="G25" s="15">
        <v>201912</v>
      </c>
      <c r="H25" s="15">
        <v>202001</v>
      </c>
      <c r="I25" s="15">
        <v>202002</v>
      </c>
      <c r="J25" s="15">
        <v>202003</v>
      </c>
    </row>
    <row r="26" spans="1:10">
      <c r="A26">
        <v>1</v>
      </c>
      <c r="B26">
        <v>2194</v>
      </c>
      <c r="C26">
        <v>1714</v>
      </c>
      <c r="D26">
        <v>2643</v>
      </c>
      <c r="E26">
        <v>2098</v>
      </c>
      <c r="F26">
        <v>3184</v>
      </c>
      <c r="G26">
        <v>19722</v>
      </c>
      <c r="H26">
        <v>18424</v>
      </c>
      <c r="I26">
        <v>16392</v>
      </c>
      <c r="J26">
        <v>20594</v>
      </c>
    </row>
    <row r="27" spans="1:10">
      <c r="A27">
        <v>2</v>
      </c>
      <c r="F27">
        <v>1050</v>
      </c>
      <c r="G27">
        <v>4964</v>
      </c>
      <c r="H27">
        <v>13882</v>
      </c>
      <c r="I27">
        <v>13004</v>
      </c>
      <c r="J27">
        <v>10021</v>
      </c>
    </row>
    <row r="28" spans="1:10">
      <c r="B28">
        <v>1050</v>
      </c>
      <c r="C28">
        <v>4964</v>
      </c>
      <c r="D28">
        <v>13882</v>
      </c>
      <c r="E28">
        <v>13004</v>
      </c>
      <c r="F28">
        <v>10021</v>
      </c>
    </row>
    <row r="29" spans="1:10">
      <c r="A29">
        <v>3</v>
      </c>
      <c r="J29">
        <v>2348</v>
      </c>
    </row>
    <row r="30" spans="1:10">
      <c r="F30">
        <v>2348</v>
      </c>
    </row>
    <row r="31" spans="1:10">
      <c r="B31">
        <v>2348</v>
      </c>
    </row>
    <row r="32" spans="1:10">
      <c r="A32" t="s">
        <v>25</v>
      </c>
      <c r="B32">
        <f>SUM(B26:B31)</f>
        <v>5592</v>
      </c>
      <c r="C32">
        <f t="shared" ref="C32:I32" si="1">SUM(C26:C31)</f>
        <v>6678</v>
      </c>
      <c r="D32">
        <f t="shared" si="1"/>
        <v>16525</v>
      </c>
      <c r="E32">
        <f t="shared" si="1"/>
        <v>15102</v>
      </c>
      <c r="F32">
        <f t="shared" si="1"/>
        <v>16603</v>
      </c>
      <c r="G32">
        <f t="shared" si="1"/>
        <v>24686</v>
      </c>
      <c r="H32">
        <f t="shared" si="1"/>
        <v>32306</v>
      </c>
      <c r="I32">
        <f t="shared" si="1"/>
        <v>29396</v>
      </c>
      <c r="J32">
        <f>SUM(J26:J31)</f>
        <v>32963</v>
      </c>
    </row>
    <row r="33" spans="1:10">
      <c r="A33" t="s">
        <v>26</v>
      </c>
      <c r="B33">
        <f>SUM(B26:B31)</f>
        <v>5592</v>
      </c>
      <c r="C33">
        <f t="shared" ref="C33:E33" si="2">SUM(C26:C31)</f>
        <v>6678</v>
      </c>
      <c r="D33">
        <f t="shared" si="2"/>
        <v>16525</v>
      </c>
      <c r="E33">
        <f t="shared" si="2"/>
        <v>15102</v>
      </c>
      <c r="F33">
        <f>F26+F28</f>
        <v>13205</v>
      </c>
      <c r="G33">
        <f>G26</f>
        <v>19722</v>
      </c>
      <c r="H33">
        <f t="shared" ref="H33:J33" si="3">H26</f>
        <v>18424</v>
      </c>
      <c r="I33">
        <f t="shared" si="3"/>
        <v>16392</v>
      </c>
      <c r="J33">
        <f t="shared" si="3"/>
        <v>20594</v>
      </c>
    </row>
    <row r="34" spans="1:10">
      <c r="A34" t="s">
        <v>27</v>
      </c>
      <c r="B34">
        <v>0</v>
      </c>
      <c r="C34">
        <v>0</v>
      </c>
      <c r="D34">
        <v>0</v>
      </c>
      <c r="E34">
        <v>0</v>
      </c>
      <c r="F34">
        <f>F27+F30</f>
        <v>3398</v>
      </c>
      <c r="G34">
        <f>SUM(G27:G31)</f>
        <v>4964</v>
      </c>
      <c r="H34">
        <f t="shared" ref="H34:J34" si="4">SUM(H27:H31)</f>
        <v>13882</v>
      </c>
      <c r="I34">
        <f t="shared" si="4"/>
        <v>13004</v>
      </c>
      <c r="J34">
        <f t="shared" si="4"/>
        <v>12369</v>
      </c>
    </row>
    <row r="35" spans="1:10">
      <c r="A35" t="s">
        <v>28</v>
      </c>
      <c r="B35">
        <f>B34/B33</f>
        <v>0</v>
      </c>
      <c r="C35">
        <f t="shared" ref="C35:E35" si="5">C34/C33</f>
        <v>0</v>
      </c>
      <c r="D35">
        <f t="shared" si="5"/>
        <v>0</v>
      </c>
      <c r="E35">
        <f t="shared" si="5"/>
        <v>0</v>
      </c>
      <c r="F35">
        <f>F34/F32</f>
        <v>0.20466180810696863</v>
      </c>
      <c r="G35">
        <f>G34/G32</f>
        <v>0.2010856355829215</v>
      </c>
      <c r="H35">
        <f t="shared" ref="H35:J35" si="6">H34/H32</f>
        <v>0.42970346065746301</v>
      </c>
      <c r="I35">
        <f t="shared" si="6"/>
        <v>0.44237311198802559</v>
      </c>
      <c r="J35">
        <f t="shared" si="6"/>
        <v>0.3752389042259503</v>
      </c>
    </row>
    <row r="40" spans="1:10">
      <c r="A40" s="67" t="s">
        <v>29</v>
      </c>
    </row>
    <row r="41" spans="1:10">
      <c r="A41" s="67">
        <v>95391</v>
      </c>
    </row>
    <row r="42" spans="1:10">
      <c r="A42" s="67" t="s">
        <v>30</v>
      </c>
    </row>
    <row r="43" spans="1:10">
      <c r="A43" s="67">
        <v>86968</v>
      </c>
    </row>
    <row r="44" spans="1:10">
      <c r="A44" s="67" t="s">
        <v>31</v>
      </c>
    </row>
    <row r="45" spans="1:10">
      <c r="A45" s="67">
        <v>42921</v>
      </c>
    </row>
    <row r="46" spans="1:10">
      <c r="A46" s="67" t="s">
        <v>32</v>
      </c>
    </row>
    <row r="47" spans="1:10">
      <c r="A47" s="67">
        <v>2348</v>
      </c>
    </row>
    <row r="48" spans="1:10">
      <c r="A48" s="67" t="s">
        <v>33</v>
      </c>
    </row>
    <row r="49" spans="1:1">
      <c r="A49" s="67" t="s">
        <v>29</v>
      </c>
    </row>
    <row r="50" spans="1:1">
      <c r="A50" s="67">
        <v>8850</v>
      </c>
    </row>
    <row r="51" spans="1:1">
      <c r="A51" s="67" t="s">
        <v>30</v>
      </c>
    </row>
    <row r="52" spans="1:1">
      <c r="A52" s="67">
        <v>76785</v>
      </c>
    </row>
    <row r="53" spans="1:1">
      <c r="A53" s="67" t="s">
        <v>31</v>
      </c>
    </row>
    <row r="54" spans="1:1">
      <c r="A54" s="67">
        <v>42267</v>
      </c>
    </row>
    <row r="55" spans="1:1">
      <c r="A55" s="67" t="s">
        <v>32</v>
      </c>
    </row>
    <row r="56" spans="1:1">
      <c r="A56" s="67">
        <v>2348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ECA1-CC7C-A048-AE00-56E0163C10E2}">
  <dimension ref="A1:K14"/>
  <sheetViews>
    <sheetView tabSelected="1" workbookViewId="0">
      <selection activeCell="I22" sqref="I22"/>
    </sheetView>
  </sheetViews>
  <sheetFormatPr baseColWidth="10" defaultRowHeight="16"/>
  <cols>
    <col min="1" max="1" width="18" style="108" bestFit="1" customWidth="1"/>
    <col min="10" max="10" width="13" bestFit="1" customWidth="1"/>
  </cols>
  <sheetData>
    <row r="1" spans="1:11" ht="17" thickBot="1">
      <c r="A1" s="101" t="s">
        <v>34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1" ht="17" thickBot="1">
      <c r="A2" s="104"/>
      <c r="B2" s="76">
        <v>43647</v>
      </c>
      <c r="C2" s="77">
        <v>43678</v>
      </c>
      <c r="D2" s="77">
        <v>43709</v>
      </c>
      <c r="E2" s="77">
        <v>43739</v>
      </c>
      <c r="F2" s="77">
        <v>43770</v>
      </c>
      <c r="G2" s="77">
        <v>43800</v>
      </c>
      <c r="H2" s="77">
        <v>43831</v>
      </c>
      <c r="I2" s="78">
        <v>43862</v>
      </c>
      <c r="J2" s="78" t="s">
        <v>9</v>
      </c>
    </row>
    <row r="3" spans="1:11">
      <c r="A3" s="105" t="s">
        <v>38</v>
      </c>
      <c r="B3" s="84">
        <v>22502</v>
      </c>
      <c r="C3" s="85">
        <v>32600</v>
      </c>
      <c r="D3" s="85">
        <v>30613</v>
      </c>
      <c r="E3" s="85">
        <v>42249</v>
      </c>
      <c r="F3" s="85">
        <v>49879</v>
      </c>
      <c r="G3" s="85">
        <v>55231</v>
      </c>
      <c r="H3" s="85">
        <v>58608</v>
      </c>
      <c r="I3" s="86">
        <v>64214</v>
      </c>
      <c r="J3" s="94">
        <f>SUM(B3:I3)</f>
        <v>355896</v>
      </c>
    </row>
    <row r="4" spans="1:11">
      <c r="A4" s="105" t="s">
        <v>40</v>
      </c>
      <c r="B4" s="87">
        <v>15357</v>
      </c>
      <c r="C4" s="88">
        <v>13554</v>
      </c>
      <c r="D4" s="88">
        <v>9448</v>
      </c>
      <c r="E4" s="88">
        <v>13403</v>
      </c>
      <c r="F4" s="88">
        <v>16976</v>
      </c>
      <c r="G4" s="88">
        <v>15366</v>
      </c>
      <c r="H4" s="88">
        <v>13867</v>
      </c>
      <c r="I4" s="89">
        <v>15199</v>
      </c>
      <c r="J4" s="79">
        <f>SUM(B4:I4)</f>
        <v>113170</v>
      </c>
    </row>
    <row r="5" spans="1:11" ht="17" thickBot="1">
      <c r="A5" s="106" t="s">
        <v>20</v>
      </c>
      <c r="B5" s="81">
        <f>B3/B4</f>
        <v>1.4652601419548088</v>
      </c>
      <c r="C5" s="82">
        <f t="shared" ref="C5:I5" si="0">C3/C4</f>
        <v>2.405194038660174</v>
      </c>
      <c r="D5" s="82">
        <f t="shared" si="0"/>
        <v>3.2401566469093988</v>
      </c>
      <c r="E5" s="82">
        <f t="shared" si="0"/>
        <v>3.1522047302842648</v>
      </c>
      <c r="F5" s="82">
        <f t="shared" si="0"/>
        <v>2.9382068803016024</v>
      </c>
      <c r="G5" s="82">
        <f t="shared" si="0"/>
        <v>3.5943641806585971</v>
      </c>
      <c r="H5" s="82">
        <f t="shared" si="0"/>
        <v>4.2264368644984494</v>
      </c>
      <c r="I5" s="83">
        <f t="shared" si="0"/>
        <v>4.2248832160010528</v>
      </c>
      <c r="J5" s="95">
        <f>J3/J4</f>
        <v>3.144791022355748</v>
      </c>
      <c r="K5" s="80"/>
    </row>
    <row r="6" spans="1:11" hidden="1">
      <c r="A6" s="105"/>
      <c r="B6" s="91">
        <f>B5/$J$5</f>
        <v>0.46593243606285462</v>
      </c>
      <c r="C6" s="91">
        <f t="shared" ref="C6:I6" si="1">C5/$J$5</f>
        <v>0.76481840019323588</v>
      </c>
      <c r="D6" s="91">
        <f t="shared" si="1"/>
        <v>1.0303249481048864</v>
      </c>
      <c r="E6" s="91">
        <f t="shared" si="1"/>
        <v>1.0023574564655693</v>
      </c>
      <c r="F6" s="91">
        <f t="shared" si="1"/>
        <v>0.93430910334404527</v>
      </c>
      <c r="G6" s="91">
        <f t="shared" si="1"/>
        <v>1.1429580392168877</v>
      </c>
      <c r="H6" s="91">
        <f t="shared" si="1"/>
        <v>1.3439484005307436</v>
      </c>
      <c r="I6" s="91">
        <f t="shared" si="1"/>
        <v>1.3434543618215409</v>
      </c>
      <c r="J6" s="96"/>
      <c r="K6" s="80"/>
    </row>
    <row r="7" spans="1:11" ht="17" thickBot="1">
      <c r="A7" s="101" t="s">
        <v>35</v>
      </c>
      <c r="B7" s="102"/>
      <c r="C7" s="102"/>
      <c r="D7" s="102"/>
      <c r="E7" s="102"/>
      <c r="F7" s="102"/>
      <c r="G7" s="102"/>
      <c r="H7" s="102"/>
      <c r="I7" s="102"/>
      <c r="J7" s="103"/>
      <c r="K7" s="80"/>
    </row>
    <row r="8" spans="1:11" ht="17" thickBot="1">
      <c r="A8" s="110"/>
      <c r="B8" s="76">
        <v>43647</v>
      </c>
      <c r="C8" s="77">
        <v>43678</v>
      </c>
      <c r="D8" s="77">
        <v>43709</v>
      </c>
      <c r="E8" s="77">
        <v>43739</v>
      </c>
      <c r="F8" s="77">
        <v>43770</v>
      </c>
      <c r="G8" s="77">
        <v>43800</v>
      </c>
      <c r="H8" s="77">
        <v>43831</v>
      </c>
      <c r="I8" s="78">
        <v>43862</v>
      </c>
      <c r="J8" s="78" t="s">
        <v>9</v>
      </c>
    </row>
    <row r="9" spans="1:11">
      <c r="A9" s="105" t="s">
        <v>40</v>
      </c>
      <c r="B9" s="87">
        <v>2479</v>
      </c>
      <c r="C9" s="88">
        <v>6025</v>
      </c>
      <c r="D9" s="88">
        <v>5080</v>
      </c>
      <c r="E9" s="88">
        <v>8025</v>
      </c>
      <c r="F9" s="88">
        <v>10474</v>
      </c>
      <c r="G9" s="88">
        <v>8847</v>
      </c>
      <c r="H9" s="88">
        <v>7672</v>
      </c>
      <c r="I9" s="89">
        <v>8364</v>
      </c>
      <c r="J9" s="98">
        <f>SUM(B8:I9)</f>
        <v>407002</v>
      </c>
    </row>
    <row r="10" spans="1:11" ht="17" thickBot="1">
      <c r="A10" s="106" t="s">
        <v>20</v>
      </c>
      <c r="B10" s="81">
        <v>9.0770471964501809</v>
      </c>
      <c r="C10" s="82">
        <v>5.4107883817427389</v>
      </c>
      <c r="D10" s="82">
        <v>6.0261811023622052</v>
      </c>
      <c r="E10" s="82">
        <v>5.2646728971962613</v>
      </c>
      <c r="F10" s="82">
        <v>4.7621729998090512</v>
      </c>
      <c r="G10" s="82">
        <v>6.2429072001808521</v>
      </c>
      <c r="H10" s="82">
        <v>7.6392075078206467</v>
      </c>
      <c r="I10" s="83">
        <v>7.6774270683883312</v>
      </c>
      <c r="J10" s="99">
        <f>J3/J9</f>
        <v>0.87443304946904443</v>
      </c>
      <c r="K10" s="80"/>
    </row>
    <row r="11" spans="1:11" hidden="1">
      <c r="A11" s="107"/>
      <c r="B11" s="90">
        <f>B10/$J$10</f>
        <v>10.380494197882573</v>
      </c>
      <c r="C11" s="90">
        <f t="shared" ref="C11:I11" si="2">C10/$J$10</f>
        <v>6.1877674740543815</v>
      </c>
      <c r="D11" s="90">
        <f t="shared" si="2"/>
        <v>6.891529438441629</v>
      </c>
      <c r="E11" s="90">
        <f t="shared" si="2"/>
        <v>6.0206700791935637</v>
      </c>
      <c r="F11" s="90">
        <f t="shared" si="2"/>
        <v>5.446012136321519</v>
      </c>
      <c r="G11" s="90">
        <f t="shared" si="2"/>
        <v>7.1393769985838755</v>
      </c>
      <c r="H11" s="90">
        <f t="shared" si="2"/>
        <v>8.7361834190269594</v>
      </c>
      <c r="I11" s="90">
        <f t="shared" si="2"/>
        <v>8.7798912370135866</v>
      </c>
      <c r="J11" s="96"/>
      <c r="K11" s="80"/>
    </row>
    <row r="12" spans="1:11" ht="17" thickBot="1">
      <c r="A12" s="109" t="s">
        <v>39</v>
      </c>
      <c r="B12" s="100">
        <f>B9/B4</f>
        <v>0.16142475743960408</v>
      </c>
      <c r="C12" s="92">
        <f>C9/C4</f>
        <v>0.44451822340268554</v>
      </c>
      <c r="D12" s="92">
        <f>D9/D4</f>
        <v>0.53767993226079591</v>
      </c>
      <c r="E12" s="92">
        <f>E9/E4</f>
        <v>0.59874654928001192</v>
      </c>
      <c r="F12" s="92">
        <f>F9/F4</f>
        <v>0.61698868991517442</v>
      </c>
      <c r="G12" s="92">
        <f>G9/G4</f>
        <v>0.57575165950800467</v>
      </c>
      <c r="H12" s="92">
        <f>H9/H4</f>
        <v>0.55325593134780415</v>
      </c>
      <c r="I12" s="93">
        <f>I9/I4</f>
        <v>0.5502993618001184</v>
      </c>
      <c r="J12" s="97">
        <f>J9/J4</f>
        <v>3.5963771317486968</v>
      </c>
    </row>
    <row r="13" spans="1:11">
      <c r="A13" s="2"/>
      <c r="B13" s="3"/>
      <c r="C13" s="3"/>
      <c r="D13" s="3"/>
    </row>
    <row r="14" spans="1:11">
      <c r="A14" s="2"/>
      <c r="B14" s="3"/>
      <c r="C14" s="3"/>
      <c r="D14" s="3"/>
    </row>
  </sheetData>
  <mergeCells count="2">
    <mergeCell ref="A7:J7"/>
    <mergeCell ref="A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0B6F-EBE0-2042-A568-0E4A7CB4E6DA}">
  <dimension ref="A1:F9"/>
  <sheetViews>
    <sheetView workbookViewId="0">
      <selection sqref="A1:F9"/>
    </sheetView>
  </sheetViews>
  <sheetFormatPr baseColWidth="10" defaultRowHeight="16"/>
  <sheetData>
    <row r="1" spans="1:6">
      <c r="A1" s="1"/>
      <c r="B1" s="2" t="s">
        <v>3</v>
      </c>
      <c r="C1" s="2" t="s">
        <v>4</v>
      </c>
      <c r="D1" s="2" t="s">
        <v>0</v>
      </c>
      <c r="E1" s="2" t="s">
        <v>1</v>
      </c>
      <c r="F1" s="2" t="s">
        <v>2</v>
      </c>
    </row>
    <row r="2" spans="1:6">
      <c r="A2" s="2">
        <v>201907</v>
      </c>
      <c r="B2" s="3">
        <v>394</v>
      </c>
      <c r="C2" s="3">
        <v>46</v>
      </c>
      <c r="D2" s="3">
        <v>11232</v>
      </c>
      <c r="E2" s="3">
        <v>3676</v>
      </c>
      <c r="F2" s="3">
        <v>9</v>
      </c>
    </row>
    <row r="3" spans="1:6">
      <c r="A3" s="2">
        <v>201908</v>
      </c>
      <c r="B3" s="3">
        <v>215</v>
      </c>
      <c r="C3" s="3">
        <v>69</v>
      </c>
      <c r="D3" s="3">
        <v>9587</v>
      </c>
      <c r="E3" s="3">
        <v>3668</v>
      </c>
      <c r="F3" s="3">
        <v>15</v>
      </c>
    </row>
    <row r="4" spans="1:6">
      <c r="A4" s="2">
        <v>201909</v>
      </c>
      <c r="B4" s="3">
        <v>196</v>
      </c>
      <c r="C4" s="3">
        <v>12</v>
      </c>
      <c r="D4" s="3">
        <v>5981</v>
      </c>
      <c r="E4" s="3">
        <v>3257</v>
      </c>
      <c r="F4" s="3">
        <v>2</v>
      </c>
    </row>
    <row r="5" spans="1:6">
      <c r="A5" s="2">
        <v>201910</v>
      </c>
      <c r="B5" s="3">
        <v>206</v>
      </c>
      <c r="C5" s="3">
        <v>46</v>
      </c>
      <c r="D5" s="3">
        <v>9308</v>
      </c>
      <c r="E5" s="3">
        <v>3832</v>
      </c>
      <c r="F5" s="3">
        <v>11</v>
      </c>
    </row>
    <row r="6" spans="1:6">
      <c r="A6" s="2">
        <v>201911</v>
      </c>
      <c r="B6" s="3">
        <v>340</v>
      </c>
      <c r="C6" s="3">
        <v>85</v>
      </c>
      <c r="D6" s="3">
        <v>12223</v>
      </c>
      <c r="E6" s="3">
        <v>4284</v>
      </c>
      <c r="F6" s="3">
        <v>44</v>
      </c>
    </row>
    <row r="7" spans="1:6">
      <c r="A7" s="2">
        <v>201912</v>
      </c>
      <c r="B7" s="3">
        <v>154</v>
      </c>
      <c r="C7" s="3">
        <v>103</v>
      </c>
      <c r="D7" s="3">
        <v>9080</v>
      </c>
      <c r="E7" s="3">
        <v>5966</v>
      </c>
      <c r="F7" s="3">
        <v>63</v>
      </c>
    </row>
    <row r="8" spans="1:6">
      <c r="A8" s="2">
        <v>202001</v>
      </c>
      <c r="B8" s="3">
        <v>506</v>
      </c>
      <c r="C8" s="3">
        <v>509</v>
      </c>
      <c r="D8" s="3">
        <v>6039</v>
      </c>
      <c r="E8" s="3">
        <v>6455</v>
      </c>
      <c r="F8" s="3">
        <v>358</v>
      </c>
    </row>
    <row r="9" spans="1:6">
      <c r="A9" s="2">
        <v>202002</v>
      </c>
      <c r="B9" s="3">
        <v>750</v>
      </c>
      <c r="C9" s="3">
        <v>333</v>
      </c>
      <c r="D9" s="3">
        <v>7525</v>
      </c>
      <c r="E9" s="3">
        <v>6389</v>
      </c>
      <c r="F9" s="3">
        <v>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Conversion</vt:lpstr>
      <vt:lpstr>瀑布图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2020-12-13T12:27:37Z</dcterms:created>
  <dcterms:modified xsi:type="dcterms:W3CDTF">2020-12-14T10:24:12Z</dcterms:modified>
</cp:coreProperties>
</file>