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df57635884f8c5e/Namizje/RP/racunalniski-praktikum/10-razpredelnice/"/>
    </mc:Choice>
  </mc:AlternateContent>
  <xr:revisionPtr revIDLastSave="0" documentId="14_{07187860-0224-4E17-88C1-76E1FDCDDD86}" xr6:coauthVersionLast="47" xr6:coauthVersionMax="47" xr10:uidLastSave="{00000000-0000-0000-0000-000000000000}"/>
  <bookViews>
    <workbookView xWindow="1152" yWindow="1152" windowWidth="17280" windowHeight="9960" xr2:uid="{00000000-000D-0000-FFFF-FFFF00000000}"/>
  </bookViews>
  <sheets>
    <sheet name="Rezultati" sheetId="1" r:id="rId1"/>
  </sheets>
  <calcPr calcId="191029"/>
  <pivotCaches>
    <pivotCache cacheId="2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I3" i="1"/>
  <c r="I4" i="1"/>
  <c r="I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</calcChain>
</file>

<file path=xl/sharedStrings.xml><?xml version="1.0" encoding="utf-8"?>
<sst xmlns="http://schemas.openxmlformats.org/spreadsheetml/2006/main" count="104" uniqueCount="69">
  <si>
    <t>Priimek</t>
  </si>
  <si>
    <t>Ime</t>
  </si>
  <si>
    <t>Skupina</t>
  </si>
  <si>
    <t>Točke</t>
  </si>
  <si>
    <t>Opravil</t>
  </si>
  <si>
    <t>Test</t>
  </si>
  <si>
    <t>Udeležba</t>
  </si>
  <si>
    <t>Furlan</t>
  </si>
  <si>
    <t>Luka</t>
  </si>
  <si>
    <t>A</t>
  </si>
  <si>
    <t>Karakaš</t>
  </si>
  <si>
    <t>Alenka</t>
  </si>
  <si>
    <t>B</t>
  </si>
  <si>
    <t>Kočar</t>
  </si>
  <si>
    <t>Petra</t>
  </si>
  <si>
    <t>C</t>
  </si>
  <si>
    <t>Kofol</t>
  </si>
  <si>
    <t>Andraž</t>
  </si>
  <si>
    <t>Kumar</t>
  </si>
  <si>
    <t>Barbara</t>
  </si>
  <si>
    <t>Logar</t>
  </si>
  <si>
    <t>Mateja</t>
  </si>
  <si>
    <t>Pance</t>
  </si>
  <si>
    <t>Martin</t>
  </si>
  <si>
    <t>Pleterski</t>
  </si>
  <si>
    <t>Vesna</t>
  </si>
  <si>
    <t>Trček</t>
  </si>
  <si>
    <t>Valerija</t>
  </si>
  <si>
    <t>Virant</t>
  </si>
  <si>
    <t>Primož</t>
  </si>
  <si>
    <t>Vesel</t>
  </si>
  <si>
    <t>Polona</t>
  </si>
  <si>
    <t>Žveglič</t>
  </si>
  <si>
    <t>Katarina</t>
  </si>
  <si>
    <t>Cvelbar</t>
  </si>
  <si>
    <t>Janja</t>
  </si>
  <si>
    <t>Aleš</t>
  </si>
  <si>
    <t>Iskra</t>
  </si>
  <si>
    <t>Sabina</t>
  </si>
  <si>
    <t>Jerman</t>
  </si>
  <si>
    <t>Katja</t>
  </si>
  <si>
    <t>Karničar</t>
  </si>
  <si>
    <t>Jaka</t>
  </si>
  <si>
    <t>Korošec</t>
  </si>
  <si>
    <t>Kristina</t>
  </si>
  <si>
    <t>Kržišnik</t>
  </si>
  <si>
    <t>Grega</t>
  </si>
  <si>
    <t>Obrenović</t>
  </si>
  <si>
    <t>Tatjana</t>
  </si>
  <si>
    <t>Puncer</t>
  </si>
  <si>
    <t>Ribnikar</t>
  </si>
  <si>
    <t>Matjaž</t>
  </si>
  <si>
    <t>Štemberger</t>
  </si>
  <si>
    <t>Igor</t>
  </si>
  <si>
    <t>Šubašič</t>
  </si>
  <si>
    <t>Matej</t>
  </si>
  <si>
    <t>Tekavčič</t>
  </si>
  <si>
    <t>Aleksander</t>
  </si>
  <si>
    <t>Tratnik</t>
  </si>
  <si>
    <t>Mojca</t>
  </si>
  <si>
    <t>Smrekar</t>
  </si>
  <si>
    <t>Andreja</t>
  </si>
  <si>
    <t>Bezek</t>
  </si>
  <si>
    <t>Tomaž</t>
  </si>
  <si>
    <t>2021</t>
  </si>
  <si>
    <t>2022</t>
  </si>
  <si>
    <t>Minimum</t>
  </si>
  <si>
    <t>Maksimum</t>
  </si>
  <si>
    <t>Povprečje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</si>
</sst>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 % – Poudarek1" xfId="19" builtinId="30" customBuiltin="1"/>
    <cellStyle name="20 % – Poudarek2" xfId="23" builtinId="34" customBuiltin="1"/>
    <cellStyle name="20 % – Poudarek3" xfId="27" builtinId="38" customBuiltin="1"/>
    <cellStyle name="20 % – Poudarek4" xfId="31" builtinId="42" customBuiltin="1"/>
    <cellStyle name="20 % – Poudarek5" xfId="35" builtinId="46" customBuiltin="1"/>
    <cellStyle name="20 % – Poudarek6" xfId="39" builtinId="50" customBuiltin="1"/>
    <cellStyle name="40 % – Poudarek1" xfId="20" builtinId="31" customBuiltin="1"/>
    <cellStyle name="40 % – Poudarek2" xfId="24" builtinId="35" customBuiltin="1"/>
    <cellStyle name="40 % – Poudarek3" xfId="28" builtinId="39" customBuiltin="1"/>
    <cellStyle name="40 % – Poudarek4" xfId="32" builtinId="43" customBuiltin="1"/>
    <cellStyle name="40 % – Poudarek5" xfId="36" builtinId="47" customBuiltin="1"/>
    <cellStyle name="40 % – Poudarek6" xfId="40" builtinId="51" customBuiltin="1"/>
    <cellStyle name="60 % – Poudarek1" xfId="21" builtinId="32" customBuiltin="1"/>
    <cellStyle name="60 % – Poudarek2" xfId="25" builtinId="36" customBuiltin="1"/>
    <cellStyle name="60 % – Poudarek3" xfId="29" builtinId="40" customBuiltin="1"/>
    <cellStyle name="60 % – Poudarek4" xfId="33" builtinId="44" customBuiltin="1"/>
    <cellStyle name="60 % – Poudarek5" xfId="37" builtinId="48" customBuiltin="1"/>
    <cellStyle name="60 % – Poudarek6" xfId="41" builtinId="52" customBuiltin="1"/>
    <cellStyle name="Dobro" xfId="6" builtinId="26" customBuiltin="1"/>
    <cellStyle name="Izhod" xfId="10" builtinId="21" customBuiltin="1"/>
    <cellStyle name="Naslov" xfId="1" builtinId="15" customBuiltin="1"/>
    <cellStyle name="Naslov 1" xfId="2" builtinId="16" customBuiltin="1"/>
    <cellStyle name="Naslov 2" xfId="3" builtinId="17" customBuiltin="1"/>
    <cellStyle name="Naslov 3" xfId="4" builtinId="18" customBuiltin="1"/>
    <cellStyle name="Naslov 4" xfId="5" builtinId="19" customBuiltin="1"/>
    <cellStyle name="Navadno" xfId="0" builtinId="0"/>
    <cellStyle name="Nevtralno" xfId="8" builtinId="28" customBuiltin="1"/>
    <cellStyle name="Opomba" xfId="15" builtinId="10" customBuiltin="1"/>
    <cellStyle name="Opozorilo" xfId="14" builtinId="11" customBuiltin="1"/>
    <cellStyle name="Pojasnjevalno besedilo" xfId="16" builtinId="53" customBuiltin="1"/>
    <cellStyle name="Poudarek1" xfId="18" builtinId="29" customBuiltin="1"/>
    <cellStyle name="Poudarek2" xfId="22" builtinId="33" customBuiltin="1"/>
    <cellStyle name="Poudarek3" xfId="26" builtinId="37" customBuiltin="1"/>
    <cellStyle name="Poudarek4" xfId="30" builtinId="41" customBuiltin="1"/>
    <cellStyle name="Poudarek5" xfId="34" builtinId="45" customBuiltin="1"/>
    <cellStyle name="Poudarek6" xfId="38" builtinId="49" customBuiltin="1"/>
    <cellStyle name="Povezana celica" xfId="12" builtinId="24" customBuiltin="1"/>
    <cellStyle name="Preveri celico" xfId="13" builtinId="23" customBuiltin="1"/>
    <cellStyle name="Računanje" xfId="11" builtinId="22" customBuiltin="1"/>
    <cellStyle name="Slabo" xfId="7" builtinId="27" customBuiltin="1"/>
    <cellStyle name="Vnos" xfId="9" builtinId="20" customBuiltin="1"/>
    <cellStyle name="Vsota" xfId="17" builtinId="25" customBuiltin="1"/>
  </cellStyles>
  <dxfs count="6">
    <dxf>
      <font>
        <color rgb="FFFF0000"/>
      </font>
    </dxf>
    <dxf>
      <font>
        <color rgb="FFFF0000"/>
      </font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Velikost</a:t>
            </a:r>
            <a:r>
              <a:rPr lang="sl-SI" baseline="0"/>
              <a:t> skupin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5.6140350877192984E-2"/>
          <c:y val="0.30079656862745097"/>
          <c:w val="0.92280701754385963"/>
          <c:h val="0.56516471746178787"/>
        </c:manualLayout>
      </c:layout>
      <c:pie3DChart>
        <c:varyColors val="1"/>
        <c:ser>
          <c:idx val="0"/>
          <c:order val="0"/>
          <c:tx>
            <c:strRef>
              <c:f>'Rezultati'!$I$2</c:f>
              <c:strCache>
                <c:ptCount val="1"/>
                <c:pt idx="0">
                  <c:v>Udeležba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425-4B28-B2E5-B0CAFCE165BA}"/>
              </c:ext>
            </c:extLst>
          </c:dPt>
          <c:dPt>
            <c:idx val="1"/>
            <c:bubble3D val="0"/>
            <c:explosion val="43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344-4D82-ACBA-295409D1634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C425-4B28-B2E5-B0CAFCE165B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sl-SI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'Rezultati'!$I$3:$I$5</c:f>
              <c:numCache>
                <c:formatCode>General</c:formatCode>
                <c:ptCount val="3"/>
                <c:pt idx="0">
                  <c:v>9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44-4D82-ACBA-295409D1634B}"/>
            </c:ext>
          </c:extLst>
        </c:ser>
        <c:ser>
          <c:idx val="1"/>
          <c:order val="1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C425-4B28-B2E5-B0CAFCE165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C425-4B28-B2E5-B0CAFCE165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C425-4B28-B2E5-B0CAFCE165BA}"/>
              </c:ext>
            </c:extLst>
          </c:dPt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44-4D82-ACBA-295409D1634B}"/>
            </c:ext>
          </c:extLst>
        </c:ser>
        <c:ser>
          <c:idx val="2"/>
          <c:order val="2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C425-4B28-B2E5-B0CAFCE165B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C425-4B28-B2E5-B0CAFCE165B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C425-4B28-B2E5-B0CAFCE165BA}"/>
              </c:ext>
            </c:extLst>
          </c:dPt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44-4D82-ACBA-295409D1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l-SI"/>
              <a:t>Število</a:t>
            </a:r>
            <a:r>
              <a:rPr lang="sl-SI" baseline="0"/>
              <a:t> točk</a:t>
            </a:r>
            <a:endParaRPr lang="sl-SI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'Rezultati'!$J$2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'Rezultati'!$J$3:$J$5</c:f>
              <c:numCache>
                <c:formatCode>0.00</c:formatCode>
                <c:ptCount val="3"/>
                <c:pt idx="0">
                  <c:v>58.222222222222221</c:v>
                </c:pt>
                <c:pt idx="1">
                  <c:v>66.5</c:v>
                </c:pt>
                <c:pt idx="2">
                  <c:v>47.714285714285715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87-4135-A772-093351570798}"/>
            </c:ext>
          </c:extLst>
        </c:ser>
        <c:ser>
          <c:idx val="1"/>
          <c:order val="1"/>
          <c:tx>
            <c:strRef>
              <c:f>'Rezultati'!$K$2</c:f>
              <c:strCache>
                <c:ptCount val="1"/>
                <c:pt idx="0">
                  <c:v>2021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'Rezultati'!$H$3:$H$5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'Rezultati'!$K$3:$K$5</c:f>
              <c:numCache>
                <c:formatCode>General</c:formatCode>
                <c:ptCount val="3"/>
                <c:pt idx="0">
                  <c:v>66.84</c:v>
                </c:pt>
                <c:pt idx="1">
                  <c:v>52.35</c:v>
                </c:pt>
                <c:pt idx="2">
                  <c:v>49.66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87-4135-A772-093351570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514911"/>
        <c:axId val="65515871"/>
      </c:barChart>
      <c:catAx>
        <c:axId val="655149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Skupina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15871"/>
        <c:crosses val="autoZero"/>
        <c:auto val="1"/>
        <c:lblAlgn val="ctr"/>
        <c:lblOffset val="100"/>
        <c:noMultiLvlLbl val="0"/>
      </c:catAx>
      <c:valAx>
        <c:axId val="6551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l-SI"/>
                  <a:t>Povprečje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l-SI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655149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11</xdr:row>
      <xdr:rowOff>7620</xdr:rowOff>
    </xdr:from>
    <xdr:to>
      <xdr:col>11</xdr:col>
      <xdr:colOff>91440</xdr:colOff>
      <xdr:row>24</xdr:row>
      <xdr:rowOff>121920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F411282F-82A5-64A6-2C42-9065931E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701040</xdr:colOff>
      <xdr:row>10</xdr:row>
      <xdr:rowOff>167640</xdr:rowOff>
    </xdr:from>
    <xdr:to>
      <xdr:col>19</xdr:col>
      <xdr:colOff>228600</xdr:colOff>
      <xdr:row>25</xdr:row>
      <xdr:rowOff>167640</xdr:rowOff>
    </xdr:to>
    <xdr:graphicFrame macro="">
      <xdr:nvGraphicFramePr>
        <xdr:cNvPr id="4" name="Grafikon 3">
          <a:extLst>
            <a:ext uri="{FF2B5EF4-FFF2-40B4-BE49-F238E27FC236}">
              <a16:creationId xmlns:a16="http://schemas.microsoft.com/office/drawing/2014/main" id="{2D6AF424-1320-226C-1667-7255A406B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iana Dolenc" refreshedDate="45631.609675115738" createdVersion="8" refreshedVersion="8" minRefreshableVersion="3" recordCount="28" xr:uid="{D35A7403-833E-43E7-8EFE-5141383A3A9F}">
  <cacheSource type="worksheet">
    <worksheetSource name="Rezultati"/>
  </cacheSource>
  <cacheFields count="5">
    <cacheField name="Priimek" numFmtId="0">
      <sharedItems count="27">
        <s v="Bezek"/>
        <s v="Cvelbar"/>
        <s v="Furlan"/>
        <s v="Iskra"/>
        <s v="Jerman"/>
        <s v="Karakaš"/>
        <s v="Karničar"/>
        <s v="Kočar"/>
        <s v="Kofol"/>
        <s v="Korošec"/>
        <s v="Kržišnik"/>
        <s v="Kumar"/>
        <s v="Logar"/>
        <s v="Obrenović"/>
        <s v="Pance"/>
        <s v="Pleterski"/>
        <s v="Puncer"/>
        <s v="Ribnikar"/>
        <s v="Smrekar"/>
        <s v="Štemberger"/>
        <s v="Šubašič"/>
        <s v="Tekavčič"/>
        <s v="Tratnik"/>
        <s v="Trček"/>
        <s v="Vesel"/>
        <s v="Virant"/>
        <s v="Žveglič"/>
      </sharedItems>
    </cacheField>
    <cacheField name="Ime" numFmtId="0">
      <sharedItems/>
    </cacheField>
    <cacheField name="Skupina" numFmtId="0">
      <sharedItems count="3">
        <s v="B"/>
        <s v="A"/>
        <s v="C"/>
      </sharedItems>
    </cacheField>
    <cacheField name="Točke" numFmtId="0">
      <sharedItems containsSemiMixedTypes="0" containsString="0" containsNumber="1" containsInteger="1" minValue="26" maxValue="100"/>
    </cacheField>
    <cacheField name="Opravil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Tomaž"/>
    <x v="0"/>
    <n v="38"/>
    <s v="ne"/>
  </r>
  <r>
    <x v="1"/>
    <s v="Janja"/>
    <x v="0"/>
    <n v="39"/>
    <s v="ne"/>
  </r>
  <r>
    <x v="2"/>
    <s v="Aleš"/>
    <x v="0"/>
    <n v="36"/>
    <s v="ne"/>
  </r>
  <r>
    <x v="2"/>
    <s v="Luka"/>
    <x v="1"/>
    <n v="93"/>
    <s v="da"/>
  </r>
  <r>
    <x v="3"/>
    <s v="Sabina"/>
    <x v="1"/>
    <n v="77"/>
    <s v="da"/>
  </r>
  <r>
    <x v="4"/>
    <s v="Katja"/>
    <x v="0"/>
    <n v="100"/>
    <s v="da"/>
  </r>
  <r>
    <x v="5"/>
    <s v="Alenka"/>
    <x v="1"/>
    <n v="94"/>
    <s v="da"/>
  </r>
  <r>
    <x v="6"/>
    <s v="Jaka"/>
    <x v="2"/>
    <n v="26"/>
    <s v="ne"/>
  </r>
  <r>
    <x v="7"/>
    <s v="Petra"/>
    <x v="0"/>
    <n v="44"/>
    <s v="ne"/>
  </r>
  <r>
    <x v="8"/>
    <s v="Andraž"/>
    <x v="2"/>
    <n v="34"/>
    <s v="ne"/>
  </r>
  <r>
    <x v="9"/>
    <s v="Kristina"/>
    <x v="0"/>
    <n v="86"/>
    <s v="da"/>
  </r>
  <r>
    <x v="10"/>
    <s v="Grega"/>
    <x v="0"/>
    <n v="90"/>
    <s v="da"/>
  </r>
  <r>
    <x v="11"/>
    <s v="Barbara"/>
    <x v="0"/>
    <n v="67"/>
    <s v="da"/>
  </r>
  <r>
    <x v="12"/>
    <s v="Mateja"/>
    <x v="1"/>
    <n v="42"/>
    <s v="ne"/>
  </r>
  <r>
    <x v="13"/>
    <s v="Tatjana"/>
    <x v="2"/>
    <n v="44"/>
    <s v="ne"/>
  </r>
  <r>
    <x v="14"/>
    <s v="Martin"/>
    <x v="0"/>
    <n v="64"/>
    <s v="da"/>
  </r>
  <r>
    <x v="15"/>
    <s v="Vesna"/>
    <x v="2"/>
    <n v="30"/>
    <s v="ne"/>
  </r>
  <r>
    <x v="16"/>
    <s v="Primož"/>
    <x v="1"/>
    <n v="57"/>
    <s v="da"/>
  </r>
  <r>
    <x v="17"/>
    <s v="Matjaž"/>
    <x v="1"/>
    <n v="43"/>
    <s v="ne"/>
  </r>
  <r>
    <x v="18"/>
    <s v="Andreja"/>
    <x v="1"/>
    <n v="38"/>
    <s v="ne"/>
  </r>
  <r>
    <x v="19"/>
    <s v="Igor"/>
    <x v="0"/>
    <n v="85"/>
    <s v="da"/>
  </r>
  <r>
    <x v="20"/>
    <s v="Matej"/>
    <x v="2"/>
    <n v="76"/>
    <s v="da"/>
  </r>
  <r>
    <x v="21"/>
    <s v="Aleksander"/>
    <x v="1"/>
    <n v="34"/>
    <s v="ne"/>
  </r>
  <r>
    <x v="22"/>
    <s v="Mojca"/>
    <x v="0"/>
    <n v="79"/>
    <s v="da"/>
  </r>
  <r>
    <x v="23"/>
    <s v="Valerija"/>
    <x v="0"/>
    <n v="70"/>
    <s v="da"/>
  </r>
  <r>
    <x v="24"/>
    <s v="Polona"/>
    <x v="2"/>
    <n v="66"/>
    <s v="da"/>
  </r>
  <r>
    <x v="25"/>
    <s v="Primož"/>
    <x v="2"/>
    <n v="58"/>
    <s v="da"/>
  </r>
  <r>
    <x v="26"/>
    <s v="Katarina"/>
    <x v="1"/>
    <n v="46"/>
    <s v="n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82259C-AFCE-424B-B73A-B3A0683ED372}" name="Vrtilna tabela1" cacheId="2" applyNumberFormats="0" applyBorderFormats="0" applyFontFormats="0" applyPatternFormats="0" applyAlignmentFormats="0" applyWidthHeightFormats="1" dataCaption="Vrednosti" updatedVersion="8" minRefreshableVersion="3" useAutoFormatting="1" rowGrandTotals="0" colGrandTotals="0" itemPrintTitles="1" createdVersion="8" indent="0" outline="1" outlineData="1" multipleFieldFilters="0" chartFormat="2" rowHeaderCaption="Skupina">
  <location ref="H7:L10" firstHeaderRow="0" firstDataRow="1" firstDataCol="1"/>
  <pivotFields count="5">
    <pivotField dataField="1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3">
    <i>
      <x/>
    </i>
    <i>
      <x v="1"/>
    </i>
    <i>
      <x v="2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Udeležba" fld="0" subtotal="count" baseField="0" baseItem="0"/>
    <dataField name="Povprečje" fld="3" subtotal="average" baseField="2" baseItem="0"/>
    <dataField name="Minimum" fld="3" subtotal="min" baseField="2" baseItem="0"/>
    <dataField name="Maksimum" fld="3" subtotal="max" baseField="2" baseItem="0"/>
  </dataFields>
  <formats count="1">
    <format dxfId="5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7C90745-5D9B-DB4B-840E-195183B97A51}" name="Rezultati" displayName="Rezultati" ref="B2:F30" totalsRowShown="0">
  <autoFilter ref="B2:F30" xr:uid="{07C90745-5D9B-DB4B-840E-195183B97A51}"/>
  <sortState xmlns:xlrd2="http://schemas.microsoft.com/office/spreadsheetml/2017/richdata2" ref="B3:F30">
    <sortCondition ref="B2:B30"/>
  </sortState>
  <tableColumns count="5">
    <tableColumn id="1" xr3:uid="{61A7CB75-EE0E-8148-A622-B1E11A2949AB}" name="Priimek"/>
    <tableColumn id="2" xr3:uid="{1516B636-A66A-2F4C-90DA-D664D3A1EBF9}" name="Ime"/>
    <tableColumn id="3" xr3:uid="{4228D6B7-8EB4-0245-B28A-8C1E7596D7AA}" name="Skupina"/>
    <tableColumn id="4" xr3:uid="{D7BCD06B-AAB1-E14C-9780-EB9AFE9CDDAF}" name="Točke"/>
    <tableColumn id="5" xr3:uid="{A572DA5B-37ED-FF49-A08A-839E55F45206}" name="Opravil" dataDxfId="4">
      <calculatedColumnFormula>IF(Rezultati[[#This Row],[Točke]]&lt;50,"ne","da")</calculatedColumnFormula>
    </tableColumn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AD53C94-4DD0-B043-8002-9273766F5DC7}" name="Skupine" displayName="Skupine" ref="H2:K5" totalsRowShown="0">
  <autoFilter ref="H2:K5" xr:uid="{BAD53C94-4DD0-B043-8002-9273766F5DC7}"/>
  <tableColumns count="4">
    <tableColumn id="1" xr3:uid="{26F1C940-A3E1-AA4A-B91A-EA859D7A62AD}" name="Test"/>
    <tableColumn id="2" xr3:uid="{EA7356A2-0D38-5D42-A1AC-E30DC5D5C796}" name="Udeležba" dataDxfId="3">
      <calculatedColumnFormula>COUNTIF(Rezultati[Skupina],Skupine[[#This Row],[Test]])</calculatedColumnFormula>
    </tableColumn>
    <tableColumn id="3" xr3:uid="{49F9352C-9597-4E44-8122-AF1CE6CE856F}" name="2022" dataDxfId="2">
      <calculatedColumnFormula>AVERAGEIF(Rezultati[Skupina],Skupine[[#This Row],[Test]],Rezultati[Točke])</calculatedColumnFormula>
    </tableColumn>
    <tableColumn id="4" xr3:uid="{B0EFA30B-7FCE-C547-8EC0-FF89353D2666}" name="2021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30"/>
  <sheetViews>
    <sheetView tabSelected="1" workbookViewId="0">
      <selection activeCell="B3" sqref="B3:C30"/>
    </sheetView>
  </sheetViews>
  <sheetFormatPr defaultColWidth="8.77734375" defaultRowHeight="14.4" x14ac:dyDescent="0.3"/>
  <cols>
    <col min="1" max="1" width="4.44140625" customWidth="1"/>
    <col min="2" max="2" width="10" bestFit="1" customWidth="1"/>
    <col min="3" max="3" width="9.33203125" bestFit="1" customWidth="1"/>
    <col min="4" max="4" width="9.6640625" bestFit="1" customWidth="1"/>
    <col min="5" max="5" width="8.109375" bestFit="1" customWidth="1"/>
    <col min="6" max="6" width="9.109375" bestFit="1" customWidth="1"/>
    <col min="7" max="7" width="9.109375" customWidth="1"/>
    <col min="8" max="8" width="10" bestFit="1" customWidth="1"/>
    <col min="9" max="9" width="14.33203125" bestFit="1" customWidth="1"/>
    <col min="10" max="10" width="15.44140625" bestFit="1" customWidth="1"/>
    <col min="11" max="11" width="17.77734375" bestFit="1" customWidth="1"/>
    <col min="12" max="13" width="10.44140625" bestFit="1" customWidth="1"/>
  </cols>
  <sheetData>
    <row r="2" spans="2:12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H2" t="s">
        <v>5</v>
      </c>
      <c r="I2" t="s">
        <v>6</v>
      </c>
      <c r="J2" t="s">
        <v>65</v>
      </c>
      <c r="K2" t="s">
        <v>64</v>
      </c>
    </row>
    <row r="3" spans="2:12" x14ac:dyDescent="0.3">
      <c r="B3" t="s">
        <v>62</v>
      </c>
      <c r="C3" t="s">
        <v>63</v>
      </c>
      <c r="D3" t="s">
        <v>12</v>
      </c>
      <c r="E3">
        <v>38</v>
      </c>
      <c r="F3" t="str">
        <f>IF(Rezultati[[#This Row],[Točke]]&lt;50,"ne","da")</f>
        <v>ne</v>
      </c>
      <c r="H3" t="s">
        <v>9</v>
      </c>
      <c r="I3">
        <f>COUNTIF(Rezultati[Skupina],Skupine[[#This Row],[Test]])</f>
        <v>9</v>
      </c>
      <c r="J3" s="1">
        <f>AVERAGEIF(Rezultati[Skupina],Skupine[[#This Row],[Test]],Rezultati[Točke])</f>
        <v>58.222222222222221</v>
      </c>
      <c r="K3">
        <v>66.84</v>
      </c>
    </row>
    <row r="4" spans="2:12" x14ac:dyDescent="0.3">
      <c r="B4" t="s">
        <v>34</v>
      </c>
      <c r="C4" t="s">
        <v>35</v>
      </c>
      <c r="D4" t="s">
        <v>12</v>
      </c>
      <c r="E4">
        <v>39</v>
      </c>
      <c r="F4" t="str">
        <f>IF(Rezultati[[#This Row],[Točke]]&lt;50,"ne","da")</f>
        <v>ne</v>
      </c>
      <c r="H4" t="s">
        <v>12</v>
      </c>
      <c r="I4">
        <f>COUNTIF(Rezultati[Skupina],Skupine[[#This Row],[Test]])</f>
        <v>12</v>
      </c>
      <c r="J4" s="1">
        <f>AVERAGEIF(Rezultati[Skupina],Skupine[[#This Row],[Test]],Rezultati[Točke])</f>
        <v>66.5</v>
      </c>
      <c r="K4">
        <v>52.35</v>
      </c>
    </row>
    <row r="5" spans="2:12" x14ac:dyDescent="0.3">
      <c r="B5" t="s">
        <v>7</v>
      </c>
      <c r="C5" t="s">
        <v>36</v>
      </c>
      <c r="D5" t="s">
        <v>12</v>
      </c>
      <c r="E5">
        <v>36</v>
      </c>
      <c r="F5" t="str">
        <f>IF(Rezultati[[#This Row],[Točke]]&lt;50,"ne","da")</f>
        <v>ne</v>
      </c>
      <c r="H5" t="s">
        <v>15</v>
      </c>
      <c r="I5">
        <f>COUNTIF(Rezultati[Skupina],Skupine[[#This Row],[Test]])</f>
        <v>7</v>
      </c>
      <c r="J5" s="1">
        <f>AVERAGEIF(Rezultati[Skupina],Skupine[[#This Row],[Test]],Rezultati[Točke])</f>
        <v>47.714285714285715</v>
      </c>
      <c r="K5">
        <v>49.66</v>
      </c>
    </row>
    <row r="6" spans="2:12" x14ac:dyDescent="0.3">
      <c r="B6" t="s">
        <v>7</v>
      </c>
      <c r="C6" t="s">
        <v>8</v>
      </c>
      <c r="D6" t="s">
        <v>9</v>
      </c>
      <c r="E6">
        <v>93</v>
      </c>
      <c r="F6" t="str">
        <f>IF(Rezultati[[#This Row],[Točke]]&lt;50,"ne","da")</f>
        <v>da</v>
      </c>
    </row>
    <row r="7" spans="2:12" x14ac:dyDescent="0.3">
      <c r="B7" t="s">
        <v>37</v>
      </c>
      <c r="C7" t="s">
        <v>38</v>
      </c>
      <c r="D7" t="s">
        <v>9</v>
      </c>
      <c r="E7">
        <v>77</v>
      </c>
      <c r="F7" t="str">
        <f>IF(Rezultati[[#This Row],[Točke]]&lt;50,"ne","da")</f>
        <v>da</v>
      </c>
      <c r="H7" s="2" t="s">
        <v>2</v>
      </c>
      <c r="I7" t="s">
        <v>6</v>
      </c>
      <c r="J7" t="s">
        <v>68</v>
      </c>
      <c r="K7" t="s">
        <v>66</v>
      </c>
      <c r="L7" t="s">
        <v>67</v>
      </c>
    </row>
    <row r="8" spans="2:12" x14ac:dyDescent="0.3">
      <c r="B8" t="s">
        <v>39</v>
      </c>
      <c r="C8" t="s">
        <v>40</v>
      </c>
      <c r="D8" t="s">
        <v>12</v>
      </c>
      <c r="E8">
        <v>100</v>
      </c>
      <c r="F8" t="str">
        <f>IF(Rezultati[[#This Row],[Točke]]&lt;50,"ne","da")</f>
        <v>da</v>
      </c>
      <c r="H8" s="3" t="s">
        <v>9</v>
      </c>
      <c r="I8">
        <v>9</v>
      </c>
      <c r="J8" s="1">
        <v>58.222222222222221</v>
      </c>
      <c r="K8">
        <v>34</v>
      </c>
      <c r="L8">
        <v>94</v>
      </c>
    </row>
    <row r="9" spans="2:12" x14ac:dyDescent="0.3">
      <c r="B9" t="s">
        <v>10</v>
      </c>
      <c r="C9" t="s">
        <v>11</v>
      </c>
      <c r="D9" t="s">
        <v>9</v>
      </c>
      <c r="E9">
        <v>94</v>
      </c>
      <c r="F9" t="str">
        <f>IF(Rezultati[[#This Row],[Točke]]&lt;50,"ne","da")</f>
        <v>da</v>
      </c>
      <c r="H9" s="3" t="s">
        <v>12</v>
      </c>
      <c r="I9">
        <v>12</v>
      </c>
      <c r="J9" s="1">
        <v>66.5</v>
      </c>
      <c r="K9">
        <v>36</v>
      </c>
      <c r="L9">
        <v>100</v>
      </c>
    </row>
    <row r="10" spans="2:12" x14ac:dyDescent="0.3">
      <c r="B10" t="s">
        <v>41</v>
      </c>
      <c r="C10" t="s">
        <v>42</v>
      </c>
      <c r="D10" t="s">
        <v>15</v>
      </c>
      <c r="E10">
        <v>26</v>
      </c>
      <c r="F10" t="str">
        <f>IF(Rezultati[[#This Row],[Točke]]&lt;50,"ne","da")</f>
        <v>ne</v>
      </c>
      <c r="H10" s="3" t="s">
        <v>15</v>
      </c>
      <c r="I10">
        <v>7</v>
      </c>
      <c r="J10" s="1">
        <v>47.714285714285715</v>
      </c>
      <c r="K10">
        <v>26</v>
      </c>
      <c r="L10">
        <v>76</v>
      </c>
    </row>
    <row r="11" spans="2:12" x14ac:dyDescent="0.3">
      <c r="B11" t="s">
        <v>13</v>
      </c>
      <c r="C11" t="s">
        <v>14</v>
      </c>
      <c r="D11" t="s">
        <v>12</v>
      </c>
      <c r="E11">
        <v>44</v>
      </c>
      <c r="F11" t="str">
        <f>IF(Rezultati[[#This Row],[Točke]]&lt;50,"ne","da")</f>
        <v>ne</v>
      </c>
    </row>
    <row r="12" spans="2:12" x14ac:dyDescent="0.3">
      <c r="B12" t="s">
        <v>16</v>
      </c>
      <c r="C12" t="s">
        <v>17</v>
      </c>
      <c r="D12" t="s">
        <v>15</v>
      </c>
      <c r="E12">
        <v>34</v>
      </c>
      <c r="F12" t="str">
        <f>IF(Rezultati[[#This Row],[Točke]]&lt;50,"ne","da")</f>
        <v>ne</v>
      </c>
    </row>
    <row r="13" spans="2:12" x14ac:dyDescent="0.3">
      <c r="B13" t="s">
        <v>43</v>
      </c>
      <c r="C13" t="s">
        <v>44</v>
      </c>
      <c r="D13" t="s">
        <v>12</v>
      </c>
      <c r="E13">
        <v>86</v>
      </c>
      <c r="F13" t="str">
        <f>IF(Rezultati[[#This Row],[Točke]]&lt;50,"ne","da")</f>
        <v>da</v>
      </c>
    </row>
    <row r="14" spans="2:12" x14ac:dyDescent="0.3">
      <c r="B14" t="s">
        <v>45</v>
      </c>
      <c r="C14" t="s">
        <v>46</v>
      </c>
      <c r="D14" t="s">
        <v>12</v>
      </c>
      <c r="E14">
        <v>90</v>
      </c>
      <c r="F14" t="str">
        <f>IF(Rezultati[[#This Row],[Točke]]&lt;50,"ne","da")</f>
        <v>da</v>
      </c>
    </row>
    <row r="15" spans="2:12" x14ac:dyDescent="0.3">
      <c r="B15" t="s">
        <v>18</v>
      </c>
      <c r="C15" t="s">
        <v>19</v>
      </c>
      <c r="D15" t="s">
        <v>12</v>
      </c>
      <c r="E15">
        <v>67</v>
      </c>
      <c r="F15" t="str">
        <f>IF(Rezultati[[#This Row],[Točke]]&lt;50,"ne","da")</f>
        <v>da</v>
      </c>
    </row>
    <row r="16" spans="2:12" x14ac:dyDescent="0.3">
      <c r="B16" t="s">
        <v>20</v>
      </c>
      <c r="C16" t="s">
        <v>21</v>
      </c>
      <c r="D16" t="s">
        <v>9</v>
      </c>
      <c r="E16">
        <v>42</v>
      </c>
      <c r="F16" t="str">
        <f>IF(Rezultati[[#This Row],[Točke]]&lt;50,"ne","da")</f>
        <v>ne</v>
      </c>
    </row>
    <row r="17" spans="2:6" x14ac:dyDescent="0.3">
      <c r="B17" t="s">
        <v>47</v>
      </c>
      <c r="C17" t="s">
        <v>48</v>
      </c>
      <c r="D17" t="s">
        <v>15</v>
      </c>
      <c r="E17">
        <v>44</v>
      </c>
      <c r="F17" t="str">
        <f>IF(Rezultati[[#This Row],[Točke]]&lt;50,"ne","da")</f>
        <v>ne</v>
      </c>
    </row>
    <row r="18" spans="2:6" x14ac:dyDescent="0.3">
      <c r="B18" t="s">
        <v>22</v>
      </c>
      <c r="C18" t="s">
        <v>23</v>
      </c>
      <c r="D18" t="s">
        <v>12</v>
      </c>
      <c r="E18">
        <v>64</v>
      </c>
      <c r="F18" t="str">
        <f>IF(Rezultati[[#This Row],[Točke]]&lt;50,"ne","da")</f>
        <v>da</v>
      </c>
    </row>
    <row r="19" spans="2:6" x14ac:dyDescent="0.3">
      <c r="B19" t="s">
        <v>24</v>
      </c>
      <c r="C19" t="s">
        <v>25</v>
      </c>
      <c r="D19" t="s">
        <v>15</v>
      </c>
      <c r="E19">
        <v>30</v>
      </c>
      <c r="F19" t="str">
        <f>IF(Rezultati[[#This Row],[Točke]]&lt;50,"ne","da")</f>
        <v>ne</v>
      </c>
    </row>
    <row r="20" spans="2:6" x14ac:dyDescent="0.3">
      <c r="B20" t="s">
        <v>49</v>
      </c>
      <c r="C20" t="s">
        <v>29</v>
      </c>
      <c r="D20" t="s">
        <v>9</v>
      </c>
      <c r="E20">
        <v>57</v>
      </c>
      <c r="F20" t="str">
        <f>IF(Rezultati[[#This Row],[Točke]]&lt;50,"ne","da")</f>
        <v>da</v>
      </c>
    </row>
    <row r="21" spans="2:6" x14ac:dyDescent="0.3">
      <c r="B21" t="s">
        <v>50</v>
      </c>
      <c r="C21" t="s">
        <v>51</v>
      </c>
      <c r="D21" t="s">
        <v>9</v>
      </c>
      <c r="E21">
        <v>43</v>
      </c>
      <c r="F21" t="str">
        <f>IF(Rezultati[[#This Row],[Točke]]&lt;50,"ne","da")</f>
        <v>ne</v>
      </c>
    </row>
    <row r="22" spans="2:6" x14ac:dyDescent="0.3">
      <c r="B22" t="s">
        <v>60</v>
      </c>
      <c r="C22" t="s">
        <v>61</v>
      </c>
      <c r="D22" t="s">
        <v>9</v>
      </c>
      <c r="E22">
        <v>38</v>
      </c>
      <c r="F22" t="str">
        <f>IF(Rezultati[[#This Row],[Točke]]&lt;50,"ne","da")</f>
        <v>ne</v>
      </c>
    </row>
    <row r="23" spans="2:6" x14ac:dyDescent="0.3">
      <c r="B23" t="s">
        <v>52</v>
      </c>
      <c r="C23" t="s">
        <v>53</v>
      </c>
      <c r="D23" t="s">
        <v>12</v>
      </c>
      <c r="E23">
        <v>85</v>
      </c>
      <c r="F23" t="str">
        <f>IF(Rezultati[[#This Row],[Točke]]&lt;50,"ne","da")</f>
        <v>da</v>
      </c>
    </row>
    <row r="24" spans="2:6" x14ac:dyDescent="0.3">
      <c r="B24" t="s">
        <v>54</v>
      </c>
      <c r="C24" t="s">
        <v>55</v>
      </c>
      <c r="D24" t="s">
        <v>15</v>
      </c>
      <c r="E24">
        <v>76</v>
      </c>
      <c r="F24" t="str">
        <f>IF(Rezultati[[#This Row],[Točke]]&lt;50,"ne","da")</f>
        <v>da</v>
      </c>
    </row>
    <row r="25" spans="2:6" x14ac:dyDescent="0.3">
      <c r="B25" t="s">
        <v>56</v>
      </c>
      <c r="C25" t="s">
        <v>57</v>
      </c>
      <c r="D25" t="s">
        <v>9</v>
      </c>
      <c r="E25">
        <v>34</v>
      </c>
      <c r="F25" t="str">
        <f>IF(Rezultati[[#This Row],[Točke]]&lt;50,"ne","da")</f>
        <v>ne</v>
      </c>
    </row>
    <row r="26" spans="2:6" x14ac:dyDescent="0.3">
      <c r="B26" t="s">
        <v>58</v>
      </c>
      <c r="C26" t="s">
        <v>59</v>
      </c>
      <c r="D26" t="s">
        <v>12</v>
      </c>
      <c r="E26">
        <v>79</v>
      </c>
      <c r="F26" t="str">
        <f>IF(Rezultati[[#This Row],[Točke]]&lt;50,"ne","da")</f>
        <v>da</v>
      </c>
    </row>
    <row r="27" spans="2:6" x14ac:dyDescent="0.3">
      <c r="B27" t="s">
        <v>26</v>
      </c>
      <c r="C27" t="s">
        <v>27</v>
      </c>
      <c r="D27" t="s">
        <v>12</v>
      </c>
      <c r="E27">
        <v>70</v>
      </c>
      <c r="F27" t="str">
        <f>IF(Rezultati[[#This Row],[Točke]]&lt;50,"ne","da")</f>
        <v>da</v>
      </c>
    </row>
    <row r="28" spans="2:6" x14ac:dyDescent="0.3">
      <c r="B28" t="s">
        <v>30</v>
      </c>
      <c r="C28" t="s">
        <v>31</v>
      </c>
      <c r="D28" t="s">
        <v>15</v>
      </c>
      <c r="E28">
        <v>66</v>
      </c>
      <c r="F28" t="str">
        <f>IF(Rezultati[[#This Row],[Točke]]&lt;50,"ne","da")</f>
        <v>da</v>
      </c>
    </row>
    <row r="29" spans="2:6" x14ac:dyDescent="0.3">
      <c r="B29" t="s">
        <v>28</v>
      </c>
      <c r="C29" t="s">
        <v>29</v>
      </c>
      <c r="D29" t="s">
        <v>15</v>
      </c>
      <c r="E29">
        <v>58</v>
      </c>
      <c r="F29" t="str">
        <f>IF(Rezultati[[#This Row],[Točke]]&lt;50,"ne","da")</f>
        <v>da</v>
      </c>
    </row>
    <row r="30" spans="2:6" x14ac:dyDescent="0.3">
      <c r="B30" t="s">
        <v>32</v>
      </c>
      <c r="C30" t="s">
        <v>33</v>
      </c>
      <c r="D30" t="s">
        <v>9</v>
      </c>
      <c r="E30">
        <v>46</v>
      </c>
      <c r="F30" t="str">
        <f>IF(Rezultati[[#This Row],[Točke]]&lt;50,"ne","da")</f>
        <v>ne</v>
      </c>
    </row>
  </sheetData>
  <conditionalFormatting sqref="B3:C30">
    <cfRule type="expression" dxfId="1" priority="1">
      <formula>$E3&lt;50</formula>
    </cfRule>
  </conditionalFormatting>
  <conditionalFormatting sqref="E2:E30">
    <cfRule type="cellIs" dxfId="0" priority="2" operator="lessThan">
      <formula>50</formula>
    </cfRule>
  </conditionalFormatting>
  <pageMargins left="0.7" right="0.7" top="0.75" bottom="0.75" header="0.3" footer="0.3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Rezultati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Tiana Dolenc</dc:creator>
  <cp:lastModifiedBy>Tiana Dolenc</cp:lastModifiedBy>
  <dcterms:created xsi:type="dcterms:W3CDTF">2007-11-10T02:36:44Z</dcterms:created>
  <dcterms:modified xsi:type="dcterms:W3CDTF">2024-12-05T15:31:39Z</dcterms:modified>
</cp:coreProperties>
</file>