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1.xml" ContentType="application/vnd.openxmlformats-officedocument.drawingml.chart+xml"/>
  <Override PartName="/xl/charts/style2.xml" ContentType="application/vnd.ms-office.chartstyle+xml"/>
  <Override PartName="/xl/charts/colors2.xml" ContentType="application/vnd.ms-office.chartcolorstyle+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publishItems="1"/>
  <mc:AlternateContent xmlns:mc="http://schemas.openxmlformats.org/markup-compatibility/2006">
    <mc:Choice Requires="x15">
      <x15ac:absPath xmlns:x15ac="http://schemas.microsoft.com/office/spreadsheetml/2010/11/ac" url="https://d.docs.live.net/dc992b81b12cb5ba/Desktop/Maven-D.A/Excel Dashboard Designs/ExcelDashboardDatasets-211110-193440/"/>
    </mc:Choice>
  </mc:AlternateContent>
  <xr:revisionPtr revIDLastSave="0" documentId="14_{41A1BF61-B543-4DED-A651-E31D9F4D5259}" xr6:coauthVersionLast="47" xr6:coauthVersionMax="47" xr10:uidLastSave="{00000000-0000-0000-0000-000000000000}"/>
  <workbookProtection lockStructure="1"/>
  <bookViews>
    <workbookView xWindow="-120" yWindow="-120" windowWidth="20730" windowHeight="11040" firstSheet="2" activeTab="2" xr2:uid="{DB438AB8-0F60-4224-9C67-97043B861F24}"/>
  </bookViews>
  <sheets>
    <sheet name="Data" sheetId="1" state="hidden" r:id="rId1"/>
    <sheet name="Data Prep" sheetId="2" state="hidden" r:id="rId2"/>
    <sheet name="Dashboard" sheetId="3" r:id="rId3"/>
  </sheets>
  <definedNames>
    <definedName name="_xlnm._FilterDatabase" localSheetId="0" hidden="1">Data!$A$1:$F$1919</definedName>
    <definedName name="_xlnm._FilterDatabase" localSheetId="1" hidden="1">'Data Prep'!$A$2:$A$12</definedName>
    <definedName name="_xlchart.v5.0" hidden="1">'Data Prep'!$O$2</definedName>
    <definedName name="_xlchart.v5.1" hidden="1">'Data Prep'!$O$3:$O$50</definedName>
    <definedName name="_xlchart.v5.2" hidden="1">'Data Prep'!$T$2</definedName>
    <definedName name="_xlchart.v5.3" hidden="1">'Data Prep'!$T$3:$T$50</definedName>
    <definedName name="Z_948164EF_B902_4A6C_8E3C_A935061C5153_.wvu.FilterData" localSheetId="0" hidden="1">Data!$A$1:$F$1919</definedName>
    <definedName name="Z_A1F01C08_243B_48FC_94A8_F102AEB1706D_.wvu.FilterData" localSheetId="0" hidden="1">Data!$A$1:$F$1919</definedName>
  </definedNames>
  <calcPr calcId="191029"/>
  <customWorkbookViews>
    <customWorkbookView name="ShowAllWorksheets" guid="{A1F01C08-243B-48FC-94A8-F102AEB1706D}" maximized="1" xWindow="-8" yWindow="-8" windowWidth="1936" windowHeight="1056" activeSheetId="8" showFormulaBar="0"/>
    <customWorkbookView name="Dashboard" guid="{948164EF-B902-4A6C-8E3C-A935061C5153}" maximized="1" xWindow="-8" yWindow="-8" windowWidth="1936" windowHeight="1056" activeSheetId="8" showFormulaBar="0"/>
  </customWorkbookView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18" i="2" l="1"/>
  <c r="T2" i="2" s="1"/>
  <c r="B5" i="3" a="1"/>
  <c r="B5" i="3" s="1"/>
  <c r="B3" i="2" s="1"/>
  <c r="F4" i="2" s="1"/>
  <c r="D15" i="2"/>
  <c r="AE3" i="2" a="1"/>
  <c r="AE3" i="2" s="1"/>
  <c r="AE4" i="2" a="1"/>
  <c r="AE4" i="2" s="1"/>
  <c r="AE5" i="2" a="1"/>
  <c r="AE5" i="2" s="1"/>
  <c r="AE6" i="2" a="1"/>
  <c r="AE6" i="2" s="1"/>
  <c r="AE7" i="2" a="1"/>
  <c r="AE7" i="2" s="1"/>
  <c r="AE8" i="2" a="1"/>
  <c r="AE8" i="2" s="1"/>
  <c r="AE9" i="2" a="1"/>
  <c r="AE9" i="2" s="1"/>
  <c r="AE10" i="2" a="1"/>
  <c r="AE10" i="2" s="1"/>
  <c r="AE11" i="2" a="1"/>
  <c r="AE11" i="2" s="1"/>
  <c r="AE12" i="2" a="1"/>
  <c r="AE12" i="2" s="1"/>
  <c r="AE13" i="2" a="1"/>
  <c r="AE13" i="2" s="1"/>
  <c r="AE14" i="2" a="1"/>
  <c r="AE14" i="2" s="1"/>
  <c r="AE15" i="2" a="1"/>
  <c r="AE15" i="2" s="1"/>
  <c r="AE16" i="2" a="1"/>
  <c r="AE16" i="2" s="1"/>
  <c r="AE17" i="2" a="1"/>
  <c r="AE17" i="2" s="1"/>
  <c r="AE18" i="2" a="1"/>
  <c r="AE18" i="2" s="1"/>
  <c r="AE19" i="2" a="1"/>
  <c r="AE19" i="2" s="1"/>
  <c r="AE20" i="2" a="1"/>
  <c r="AE20" i="2" s="1"/>
  <c r="AE21" i="2" a="1"/>
  <c r="AE21" i="2" s="1"/>
  <c r="AE22" i="2" a="1"/>
  <c r="AE22" i="2" s="1"/>
  <c r="AE23" i="2" a="1"/>
  <c r="AE23" i="2" s="1"/>
  <c r="AE24" i="2" a="1"/>
  <c r="AE24" i="2" s="1"/>
  <c r="AE25" i="2" a="1"/>
  <c r="AE25" i="2" s="1"/>
  <c r="AE26" i="2" a="1"/>
  <c r="AE26" i="2" s="1"/>
  <c r="AE27" i="2" a="1"/>
  <c r="AE27" i="2" s="1"/>
  <c r="AE28" i="2" a="1"/>
  <c r="AE28" i="2" s="1"/>
  <c r="AE29" i="2" a="1"/>
  <c r="AE29" i="2" s="1"/>
  <c r="AE30" i="2" a="1"/>
  <c r="AE30" i="2" s="1"/>
  <c r="AE31" i="2" a="1"/>
  <c r="AE31" i="2" s="1"/>
  <c r="AE32" i="2" a="1"/>
  <c r="AE32" i="2" s="1"/>
  <c r="AE33" i="2" a="1"/>
  <c r="AE33" i="2" s="1"/>
  <c r="AE34" i="2" a="1"/>
  <c r="AE34" i="2" s="1"/>
  <c r="AE35" i="2" a="1"/>
  <c r="AE35" i="2" s="1"/>
  <c r="AE36" i="2" a="1"/>
  <c r="AE36" i="2" s="1"/>
  <c r="AE37" i="2" a="1"/>
  <c r="AE37" i="2" s="1"/>
  <c r="AE38" i="2" a="1"/>
  <c r="AE38" i="2" s="1"/>
  <c r="AE39" i="2" a="1"/>
  <c r="AE39" i="2" s="1"/>
  <c r="AE40" i="2" a="1"/>
  <c r="AE40" i="2" s="1"/>
  <c r="AE41" i="2" a="1"/>
  <c r="AE41" i="2" s="1"/>
  <c r="AE42" i="2" a="1"/>
  <c r="AE42" i="2" s="1"/>
  <c r="AE43" i="2" a="1"/>
  <c r="AE43" i="2" s="1"/>
  <c r="AE44" i="2" a="1"/>
  <c r="AE44" i="2" s="1"/>
  <c r="AE45" i="2" a="1"/>
  <c r="AE45" i="2" s="1"/>
  <c r="AE46" i="2" a="1"/>
  <c r="AE46" i="2" s="1"/>
  <c r="AE47" i="2" a="1"/>
  <c r="AE47" i="2" s="1"/>
  <c r="AE48" i="2" a="1"/>
  <c r="AE48" i="2" s="1"/>
  <c r="AE49" i="2" a="1"/>
  <c r="AE49" i="2" s="1"/>
  <c r="AE50" i="2" a="1"/>
  <c r="AE50" i="2" s="1"/>
  <c r="O3" i="2" a="1"/>
  <c r="O3" i="2" s="1"/>
  <c r="I9" i="2"/>
  <c r="I4" i="2"/>
  <c r="I8" i="2"/>
  <c r="I11" i="2"/>
  <c r="I6" i="2"/>
  <c r="I7" i="2"/>
  <c r="I12" i="2"/>
  <c r="I10" i="2"/>
  <c r="I3" i="2"/>
  <c r="I5" i="2"/>
  <c r="E7" i="2"/>
  <c r="E9" i="2"/>
  <c r="E4" i="2"/>
  <c r="E3" i="2"/>
  <c r="E12" i="2"/>
  <c r="E6" i="2"/>
  <c r="E8" i="2"/>
  <c r="E11" i="2"/>
  <c r="E10" i="2"/>
  <c r="E5" i="2"/>
  <c r="A50" i="2" a="1"/>
  <c r="A50" i="2" s="1"/>
  <c r="F11" i="2" l="1"/>
  <c r="F10" i="2"/>
  <c r="F7" i="2"/>
  <c r="F8" i="2"/>
  <c r="F6" i="2"/>
  <c r="F3" i="2"/>
  <c r="F5" i="2"/>
  <c r="F9" i="2"/>
  <c r="F12" i="2"/>
  <c r="S5" i="2"/>
  <c r="S50" i="2"/>
  <c r="S36" i="2"/>
  <c r="S46" i="2"/>
  <c r="S45" i="2"/>
  <c r="S37" i="2"/>
  <c r="L4" i="2"/>
  <c r="M6" i="2"/>
  <c r="S22" i="2"/>
  <c r="M5" i="2"/>
  <c r="S20" i="2"/>
  <c r="S30" i="2"/>
  <c r="L5" i="2"/>
  <c r="S48" i="2"/>
  <c r="S39" i="2"/>
  <c r="S26" i="2"/>
  <c r="S40" i="2"/>
  <c r="M3" i="2"/>
  <c r="S47" i="2"/>
  <c r="S38" i="2"/>
  <c r="S24" i="2"/>
  <c r="H16" i="2"/>
  <c r="M4" i="2"/>
  <c r="S44" i="2"/>
  <c r="S35" i="2"/>
  <c r="S16" i="2"/>
  <c r="L6" i="2"/>
  <c r="P3" i="2"/>
  <c r="R3" i="2" s="1"/>
  <c r="S43" i="2"/>
  <c r="S32" i="2"/>
  <c r="S12" i="2"/>
  <c r="L3" i="2"/>
  <c r="S3" i="2"/>
  <c r="S42" i="2"/>
  <c r="S31" i="2"/>
  <c r="S29" i="2"/>
  <c r="S15" i="2"/>
  <c r="S28" i="2"/>
  <c r="S13" i="2"/>
  <c r="S10" i="2"/>
  <c r="S34" i="2"/>
  <c r="S23" i="2"/>
  <c r="S21" i="2"/>
  <c r="S11" i="2"/>
  <c r="S19" i="2"/>
  <c r="S8" i="2"/>
  <c r="S27" i="2"/>
  <c r="S18" i="2"/>
  <c r="S7" i="2"/>
  <c r="S4" i="2"/>
  <c r="S14" i="2"/>
  <c r="S49" i="2"/>
  <c r="S41" i="2"/>
  <c r="S33" i="2"/>
  <c r="S25" i="2"/>
  <c r="S17" i="2"/>
  <c r="S9" i="2"/>
  <c r="S6" i="2"/>
  <c r="P43" i="2"/>
  <c r="R43" i="2" s="1"/>
  <c r="P35" i="2"/>
  <c r="R35" i="2" s="1"/>
  <c r="P27" i="2"/>
  <c r="R27" i="2" s="1"/>
  <c r="P19" i="2"/>
  <c r="R19" i="2" s="1"/>
  <c r="P11" i="2"/>
  <c r="R11" i="2" s="1"/>
  <c r="P50" i="2"/>
  <c r="R50" i="2" s="1"/>
  <c r="T50" i="2" s="1"/>
  <c r="P42" i="2"/>
  <c r="R42" i="2" s="1"/>
  <c r="P34" i="2"/>
  <c r="R34" i="2" s="1"/>
  <c r="P26" i="2"/>
  <c r="R26" i="2" s="1"/>
  <c r="P18" i="2"/>
  <c r="R18" i="2" s="1"/>
  <c r="P10" i="2"/>
  <c r="R10" i="2" s="1"/>
  <c r="P49" i="2"/>
  <c r="R49" i="2" s="1"/>
  <c r="P41" i="2"/>
  <c r="R41" i="2" s="1"/>
  <c r="P33" i="2"/>
  <c r="R33" i="2" s="1"/>
  <c r="P25" i="2"/>
  <c r="R25" i="2" s="1"/>
  <c r="P17" i="2"/>
  <c r="R17" i="2" s="1"/>
  <c r="P9" i="2"/>
  <c r="R9" i="2" s="1"/>
  <c r="P48" i="2"/>
  <c r="R48" i="2" s="1"/>
  <c r="T48" i="2" s="1"/>
  <c r="P40" i="2"/>
  <c r="R40" i="2" s="1"/>
  <c r="P32" i="2"/>
  <c r="R32" i="2" s="1"/>
  <c r="P24" i="2"/>
  <c r="R24" i="2" s="1"/>
  <c r="P16" i="2"/>
  <c r="R16" i="2" s="1"/>
  <c r="P8" i="2"/>
  <c r="R8" i="2" s="1"/>
  <c r="P47" i="2"/>
  <c r="R47" i="2" s="1"/>
  <c r="P39" i="2"/>
  <c r="R39" i="2" s="1"/>
  <c r="P31" i="2"/>
  <c r="R31" i="2" s="1"/>
  <c r="P23" i="2"/>
  <c r="R23" i="2" s="1"/>
  <c r="P15" i="2"/>
  <c r="R15" i="2" s="1"/>
  <c r="P7" i="2"/>
  <c r="R7" i="2" s="1"/>
  <c r="P46" i="2"/>
  <c r="R46" i="2" s="1"/>
  <c r="T46" i="2" s="1"/>
  <c r="P38" i="2"/>
  <c r="R38" i="2" s="1"/>
  <c r="P30" i="2"/>
  <c r="R30" i="2" s="1"/>
  <c r="P22" i="2"/>
  <c r="R22" i="2" s="1"/>
  <c r="P14" i="2"/>
  <c r="R14" i="2" s="1"/>
  <c r="P6" i="2"/>
  <c r="R6" i="2" s="1"/>
  <c r="P45" i="2"/>
  <c r="R45" i="2" s="1"/>
  <c r="P37" i="2"/>
  <c r="R37" i="2" s="1"/>
  <c r="T37" i="2" s="1"/>
  <c r="P29" i="2"/>
  <c r="R29" i="2" s="1"/>
  <c r="P21" i="2"/>
  <c r="R21" i="2" s="1"/>
  <c r="P13" i="2"/>
  <c r="R13" i="2" s="1"/>
  <c r="P5" i="2"/>
  <c r="R5" i="2" s="1"/>
  <c r="P44" i="2"/>
  <c r="R44" i="2" s="1"/>
  <c r="P36" i="2"/>
  <c r="R36" i="2" s="1"/>
  <c r="T36" i="2" s="1"/>
  <c r="P28" i="2"/>
  <c r="R28" i="2" s="1"/>
  <c r="P20" i="2"/>
  <c r="R20" i="2" s="1"/>
  <c r="T20" i="2" s="1"/>
  <c r="P12" i="2"/>
  <c r="R12" i="2" s="1"/>
  <c r="P4" i="2"/>
  <c r="R4" i="2" s="1"/>
  <c r="I16" i="2"/>
  <c r="T5" i="2" l="1"/>
  <c r="T25" i="2"/>
  <c r="T47" i="2"/>
  <c r="T24" i="2"/>
  <c r="T15" i="2"/>
  <c r="T38" i="2"/>
  <c r="T3" i="2"/>
  <c r="I17" i="2"/>
  <c r="I19" i="2" s="1"/>
  <c r="T10" i="2"/>
  <c r="T28" i="2"/>
  <c r="T45" i="2"/>
  <c r="T12" i="2"/>
  <c r="T13" i="2"/>
  <c r="T42" i="2"/>
  <c r="T29" i="2"/>
  <c r="T7" i="2"/>
  <c r="T41" i="2"/>
  <c r="T11" i="2"/>
  <c r="T49" i="2"/>
  <c r="T30" i="2"/>
  <c r="T18" i="2"/>
  <c r="T40" i="2"/>
  <c r="T44" i="2"/>
  <c r="T35" i="2"/>
  <c r="T22" i="2"/>
  <c r="T39" i="2"/>
  <c r="T26" i="2"/>
  <c r="T4" i="2"/>
  <c r="T32" i="2"/>
  <c r="T19" i="2"/>
  <c r="T6" i="2"/>
  <c r="T23" i="2"/>
  <c r="T27" i="2"/>
  <c r="T31" i="2"/>
  <c r="T43" i="2"/>
  <c r="T8" i="2"/>
  <c r="T16" i="2"/>
  <c r="T33" i="2"/>
  <c r="T14" i="2"/>
  <c r="T9" i="2"/>
  <c r="T34" i="2"/>
  <c r="T21" i="2"/>
  <c r="T17" i="2"/>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44">
    <bk>
      <extLst>
        <ext uri="{3e2802c4-a4d2-4d8b-9148-e3be6c30e623}">
          <xlrd:rvb i="0"/>
        </ext>
      </extLst>
    </bk>
    <bk>
      <extLst>
        <ext uri="{3e2802c4-a4d2-4d8b-9148-e3be6c30e623}">
          <xlrd:rvb i="1"/>
        </ext>
      </extLst>
    </bk>
    <bk>
      <extLst>
        <ext uri="{3e2802c4-a4d2-4d8b-9148-e3be6c30e623}">
          <xlrd:rvb i="19"/>
        </ext>
      </extLst>
    </bk>
    <bk>
      <extLst>
        <ext uri="{3e2802c4-a4d2-4d8b-9148-e3be6c30e623}">
          <xlrd:rvb i="38"/>
        </ext>
      </extLst>
    </bk>
    <bk>
      <extLst>
        <ext uri="{3e2802c4-a4d2-4d8b-9148-e3be6c30e623}">
          <xlrd:rvb i="39"/>
        </ext>
      </extLst>
    </bk>
    <bk>
      <extLst>
        <ext uri="{3e2802c4-a4d2-4d8b-9148-e3be6c30e623}">
          <xlrd:rvb i="54"/>
        </ext>
      </extLst>
    </bk>
    <bk>
      <extLst>
        <ext uri="{3e2802c4-a4d2-4d8b-9148-e3be6c30e623}">
          <xlrd:rvb i="72"/>
        </ext>
      </extLst>
    </bk>
    <bk>
      <extLst>
        <ext uri="{3e2802c4-a4d2-4d8b-9148-e3be6c30e623}">
          <xlrd:rvb i="73"/>
        </ext>
      </extLst>
    </bk>
    <bk>
      <extLst>
        <ext uri="{3e2802c4-a4d2-4d8b-9148-e3be6c30e623}">
          <xlrd:rvb i="88"/>
        </ext>
      </extLst>
    </bk>
    <bk>
      <extLst>
        <ext uri="{3e2802c4-a4d2-4d8b-9148-e3be6c30e623}">
          <xlrd:rvb i="103"/>
        </ext>
      </extLst>
    </bk>
    <bk>
      <extLst>
        <ext uri="{3e2802c4-a4d2-4d8b-9148-e3be6c30e623}">
          <xlrd:rvb i="104"/>
        </ext>
      </extLst>
    </bk>
    <bk>
      <extLst>
        <ext uri="{3e2802c4-a4d2-4d8b-9148-e3be6c30e623}">
          <xlrd:rvb i="120"/>
        </ext>
      </extLst>
    </bk>
    <bk>
      <extLst>
        <ext uri="{3e2802c4-a4d2-4d8b-9148-e3be6c30e623}">
          <xlrd:rvb i="138"/>
        </ext>
      </extLst>
    </bk>
    <bk>
      <extLst>
        <ext uri="{3e2802c4-a4d2-4d8b-9148-e3be6c30e623}">
          <xlrd:rvb i="139"/>
        </ext>
      </extLst>
    </bk>
    <bk>
      <extLst>
        <ext uri="{3e2802c4-a4d2-4d8b-9148-e3be6c30e623}">
          <xlrd:rvb i="153"/>
        </ext>
      </extLst>
    </bk>
    <bk>
      <extLst>
        <ext uri="{3e2802c4-a4d2-4d8b-9148-e3be6c30e623}">
          <xlrd:rvb i="170"/>
        </ext>
      </extLst>
    </bk>
    <bk>
      <extLst>
        <ext uri="{3e2802c4-a4d2-4d8b-9148-e3be6c30e623}">
          <xlrd:rvb i="171"/>
        </ext>
      </extLst>
    </bk>
    <bk>
      <extLst>
        <ext uri="{3e2802c4-a4d2-4d8b-9148-e3be6c30e623}">
          <xlrd:rvb i="187"/>
        </ext>
      </extLst>
    </bk>
    <bk>
      <extLst>
        <ext uri="{3e2802c4-a4d2-4d8b-9148-e3be6c30e623}">
          <xlrd:rvb i="203"/>
        </ext>
      </extLst>
    </bk>
    <bk>
      <extLst>
        <ext uri="{3e2802c4-a4d2-4d8b-9148-e3be6c30e623}">
          <xlrd:rvb i="204"/>
        </ext>
      </extLst>
    </bk>
    <bk>
      <extLst>
        <ext uri="{3e2802c4-a4d2-4d8b-9148-e3be6c30e623}">
          <xlrd:rvb i="220"/>
        </ext>
      </extLst>
    </bk>
    <bk>
      <extLst>
        <ext uri="{3e2802c4-a4d2-4d8b-9148-e3be6c30e623}">
          <xlrd:rvb i="233"/>
        </ext>
      </extLst>
    </bk>
    <bk>
      <extLst>
        <ext uri="{3e2802c4-a4d2-4d8b-9148-e3be6c30e623}">
          <xlrd:rvb i="234"/>
        </ext>
      </extLst>
    </bk>
    <bk>
      <extLst>
        <ext uri="{3e2802c4-a4d2-4d8b-9148-e3be6c30e623}">
          <xlrd:rvb i="249"/>
        </ext>
      </extLst>
    </bk>
    <bk>
      <extLst>
        <ext uri="{3e2802c4-a4d2-4d8b-9148-e3be6c30e623}">
          <xlrd:rvb i="263"/>
        </ext>
      </extLst>
    </bk>
    <bk>
      <extLst>
        <ext uri="{3e2802c4-a4d2-4d8b-9148-e3be6c30e623}">
          <xlrd:rvb i="264"/>
        </ext>
      </extLst>
    </bk>
    <bk>
      <extLst>
        <ext uri="{3e2802c4-a4d2-4d8b-9148-e3be6c30e623}">
          <xlrd:rvb i="279"/>
        </ext>
      </extLst>
    </bk>
    <bk>
      <extLst>
        <ext uri="{3e2802c4-a4d2-4d8b-9148-e3be6c30e623}">
          <xlrd:rvb i="290"/>
        </ext>
      </extLst>
    </bk>
    <bk>
      <extLst>
        <ext uri="{3e2802c4-a4d2-4d8b-9148-e3be6c30e623}">
          <xlrd:rvb i="291"/>
        </ext>
      </extLst>
    </bk>
    <bk>
      <extLst>
        <ext uri="{3e2802c4-a4d2-4d8b-9148-e3be6c30e623}">
          <xlrd:rvb i="305"/>
        </ext>
      </extLst>
    </bk>
    <bk>
      <extLst>
        <ext uri="{3e2802c4-a4d2-4d8b-9148-e3be6c30e623}">
          <xlrd:rvb i="318"/>
        </ext>
      </extLst>
    </bk>
    <bk>
      <extLst>
        <ext uri="{3e2802c4-a4d2-4d8b-9148-e3be6c30e623}">
          <xlrd:rvb i="319"/>
        </ext>
      </extLst>
    </bk>
    <bk>
      <extLst>
        <ext uri="{3e2802c4-a4d2-4d8b-9148-e3be6c30e623}">
          <xlrd:rvb i="334"/>
        </ext>
      </extLst>
    </bk>
    <bk>
      <extLst>
        <ext uri="{3e2802c4-a4d2-4d8b-9148-e3be6c30e623}">
          <xlrd:rvb i="347"/>
        </ext>
      </extLst>
    </bk>
    <bk>
      <extLst>
        <ext uri="{3e2802c4-a4d2-4d8b-9148-e3be6c30e623}">
          <xlrd:rvb i="348"/>
        </ext>
      </extLst>
    </bk>
    <bk>
      <extLst>
        <ext uri="{3e2802c4-a4d2-4d8b-9148-e3be6c30e623}">
          <xlrd:rvb i="362"/>
        </ext>
      </extLst>
    </bk>
    <bk>
      <extLst>
        <ext uri="{3e2802c4-a4d2-4d8b-9148-e3be6c30e623}">
          <xlrd:rvb i="374"/>
        </ext>
      </extLst>
    </bk>
    <bk>
      <extLst>
        <ext uri="{3e2802c4-a4d2-4d8b-9148-e3be6c30e623}">
          <xlrd:rvb i="375"/>
        </ext>
      </extLst>
    </bk>
    <bk>
      <extLst>
        <ext uri="{3e2802c4-a4d2-4d8b-9148-e3be6c30e623}">
          <xlrd:rvb i="390"/>
        </ext>
      </extLst>
    </bk>
    <bk>
      <extLst>
        <ext uri="{3e2802c4-a4d2-4d8b-9148-e3be6c30e623}">
          <xlrd:rvb i="400"/>
        </ext>
      </extLst>
    </bk>
    <bk>
      <extLst>
        <ext uri="{3e2802c4-a4d2-4d8b-9148-e3be6c30e623}">
          <xlrd:rvb i="401"/>
        </ext>
      </extLst>
    </bk>
    <bk>
      <extLst>
        <ext uri="{3e2802c4-a4d2-4d8b-9148-e3be6c30e623}">
          <xlrd:rvb i="416"/>
        </ext>
      </extLst>
    </bk>
    <bk>
      <extLst>
        <ext uri="{3e2802c4-a4d2-4d8b-9148-e3be6c30e623}">
          <xlrd:rvb i="426"/>
        </ext>
      </extLst>
    </bk>
    <bk>
      <extLst>
        <ext uri="{3e2802c4-a4d2-4d8b-9148-e3be6c30e623}">
          <xlrd:rvb i="427"/>
        </ext>
      </extLst>
    </bk>
    <bk>
      <extLst>
        <ext uri="{3e2802c4-a4d2-4d8b-9148-e3be6c30e623}">
          <xlrd:rvb i="443"/>
        </ext>
      </extLst>
    </bk>
    <bk>
      <extLst>
        <ext uri="{3e2802c4-a4d2-4d8b-9148-e3be6c30e623}">
          <xlrd:rvb i="454"/>
        </ext>
      </extLst>
    </bk>
    <bk>
      <extLst>
        <ext uri="{3e2802c4-a4d2-4d8b-9148-e3be6c30e623}">
          <xlrd:rvb i="455"/>
        </ext>
      </extLst>
    </bk>
    <bk>
      <extLst>
        <ext uri="{3e2802c4-a4d2-4d8b-9148-e3be6c30e623}">
          <xlrd:rvb i="471"/>
        </ext>
      </extLst>
    </bk>
    <bk>
      <extLst>
        <ext uri="{3e2802c4-a4d2-4d8b-9148-e3be6c30e623}">
          <xlrd:rvb i="482"/>
        </ext>
      </extLst>
    </bk>
    <bk>
      <extLst>
        <ext uri="{3e2802c4-a4d2-4d8b-9148-e3be6c30e623}">
          <xlrd:rvb i="483"/>
        </ext>
      </extLst>
    </bk>
    <bk>
      <extLst>
        <ext uri="{3e2802c4-a4d2-4d8b-9148-e3be6c30e623}">
          <xlrd:rvb i="497"/>
        </ext>
      </extLst>
    </bk>
    <bk>
      <extLst>
        <ext uri="{3e2802c4-a4d2-4d8b-9148-e3be6c30e623}">
          <xlrd:rvb i="508"/>
        </ext>
      </extLst>
    </bk>
    <bk>
      <extLst>
        <ext uri="{3e2802c4-a4d2-4d8b-9148-e3be6c30e623}">
          <xlrd:rvb i="509"/>
        </ext>
      </extLst>
    </bk>
    <bk>
      <extLst>
        <ext uri="{3e2802c4-a4d2-4d8b-9148-e3be6c30e623}">
          <xlrd:rvb i="525"/>
        </ext>
      </extLst>
    </bk>
    <bk>
      <extLst>
        <ext uri="{3e2802c4-a4d2-4d8b-9148-e3be6c30e623}">
          <xlrd:rvb i="535"/>
        </ext>
      </extLst>
    </bk>
    <bk>
      <extLst>
        <ext uri="{3e2802c4-a4d2-4d8b-9148-e3be6c30e623}">
          <xlrd:rvb i="536"/>
        </ext>
      </extLst>
    </bk>
    <bk>
      <extLst>
        <ext uri="{3e2802c4-a4d2-4d8b-9148-e3be6c30e623}">
          <xlrd:rvb i="550"/>
        </ext>
      </extLst>
    </bk>
    <bk>
      <extLst>
        <ext uri="{3e2802c4-a4d2-4d8b-9148-e3be6c30e623}">
          <xlrd:rvb i="560"/>
        </ext>
      </extLst>
    </bk>
    <bk>
      <extLst>
        <ext uri="{3e2802c4-a4d2-4d8b-9148-e3be6c30e623}">
          <xlrd:rvb i="561"/>
        </ext>
      </extLst>
    </bk>
    <bk>
      <extLst>
        <ext uri="{3e2802c4-a4d2-4d8b-9148-e3be6c30e623}">
          <xlrd:rvb i="577"/>
        </ext>
      </extLst>
    </bk>
    <bk>
      <extLst>
        <ext uri="{3e2802c4-a4d2-4d8b-9148-e3be6c30e623}">
          <xlrd:rvb i="588"/>
        </ext>
      </extLst>
    </bk>
    <bk>
      <extLst>
        <ext uri="{3e2802c4-a4d2-4d8b-9148-e3be6c30e623}">
          <xlrd:rvb i="589"/>
        </ext>
      </extLst>
    </bk>
    <bk>
      <extLst>
        <ext uri="{3e2802c4-a4d2-4d8b-9148-e3be6c30e623}">
          <xlrd:rvb i="605"/>
        </ext>
      </extLst>
    </bk>
    <bk>
      <extLst>
        <ext uri="{3e2802c4-a4d2-4d8b-9148-e3be6c30e623}">
          <xlrd:rvb i="614"/>
        </ext>
      </extLst>
    </bk>
    <bk>
      <extLst>
        <ext uri="{3e2802c4-a4d2-4d8b-9148-e3be6c30e623}">
          <xlrd:rvb i="615"/>
        </ext>
      </extLst>
    </bk>
    <bk>
      <extLst>
        <ext uri="{3e2802c4-a4d2-4d8b-9148-e3be6c30e623}">
          <xlrd:rvb i="629"/>
        </ext>
      </extLst>
    </bk>
    <bk>
      <extLst>
        <ext uri="{3e2802c4-a4d2-4d8b-9148-e3be6c30e623}">
          <xlrd:rvb i="639"/>
        </ext>
      </extLst>
    </bk>
    <bk>
      <extLst>
        <ext uri="{3e2802c4-a4d2-4d8b-9148-e3be6c30e623}">
          <xlrd:rvb i="640"/>
        </ext>
      </extLst>
    </bk>
    <bk>
      <extLst>
        <ext uri="{3e2802c4-a4d2-4d8b-9148-e3be6c30e623}">
          <xlrd:rvb i="656"/>
        </ext>
      </extLst>
    </bk>
    <bk>
      <extLst>
        <ext uri="{3e2802c4-a4d2-4d8b-9148-e3be6c30e623}">
          <xlrd:rvb i="661"/>
        </ext>
      </extLst>
    </bk>
    <bk>
      <extLst>
        <ext uri="{3e2802c4-a4d2-4d8b-9148-e3be6c30e623}">
          <xlrd:rvb i="662"/>
        </ext>
      </extLst>
    </bk>
    <bk>
      <extLst>
        <ext uri="{3e2802c4-a4d2-4d8b-9148-e3be6c30e623}">
          <xlrd:rvb i="678"/>
        </ext>
      </extLst>
    </bk>
    <bk>
      <extLst>
        <ext uri="{3e2802c4-a4d2-4d8b-9148-e3be6c30e623}">
          <xlrd:rvb i="690"/>
        </ext>
      </extLst>
    </bk>
    <bk>
      <extLst>
        <ext uri="{3e2802c4-a4d2-4d8b-9148-e3be6c30e623}">
          <xlrd:rvb i="691"/>
        </ext>
      </extLst>
    </bk>
    <bk>
      <extLst>
        <ext uri="{3e2802c4-a4d2-4d8b-9148-e3be6c30e623}">
          <xlrd:rvb i="707"/>
        </ext>
      </extLst>
    </bk>
    <bk>
      <extLst>
        <ext uri="{3e2802c4-a4d2-4d8b-9148-e3be6c30e623}">
          <xlrd:rvb i="716"/>
        </ext>
      </extLst>
    </bk>
    <bk>
      <extLst>
        <ext uri="{3e2802c4-a4d2-4d8b-9148-e3be6c30e623}">
          <xlrd:rvb i="717"/>
        </ext>
      </extLst>
    </bk>
    <bk>
      <extLst>
        <ext uri="{3e2802c4-a4d2-4d8b-9148-e3be6c30e623}">
          <xlrd:rvb i="733"/>
        </ext>
      </extLst>
    </bk>
    <bk>
      <extLst>
        <ext uri="{3e2802c4-a4d2-4d8b-9148-e3be6c30e623}">
          <xlrd:rvb i="744"/>
        </ext>
      </extLst>
    </bk>
    <bk>
      <extLst>
        <ext uri="{3e2802c4-a4d2-4d8b-9148-e3be6c30e623}">
          <xlrd:rvb i="745"/>
        </ext>
      </extLst>
    </bk>
    <bk>
      <extLst>
        <ext uri="{3e2802c4-a4d2-4d8b-9148-e3be6c30e623}">
          <xlrd:rvb i="759"/>
        </ext>
      </extLst>
    </bk>
    <bk>
      <extLst>
        <ext uri="{3e2802c4-a4d2-4d8b-9148-e3be6c30e623}">
          <xlrd:rvb i="768"/>
        </ext>
      </extLst>
    </bk>
    <bk>
      <extLst>
        <ext uri="{3e2802c4-a4d2-4d8b-9148-e3be6c30e623}">
          <xlrd:rvb i="769"/>
        </ext>
      </extLst>
    </bk>
    <bk>
      <extLst>
        <ext uri="{3e2802c4-a4d2-4d8b-9148-e3be6c30e623}">
          <xlrd:rvb i="784"/>
        </ext>
      </extLst>
    </bk>
    <bk>
      <extLst>
        <ext uri="{3e2802c4-a4d2-4d8b-9148-e3be6c30e623}">
          <xlrd:rvb i="793"/>
        </ext>
      </extLst>
    </bk>
    <bk>
      <extLst>
        <ext uri="{3e2802c4-a4d2-4d8b-9148-e3be6c30e623}">
          <xlrd:rvb i="794"/>
        </ext>
      </extLst>
    </bk>
    <bk>
      <extLst>
        <ext uri="{3e2802c4-a4d2-4d8b-9148-e3be6c30e623}">
          <xlrd:rvb i="808"/>
        </ext>
      </extLst>
    </bk>
    <bk>
      <extLst>
        <ext uri="{3e2802c4-a4d2-4d8b-9148-e3be6c30e623}">
          <xlrd:rvb i="815"/>
        </ext>
      </extLst>
    </bk>
    <bk>
      <extLst>
        <ext uri="{3e2802c4-a4d2-4d8b-9148-e3be6c30e623}">
          <xlrd:rvb i="816"/>
        </ext>
      </extLst>
    </bk>
    <bk>
      <extLst>
        <ext uri="{3e2802c4-a4d2-4d8b-9148-e3be6c30e623}">
          <xlrd:rvb i="831"/>
        </ext>
      </extLst>
    </bk>
    <bk>
      <extLst>
        <ext uri="{3e2802c4-a4d2-4d8b-9148-e3be6c30e623}">
          <xlrd:rvb i="838"/>
        </ext>
      </extLst>
    </bk>
    <bk>
      <extLst>
        <ext uri="{3e2802c4-a4d2-4d8b-9148-e3be6c30e623}">
          <xlrd:rvb i="839"/>
        </ext>
      </extLst>
    </bk>
    <bk>
      <extLst>
        <ext uri="{3e2802c4-a4d2-4d8b-9148-e3be6c30e623}">
          <xlrd:rvb i="855"/>
        </ext>
      </extLst>
    </bk>
    <bk>
      <extLst>
        <ext uri="{3e2802c4-a4d2-4d8b-9148-e3be6c30e623}">
          <xlrd:rvb i="863"/>
        </ext>
      </extLst>
    </bk>
    <bk>
      <extLst>
        <ext uri="{3e2802c4-a4d2-4d8b-9148-e3be6c30e623}">
          <xlrd:rvb i="864"/>
        </ext>
      </extLst>
    </bk>
    <bk>
      <extLst>
        <ext uri="{3e2802c4-a4d2-4d8b-9148-e3be6c30e623}">
          <xlrd:rvb i="880"/>
        </ext>
      </extLst>
    </bk>
    <bk>
      <extLst>
        <ext uri="{3e2802c4-a4d2-4d8b-9148-e3be6c30e623}">
          <xlrd:rvb i="889"/>
        </ext>
      </extLst>
    </bk>
    <bk>
      <extLst>
        <ext uri="{3e2802c4-a4d2-4d8b-9148-e3be6c30e623}">
          <xlrd:rvb i="890"/>
        </ext>
      </extLst>
    </bk>
    <bk>
      <extLst>
        <ext uri="{3e2802c4-a4d2-4d8b-9148-e3be6c30e623}">
          <xlrd:rvb i="905"/>
        </ext>
      </extLst>
    </bk>
    <bk>
      <extLst>
        <ext uri="{3e2802c4-a4d2-4d8b-9148-e3be6c30e623}">
          <xlrd:rvb i="912"/>
        </ext>
      </extLst>
    </bk>
    <bk>
      <extLst>
        <ext uri="{3e2802c4-a4d2-4d8b-9148-e3be6c30e623}">
          <xlrd:rvb i="913"/>
        </ext>
      </extLst>
    </bk>
    <bk>
      <extLst>
        <ext uri="{3e2802c4-a4d2-4d8b-9148-e3be6c30e623}">
          <xlrd:rvb i="927"/>
        </ext>
      </extLst>
    </bk>
    <bk>
      <extLst>
        <ext uri="{3e2802c4-a4d2-4d8b-9148-e3be6c30e623}">
          <xlrd:rvb i="935"/>
        </ext>
      </extLst>
    </bk>
    <bk>
      <extLst>
        <ext uri="{3e2802c4-a4d2-4d8b-9148-e3be6c30e623}">
          <xlrd:rvb i="936"/>
        </ext>
      </extLst>
    </bk>
    <bk>
      <extLst>
        <ext uri="{3e2802c4-a4d2-4d8b-9148-e3be6c30e623}">
          <xlrd:rvb i="950"/>
        </ext>
      </extLst>
    </bk>
    <bk>
      <extLst>
        <ext uri="{3e2802c4-a4d2-4d8b-9148-e3be6c30e623}">
          <xlrd:rvb i="958"/>
        </ext>
      </extLst>
    </bk>
    <bk>
      <extLst>
        <ext uri="{3e2802c4-a4d2-4d8b-9148-e3be6c30e623}">
          <xlrd:rvb i="959"/>
        </ext>
      </extLst>
    </bk>
    <bk>
      <extLst>
        <ext uri="{3e2802c4-a4d2-4d8b-9148-e3be6c30e623}">
          <xlrd:rvb i="974"/>
        </ext>
      </extLst>
    </bk>
    <bk>
      <extLst>
        <ext uri="{3e2802c4-a4d2-4d8b-9148-e3be6c30e623}">
          <xlrd:rvb i="982"/>
        </ext>
      </extLst>
    </bk>
    <bk>
      <extLst>
        <ext uri="{3e2802c4-a4d2-4d8b-9148-e3be6c30e623}">
          <xlrd:rvb i="983"/>
        </ext>
      </extLst>
    </bk>
    <bk>
      <extLst>
        <ext uri="{3e2802c4-a4d2-4d8b-9148-e3be6c30e623}">
          <xlrd:rvb i="997"/>
        </ext>
      </extLst>
    </bk>
    <bk>
      <extLst>
        <ext uri="{3e2802c4-a4d2-4d8b-9148-e3be6c30e623}">
          <xlrd:rvb i="1004"/>
        </ext>
      </extLst>
    </bk>
    <bk>
      <extLst>
        <ext uri="{3e2802c4-a4d2-4d8b-9148-e3be6c30e623}">
          <xlrd:rvb i="1005"/>
        </ext>
      </extLst>
    </bk>
    <bk>
      <extLst>
        <ext uri="{3e2802c4-a4d2-4d8b-9148-e3be6c30e623}">
          <xlrd:rvb i="1021"/>
        </ext>
      </extLst>
    </bk>
    <bk>
      <extLst>
        <ext uri="{3e2802c4-a4d2-4d8b-9148-e3be6c30e623}">
          <xlrd:rvb i="1028"/>
        </ext>
      </extLst>
    </bk>
    <bk>
      <extLst>
        <ext uri="{3e2802c4-a4d2-4d8b-9148-e3be6c30e623}">
          <xlrd:rvb i="1029"/>
        </ext>
      </extLst>
    </bk>
    <bk>
      <extLst>
        <ext uri="{3e2802c4-a4d2-4d8b-9148-e3be6c30e623}">
          <xlrd:rvb i="1045"/>
        </ext>
      </extLst>
    </bk>
    <bk>
      <extLst>
        <ext uri="{3e2802c4-a4d2-4d8b-9148-e3be6c30e623}">
          <xlrd:rvb i="1051"/>
        </ext>
      </extLst>
    </bk>
    <bk>
      <extLst>
        <ext uri="{3e2802c4-a4d2-4d8b-9148-e3be6c30e623}">
          <xlrd:rvb i="1052"/>
        </ext>
      </extLst>
    </bk>
    <bk>
      <extLst>
        <ext uri="{3e2802c4-a4d2-4d8b-9148-e3be6c30e623}">
          <xlrd:rvb i="1066"/>
        </ext>
      </extLst>
    </bk>
    <bk>
      <extLst>
        <ext uri="{3e2802c4-a4d2-4d8b-9148-e3be6c30e623}">
          <xlrd:rvb i="1072"/>
        </ext>
      </extLst>
    </bk>
    <bk>
      <extLst>
        <ext uri="{3e2802c4-a4d2-4d8b-9148-e3be6c30e623}">
          <xlrd:rvb i="1073"/>
        </ext>
      </extLst>
    </bk>
    <bk>
      <extLst>
        <ext uri="{3e2802c4-a4d2-4d8b-9148-e3be6c30e623}">
          <xlrd:rvb i="1089"/>
        </ext>
      </extLst>
    </bk>
    <bk>
      <extLst>
        <ext uri="{3e2802c4-a4d2-4d8b-9148-e3be6c30e623}">
          <xlrd:rvb i="1097"/>
        </ext>
      </extLst>
    </bk>
    <bk>
      <extLst>
        <ext uri="{3e2802c4-a4d2-4d8b-9148-e3be6c30e623}">
          <xlrd:rvb i="1098"/>
        </ext>
      </extLst>
    </bk>
    <bk>
      <extLst>
        <ext uri="{3e2802c4-a4d2-4d8b-9148-e3be6c30e623}">
          <xlrd:rvb i="1113"/>
        </ext>
      </extLst>
    </bk>
    <bk>
      <extLst>
        <ext uri="{3e2802c4-a4d2-4d8b-9148-e3be6c30e623}">
          <xlrd:rvb i="1123"/>
        </ext>
      </extLst>
    </bk>
    <bk>
      <extLst>
        <ext uri="{3e2802c4-a4d2-4d8b-9148-e3be6c30e623}">
          <xlrd:rvb i="1124"/>
        </ext>
      </extLst>
    </bk>
    <bk>
      <extLst>
        <ext uri="{3e2802c4-a4d2-4d8b-9148-e3be6c30e623}">
          <xlrd:rvb i="1139"/>
        </ext>
      </extLst>
    </bk>
    <bk>
      <extLst>
        <ext uri="{3e2802c4-a4d2-4d8b-9148-e3be6c30e623}">
          <xlrd:rvb i="1146"/>
        </ext>
      </extLst>
    </bk>
    <bk>
      <extLst>
        <ext uri="{3e2802c4-a4d2-4d8b-9148-e3be6c30e623}">
          <xlrd:rvb i="1147"/>
        </ext>
      </extLst>
    </bk>
    <bk>
      <extLst>
        <ext uri="{3e2802c4-a4d2-4d8b-9148-e3be6c30e623}">
          <xlrd:rvb i="1162"/>
        </ext>
      </extLst>
    </bk>
    <bk>
      <extLst>
        <ext uri="{3e2802c4-a4d2-4d8b-9148-e3be6c30e623}">
          <xlrd:rvb i="1169"/>
        </ext>
      </extLst>
    </bk>
    <bk>
      <extLst>
        <ext uri="{3e2802c4-a4d2-4d8b-9148-e3be6c30e623}">
          <xlrd:rvb i="1170"/>
        </ext>
      </extLst>
    </bk>
    <bk>
      <extLst>
        <ext uri="{3e2802c4-a4d2-4d8b-9148-e3be6c30e623}">
          <xlrd:rvb i="1185"/>
        </ext>
      </extLst>
    </bk>
    <bk>
      <extLst>
        <ext uri="{3e2802c4-a4d2-4d8b-9148-e3be6c30e623}">
          <xlrd:rvb i="1194"/>
        </ext>
      </extLst>
    </bk>
    <bk>
      <extLst>
        <ext uri="{3e2802c4-a4d2-4d8b-9148-e3be6c30e623}">
          <xlrd:rvb i="1195"/>
        </ext>
      </extLst>
    </bk>
    <bk>
      <extLst>
        <ext uri="{3e2802c4-a4d2-4d8b-9148-e3be6c30e623}">
          <xlrd:rvb i="1210"/>
        </ext>
      </extLst>
    </bk>
    <bk>
      <extLst>
        <ext uri="{3e2802c4-a4d2-4d8b-9148-e3be6c30e623}">
          <xlrd:rvb i="1219"/>
        </ext>
      </extLst>
    </bk>
    <bk>
      <extLst>
        <ext uri="{3e2802c4-a4d2-4d8b-9148-e3be6c30e623}">
          <xlrd:rvb i="1220"/>
        </ext>
      </extLst>
    </bk>
    <bk>
      <extLst>
        <ext uri="{3e2802c4-a4d2-4d8b-9148-e3be6c30e623}">
          <xlrd:rvb i="1235"/>
        </ext>
      </extLst>
    </bk>
    <bk>
      <extLst>
        <ext uri="{3e2802c4-a4d2-4d8b-9148-e3be6c30e623}">
          <xlrd:rvb i="1242"/>
        </ext>
      </extLst>
    </bk>
    <bk>
      <extLst>
        <ext uri="{3e2802c4-a4d2-4d8b-9148-e3be6c30e623}">
          <xlrd:rvb i="1243"/>
        </ext>
      </extLst>
    </bk>
    <bk>
      <extLst>
        <ext uri="{3e2802c4-a4d2-4d8b-9148-e3be6c30e623}">
          <xlrd:rvb i="1257"/>
        </ext>
      </extLst>
    </bk>
  </futureMetadata>
  <cellMetadata count="1">
    <bk>
      <rc t="1" v="0"/>
    </bk>
  </cellMetadata>
  <valueMetadata count="144">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valueMetadata>
</metadata>
</file>

<file path=xl/sharedStrings.xml><?xml version="1.0" encoding="utf-8"?>
<sst xmlns="http://schemas.openxmlformats.org/spreadsheetml/2006/main" count="3907" uniqueCount="84">
  <si>
    <t>State</t>
  </si>
  <si>
    <t>Alabama</t>
  </si>
  <si>
    <t>Arizona</t>
  </si>
  <si>
    <t>Arkansas</t>
  </si>
  <si>
    <t>California</t>
  </si>
  <si>
    <t>Colorado</t>
  </si>
  <si>
    <t>Connecticut</t>
  </si>
  <si>
    <t>Delaware</t>
  </si>
  <si>
    <t>Florida</t>
  </si>
  <si>
    <t>Georgia</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</si>
  <si>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</si>
  <si>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</si>
  <si>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</si>
  <si>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</si>
  <si>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</si>
  <si>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</si>
  <si>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</si>
  <si>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</si>
  <si>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</si>
  <si>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</si>
  <si>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</si>
  <si>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</si>
  <si>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</si>
  <si>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</si>
  <si>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</si>
  <si>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</si>
  <si>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</si>
  <si>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</si>
  <si>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</si>
  <si>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</si>
  <si>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</si>
  <si>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</si>
  <si>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</si>
  <si>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</si>
  <si>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</si>
  <si>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</si>
  <si>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</si>
  <si>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</si>
  <si>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</si>
  <si>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</si>
  <si>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</si>
  <si>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</si>
  <si>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</si>
  <si>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</si>
  <si>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</si>
  <si>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</si>
  <si>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</si>
  <si>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</si>
  <si>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</si>
  <si>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Industry</t>
  </si>
  <si>
    <t>Year</t>
  </si>
  <si>
    <t>Construction</t>
  </si>
  <si>
    <t>Manufacturing</t>
  </si>
  <si>
    <t>Information</t>
  </si>
  <si>
    <t>Trade &amp; Transportation</t>
  </si>
  <si>
    <t>Natural Resources</t>
  </si>
  <si>
    <t>Finance</t>
  </si>
  <si>
    <t>Business Services</t>
  </si>
  <si>
    <t>Education &amp; Health</t>
  </si>
  <si>
    <t>Leisure &amp; Hospitality</t>
  </si>
  <si>
    <t>Other Services</t>
  </si>
  <si>
    <t>Establishments</t>
  </si>
  <si>
    <t>Employees</t>
  </si>
  <si>
    <t>Avg Annual Wage</t>
  </si>
  <si>
    <t>INDUSTRY FILTER</t>
  </si>
  <si>
    <t>FILTER (MADE W/ FUNCTION)</t>
  </si>
  <si>
    <t>Selection</t>
  </si>
  <si>
    <t>DATE FILTER</t>
  </si>
  <si>
    <t>Current Year:</t>
  </si>
  <si>
    <t>AVG WAGE BY INDUSTRY</t>
  </si>
  <si>
    <t>EMPLOYEES BY INDUSTRY</t>
  </si>
  <si>
    <t>EMPLOYEES BY INDUSTRY (CLEAN)</t>
  </si>
  <si>
    <t>Others</t>
  </si>
  <si>
    <t>WAGE AND EMPLOYEE TRENDS</t>
  </si>
  <si>
    <t>Avg Wage</t>
  </si>
  <si>
    <t>COMPARISONS BY STATE</t>
  </si>
  <si>
    <t>Population</t>
  </si>
  <si>
    <t>Employees per 1000 capita</t>
  </si>
  <si>
    <t>MAP FILTER</t>
  </si>
  <si>
    <t>Metric:</t>
  </si>
  <si>
    <t>Average Wage</t>
  </si>
  <si>
    <t>Percentage:</t>
  </si>
  <si>
    <t xml:space="preserve">orange: </t>
  </si>
  <si>
    <t>#FF6600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</si>
</sst>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
    <numFmt numFmtId="165" formatCode="#,##0;&quot;$&quot;#,##0"/>
    <numFmt numFmtId="166" formatCode=";;;"/>
  </numFmts>
  <fonts count="7" x14ac:knownFonts="1">
    <font>
      <sz val="11"/>
      <color theme="1"/>
      <name val="Calibri"/>
      <family val="2"/>
      <scheme val="minor"/>
    </font>
    <font>
      <b/>
      <sz val="11"/>
      <color theme="1"/>
      <name val="Calibri"/>
      <family val="2"/>
      <scheme val="minor"/>
    </font>
    <font>
      <b/>
      <sz val="11"/>
      <color theme="0"/>
      <name val="Calibri"/>
      <family val="2"/>
      <scheme val="minor"/>
    </font>
    <font>
      <sz val="11"/>
      <color theme="0"/>
      <name val="Calibri"/>
      <family val="2"/>
      <scheme val="minor"/>
    </font>
    <font>
      <sz val="11"/>
      <color theme="1"/>
      <name val="Calibri"/>
      <family val="2"/>
      <scheme val="minor"/>
    </font>
    <font>
      <b/>
      <sz val="18"/>
      <color theme="2" tint="-0.749992370372631"/>
      <name val="Calibri"/>
      <family val="2"/>
      <scheme val="minor"/>
    </font>
    <font>
      <sz val="8"/>
      <color rgb="FF000000"/>
      <name val="Segoe UI"/>
      <family val="2"/>
    </font>
  </fonts>
  <fills count="9">
    <fill>
      <patternFill patternType="none"/>
    </fill>
    <fill>
      <patternFill patternType="gray125"/>
    </fill>
    <fill>
      <patternFill patternType="solid">
        <fgColor theme="3" tint="0.79998168889431442"/>
        <bgColor indexed="64"/>
      </patternFill>
    </fill>
    <fill>
      <patternFill patternType="solid">
        <fgColor theme="2" tint="-9.9978637043366805E-2"/>
        <bgColor indexed="64"/>
      </patternFill>
    </fill>
    <fill>
      <patternFill patternType="solid">
        <fgColor theme="9" tint="0.59999389629810485"/>
        <bgColor indexed="64"/>
      </patternFill>
    </fill>
    <fill>
      <patternFill patternType="solid">
        <fgColor theme="9" tint="-0.249977111117893"/>
        <bgColor indexed="64"/>
      </patternFill>
    </fill>
    <fill>
      <patternFill patternType="solid">
        <fgColor theme="8" tint="-0.249977111117893"/>
        <bgColor indexed="64"/>
      </patternFill>
    </fill>
    <fill>
      <patternFill patternType="solid">
        <fgColor theme="8" tint="0.59999389629810485"/>
        <bgColor indexed="64"/>
      </patternFill>
    </fill>
    <fill>
      <patternFill patternType="solid">
        <fgColor theme="7" tint="0.59999389629810485"/>
        <bgColor indexed="64"/>
      </patternFill>
    </fill>
  </fills>
  <borders count="1">
    <border>
      <left/>
      <right/>
      <top/>
      <bottom/>
      <diagonal/>
    </border>
  </borders>
  <cellStyleXfs count="2">
    <xf numFmtId="0" fontId="0" fillId="0" borderId="0"/>
    <xf numFmtId="9" fontId="4" fillId="0" borderId="0" applyFont="0" applyFill="0" applyBorder="0" applyAlignment="0" applyProtection="0"/>
  </cellStyleXfs>
  <cellXfs count="17">
    <xf numFmtId="0" fontId="0" fillId="0" borderId="0" xfId="0"/>
    <xf numFmtId="3" fontId="0" fillId="0" borderId="0" xfId="0" applyNumberFormat="1"/>
    <xf numFmtId="164" fontId="0" fillId="0" borderId="0" xfId="0" applyNumberFormat="1"/>
    <xf numFmtId="0" fontId="1" fillId="2" borderId="0" xfId="0" applyFont="1" applyFill="1"/>
    <xf numFmtId="0" fontId="1" fillId="3" borderId="0" xfId="0" applyFont="1" applyFill="1"/>
    <xf numFmtId="0" fontId="1" fillId="0" borderId="0" xfId="0" applyFont="1" applyAlignment="1">
      <alignment horizontal="right"/>
    </xf>
    <xf numFmtId="0" fontId="0" fillId="0" borderId="0" xfId="0" applyAlignment="1">
      <alignment horizontal="left"/>
    </xf>
    <xf numFmtId="0" fontId="1" fillId="4" borderId="0" xfId="0" applyFont="1" applyFill="1"/>
    <xf numFmtId="0" fontId="1" fillId="7" borderId="0" xfId="0" applyFont="1" applyFill="1"/>
    <xf numFmtId="0" fontId="2" fillId="6" borderId="0" xfId="0" applyFont="1" applyFill="1" applyAlignment="1">
      <alignment horizontal="centerContinuous"/>
    </xf>
    <xf numFmtId="0" fontId="2" fillId="5" borderId="0" xfId="0" applyFont="1" applyFill="1" applyAlignment="1">
      <alignment horizontal="centerContinuous"/>
    </xf>
    <xf numFmtId="0" fontId="3" fillId="5" borderId="0" xfId="0" applyFont="1" applyFill="1" applyAlignment="1">
      <alignment horizontal="centerContinuous"/>
    </xf>
    <xf numFmtId="1" fontId="0" fillId="0" borderId="0" xfId="0" applyNumberFormat="1"/>
    <xf numFmtId="165" fontId="0" fillId="0" borderId="0" xfId="0" applyNumberFormat="1"/>
    <xf numFmtId="0" fontId="5" fillId="8" borderId="0" xfId="0" applyFont="1" applyFill="1" applyAlignment="1">
      <alignment horizontal="centerContinuous"/>
    </xf>
    <xf numFmtId="9" fontId="0" fillId="0" borderId="0" xfId="1" applyFont="1" applyAlignment="1">
      <alignment horizontal="left"/>
    </xf>
    <xf numFmtId="166" fontId="0" fillId="0" borderId="0" xfId="0" applyNumberFormat="1" applyAlignment="1" applyProtection="1">
      <alignment horizontal="left"/>
      <protection locked="0"/>
    </xf>
  </cellXfs>
  <cellStyles count="2">
    <cellStyle name="Normal" xfId="0" builtinId="0"/>
    <cellStyle name="Percent" xfId="1" builtinId="5"/>
  </cellStyles>
  <dxfs count="0"/>
  <tableStyles count="0" defaultTableStyle="TableStyleMedium2" defaultPivotStyle="PivotStyleLight16"/>
  <colors>
    <mruColors>
      <color rgb="FFFF5050"/>
      <color rgb="FFFF6600"/>
      <color rgb="FF269999"/>
      <color rgb="FFB2DBD5"/>
      <color rgb="FFEE0000"/>
      <color rgb="FFFF745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20/07/relationships/rdRichValueWebImage" Target="richData/rdRichValueWebImage.xml"/><Relationship Id="rId13" Type="http://schemas.microsoft.com/office/2017/06/relationships/rdSupportingPropertyBagStructure" Target="richData/rdsupportingpropertybagstructure.xml"/><Relationship Id="rId3" Type="http://schemas.openxmlformats.org/officeDocument/2006/relationships/worksheet" Target="worksheets/sheet3.xml"/><Relationship Id="rId7" Type="http://schemas.openxmlformats.org/officeDocument/2006/relationships/sheetMetadata" Target="metadata.xml"/><Relationship Id="rId12" Type="http://schemas.microsoft.com/office/2017/06/relationships/richStyles" Target="richData/richStyles.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Array" Target="richData/rdarray.xml"/><Relationship Id="rId5" Type="http://schemas.openxmlformats.org/officeDocument/2006/relationships/styles" Target="styles.xml"/><Relationship Id="rId15" Type="http://schemas.microsoft.com/office/2017/06/relationships/rdRichValueTypes" Target="richData/rdRichValueTypes.xml"/><Relationship Id="rId10" Type="http://schemas.microsoft.com/office/2017/06/relationships/rdRichValueStructure" Target="richData/rdrichvaluestructure.xml"/><Relationship Id="rId4" Type="http://schemas.openxmlformats.org/officeDocument/2006/relationships/theme" Target="theme/theme1.xml"/><Relationship Id="rId9" Type="http://schemas.microsoft.com/office/2017/06/relationships/rdRichValue" Target="richData/rdrichvalue.xml"/><Relationship Id="rId14" Type="http://schemas.microsoft.com/office/2017/06/relationships/rdSupportingPropertyBag" Target="richData/rdsupportingpropertybag.xml"/></Relationships>
</file>

<file path=xl/charts/_rels/chart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tx>
            <c:strRef>
              <c:f>'Data Prep'!$I$15</c:f>
              <c:strCache>
                <c:ptCount val="1"/>
                <c:pt idx="0">
                  <c:v>Employees</c:v>
                </c:pt>
              </c:strCache>
            </c:strRef>
          </c:tx>
          <c:dPt>
            <c:idx val="0"/>
            <c:bubble3D val="0"/>
            <c:spPr>
              <a:solidFill>
                <a:srgbClr val="FF5050"/>
              </a:solidFill>
              <a:ln w="19050">
                <a:solidFill>
                  <a:schemeClr val="lt1"/>
                </a:solidFill>
              </a:ln>
              <a:effectLst/>
            </c:spPr>
            <c:extLst>
              <c:ext xmlns:c16="http://schemas.microsoft.com/office/drawing/2014/chart" uri="{C3380CC4-5D6E-409C-BE32-E72D297353CC}">
                <c16:uniqueId val="{00000001-931E-4613-A690-94A4BD34E4C4}"/>
              </c:ext>
            </c:extLst>
          </c:dPt>
          <c:dPt>
            <c:idx val="1"/>
            <c:bubble3D val="0"/>
            <c:spPr>
              <a:solidFill>
                <a:schemeClr val="bg2">
                  <a:lumMod val="75000"/>
                </a:schemeClr>
              </a:solidFill>
              <a:ln w="19050">
                <a:solidFill>
                  <a:schemeClr val="lt1"/>
                </a:solidFill>
              </a:ln>
              <a:effectLst/>
            </c:spPr>
            <c:extLst>
              <c:ext xmlns:c16="http://schemas.microsoft.com/office/drawing/2014/chart" uri="{C3380CC4-5D6E-409C-BE32-E72D297353CC}">
                <c16:uniqueId val="{00000003-931E-4613-A690-94A4BD34E4C4}"/>
              </c:ext>
            </c:extLst>
          </c:dPt>
          <c:cat>
            <c:strRef>
              <c:f>'Data Prep'!$H$16:$H$17</c:f>
              <c:strCache>
                <c:ptCount val="2"/>
                <c:pt idx="0">
                  <c:v>Finance</c:v>
                </c:pt>
                <c:pt idx="1">
                  <c:v>Others</c:v>
                </c:pt>
              </c:strCache>
            </c:strRef>
          </c:cat>
          <c:val>
            <c:numRef>
              <c:f>'Data Prep'!$I$16:$I$17</c:f>
              <c:numCache>
                <c:formatCode>#,##0</c:formatCode>
                <c:ptCount val="2"/>
                <c:pt idx="0" formatCode="General">
                  <c:v>8142043</c:v>
                </c:pt>
                <c:pt idx="1">
                  <c:v>108507296</c:v>
                </c:pt>
              </c:numCache>
            </c:numRef>
          </c:val>
          <c:extLst>
            <c:ext xmlns:c16="http://schemas.microsoft.com/office/drawing/2014/chart" uri="{C3380CC4-5D6E-409C-BE32-E72D297353CC}">
              <c16:uniqueId val="{00000004-931E-4613-A690-94A4BD34E4C4}"/>
            </c:ext>
          </c:extLst>
        </c:ser>
        <c:dLbls>
          <c:showLegendKey val="0"/>
          <c:showVal val="0"/>
          <c:showCatName val="0"/>
          <c:showSerName val="0"/>
          <c:showPercent val="0"/>
          <c:showBubbleSize val="0"/>
          <c:showLeaderLines val="1"/>
        </c:dLbls>
        <c:firstSliceAng val="0"/>
        <c:holeSize val="56"/>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tx>
            <c:strRef>
              <c:f>'Data Prep'!$E$2</c:f>
              <c:strCache>
                <c:ptCount val="1"/>
                <c:pt idx="0">
                  <c:v>Avg Annual Wage</c:v>
                </c:pt>
              </c:strCache>
            </c:strRef>
          </c:tx>
          <c:spPr>
            <a:solidFill>
              <a:schemeClr val="bg2">
                <a:lumMod val="75000"/>
              </a:schemeClr>
            </a:solidFill>
            <a:ln>
              <a:noFill/>
            </a:ln>
            <a:effectLst/>
          </c:spPr>
          <c:invertIfNegative val="0"/>
          <c:cat>
            <c:strRef>
              <c:f>'Data Prep'!$D$3:$D$12</c:f>
              <c:strCache>
                <c:ptCount val="10"/>
                <c:pt idx="0">
                  <c:v>Information</c:v>
                </c:pt>
                <c:pt idx="1">
                  <c:v>Finance</c:v>
                </c:pt>
                <c:pt idx="2">
                  <c:v>Business Services</c:v>
                </c:pt>
                <c:pt idx="3">
                  <c:v>Manufacturing</c:v>
                </c:pt>
                <c:pt idx="4">
                  <c:v>Construction</c:v>
                </c:pt>
                <c:pt idx="5">
                  <c:v>Natural Resources</c:v>
                </c:pt>
                <c:pt idx="6">
                  <c:v>Education &amp; Health</c:v>
                </c:pt>
                <c:pt idx="7">
                  <c:v>Trade &amp; Transportation</c:v>
                </c:pt>
                <c:pt idx="8">
                  <c:v>Other Services</c:v>
                </c:pt>
                <c:pt idx="9">
                  <c:v>Leisure &amp; Hospitality</c:v>
                </c:pt>
              </c:strCache>
            </c:strRef>
          </c:cat>
          <c:val>
            <c:numRef>
              <c:f>'Data Prep'!$E$3:$E$12</c:f>
              <c:numCache>
                <c:formatCode>"$"#,##0</c:formatCode>
                <c:ptCount val="10"/>
                <c:pt idx="0">
                  <c:v>93586.333333333328</c:v>
                </c:pt>
                <c:pt idx="1">
                  <c:v>90040.666666666672</c:v>
                </c:pt>
                <c:pt idx="2">
                  <c:v>74713.0625</c:v>
                </c:pt>
                <c:pt idx="3">
                  <c:v>68427.875</c:v>
                </c:pt>
                <c:pt idx="4">
                  <c:v>63896.895833333336</c:v>
                </c:pt>
                <c:pt idx="5">
                  <c:v>55605.9375</c:v>
                </c:pt>
                <c:pt idx="6">
                  <c:v>53607.208333333336</c:v>
                </c:pt>
                <c:pt idx="7">
                  <c:v>49366.8125</c:v>
                </c:pt>
                <c:pt idx="8">
                  <c:v>40790.1875</c:v>
                </c:pt>
                <c:pt idx="9">
                  <c:v>23286.416666666668</c:v>
                </c:pt>
              </c:numCache>
            </c:numRef>
          </c:val>
          <c:extLst>
            <c:ext xmlns:c16="http://schemas.microsoft.com/office/drawing/2014/chart" uri="{C3380CC4-5D6E-409C-BE32-E72D297353CC}">
              <c16:uniqueId val="{00000000-D8B0-4F5D-B25D-86F31FB543D3}"/>
            </c:ext>
          </c:extLst>
        </c:ser>
        <c:ser>
          <c:idx val="1"/>
          <c:order val="1"/>
          <c:tx>
            <c:strRef>
              <c:f>'Data Prep'!$F$2</c:f>
              <c:strCache>
                <c:ptCount val="1"/>
                <c:pt idx="0">
                  <c:v>Selection</c:v>
                </c:pt>
              </c:strCache>
            </c:strRef>
          </c:tx>
          <c:spPr>
            <a:solidFill>
              <a:schemeClr val="accent1"/>
            </a:solidFill>
            <a:ln>
              <a:noFill/>
            </a:ln>
            <a:effectLst/>
          </c:spPr>
          <c:invertIfNegative val="0"/>
          <c:dLbls>
            <c:numFmt formatCode="&quot;$&quot;#,##0,\ &quot;K&quot;;;" sourceLinked="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'Data Prep'!$D$3:$D$12</c:f>
              <c:strCache>
                <c:ptCount val="10"/>
                <c:pt idx="0">
                  <c:v>Information</c:v>
                </c:pt>
                <c:pt idx="1">
                  <c:v>Finance</c:v>
                </c:pt>
                <c:pt idx="2">
                  <c:v>Business Services</c:v>
                </c:pt>
                <c:pt idx="3">
                  <c:v>Manufacturing</c:v>
                </c:pt>
                <c:pt idx="4">
                  <c:v>Construction</c:v>
                </c:pt>
                <c:pt idx="5">
                  <c:v>Natural Resources</c:v>
                </c:pt>
                <c:pt idx="6">
                  <c:v>Education &amp; Health</c:v>
                </c:pt>
                <c:pt idx="7">
                  <c:v>Trade &amp; Transportation</c:v>
                </c:pt>
                <c:pt idx="8">
                  <c:v>Other Services</c:v>
                </c:pt>
                <c:pt idx="9">
                  <c:v>Leisure &amp; Hospitality</c:v>
                </c:pt>
              </c:strCache>
            </c:strRef>
          </c:cat>
          <c:val>
            <c:numRef>
              <c:f>'Data Prep'!$F$3:$F$12</c:f>
              <c:numCache>
                <c:formatCode>"$"#,##0</c:formatCode>
                <c:ptCount val="10"/>
                <c:pt idx="0">
                  <c:v>0</c:v>
                </c:pt>
                <c:pt idx="1">
                  <c:v>90040.666666666672</c:v>
                </c:pt>
                <c:pt idx="2">
                  <c:v>0</c:v>
                </c:pt>
                <c:pt idx="3">
                  <c:v>0</c:v>
                </c:pt>
                <c:pt idx="4">
                  <c:v>0</c:v>
                </c:pt>
                <c:pt idx="5">
                  <c:v>0</c:v>
                </c:pt>
                <c:pt idx="6">
                  <c:v>0</c:v>
                </c:pt>
                <c:pt idx="7">
                  <c:v>0</c:v>
                </c:pt>
                <c:pt idx="8">
                  <c:v>0</c:v>
                </c:pt>
                <c:pt idx="9">
                  <c:v>0</c:v>
                </c:pt>
              </c:numCache>
            </c:numRef>
          </c:val>
          <c:extLst>
            <c:ext xmlns:c16="http://schemas.microsoft.com/office/drawing/2014/chart" uri="{C3380CC4-5D6E-409C-BE32-E72D297353CC}">
              <c16:uniqueId val="{00000000-F1A0-48F0-8C7B-184725FE1EAB}"/>
            </c:ext>
          </c:extLst>
        </c:ser>
        <c:dLbls>
          <c:showLegendKey val="0"/>
          <c:showVal val="0"/>
          <c:showCatName val="0"/>
          <c:showSerName val="0"/>
          <c:showPercent val="0"/>
          <c:showBubbleSize val="0"/>
        </c:dLbls>
        <c:gapWidth val="85"/>
        <c:overlap val="100"/>
        <c:axId val="1416800384"/>
        <c:axId val="2029055936"/>
      </c:barChart>
      <c:catAx>
        <c:axId val="1416800384"/>
        <c:scaling>
          <c:orientation val="maxMin"/>
        </c:scaling>
        <c:delete val="0"/>
        <c:axPos val="l"/>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2029055936"/>
        <c:crosses val="autoZero"/>
        <c:auto val="1"/>
        <c:lblAlgn val="ctr"/>
        <c:lblOffset val="100"/>
        <c:noMultiLvlLbl val="0"/>
      </c:catAx>
      <c:valAx>
        <c:axId val="2029055936"/>
        <c:scaling>
          <c:orientation val="minMax"/>
        </c:scaling>
        <c:delete val="0"/>
        <c:axPos val="t"/>
        <c:numFmt formatCode="&quot;$&quot;#,##0,\ &quot;K&quot;" sourceLinked="0"/>
        <c:majorTickMark val="out"/>
        <c:minorTickMark val="none"/>
        <c:tickLblPos val="nextTo"/>
        <c:spPr>
          <a:noFill/>
          <a:ln>
            <a:solidFill>
              <a:schemeClr val="bg2">
                <a:lumMod val="90000"/>
              </a:schemeClr>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68003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2"/>
          <c:order val="0"/>
          <c:tx>
            <c:strRef>
              <c:f>'Data Prep'!$M$2</c:f>
              <c:strCache>
                <c:ptCount val="1"/>
                <c:pt idx="0">
                  <c:v>Employees</c:v>
                </c:pt>
              </c:strCache>
            </c:strRef>
          </c:tx>
          <c:spPr>
            <a:solidFill>
              <a:srgbClr val="FF5050"/>
            </a:solidFill>
            <a:ln>
              <a:noFill/>
            </a:ln>
            <a:effectLst/>
          </c:spPr>
          <c:invertIfNegative val="0"/>
          <c:dLbls>
            <c:numFmt formatCode="#,##0.00,,\ &quot;M&quot;" sourceLinked="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'Data Prep'!$K$3:$K$6</c:f>
              <c:numCache>
                <c:formatCode>General</c:formatCode>
                <c:ptCount val="4"/>
                <c:pt idx="0">
                  <c:v>2017</c:v>
                </c:pt>
                <c:pt idx="1">
                  <c:v>2018</c:v>
                </c:pt>
                <c:pt idx="2">
                  <c:v>2019</c:v>
                </c:pt>
                <c:pt idx="3">
                  <c:v>2020</c:v>
                </c:pt>
              </c:numCache>
            </c:numRef>
          </c:cat>
          <c:val>
            <c:numRef>
              <c:f>'Data Prep'!$M$3:$M$6</c:f>
              <c:numCache>
                <c:formatCode>#,##0</c:formatCode>
                <c:ptCount val="4"/>
                <c:pt idx="0">
                  <c:v>8021586</c:v>
                </c:pt>
                <c:pt idx="1">
                  <c:v>8120224</c:v>
                </c:pt>
                <c:pt idx="2">
                  <c:v>8251469</c:v>
                </c:pt>
                <c:pt idx="3">
                  <c:v>8142043</c:v>
                </c:pt>
              </c:numCache>
            </c:numRef>
          </c:val>
          <c:extLst>
            <c:ext xmlns:c16="http://schemas.microsoft.com/office/drawing/2014/chart" uri="{C3380CC4-5D6E-409C-BE32-E72D297353CC}">
              <c16:uniqueId val="{00000000-0FB7-49DB-8323-E5D9E3B0A06F}"/>
            </c:ext>
          </c:extLst>
        </c:ser>
        <c:dLbls>
          <c:showLegendKey val="0"/>
          <c:showVal val="0"/>
          <c:showCatName val="0"/>
          <c:showSerName val="0"/>
          <c:showPercent val="0"/>
          <c:showBubbleSize val="0"/>
        </c:dLbls>
        <c:gapWidth val="123"/>
        <c:axId val="1324201312"/>
        <c:axId val="128110144"/>
      </c:barChart>
      <c:catAx>
        <c:axId val="13242013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128110144"/>
        <c:crosses val="autoZero"/>
        <c:auto val="1"/>
        <c:lblAlgn val="ctr"/>
        <c:lblOffset val="100"/>
        <c:noMultiLvlLbl val="0"/>
      </c:catAx>
      <c:valAx>
        <c:axId val="128110144"/>
        <c:scaling>
          <c:orientation val="minMax"/>
          <c:max val="30000000"/>
          <c:min val="0"/>
        </c:scaling>
        <c:delete val="0"/>
        <c:axPos val="l"/>
        <c:title>
          <c:tx>
            <c:rich>
              <a:bodyPr rot="-54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r>
                  <a:rPr lang="en-US" sz="1050"/>
                  <a:t>Total Employees</a:t>
                </a:r>
              </a:p>
            </c:rich>
          </c:tx>
          <c:overlay val="0"/>
          <c:spPr>
            <a:noFill/>
            <a:ln>
              <a:noFill/>
            </a:ln>
            <a:effectLst/>
          </c:spPr>
          <c:txPr>
            <a:bodyPr rot="-54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title>
        <c:numFmt formatCode=";;;" sourceLinked="0"/>
        <c:majorTickMark val="none"/>
        <c:minorTickMark val="none"/>
        <c:tickLblPos val="nextTo"/>
        <c:spPr>
          <a:noFill/>
          <a:ln>
            <a:solidFill>
              <a:schemeClr val="bg1">
                <a:lumMod val="65000"/>
              </a:schemeClr>
            </a:solidFill>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13242013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1"/>
          <c:order val="0"/>
          <c:tx>
            <c:strRef>
              <c:f>'Data Prep'!$L$2</c:f>
              <c:strCache>
                <c:ptCount val="1"/>
                <c:pt idx="0">
                  <c:v>Avg Wage</c:v>
                </c:pt>
              </c:strCache>
            </c:strRef>
          </c:tx>
          <c:spPr>
            <a:ln w="28575" cap="rnd">
              <a:solidFill>
                <a:schemeClr val="accent1"/>
              </a:solidFill>
              <a:round/>
            </a:ln>
            <a:effectLst/>
          </c:spPr>
          <c:marker>
            <c:symbol val="circle"/>
            <c:size val="7"/>
            <c:spPr>
              <a:solidFill>
                <a:schemeClr val="bg1"/>
              </a:solidFill>
              <a:ln w="9525">
                <a:solidFill>
                  <a:schemeClr val="accent1"/>
                </a:solidFill>
              </a:ln>
              <a:effectLst/>
            </c:spPr>
          </c:marker>
          <c:dLbls>
            <c:numFmt formatCode="&quot;$&quot;#,##0,&quot;K&quot;" sourceLinked="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'Data Prep'!$K$3:$K$6</c:f>
              <c:numCache>
                <c:formatCode>General</c:formatCode>
                <c:ptCount val="4"/>
                <c:pt idx="0">
                  <c:v>2017</c:v>
                </c:pt>
                <c:pt idx="1">
                  <c:v>2018</c:v>
                </c:pt>
                <c:pt idx="2">
                  <c:v>2019</c:v>
                </c:pt>
                <c:pt idx="3">
                  <c:v>2020</c:v>
                </c:pt>
              </c:numCache>
            </c:numRef>
          </c:cat>
          <c:val>
            <c:numRef>
              <c:f>'Data Prep'!$L$3:$L$6</c:f>
              <c:numCache>
                <c:formatCode>"$"#,##0</c:formatCode>
                <c:ptCount val="4"/>
                <c:pt idx="0">
                  <c:v>77330.083333333328</c:v>
                </c:pt>
                <c:pt idx="1">
                  <c:v>80167.854166666672</c:v>
                </c:pt>
                <c:pt idx="2">
                  <c:v>82837.375</c:v>
                </c:pt>
                <c:pt idx="3">
                  <c:v>90040.666666666672</c:v>
                </c:pt>
              </c:numCache>
            </c:numRef>
          </c:val>
          <c:smooth val="0"/>
          <c:extLst>
            <c:ext xmlns:c16="http://schemas.microsoft.com/office/drawing/2014/chart" uri="{C3380CC4-5D6E-409C-BE32-E72D297353CC}">
              <c16:uniqueId val="{00000000-6E01-4460-BABA-AF6080E9C445}"/>
            </c:ext>
          </c:extLst>
        </c:ser>
        <c:dLbls>
          <c:showLegendKey val="0"/>
          <c:showVal val="0"/>
          <c:showCatName val="0"/>
          <c:showSerName val="0"/>
          <c:showPercent val="0"/>
          <c:showBubbleSize val="0"/>
        </c:dLbls>
        <c:marker val="1"/>
        <c:smooth val="0"/>
        <c:axId val="1324201312"/>
        <c:axId val="128110144"/>
      </c:lineChart>
      <c:catAx>
        <c:axId val="1324201312"/>
        <c:scaling>
          <c:orientation val="minMax"/>
        </c:scaling>
        <c:delete val="1"/>
        <c:axPos val="b"/>
        <c:numFmt formatCode="General" sourceLinked="1"/>
        <c:majorTickMark val="none"/>
        <c:minorTickMark val="none"/>
        <c:tickLblPos val="nextTo"/>
        <c:crossAx val="128110144"/>
        <c:crosses val="autoZero"/>
        <c:auto val="1"/>
        <c:lblAlgn val="ctr"/>
        <c:lblOffset val="100"/>
        <c:noMultiLvlLbl val="0"/>
      </c:catAx>
      <c:valAx>
        <c:axId val="128110144"/>
        <c:scaling>
          <c:orientation val="minMax"/>
        </c:scaling>
        <c:delete val="0"/>
        <c:axPos val="l"/>
        <c:title>
          <c:tx>
            <c:rich>
              <a:bodyPr rot="-54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r>
                  <a:rPr lang="en-US" sz="1050"/>
                  <a:t>Average</a:t>
                </a:r>
                <a:r>
                  <a:rPr lang="en-US" sz="1050" baseline="0"/>
                  <a:t> Annual Wages</a:t>
                </a:r>
              </a:p>
            </c:rich>
          </c:tx>
          <c:layout>
            <c:manualLayout>
              <c:xMode val="edge"/>
              <c:yMode val="edge"/>
              <c:x val="2.6666666666666668E-2"/>
              <c:y val="0.23943474123608302"/>
            </c:manualLayout>
          </c:layout>
          <c:overlay val="0"/>
          <c:spPr>
            <a:noFill/>
            <a:ln>
              <a:noFill/>
            </a:ln>
            <a:effectLst/>
          </c:spPr>
          <c:txPr>
            <a:bodyPr rot="-54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title>
        <c:numFmt formatCode=";;;" sourceLinked="0"/>
        <c:majorTickMark val="none"/>
        <c:minorTickMark val="none"/>
        <c:tickLblPos val="nextTo"/>
        <c:spPr>
          <a:noFill/>
          <a:ln>
            <a:solidFill>
              <a:schemeClr val="bg1">
                <a:lumMod val="65000"/>
              </a:schemeClr>
            </a:solidFill>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13242013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_xlchart.v5.1</cx:f>
        <cx:nf>_xlchart.v5.0</cx:nf>
      </cx:strDim>
      <cx:numDim type="colorVal">
        <cx:f>_xlchart.v5.3</cx:f>
        <cx:nf>_xlchart.v5.2</cx:nf>
      </cx:numDim>
    </cx:data>
  </cx:chartData>
  <cx:chart>
    <cx:plotArea>
      <cx:plotAreaRegion>
        <cx:plotSurface>
          <cx:spPr>
            <a:ln>
              <a:noFill/>
            </a:ln>
          </cx:spPr>
        </cx:plotSurface>
        <cx:series layoutId="regionMap" uniqueId="{450DDC94-E696-4895-826B-AE5B4B129285}">
          <cx:tx>
            <cx:txData>
              <cx:f>_xlchart.v5.2</cx:f>
              <cx:v>Average Wage</cx:v>
            </cx:txData>
          </cx:tx>
          <cx:spPr>
            <a:solidFill>
              <a:schemeClr val="bg1"/>
            </a:solidFill>
          </cx:spPr>
          <cx:dataId val="0"/>
          <cx:layoutPr>
            <cx:geography cultureLanguage="en-US" cultureRegion="US" attribution="Powered by Bing">
              <cx:geoCache provider="{E9337A44-BEBE-4D9F-B70C-5C5E7DAFC167}">
                <cx:binary>1H1rc9s40u5fSeXzoYckrtzaeasWpO6y4zj3fGEptkKCdwLg9deflmwnDlfZ+NT6PVXSTHF0cUtN
POjupxsNzD9v+3/cZvudetXnWaH/cdv//To2pvrHX3/p23if7/RFLm9Vqcvv5uK2zP8qv3+Xt/u/
7tSuk0X0l2s7+K/beKfMvn/9P/+Eb4v25ba83RlZFm+bvRpu9rrJjP4Pn5386NXuLpdFILVR8tY4
f7/+l0p3hd7p16/2hZFmeD9U+79f//JXr1/9Nf2uf/vdVxmoZpo7kEX4gnset5FDvOODv36VlUX0
8LHluRcYeQ4hhNvHB3n87atdDvLP0eioz+7uTu21hls6/vep5C/6wwc3r1/dlk1hDuMWwRD+/fpD
Ic3+7tU7szN7uHmpS//+D/zycBMf3h3v+q9fR/5//jl5A8Zh8s4TcKaD9qeP/h2bbPdtl+8eh+cF
oHEvGKXYpbZ3P/ToV2g4veDYRsi13XvovMfffoDmzwr9BplHwSkw27ME5v2+f1GLcS4wRRxzx7mH
xfkVFs+7QACKx9gDLGBR99Z6D8sf1TkNyoPYBJL3n88Skqt9u7t7SVOBMScUY89BJzFxHHpBCUEe
IfegAWZPMfmzPqdBeZSboHL18SxR+ZeSY1m8JCz4wvWQ63IH33so9qupOI5zAR6OeJTQI24TWJ6h
0GlcfghOgPnX17MEJthnu26n9o+T9gVii3dh25xRFz2EfYgdT8M+I+DkOMXIAXZweEzC/nM0Og3N
T8kJNsHsLLF5E8vy5XDB9gUGsoWwx07HfOAEtocId517XCYx/0/anMbkXmqCx5vlWeLh7zL5vVSF
fEk/xi5cgin1nAcmBn7qqbU4jndBHeYyz35wdI8z4j7kP0+n09g8lZ0g5P/rLBGaZ6WSLxn9XX5B
DpHdRRMvxiF54Qxhlz/QAmDQT8P+MzQ5DcoPwQki8/NkyH4JkOzuXtCPIX4BWSUhNnZPEzKbXBDM
OKITSJ6jymlMfkpOQPHfnKWZfNpr8+qjVJF8WV/GLyCnJIw7D+nJhJNxG1wZYsizH9KbCUDPVus0
ShPxCVSfzpM438RQhni10tmuuHv0MP89R8NAjl3ueuSBgnmT0gxzLojDuX0g0MfHBKnnanUaqF+l
JzjdrM7SpPyyKPa3Rt425kVhIow4BCFy0tUxoGyIQw7kTjj0M7U5Dc8vwhN0/Pdnic5iX4Kze0na
5oKrg5Hnj5WYqatDFxhjxLD9UNucGNAzFDoNzg/BCTCL8yRsV/vu1Xqv9H54QauxLxyIMR5BD2HG
/ZVSM3xBGSdQWn/Ic/Djb99T6ufpdBqep7IThK7WZ2k6q+JO7l60cuNdQLLjQULzMPxTZk0vwKNB
7PEenN4EnmcodBqbH4ITYFZX5wnM3S5+QVqN8QXins1c/GAWE0rgOGA2xEMMePev9rL6kyK/geNe
bApGcJ5gZJksSqkfR+YFKBp4McACQ6JzbycTPLh34WBOoV7zs8z2NAFdPUOj3wDzQ3KKzXmmoFel
MvErf6dKwOglOQDkmQgMgqAHhCYcgAFCnGCHgTM7PiZ283y9TuM0lZ+gdeWfpyWV3QtihN0Lm2FK
GMb3GAAPe1pe89DFIcpQx374nD5a8D0XWP1Bm9PI3EtN8FidJ0N7VzZgPcEuLc1L4oJh7Z+Cd2Ps
3rtNbAeY24WLoOTp0En4f64+p5H5VXqC0LvzjD2bl+7b4FDaxJDYsIeFAmdiMxyYgg1O7XGBB7B7
Gnn+rM9pbB7lJqhs3p2lH9vAkDS36QvmNYhdEJchF1bPfgWEE2DMABbG9N6YJibzHFV+A8mPm5iC
8uUsQfm4V3lZmMf5+gIsDUN8IS78MwksUJqh1KUe5egek0mF5hmanIbkh+AEkY/vzxKRS6n14d+q
ki+HCoK6mAtr0D+o8TTFhDU1Ql3IZB6WECZR/5lKnQboF+EJSJfn6cu2ZSP1C1cB7AuPQ5TnU8Px
HOgadDh0djyw6okze5Yup5F5IjrBZXue3OyT1LdloWXxcqYDZQAKHosgaA28f0xijQclZ1g4gErA
D0L9NPg/S6XT8DwRncDzaXWWvu1QDPxSqvQF0XEvPOS50Doz4cvQVAP+zMacPFRvJpzsOaqcRuWn
5ASUq/OkAJc7WexfEBFygaB9A5MnZPhpgkm9C9eBRAey0JPc7I/qnEblQWwCyeWZ9jmpfVS+pA9D
YCUceszQAx+ehH/HtS+g6dxxEGQ2T53Xmz8qchqNR7kJHG/Os9v8cqeGl11uPrRsHFIXMgGCUWg5
g2YB5D0YB5Dop3g8R5PTiPyUnGByGZxlKLmUsLysX7YEQ8FzeQ5swXgoT07TfHzheNDdBE22E1Se
o8tvYPkpOsXlPBdhLnda727jRu+N0Y/D9AJppXsBPX+IEApp49NwAo0Z1IaKJXQE3IcTKAX8ajHP
1Oc3+Px6O1OMzpMlX8rbWEa7lwwwsLOJYeZBp9MPFJ6iBAUZBosCUNp8+Pzf8ss/a/QbgH7cyxSb
86TIh2S5bJR8nMX/velArEGUwZYyfHr1/7DrjDFoDnzsffo3bP6s0e+weZScYnOeXYJv0gxWmF90
2xmsmHEEZcqHlX17GnKgwmkfGmofVwWALzz1bs/R6DQ2PyUn2LzZnCcfgCrmi3ZlYHZxCCqOBy1L
x8eknunYUDPD0AhN0aQgc/lnVU5j8kNwAsnleVYyr/bf1E6nu8cp+9+7MujSBNYMHbPsfguTDUTs
aZiB7YBQQjt0oJ3eQPscjU5D81Nygs3VeWaYhyLGcpdXOpYvudUJowvKCXVg18xJozm00QJ4LrQ6
3X8+YdLPVut3KP1yV1Oolmfp2Q5jcrnv5e0L9jbBTnTsgh05+MGQ/s250QsHAo9nc4hITyPO87T5
PTyPdzLF5vI8sTl20rx4LwCDXlmKYOwflsomVYJDLwCsbEIe+sCmJ6zgvg/mz1r9BqVf7mmK03lW
C673RaGHrN296PYO2EDIPdip9hBs7Cl7Y+yCI84PbQM/sqKntvRcrU7j9Kv0BKfr88xM77tR/hc6
06AAakNRzX08R2Di72AjDvegNR02Sd8jNcmBnq/Xaaym8hO03vln6f3eg1XBMSP7F1w9QATO2QD+
Bi0dP0zmKcODczgQRrBB9DcE4lkqncboiegEnvfnWYr7YHbxY/D+77k3gmMfXMTA1z0U2iYLbsfz
BRgsU7t0Yjx/0uM0HPdSEyQ+nGcm9L+wsxAKA7BOYB+81qnslMHOQw+INni8+88nNO45Gp3G5afk
BJuP5xlyPu0gByoi86LrbUDgYDENNn7+ppnzuN4G+6Uea3ITdJ6n02l8nspOEPp0pggNJZzMFb2c
K4MeaAgu0Iz2m3O4oIQAy6EOxpDE3kehx9++74H+9GeFfoPNo+AUmC9nEf9v/+NBYffM9j7Q/PKX
/6+npHlQ8wTbsQnEkaexH6o70GQLwf+xEQpI3FM6PTm47Pf6nAZnIv7LLfx/OhXt9yem/ThWLtiZ
3ex4Ht2TQ9P+86fH24VT8iaiD2N3khncj93q7u/XcJrQobXmxzl3hy/5ZdSfbgh4IrDfafP3a8uD
TTtQ8YGNObD3E5buOthof3gbjoiCw9YcCtU8j7nQe/j6VXHIO/9+DSUkAtsPYDkJdl+Bi8RQXdWH
lnv4yD6sZMAebZty6Mc+SD3e23WZDdAy8WMgHl6/Kpr8upSF0XAnzIOvqu7/8KAp7COCAi903buw
7GvDajyCCVXd7m7A2Rz+/v8MuTFtwSRf1yj91BtHGBWTmS4sv6m90rfD5CN3B7nllt5qOepNXJHW
Z4O7sxIkZ1Y9ZIuwKi+jZGy3Ff8a10O3QkGiU/lBjrloquz7MDRyOQzeXc++GmU5G5wxvxlaa8lS
6b5H9jjrK442la22sh3sq6b7ECo7XeVFquZNl72HNif0dmDV1tL9eqi6Yi0jKX1aWN2CFqG3Tjv+
Dld89JVhKEjzhRspvo0UE6Fq+xWp0miOGqsSJMRmHik0s0qW+5XD5KpImQ6yjH6KvcR+U7q5KzKU
zaokGq8Ic4KEhp0IK4ze1gXdM5p5vo7bvSQmm42KbKVn+hXm+kPdj9GcZboRKMxjgUtkbTAelk1n
vnQSWVeyUUHbubFPunARFk7/IbUSv0L40sVN/g15dFNquYzKcXjbh4W9chqz4iirfZanYxCWbrII
B752TGvPo5aVQhG24nWVBZkV2sKp3nTjrJA48Wuvl0HLY4EGIjeqYmPAO9cVZTWMG5WiJc5Wg4mC
vnb0oidLL2Z6hmQ889JKBjwevlErc7dD49kz1qWhQH1xhdvGWfQ083tVfMVKfxhc2cyaEC90FucL
JyR3dZE3vs6oXodVkvmdOzDhtSxfDF1KV2V6bbRy1w1F3cwZb5rcqde6nCV0cIVDeLLIJNugeOa6
re17fcdnzLSRqDD+jlCxQWFnNoWltklveduw43P6MTVFtBi9/jLrLeaPWfwNd3UbKNde4zZ11yYi
V5iU+bwgsl/Kcm+Ben4T2ek87XNrYSfNl4J1XSDHIZ+1pgucIiQrqDxtutouVppF2SxBqvD7ODPB
SDSaS0r8tmV3RUmSGcNuJ+wovHOo7JYo1dhPIy6DVA4yMI40fmWxt6RoI7/taiNIRJw5p+3Xwo77
ZYbNZRqN5SYMiUBlZ1a5Va4Ii7zN6NLZMAheluGncnhTRTp6S5Mlar3AiVW5TmGCLWoHB6Tin4mF
xs2geNBabrjK3eqtUi26bMuu3SbOd6z67DK2mnBGitj2lRWWgS60qBhWG+p0xQYsrg8SZW9yXDWr
ylNFYIz81NAq9nFKsR+znG7t8tbqtVp4bf4lGkwnGM/GwFUoXmvPh/0j5Mp2w62yqiSIZB3CrBu+
IJ7zRWaczreI9abLMQPTNoJnYkhie5VzO2ha/K7IcHGZO3kkOKXdsvDonFZYCzIUqY+5YXMnCn0v
TRvfDJosiannPcu+FbTFi6zJIl92WbTwkvSzybAIWXsV9aTxh68yk95cF6nwYn6jOnBczjBQMda2
cLncEB1aog5h1iTFV2ckctklUS/iHAW562Yzu9RvM3f8jkM74Gm+iWQ7a7yeB5LYe06jFS0t4rth
FQbhUC/7JL8FvXkQpWxVlXIQRa3VjBdIEFaWm5GMftkNfVA2Ol4Y+aWnSKShtmY6bwHAkc96O/6Q
g9MWdDC5T7KyE5mppFC6GvwbVeJajGGTBoT26ZV1E9VmzopCrtwqe4N1184bQm/bOB79zEmiWUjr
Yk6aioghbdyVNuXom8yNBU2ulabtzMvSaoa7aFEYWgc54X5HLb5M8BvqKeMnqRP7bRnZfhOmyWyw
4rlXj6Fv8s/VqNI5BKrazxNZCLtvBa7HrXaLLsjKcZxZwx2JaBr0aciFG0XzHA88GKj6SnuYP7iH
u6wNq3w9sk/5vve6bJEWalwpkwepXQk4EW3YehJ1QSOL27L3tnbI0qu0sQZhHGMFdhvGImxWMgaV
y7aLBFaltypyl4naJdW8sfaj59K57ONalL2tAtTtU9Z5/tB7WmiJoo8Qc+eml9ej8mRgG0cFyTBs
kyQGn1Tk3zC1Plh2uHE6HTgRGQWN3NY3Vvup7puZZXu+cpJwnSmHzQrP3cSZjt55eXtTtwWZjz1S
M4RJOmubGs37uGWC9+zdENp6zksrCZi23Tepn7UfB8TDdZMY5muX9UE30EroyhkWocb5lc1M4SO3
IjOste1HrNCzEo/XYarMzGvqrRNqmD5AL8WYsOE6dfISJrsC20jGrQGWIcKIeWuOZS5SlRrRVwQF
rpcpn9WW42Ovdhexa5Z4rJalbFbWEOWB7fExqHWrRBE3yvd0YtatGQPakvEK0aoOWpq7QVU2Gxl2
EBN4X809K/vAB575Vlt/sO3BCXik4xlr+1rooW+DxnZhhrtWKMwI46ZGJxWkLbMrXA7gfEMz76i6
lE21zWmEN0gp5Ueu3lINZkL6MnnTZWZBI3Q1Vl63di0dQKabbgqZRzNXLtuQZYJaxpn1XpEJiOz1
uu+KBa56BRG9tObc6YI+6ShE5NH4tIzfSpsVgcZFkFp1vWEmX3q17EQvm2TGFfMWTiMXVmZJ3ysc
mLlJZVYkhgAs89LvoanRV7wzInb5ZVNhd6neWbKyljFClRhk9D5kcRVAhK8XNKxav4v7cqmaFkJu
KjJYV9ySsC5EnCTkElctBujndWX125xktshasmrSksxop9qDlvkbLYEGeCkJrHoRRZn1jss4WtmG
M2FZNBK0GbNto4fFUEdRQLLB9uu+ZuCAnHwdJ2G+5lmWNO/MCBMgqtxlNDJn9NtMKRFFAwnCiuog
jM0oFK7qdaP4nWsGK2jdVZTG9fr47vEZ1kO9Zm7jM7svZplu3/UsHNe8GXpRl6yDWWbRdeVS1ydx
kvo5TLM1rdDXJB2USIq2F6hCQoETW9rGXhK7GdbHy5g1zoxgb5fmnZ5FpL21xrAGH9ZG5drOD2hn
thRYVuU6J2OzDIkV0N6pAhxHmc+k1wMVTYtN4vJqYTR3M1FjgzKRMogDKWmlb6XGtyNrmDnGfDPA
wUWUlta9kn3RKTBHavwylHjdNyT2+za1BdIfVE7nYaTtdWSpD2Fq0nnSZPWaE16tHU9vk3KIFsdX
UcW37tha8wTBRBxkU6+Pz1xlPTw7vjxecgyUq5LesnE6tT5e9I9ng4uslYxmqg3lJuZ9uS69GxTa
yaYOw3TVgj8pGu74pEgTv0hoNCuJnQsD/HXu4Or6qG4Hxwgt4jRa0jEs11nkPlxQZ5JM/HxNo5jN
opB+6oexWOOMF+u2irJiGR7MvpeqFQpyGYitql0lqlALbdXwh62C945PNYbhTe2s94/zzXY+Oa1T
r7iTw1e1jjX4x6cZ0amox5oHR1hTjgoYxSbKxP31+IaDy+uR2plfuP2XqKYl8Ey4HJ/9vCBPVmvl
wsBgOw+oO5ZiHLvBd1lbrVGLqzU5XI4v1ZDu7UrXs59vpZVKBfYa4FlFUd2PDTkOy3GstEu2xJXh
3H1fKDOuY6LwOhwxFXxMCohSbrw5XvThmebf66ZIRNyVA8QzXIk0ghylLOp23be9z4HsLEObteuf
F0+l3drOWDlPvfFDblXWuopja511hzknwT5rS4vRavT6eOEtUzOb6n1mj53tj109LmLNlhbwjnVo
2Q8X/vNZgZtM2KOLZ71lvpiY1evjhTkFuEtO6zkQR/B9ja7Bq3ujSGq4Uyqbq1CpaNHjsclFqNWN
x7phfvywPRg7qvvYN3Xv+jgadSaarDfCLnMg5AfvQQ8uQh1+7fjMGXiViePr1kQfJe+i+RGUIxZH
oNoU5XNasHcaJXkmwgRcTk29OZMOXRxn6WT+6q6DnEonvf/zA+ZBltV6K7epi9E/TuQevEYm8FDr
pQJCwI8DAnH86Xh5fdVmIk+aeAXpxP0QHO/yeL9YuuP6552D2y7mXMWrfGiDqlVJENvorsx4K+K+
wEtmnLcOZMQM8zwgrgLujbwWMMBfdBT53G3pzJhkPgzlB6topJ/wwhHuOPbC42ZvAypca9Fn3fBZ
pSk4WB55oigyCXHcQ4EaTHr589J7yvGZIzeaDMLDWTOjo5cKVS5tVva+K8lNG/M4aLzL2qqv3Ci8
VhRyNyuGQI+bdZQ4UlguXWGNb0pTvqvxHCJmA7nY6AqWAnl38nQ+esVl314mRXELh158tCOnFZmV
QubXyU+5/TGJ00FkvPoctcVnl4XUTxCYgJMnVyousmWJ+7e28klZJ/Ouz7cy6mqR2y4CaoE+NRoy
TwXsXQDbmTfMSBgvks6jrFl24QDUh7Xvk8qtNpEylwZ1fBll8YfaGVhwIKo2Th3fTiVbOTbE18g2
q4azYuEg13eG/trL+fsE5bYPhYgN/2ZBnWA25PlyaHh3QxoO7Iu3a43xZaZue/ctH28qOCllHsZW
Ieo83cak/wYJSe5Ly7qymigVLs4TEWHI1jmvoRKR14KGLIKagwWIqXdJRN4U2fXA07twkKOohhgc
aBbtdANkxRrs3rebdMtJz/2etUuSVDdcrbxDqueGhe9wWsJwmeuU5cATejQKnGezsMsvm7JugPW1
l3b/MWTMCBPRywFIhlEKTMIZpNAqiIEzB6yqPvAMYh0KU2EnwKt4KlejKfOg9w1Od5q07zXlX1sY
hDGua9F0NkxESt6pLF3z3L6pM1NDdQHNKjXepi7k1G3iFSLp9FscMpFQGsN9ea6IMvmx6VHQt+6H
IQxLEXm6EDnZK4VU0KB61bgxE4NurvOqncXlfMT9xnjJAgz+u5amEJ7x4qDSInV7sq2TbKbJ4X/Z
EGPfqSWbJYTBQNr6Jq8sKoalm4yRDxXEb6Ob3iTegPw+pZfZgBvB02LLwn6JimFt8mGT4maetmkk
WtzfFo1zFefqw6jYu9Txvni0CX0X7GgsR7KyUVqKqubXWZUvCju76tKuE8BJF4o2n8syvwEthdN6
g4ichC+KGBIvnGXzHhVjMNihgEpJI/ISMncmx8ACGKLuus8wEMd0Zi+ddoR6TUvZXHZKINwOPoHT
MnyUe9ey15/HIVwzEg5+qPVnFcWh6HS6Mi7Vfs55448qYsL0abtxZS0XxWh9UUXqBaFTQihYNZD0
sFKzecgpJLd1u7PdBpyf1cyI6/XAwcEd0MbRgmXmutGc+6EVxKnKRBwBV7YyuaGF817zovV53WVB
nORB4iruI9Uq+HlWA0+WvsrbbtNoPQTcRMuB1LHQ2PS+6ux6wVvHb5Lie1YT6be0+gyL4ZVftd6s
dJy9GTwdxGV7VQHFEqMdapFlXuY3lcf8qK2DDseDn8qbIY2HTZO3UkTtAqU91Ijy2FvaKS0EY9Y6
6Wpra7vRNraLWESdnVxXTTr4nkILTdiNF6vML1u3DRhyBM56Nk8G+h2YRTRDTVv7YKPMjZx1n38c
tHwLefG4dbDcll4OzJo231Hj1b5XQ0FCoV1PlL0Ylf2lkEk5G0e8aZjr+EltiZ7HGmb5Hc4Um43J
2M941AVpWvk9LoRE/JJUuejDHAx5pO4cJ7XwEvjuyi4swcLig5TDtS6gGpunqF3YBjtrILAfIWpo
mFJQCByKrY46SNVYB/ud7RsvGb9RGxWXLiG5PzKLXpmMvIHj8SQ451oKmROhTLts0zZa5TGUBUyO
RBjy70mS9TNIQ4ivLdkECZOZnxNnFpPqs4aK9RbcWiB7QJNE6juUPYa56qsA4bRa2mH4rgYftC68
+nucdb5BIYTPXO1jqKKIuvvOk6EMrGLL7czMIpy9lXGbBmlLM0Fye2tU8wbX2R2EmK0GRzbPgd5T
aT43Ld9DSG991A+x7xG8dnJ7lSR3KaHDrBubbks7iI0JcLIGI9/VXEP1ap5oDFQWQhoYkqYzK+2h
4JXEIi1HBWVJK1rnYVBy79ppGxkQC7wMsFopkN254Aa5BD5qfWONIkE1cOTbtAF/IG9USvIrWnSt
oDkN/abpmA+/5GTsOoPE2je8qgILdyho8Uw1l2XY+7DY9lX1rACe2XSLMidLe9wrDiafO97cK/NO
IMcQn4NqpWkH4UL93O90s67L+Etp14U/msCriR+3XfEGjXp4G5KQiiiX4wz1kT0bZc8FRm9wM0rR
1gxu2M1FaTvZvHXpjU4qJjqeJsuaLBGqu61F+bfYI5cWZGEBxXklCvy+SEcJWUPKoFgKDi1q2uuw
RX6jqmUnw8R38/5qiFp8iWBWy7FbjEk3bDHqCIQvt5nH6zTPVNDrbCPBS/gWLUcYmroVYxl9kmSW
G403UPD2o6oR0F9+E8HUz5w5yticsO42Ren7srnUBSeihZWEIGtiz28bF3Imr/H7fIQKHHVFwc1C
hpa8HtpF74z2GspkhWhtr/Jt2KweSEXfSulex/nQBBn+lEJ9W+hDyni8sJb6dVqES6eo3mNwbF3Q
saEUzLhQ8YLiUNVE5QxqwXKRqHA2yBSCf/Q978NqE3bYXrDQbYVu6MEZ9ksLZZcQ5vw0brwr6REq
sr54l7TfpNmEbk1mBiiRYFVI/BChD8pgeDEkvmHpzgvbUsBahFpCB9+X0em/AW+aOVH21U470aUZ
fxsmZYBa4C1KvkUZ6KNZd9fHeAWVyq2VczzL2Qj8GO8IGaq1KSoKifJqtCG9kibbN5jdlHXRCqNN
QFDyrXLxtxEqHkFlLAO+CFLNBmYd59alK9tkZsqw9vumjHzABNxwWuRQIAD2bjUU4IyxsKLS7waH
CyiZ3qC6TnxV5zOSo5lxvFVIy27uZkk9H8dDKanLPyrHLWcN0xUUM9GKojyHkkezGfqCrmOK3zAn
rmc5TyxR5h4NtCyrNyZL53aqCgiM2AjWZsBQVFpvY+qJ1M6rAAoqei7JrmjbIrDt27oyYeABjnkV
u/OGOv2ssr1dVxWzJImAtflQdRp9MPFc8EPBvHGGLauvuhGKFp4q3+cZU5BfDY0fO0ivzZDZmaii
yqyPr+06MlBqgtTrY6apgfrHoY6Qy6RZH1//vMgqBndBwNNbBVv3g1MtYqdDooTCfzAcvsGy4Qfk
MWfjMN9imazV4YeKvngLayL9HAgP/MLhrZ+XtutGP2Q88cvDjyY9yfSyxapZ28llMuZfOJQyZlXm
NWvOMkgyh6ZdF6YoHb/gI/ET2UJcKdMIKgJR1K0bWHVYd4cLKLAdnahYHN+36ZfExcNK5rRbo6bv
oJIDRHAciBN0UanWfa0bWHCDlZHjS0aN51tlRQ/FsnotD0WO2K7zalkBnYlqmaxguUsLWYxdALu1
IAk/XKBy8/SSGVsGozs6wjok9viQyfchunFMBkxNZu//L2Vf1hyprnT7i/gCAWJ4uQ/UPNvldrfb
L4qeDkICxIzg19+FqrfL7bPv3veL6FArUylcdoGkzFwroYNTr6lmw940VVno/dRL/Fq+tWWz4yxE
OyC0hcb07jplDw/t4CFtFhAE5WcPPGFjv48A589u8l1Z1HypaEa2thjw1U7tqpZ+ubUonKNJlxy7
O0OyqKaii5HXbffZHM6qitCJWSUEQm2COqsO2S1LYJ5vBc2+rKZmb3reLJrebFE5Ybt1wcNZNq1X
xy1/CN1A7Gnb9bjxOxHubYfgV/Rrb4EDm7PPfcfZl3OvF1WyC5D57JuQ7JkcvDymQ2Stg1pejE4k
WDlNj2jPie3OR4Cz6H4R19WrglY4TVic7D3Wk52svhvBqL22aHcS31hrF/beNPVb74OIA2+zkqWb
xObzWUq7uGWXpMEvbHfKvTVGPbYt22n12DUTzWO4CXJTZuJMPA4xmz+s+cQSh4RF4LtkUc6f0Rsn
svfnxoim8atWLKv6KkvsxHmGrykobj//3YeY/0hgbAR5PM6fw4yMuBFShiMzHyRdsfCTV9WXqB/L
RcfLBD5XrCr7S57AWZmCKotTXvux0HC8xsBHjsNl2zCJ3br0zlMeEZzpEdK2ekSzG9YeUZpbLHQo
vkmdfccZaJG54xCPTu4viUp/UVo8qxZ3iRyLBVekWkzS7pDp6ex4kvhz6UIdcMyHL2EhedinTb4i
CFSs3dE7tPBoWl3Qjexxudriy//YSw1/czMxL8XhJDkg6FtDs6tT8qxI/8vK8Bv4fdjEibDwVwiC
GJlS3Ll9sE9aX2JRtZ8si4i48usUOF0gIX7DNP7AHPxA7rhOE/77xYNv4v/5pHL8M3Puyvm9hXcJ
fNzbCw//0QqFrmf4UfPRaP40b9e6v3ZvBmq8fdQP0I/bKxL/wk78bwb/AI38AZH5C4szIyucGbTx
/4aMfEDa3MEmZt5v5Ijv/w/ey4PHHlkDByHUN/AIeOD/40UgG4PU6kRO5IP98Bs7AnoRAB0zl/V3
CfjfwBGCcgvADQHbTW6Ak+B/AxxxyZ+4EWCTUWDexrroOgFoGKh6/iduBFnFuiB4eH5VrjrRwnaf
dZUhAcQnZEh633kevMpZ5simbcyoHVrkNurUhXsbzTL5e/Tv5ppLGeO/m0uib2mCw0vSl9XBNEhj
VCW8wb/kSI/I38zNBx1wHeVfhkC1+EWrt3iA6uO9yZD+fiemXm4dlEQmKHK/JGWWH1FlJFlYs1iN
hb0aBh5sHL/yvjhB+1MW7XBJNA69nCNCVYu1RPD5lZbwKnEy+tInek0jgWUwtoPJW2ZsYodxrNjB
9PwyYoeCJX4d32XJiItguYjlaCcrL2DIfdauSJBfn8hBZySo1oAgkYORud9dLMXs76VMxXYUXnEU
E1fHbG4408ECm663+DBgRNP4aa2OspQIMptuuY2SQR7NWKa1tUq4Fiukh3oEN6bwLJq6XyclC898
7k1a67iOqFqWZKMat/kc2ZX10GZKbqTFFXKOvTr3c8MsiSaoxpiWxRC37ZB0JSJafr4sqyTauG17
Jkk7nZPS8p6wfDYrp2cJnM6aPvGkHE5J2TxXOfw4m9u0v0psWHvEoJGSbq4d/EzsDrLfFikCE0Zn
mvlZiaNUYOuc7fzJSa7/NMlcKKP91q2V2g3aVVVM0w5ZylC+b4yuRN723YDRId3w/Ps7D93zKPqt
R4bsUsMleWLMopvG88mi9nz+pJuRxP3QAI3hDO2mkq17IMTp9mUw9NsQEa8z1cJf4TCnro6GW0ot
yb/IDJvfoKP+UBaVvVSOzuDFNOKz6WVvvWaw0pvu3kN5L2crMu6vSIYtgATYYCLOOr4w8lD0dJPk
UbLtCVwphKmw2zUDfwq0LLZT3VfbRNvhtZwTxL2Vi59cD6u24vlry5D25Z6VnmgLXEjiSm/J2pGt
VedRHNFZQuBt2zTGTa/WZeaoMx+5Qp67VudxbqoAjiWi2eXaDNThyAmeG4xYvKUx0E8/gk6fKpa9
OiIf+KKMKms/iwVcAr5QwWTh+Kpe8XjiF3oT68KrH5tpR9wpBySjdavYkx45iCKTybJF7duVO8AX
N8rbuGjIdx9xpm2Q03SluAUcEZJt4YZaP6w21ycZMPec62gRiiCbPvfZgCRLlSZhEYdJiwABLREc
pHJ8iCaK8PPcFN4SM9L3mgRuvKrqacM8mGokznBwGzdZkKSPCiiw2Bnr/Ec6JICadPoLbepzUFQb
Oa8jpsGqxw50XkeMmJvF5C7jC7ywqYA3CtDCse1JfuK1Fyyx3UwvCbORYHf8nzydnjyAYb7kYTSs
bMrEEWGT/JSikP/NtC+mo/By9eXdVvh3sEQyow7vqEQQ++zI8eAiezO3DBvNvPu8QyUGJE877vPw
l/TTbJdGEhlJZ/YEjE/QSgey6X6UP5q+k/+r+3FuM05yYbXaW3nuZD93VXKt6KgveZqKZzUsWN7k
C6ZGtsrmr9k0xJ88rGHIBBSIaBlV7ijuxqYbzjO0BWfd2N2nvc2466kzJW5sZvz7z6iK+lQVQ/E0
hshUNgB5PaZOXR+Zz+F4+G35LZHwbTRwLXlkpUAnshwZiLD81h/aNEF4P1fNGu+TDrd+JpvPlpXv
ciFjgCCedDIVD5bf0mvOu1MyBt3LSCnfTr7vrUjQdi9FX+VxXjf8ktMm2SLqTBakJjkywCN/7Vkz
LnLb1se+CMenXFYPwaxvQs1Xdj6xXZXS4svUIesy67tIBOuxFc6G5ZK/kvYCaFTwwsbC2vZd7a2M
GvGmXSvK9DlBMuzQepNcsiFJX11HLP/l7gvBwP7z7gsCvJHK8Vywf1EFPJrH3919k3DDxrf99Kcg
CEWliAU8CFtOr549+Qh4zACUEh5pN4XYytX4ameRv7CStjkiJudeeWJ9GfHArsmgxHLMmDzWri2P
ObLKt57RWWH+IIsp2X7QG1vd+bqJjd19WPjVA1Im+Iv/zeWMzm7EBkGHx4B6aqURljzabU6Psg7F
KldT8tL64hLMDzdl9KHyPfuLMXW499u0n5x3pirIgp/Kch9EmZMvPhuBJSoJX9a8TTweW541lcVD
2A07PJLrQXgIsMw9O/OQUkk6/rv35+hHO0unay0RkDBz76MqbMjeqTtvERaRfbTG6X0TlWQnXL8G
QOkP/d1WstI+GtGn6tjqnG1TCTByfDe5zzU6qoqLM2R6a6aaQaP/OC2P7Ctiq8AOKblmUzZ+wuYp
kJsj9QsQewiwt+HwHWGb0yQTnsQCOKs0tboUcaIybmlUX0ma14BDFs9EaHFxuO08v0lTlLiI+lfP
Tp+LC5mlecxIDnaqu+X/17xp/glvV7n/POAzbz/9bez+8+axu/T2yWiRBTsghLsY6WF+CsvEW2jq
qGUeeMnJ6Ezv3kgzkGTeApG433Z/Z8w1Y6he8OZS/c0+EgCl//5Bhu/kungfRjRXlUfZpeDDg6x5
ajm8dq2fqbBngFP4GAZCnJBU7hfmicaR4EdXuOEjjj7pqXrTh9A3b/p+SoeFqpxxPkL80EATvbM3
ejcJfmTsW1pH16jNpi7Gw02O7O2uvfVmnT0BaYJQlQcoagOv39xjZtg05m4zPWOI3REAORdgi9go
bxcPCfLA1cTtpaVwKK6A3YyLPioO1XwozpVrbwA9SJdGtIswe2wJ4iTzoJoblyVlnOpcHVL6OrXZ
ImQjPWRV21wGZygXbSrzHxUgToL5+jXHMXl1t/DpT0YRQA/9HegEEghMH4esu1y6/3IamIkQH7/F
2dl1HIo3zyPu9eFbLLtRBViDwp9WkhFqxZRUzso4hooA9utYn4wg5XagpfWpTH31lI7f+jw4sEYk
J9+vcSp8E0tm4wOLgd1GozSoH6NkXCLbtqVT5RxdL0u2TWk7Rzr33FlnekZ3H1UlszZ3O9Mb0uFK
iik9DkEEH8Rz9Lqt6uYip+R3YwYU0MNwCv/SGZMJmyxy2hgoaaaRn5vn4eW9vy9jrI1hJMco/ucn
xf/vJwWwE/iHTuThZb/w6f/c8oCoSy1bc/cnLdpk0aQpOXZvjd+kuFON3LYeToclcqRt2uzvqqrA
F5OlvYscFPXOViq9swT8R7i8OXlj552duTH6VHjZKhqJt/gwYEY1IrFt7aSrtousdqemNMjOturF
MnXyl0qnZEcVbS6N7pqLO/dmvfL8cXuzlcKTyIDJQ+8BcDA5KnoIAlAghtJ9duUYPsxjlR2+G2tm
yfOGT0oBE6Ecq9o1QykOpofk1u8ekDe/e/fRey8ZAnGQDrDx//zdEPe/HwCULfdRIQusL4SDPPvP
L4cHnGVitOufoDpMjbcKymhd89E6ZWH1AGxovzPSTRUQBqRm0Y3LBOyiRXaTZ2szLsBK2A9BvRsL
JHpc5H77zRipd5cxA8YWOTZv2YKSAKwsACRCTdZX6hRXVdYEMcYj8P8B/k/cB+0U1evAymSRtYX9
ZHNkuQtlsVNV2mLnpAXQfj53TxKb5ooMon5y80IsxoYnr/MVuQzs+YoeS+Q1dHm98SwgQduhyn+A
/bupNEBPaZ+z1YTI5Z5kPnswFlntD+dMCBG35nadb0/tdfYxMPfsUI2g/LhJtu7eRu6GyumypQtg
0qIY3OYx0irOAF978qqIPzlD5yzTKGzWRvdm0epKLolm12r2H+nEi7XDWIqIOkSjS7MgX4M8BVC3
8TiTN7mAp/ZoDI3OipAmmIhoHs3A/Vq5cVwLhJNJY7V7r+Krqg2Lc5do+MNzL3BydS5pQQ+kSlYf
9MbCDM4zjel9Ep1n1vPMt8saC6M3Zk6qb5c1qg/T/7xsE6l/2bPD/7rZqQPKGzI/czV+vELhw2rf
+qktRmRl8RqNYklI4Ku4myp46DbcdJDm8oMRK8pITGsxLdWEPBGgIhj+YChCHoBoNs+ujJGejYzl
3dxc0ojmkmFJL5kDyGEq2vGcem7pxC3LunN5MJppcMezNOqgBNwAyBIdZ9jUnfg+jqhtBxRKJjcT
Scfzbfj3VQiiSHFd53SlEkCnQgDye6urj0SoKgd5B13TNFbGDgA2G8EevPr4zvhuNs4jHCT5g5Wt
8EYFXM6obl3WpdiAApetWZMpZNSLcV3izI7Mc69ORmca0I1SDTgnbMIhOJb2WO983vLfurshj9rf
VzC6qKQRXnH4T4c2FJv9uN9TvNcc7hf8f6xQeK3Mn8tdEk2CRkhKf5eNXLWIXbixVQNLR1Snl2aP
uO8lYR/pc/hqFGlRwtTsKWPuAnsH6OTN3ujMzCmd9Ln/gZVkvuq8S92u9ef1bz80FcF/AtwEYIk1
j/nc9MGV2171cDszzAcHuOB3TRLm8qEUR69zFhrfy6ME6uYpsvoEUH3lbRIW0adi8sXBr5wqNqOa
aPo0T/AY1gGjQsQVE4Ypzpqm2JizjRXJbolnRm2NmORVt3QyAiznHEzn7K9RE3m/j5rIuxm1Z+MP
c4m0kYjKh3w3lfo/DPmpB27z4tZYSf9zKiXZGZUZ7MIMAG+n/k9OmuIhs51pqVGXHr8J3q/SAdSe
LPv55Cj6Ri5GZ6SXarS7Q9DQcgWGVfLaBNaiZtx9mSa2TJJKbZjugLgpa/7UVy5/IlKvoqS1Lkal
U61wkC35cqACe1w3OKuo7Yo1t9J+QYmKLhWou0ANoFfSJIkRTcl29wEtIw/gVoClZ7O73lyka4Fi
uw8gVjjFrm3hsJEybzr0dYXohsRpTpTqwbb8H+0Y6JexV8U6IHTc+GU5vrBOXfwZKyo5/5eFMEAO
549jL6on4O09NvAveN0vXJgPMbBuYGFtV5P+rpFid+240MCc+p6mJ5zTHhXNWbkIWvAiew6qoLD7
J4Rtmy1gocPCiKbpy09+MVVXIwAW2C1RCZWtjchJQUHcpY9G6ljRP/Up+4/Mqu7g9FZ5RmzVu8W5
xtFaqWGwDiaGdYtVZWHE17zPJPAvf9m5JooVgWZYRaCkZHtzCMsjnJRlmdlLc+5Sf4rRGOVLEMDW
SHvRk5upJxPcN00p84ekr8uzkRi+glXmBkC2mGyAqP27vSLAefY4oO49AbSp6eW+Dj9VY30EQGF8
NXpvlN4+apHzBUjro94dbByHRFovBgJG57+d5OicFcOREbTsOSfoBYT4ePOci/eYggzuIb7559IW
Vk4D5qKvvjfjEC4Lxupdm3dnoUegpHXB9Qm4Cn0yPSWLZufXzRn+XEP3xngW84EJILrdK2ApwSlS
ab4to4jvWwsQ4EBM/ioocv2EnSUCdDrNvwW5PsiubHDAykIke6XzMxhHERc2PQO8WZ4QxC8Q4QpH
5JVwIqkmOwxjPxuLh2KmdQTTpsuZE/Pekekvp0jbZTFy4Arnrefe+DxtjuHc3HV9UcY2ATgTBSvJ
KsLxrr2q3t8VrN7mjna/uIKr5Vh6dEczy/3S+uGROVF57bJxuIqWHbAEys9lcAmCSR7xUeTR9EwD
pNzYxKJvwZoGTsPo6qhHhshJ7M3NbUbi6VNWNmxzd7SNb34XjWNt/O43W6MyFr5Vrhjt211TJuPh
3kx9OR7yLN/meesAS5eUoLS9mdzkgCNh5bNpR8XgXSYf/MUir07uLBlVi13nYLf6ZCSsMb/1vbLT
9SjsYXHXGRPkcF5JNzabATHe+rtw7WI1tNrfuYUP96sck6+5W8wwxXQ8qDEvvpBa3PQKwOvdCFrZ
CpE5/tUFzzzOAXu5eHnhPxKvffZnPUWABJwTzTaFBR6cckY+gfxeaTIeej34T4Wr0udWrU3gyWuI
EUz8yAObYB4xQjabJf07syRdVyLiqCX6T6cF10YS/MMjhbUR9RNQdylAvYz5PWjvg7XaHYoyKib3
e87xvMwv3z6axgIXZ43qBMCMvek83o49OKgoDWCURZbZRzx59M3CqD+Ixp7aYxFnOX6loGqfuDWN
e9FHCIzOzUjthefhJHJX+Wljx2PlFNvKUd7NjLu+XPt2Ey6Mzh0kWdIqqtZgV+pFqZt8R3QVfap8
y175bomM7iyWk1dvZQtwthHFWCAfqMo2NmIXUnLpbe9kJMkn9Smht4lGk/v9lgkRPCRR+kPYeXHI
fQSdO0+DWTH7LOPsgHzQ2bNO/ml311kUmetbru3DvM4NxwMAWhLcpORrJ3P5uel7a0Ucji1lTNjJ
n+x+mVFpf7Un0BRJ5//801QG2H282ZRWfQ+osR42YNUEyLz0/BzOTWUjnGvbfMHTjJ9BPc7t2Iwa
eQj1Gc6et7NqQMvAHoZN1FN+rmeGn8vHYvVuXmU5wSabq1tUnGdA1bavE15T/Rn0BXHwcgTHjFiX
g7cJJC9WRmycLF25Iao43IwzxhdO1tcHIyZW9RJQ3l38pCafuWwWoUt/daxDMhHvjHkCIj49lT55
MbuYUSE3d4B/m14CFQXHRHpXb1TIcxqHjOSTHZcEsaS7p3Z3y8yog3oP6w/+GipCqJ0mqO0RTQyr
T9uNYl+l3o5rkAHBhETKfWwO7twkqJOLhCF6k5IKq120vKtMz5gZCyOaxm6DBnULUEECWfc0Bmwr
3DgscFdKpemLr9QYo6jCdJJDwj5H44UHffpiA7R8mFgB7NMsOlHuLVHsON8ZUbXFoS8Iu4pafGWN
/03OXJ7EZ3ofoTD5c8uzQ53146vRp7PeAcfv7/QBYur7FGURYpMO1X4kV0Y0OVGTDTUD97TpXddN
7bac7J3V2O6J2eCkYPOzkfSGeG+iN5HZwK7RygM1eNaBLgGAhunWlSNOU7pjZeWeRCSqVQLc/8qd
APzXcMPBTRiqrwgcTIuU++zQIzL5XHYMD3taffWk5W2Ek7XrZrLLr5XjnVLs7E+hx6Pb9Gk2+zA9
76yl0eOo5K1oKo5pFVrv4A+uKkUs8sDdG/gDTgLk0kwE3wPAEGMRtAs64ZQYgtB0CbrnVANuitIB
OCZwJBtB+rTqVS+QwDI60AWQwQieo079YVbQFznA84l5aUWP3nidENxTCxIV1lI6brqmbsefbHAo
5sFqxj6w3kfh/H/aIQidIwbvD10osoMyOpFvoxyZT+FV/rlDBLkFoGfRl68l8/pFjvPXwe7TAgyb
lKC99X1G6aEPSnvhAIm8oGboZmCGbk1Ny40YUlAWG15t+rzIboFoFJkGswX35sq4XEz55UahzsjK
OGR+r36Pij5XjxEeVYNfMHgG0+ua7rkOunR319+hEKAA3AaNvcFE3M0ie3gWU3NVThFPBYruSKHB
sM+nF4dkeKbS3EKIqx5fIuCb4wgx3rOMhpuZNQX9KdeWszAHHpwu7DWjoP3dsxD3k9CHjMbd+MNx
6oN4vzL2qfSWxbhf1NH9sXVFeIl0ezZ5yTwdHoklhy9eTauVJ7L2GFkyOlrJyFeWJfKXxq3PeDPh
+K0zAWLUtUuuDHtpTMq2ungUZ9/BsffYtccXt6H5thlr5Atm0Zg5gDIdSwJgrUKxDoS1df5wv5eT
MX/uS23vbzczShuAK4a6ASAi4HY3TTv3uK+eu0HZwN/+pb/bmmveHhqLqtv1QANPUeKC16ClZvKK
SDQBRYJGqzKi4moaJ09fJ1THOBiJDSREWYcXI5g5HISDnduiYsVd9+E6upD2vxyx8N7S/3qA8HY/
1LwEyAiv0Povr0Vq2eSMq/K15U6+R1yOnzIvSk4AKuULCedjSRtaoIbSrPy7YTPQlvRr03jlwTia
bXTp/KS/GkHWdbN0WMg3RrR0R04209ebkyul/QvlA5JjX4d0OxLwxpjWdFiKqEuWblWq5VCP/rYS
3ZcUrs9KoQLCsp2m6EK9gQSIH7pfwO8Ve6Pz53CBGC3k4hiKMMzSNDMDgbUDtmnoS6yASjVejLpS
3mPIJxQ4gmecO4g8gF7GweGCr83APnxEqho1I5LhyVjUXoYETpGpnRGrwA/3wxzoMSJxUZKmkumw
ybypOJaeXrY4LZ39chzPU9Uizki4PaySDmwMHnaFvzRDjWW/RmXobccomRZJkvCtGot+mWhNrija
1C8nBHeuiQTrWM89MesUC52TZY7tAZiM2CNTpNIz/kC5g7TJ3DQV8ktGD6fvwUhTaq+Qx44OoS+D
h8nqv5qlo1HJtO5LCxWe6iE5dK3wd7xgj22mm5OBrLVOIXc8qhmSlVjSTWPl7FGitNbJSHcLA3kz
s96uYSzSRI8gPQLZc18XzWLnkIafWvbzg9qIQe/wE0JVRrgvmWZ9NGOs+3lfLE2v8k59E9b+ed6s
ylDIo4tc3R5+I8Awgg4nm6BYVBJmGvE+nuKPSsVnUE2BMG8r9a3K24co89h//PZ7X4wguVqkXCkg
CH82LXkt/Kj4mkgf/FMkPPalA4fasdzgNDoiOImgDU4pbdSuIPIRXFR3WvJZZwaK8MnnOAP2tjU7
4DpB8YbeSVDy66/QnC6ytYr6E+6CxzDh3o+3TpaIm0b81ZmHWhJcLFDsDuA1hieLN90UDzVCix21
argiUEYECM5l1bJyXQxB+pgKSsEs0GnMuxYI/MajydKyJRj38+EAq0/9KMZLZoWbCvi14339C/DX
WM9FtBa3pa+HNQ+tVYAKRLshldkn2L8QcGC/d6mfxz1BsgdFPZp9YJfuqqqRQwryJjYWqiMonlXX
8pR3XXD2mVcuZBU4OytU2HTDiB5KeK6Hem6MeG/qyt4MbsZ3d1Xny2HjAr4+fSZ1020Q8F4h+MbP
DrKRDxqZ7IcQNA24VFOw6QMPJWlUCAIir3x7YYa92RAFhAQ8jwSJzEpswjSLQEtyo43I6gmUxKI4
ZrIl647UuHk8z1s0lAVfqoD+0BMtfpXSjYMIML54SkYUZ6j1dwmWZex0DQNB2AP+q1f1k7J4HKHI
8GPWhNWTEl26AiVcrs2gm7bBhVnR2gwaVUJAFG0RkNwZ0bKz4YAiY3DwB9mWiNNkz5kAO20CV2ZZ
on5Zs64aO1+lOdIhPEN6xMbrLHFMm7tGaRo5D996tkNBfS6QfLnbGBHLrb8JPW3tJeMot6S9Ot2D
xvSiUafpwqo8uvRzr3JSC0T8clyZgUEqDa5OYqEQwBQsJEuxrIR6fHEcZM508KXsHXZIdNksCoR4
qtwT0+epsG3cuI64miaxnjtWsQcLQedrSwt9QJmj1/u4W3vhaii1szQ6x26+hQq1fsB3GEa9ycCG
H4ek/NZSEClQKlUd08EOzoSMwwJ3Sv7jbyzKxCbrofReXLhn1wTxTxdOxrORBEWJwTdpHsNJAynn
2VIRa3WX5rHR9+WvHEHcQ6Y6Abb1uLg9b1WGoL9GJPR2XDfA46LpD8wDYI+V+XlsifWZhs2irqf+
E7Oa/mqTYpdlyvrsFVQfKzcj8TBbiXIINqLi5cqMZgJMZN6UQBeXgBCYSzsqyx5Ii5o989Ntmn7o
1aZm4vcnEImbgxAmRdygAstRTw7K9oFqiG8mzVa9j1QvGcLmahrkS8+6RIGiljUXaoArdYMMGU9b
BO9nPMxNmY1UbXoHqVSWCGxhvgXfzJHFA8p0FIDCWsNF8J3R3NV3U05o/mAGspzo2dQOrGjTl+BG
gLVqOyvEyBuUK/CzXw3AZUSxX0EOOi/x2/aZZihqOJBuOuqSkEMAjjaKxNWOtbyBebIUjLCpf7aT
oN73SfhOj2pl4qQm9T1PcveKzWdhZ270yURaVAgueDqUVyMJFryQnrFbXMZBEBQM1krtzWCftNES
ibhsY8TU9duNSANnaa7mj/WIOkpWENOQNeueKIGQZoRcMavp0faQWQGBzY8H1qLYobYeeyKTZ8/F
BlY6ubu2U1WdxjnDBW9609RW+jPI3DzGEtw9sSmxNh0fxy1QSP01m8IOVSFgIiSiLUCBvGaDhW+k
5wCvOXn/LzFw728Ok4GNcqihO5cvdckHb8wFrjMhUZm9pqkEK6nqHohrNVcJYtO+bGQVA6fUXo2u
DBqCRT/rUK8DJmZgcoOPs7RFtqOKWuuJ+n2M+i6hjnLU7+nuHWAr8kfXTpwVolGABARu2xxMw3KK
UjfU/jZZVnMokkCXsRM4zcGeG2NiRK9oMc9075PfzTHX0WONMsf/6L0acId6lzJwAuxDYP8ABz2/
8OTj36up7YYPuTt8dfoiByEeNC13Pk+QuTG9kmfY1lO7vdZpIHZGl86HiqGiGEAeoNkElitio+xk
Gp5QWjA4ShShA5o8gTPqk8uHXu9kzk2n33r/e7sBVM2WJtPG5CkpAMEx9xBYM26xERNPyINJTBpR
elq8E83o3fg+t1V9GH8wvotJU+MHoSTqwtYkOKKAprqEo9zmM7rDNIjXu4scxXE3CMDyp2yKiosf
uAvPsavvtRytGBjl9hE8DWdbguy/5aEn4Re4LmiAvf8TZWkafNs/fVQhBPNQi31JsCT7JbjNoc6K
l2TEkm9xTTZGLHTwCRVni8fCQTIO6LyzG7n5S5qpZouqnKAaGFFMKCyIwjanQfTjZ7f4JfKpeBmy
AqVPPXA8zbXANEhRtMBu9mZ09KxFxIsagFFbw53AJzAXs/M0WZtPcBO96JMK++Kxi4rq2vT0nCeo
9EupSHeosUWWqE1AkdIo2UMqZoysrNLveDi+pqFyn1xbgLCdEr5uqKhfw+C71Qb8+4eJrCNf/vn+
d/w52//+/keICiWSgQWhDnjZoQFHvQdju1g1UUw5/+xrnEU+eyT01v+XtPNYchvZ0vATIQLebOmL
psjyqt4gZOG9SQBPPx+SalFdPd1zb8xCCKQDWBSRyDznN00IORoRIFRDO/+g2IZ/CPvqIQwCcytL
sp7MmlMj1UGrLMOmIfIODGwnIMnejXbMHi80C2jteqehtDE1d0ZvDY9VZZeXAqmHoE7HR1mVF0O/
6ZW8hYNPD9lg6t6TXXcABucqB3LOsQmnF1mSh8FHgC71iar0QH7XsQ5vyZkaZ1t0PpLHMVBJFpkh
jN42PVqAEd6GCFSCm40vIOmCuyp2YsQeequd4VDTUjcdtDfmJ/v6yMtHOWqLrYmGa9CpOiIaQbaN
vak5myS9rocygfRrplb6W0M4d5EjnHmE7IxgwBfkgGz4MyX8uD7oSE55SXVof53VskWWSfSiD+O6
zteh9AB8zx2VQb1vVRsJjL/EAWTxVocc6gSK7ShrCl5Hv4UMWj2oyLL55iJ083APA0R5DWL/D5O5
/yxLXXtGL8dFHNXPHlQnPJN2Ul71LhwOqgoBtrY65RWSUrS1CbU2AnTqIwSc/JG5On5o+A8JE9V6
UmIOFZJsC6+Mq4Osy0pvW6AJtPXjsj8ovtIdlGLsD16KaODiVpZntz7u3FsW2fbdhwSZ9V4bdtdN
XEjwYh/65YuEUUjghDwzww6tnMIDaT6WbPaQRPqtn1XAAGuUeGJ5oJlnLbKspV2zgjLmojyoyBqf
c7N8mBG9+7G2IqR/+sQ/oQm4+NAtrtpxcWXHqbCED0lTh2d5yJFSuHfHiywQDSTsTGT5tej06Q6W
fmYuZAv64CSfTI2w7TzU48d0cNv4xIwTPw6Ns0B4I73IUmknGfkLxL/nNnnIUlJcE/wqlhd/1pll
yFq+dJG06cNTXo/fGr83XiDYu7JURrHxEivTbyVybtdSk+n6S4Ka7K1nDylqReg1WwWlPe1Rl0SO
cT5rxTBdz2QdPExjoQr0xKJZo1GKEBiF5pNuczoUQq/naAwm2yxOURIi542+9jjeDVmXHnXXh4+n
jD4K5RnKtqQ6H4sMvWwzD9sXOPPIjQvyFkMffY/ZT361co2f89DCAIjiBTKIUoKrRj4tQOV4TLtj
VinuFztsfvh2635C5MdbmKWWvRSwxJAQg4z07xPq35i7rgGiis0jkyqTKc0f4FWJ7Ye5qBrnJWyR
DJevXlF21TIVcbqX4etBgalaqmq6l69e2ZpFzc9W1GR+tt7GylbdGlDyKsqH/228vJwcEOogjK26
1sdDXg3gWtoQNbC/0gcQLUVz1e17fXENYrmxJ46mHjVL9svipax9lGA9W7yYbNo7wK6Kop9N9D/f
Jjea9oNTzBlZikQKVQSXjJFJkqIdOEDpq7Y6Ta1WvFnIiFVjlW47q/XWQRvaO7g/1dZCLuelm1VN
5o3g2CLS4wJ4foqFZe2aABmroI2dF6U3HiOoUrvACs2dMVR7tSnyd0sBmo/CvnYyjRwpYE+31l5h
969ZY7/KKPevrlmT/+zq9L527ep6w1shSmUFY9I5me4sJofeylqNUddFYow1XTcG7kknBXsyWuF+
0bPp0eah/KIa1XcnHOx3o8y6hZf50xusNSiRtt2/IJVtsubRu6c0zsdV1RGkUJW2X7tVaJ7zXOk3
AINDBB5LdTt0ZoumkunsdGXw9jgkZHsD+YY7lNLVg1tVxW60IQN6URFtu6F07svYUta2O04XHVgw
KUDRPeZxka7iyG2fUX1nL48o9CsTl7HoskH7FDlKCmpCKH840/SJv6T+ygLg5EyV890S2cbsihCB
DrPfVYI/pzfz9DwWY/WQl9WXITa0dy0w1VUTICKfNBAhtRSh3rk+G1pnW4Nt2wyBo76HgbULUzd8
Ft154OG+m7wx3pVQpWFKNdGSpFby1UQ8L6yS7vtYoe3Q2V35EvkpepSWYhyQTg1ObmBl6xT9l7dE
2K/Cm7rvShJvus4yN3YR67uRPc2yMJLuMSt8Y2N0an9wQLMyIQaoUNdh+dRkMdNlaGRfrGraaGXd
HpICjS0nKd0DiX/nepBFmy05axArXMkG9BXRUZGnahZzKjtdT715uNFO+QEhw9tl5JkbtQJJ3iK9
0xXU1Qah1ve+Gs0q/Lm+CUAtPgN4zHnhmPl3I3wXUzh9zXkxzzL/6oNeTflOiU13ZyqBflFCl0ev
cqovTYAm7jwmd90fna4WL2VmJpuOn97BMmBmK1ruAOENETpHXJ7XYpztmQ2fIrn6mA/GvEqR9XU3
PYH8/Fl1qycr+SRLwkf7D4pBc73GP9bJi8g7DH36KTOACdiRa60gCwXPCLs1923mXnQlDp9llW21
+4Zk8lmdq1yvRpwTDPJWNsaWmwEnIxkgi54+Eo+zt6ajxs2yGfo19Lp7A22Ys42I0lMbRocgTQhj
aX26qzTLWPdzVAvqdLzoda85V4bRPeld8Fs3jDC+ISLyZiBFvCsJ02WeAMWrV259HCywa/Igi1ky
8v9nWTny6bZxQdcvuMTRHmou8UpZpQjrD1zo2591k82DDgygWstWVhkl3tf/tkElzvDXBboLYcQF
5UlqlYcTc8EPAJzKyLOpiHP9hfwnyZgNc225F5O7tYm7PaD6Y7xMnreFtvmzNLfdSnOb7NnOr/Xh
Lz3/Pk72bOZr/rrDr3FRotRbUefTwu990il+J0ivoBbf9GAmXXu8lzXyMAKW2ipxihTBXxsaO2UX
IAPFrpupK2wQ9mFiwWSY03Q84MW9Vfs7WZIHs4ksVMiQT9cs1GRAICIr03vuuA1zhCNtx4UD2Hln
Z4x8NJHihyiPyTjNVfJMiUjXdMGk8Mb4s4HoVr3Js2C8j71mbWaTfgnmVeuYVeXKRpgc2EluPYVa
rB5YPySLMdO/1MR5nyPN/T61evhSa73YjLmv7TU/wQDDNEIQw0GDH4Hw1kSjYG+11qNTZuVTUubb
JLOLNxTt4qPVERuUxQG8IrOW1W7qIS/fxklHJRsRnqLs7hVE8VfEpHTw94XNYy6s4j6o15PWABlt
FOWOpUS77jNIsNtxmj5bOh4GY9Kj+2dF7ktX6o8GydavWU8KBSn3+glokL1LDTLp/0sPopvFqvU1
fQuRR9tMZUtSQ8+yE3vgcp2VavbKu+wbRBH/u66/d23XXFKYxebOdxC/1028D3QntS4iLbR9TKRk
DenC+qSWyiYcrOyrpqQ/e/Dp1f1MOls7NumrpjSbZZglLMFnyC8h9W6JlKN10EtALmBOI8UVhytE
zg+74BiNw3FQgyogRBAtWqWBD9rEFsodQv8RaOY9YebkSw0veNEDhX1zS6T9WJQmz2MfaSufP+aC
X0W7yYGOnyzU63ZDC5RljPrw4A9WsSvcwj0Rbkw3cY0kAP9jiDIYJJSR6rebDWvw6WRUI9wIvTDu
AiTgPiUD74By8IiZ+/VpgH+AGi71pt9MKwMZ2Ts5cQ3V8Fs3NamsRTvPYMqIhGnRWj+7JShpZon3
g1d78mbyFSKiUL8HyB2sU9sNj21c1feplvhLlHr1LxrKI4Fqf41UtVhObeKBjPL0fdPWER9Wr96S
IrvP7MT+mqXpd0x96menqsr/a+lrfWAWMFV5mmHqGuE01TKhu/0VCYI0quakXTG+gNbxHmvz1UXE
881ALgM9cA/GQJpU7yi5lQtMA7pzLyrjYdA1pDWoTybcG0axCuFhLI1ySO7kRkQWo8b6vShb7aI9
VFH54E1uevS1SGxClDIf0zqplwPRjncjmx4iicv13LvScqofjV1+NsbUfVOgeC4zFPrvSP78aNtG
PShqQ/KmK8c/Qid/bFAMeqrn+hAw/iowjfGPHmVcvzgLRFOvO/8imdSNQHRxKff7Mi5Agms4RXpp
3dmpY7Zbq1BRMraMeItUHCtLiOPkKl1U3K/BdEdoK9DS/dGJ84AFkjqIoyz7QSGOs70KWYkBdfO/
NsgudmkzRHZsvXpA2W94aU37IpGEEnsIyz09zlUKpIGHsHRSJCZcsYJ8qZ5cp63WjjpvhlS1RAIk
Gr61EcxVPbB+OG71GPuu8glBAWuZxLV2mSCrM/9rxOJ+DY98MGNyON/cdbhtBeaPOuofJ2MMzp3p
i50TDfm5gVawKAI7/1TXUbtxHTvbKnWTfwod+x3lXhTDqinC06M4yOrRy90d4glI/MyD8pHdn6nX
/tEM1fYtKnYmLlCfPPTwDmSJ66UsDsr4BP/mHM+CQHnt3zuxVT0Hok0PQjPwn5nrgzw4A6qrno12
XOUeUnhqWm7MtmUJzkr+CHj898OtTnVasTaL2sBegy63BlkEKSrWcJacVS7Q5h30LH3wqtxbs9xQ
eVFG/TaKs+oYVGNxh4NRts9ALhwwD6t2Rtx1aIRk2kYNergU8ZQhlB0Pj6jz+svSzZuXBMHIxaBp
3Sc1RMg/i0fjs+7POeCy+F6XzWZMfHxaJgszBLCoSEcjiJwEUbBQC5IwvtN+7YLoyeinPP7RA6a4
kxmzoSEvgNXNgzpn0wo3mgX/kwfZRkbn2mbMpPhfbTIL9/dxXoKiH9Kp+pU94JmRDajUC3cSgQk3
1tgX5SzGPXOk28BRNqZIEZNc8Ivsnjw1wO8iCH7AVLwL/SJ6JxaiMVFgwINCMQJ3SNtsslh3ntya
LHaENMv32F7y9Dvfaq1C203PlUdXm4pty2JgPwTIJQUV681KT8f3ogoOkZe2p0ZNjK1DJG9B4DP4
AeQ0y03jh1K27wXJ5TenS8pV5XbT2XDKcTdhBnNn+J25SZQ0PKCUEm3SsNEORq1FJ7WtsC8awuTN
EOkrOgDdd1Aumy4xw89jgm5HaY/hBWIEM02Vh7ug7o0HJ0xCtsW69cURf7Bkhm6Q5oY4RZKmYA+l
OMz5STHzFWQDiKCfZyaq6ugbIPiqjpZ96XE+q0tv+NS744hDkUmscQZitZhWqZ3iPY+pqI7wmqIl
ssbRp66Igavx88D/g6I31acOZePH2m/bB1EkT7qsLox0l7UjojRzkeAdkU8l/Jpborsnn8BXgRDh
6gaSmiJcyNCUIZb/C2yFKOZKQXLqLKscPPB2dRpuyRUYhzQZIFwEmL2YZcPMoKbKqtG67jmxB+T/
6l780QblQ8yvA91pZZ0kSREu8rg8jEYffMHMBmJ/EJkv6nR/XRgoyVcm6le/NY23stWmXZfl4VoW
Pa9HdV/hSbu28meJPLAxZP63dbr9t3efbRgEiLGOdDRP/RvDWxP4U4x2pTwLfGvANhnGcqym/qyK
LNk3ovY30CWLZ79gWWLqmfOtBBcYtDzEt74jvMa7EeslqJKbOCrz57IK0UYtDPvWPVNRpJKXTiG4
7q9950tbM5sEfUR9eSVq51MHpD5NDy0R3+91i9Z2VyR/tE1vLqM2zi9mUuu7gn0HjnhafAlgjS5t
pQj+yOBhByzK5aBeOAlRUHAaE7gJfZ4JSiuLnp0gXuhzPj5E8Oo5QXtXMhNk26/SiNbxh7Z5HCgX
5/+QlQEy93GjBOPEQMNAtQ3+gUD/6+qD8I1vAid0ng1Su6ukG5PyLbX8BRCzZAtQrDm4qoCbKU/r
jnRkOx+uLbk54iwky2lDJnIa3WWQWSBJ7ekkcS4SDiPPPmBiPhSFsEbUI1rb3EGWQhuo63sW4L37
5Gg6i0637w6aUjnHNsEYrEFa4wWpkmAx74K+Z+URMQbrmxyUKRGDnLjbqAZ7fjmoSQIey9A1Xpy0
ZKmfnnW9DL91QqxdveEpqRANtkfAMLD7Pjuoqn/ytLbBFUK1HtURNc4iiexTG5vKDv6hepeoSXiy
gAtszEkoey80X0OfgBqOQPWREJ13AB8ab5RsEs85nDjelWL87gNvbk1+IODxwHv08YtIPGsdefXP
QQTCo+sgtq3Vr0GjRArUSHXVqR5dB8XzneZt0/VOvq6IZxWZ8EUPAGjbm162zgF2Rq9TG3zGxFA7
CiOJ91MZeyx2iTI2PmvZZhiCnTnHICtDLRZWNXrXGCTyUot5v/lSptZKqOA30eK0P5X9j2bGubdd
O2xq4ik714qduboy4uISmMmnzMl85NHg6jaN/oaMoX8vq+RBFr0s3RB4j48f6s1G15ddJup1Pj4m
nTEewlkAkQwIZOL57HaQdUnQlzucE5ih3J59m/qUJzPgOPWtozZTUB0bPK3u5vZR7239RbaiZ2od
a+8pqIfmTke7/i2ZvA1JOvtJHZzwoQ7FUzqTwAqz8XaYidgrZdJx5uzQAyrKOt8J4u8r+dRq7pjv
vNHtrkXZmtnlna+NW6tsf1jz1mwAqL8hjGNTRVGJtVMF/vPRL74Zo6McG290TnKBG2qbyFGr03XN
q7s27lbmbAZAcJrlTIK6m1Bj1NOaEHQ1SzJ2mcEKuYLwWMZh9mRN8e/1E7s+NFmzp7m/1WXeu6kf
0xGEf4ZM7kvShWtTfqIoK+9Y+uMrYvQqxksW/wFZOC1wYXVPbRLi/NIGa7nPHPOuvMuIDy9FondP
4xCW29I14o1MFPoJev1ZYnrHhK/sLcfdQNXGV9Bnz9d1O1gvYzUZirphbewgc98pJ7dv2V7GbfXJ
apNLMMc6+7jc21luvYtkiAGKe9G58iP/zlOaZhsFnvmY5qm+cMGqfGvxJkiaHzlch/e8eCQYXEAi
/PNEUT7W/N6Ug16IMSS79cnx/HtXIffJlAPYlzlHhE+KzBHkDSkjPdKCjWztoUlWxfgFT7N8ZK/u
89+5hErQ3mMXmhw7q4jQXmuc9y6r1w1Gk18zbBAWnpZMDymLJICAtrtJI+G9ZG3/LHvUWcSGNUpf
2jKttp2LeaKWdtVjNwffZA8H4YnS6scT5rGwZ2a9kXo+CBUyjRpm2Nlp4ci+3o6pRKl4mXZO/JIN
0b2hp9VFvnwKSgwoL/JnPLfdSq0R/Fb6Nc73+SH++9vfU52/v/9nuA2ZH41E3d+1kAxLaZRAHcbn
yUPCXcMtIsrAJHme2a/6IrYPkhghz4LOZwNkwnFaxbMzpmh7f9MhhA/YXcDDJzZxqMzBJXuuPidO
4q1tpqrtaOJeZPs5UeEZWixBxhixNOe2QJ+ogrCG0nlzsJlZXx3Te83dRD/LkorZppHHz0lE1EbD
0HfPvF2vgtyx3mFcf3MAyj2UXqPcJxMmcRkMs/vRU7CcTIaHsO0byH/dNwul2veayBrYhX58iw08
lKI6vSRjIO6LGBZ65LrFfe05/i7Gx/GuZneasYdcj12FV52uTsc06jAA1funscr1ZYwR2cb2yCqU
vOu+eXaD5jNoo0SLlR32hF/GGh24DN8Evo/AWAnNqz9rPO25Xjpv5mj6W+jA+dauyu4htMtTCpT3
PcVWVOaV1BZdolEU4cWJqwehhPHdMET2wc/hosgDr08QikWF3NrME5p5Vf0PofO+JUMTVd6nsPAR
2jTU+uA6Y3smJcartIvGtWEN1aZOfPNcMzsthV+5G1eAKFjA2ka1qUucR9dXzwYwuM8agBmcgYsc
z9SyZMMzbgrVfQvxrP3iulGBdUfdrOOpi7d2rWpLZgDx5tk2fqRm2H8NoMPXQSXCRWc897np/bB6
5YFN8a4lO78aHRgLY4KhRqu1C5GF7jYxW+9QDM2ws10F67QiX2sjLHY8Axcq6Oq3Ke+GTQ8ublP4
HTvwvD3rJfi9BtDhly4RF5dk63dSTsRsMPcK/NDFbnIWYQcWI9l+dPiTFpiPUw9tIT0OQRg/yENV
qdpBSYDwzVWJotTLKHOtdWkV2gkXCPgHovw0uOWlsvPyGVTus1Z7eKu6mvpSKNprEWjOvR6XzWm0
6gtEACD9WRyzhfseq11+VKMAG5ZhvAucLDIhYhfmUSEA7a2n0M7ehU3UuOzUeiOLymif3ZLtoa33
4r6z22ERKHn+bipxtKrVLjzoXncCpumCf0ZFTDJoQo+zCs2mpAyDbTaKn/WyMSGISbhm7iLLqI39
oThFvur98YXMSH6u0viF1UlzPw4xT9IktL0QTf+quszUQMOzLUGSb7x3xUPm9sZpGJydlZohtts2
6sCcPchGdfTFQz84zr6cki/kGOkhUEi48yJ0ya7lCEVcDJ4wgfGHvF+XRJZfWcZ0a6D3vNbmom3Y
3lL1tO4uR595E3kY3Yq2UZB/sXF+vp46Zsc2iRXX7E9LbRLwgnJ1BR33+1KE3j5vxks1xtbZzdot
u8+16eHBJjRWeHH7RZhWf5narFzqhVtv6uh9qsnvxux0xi5ufgjzSbiOeGmS0DtW/gR3uEqhVSQd
JJKYKR0JP3+nCqxTSx7nS6Z05SWfzxxTu2RM+gdZJRv7osm2QhgBvg70ANyU3Sta/SUhJVw0jvVc
J2p/Jxq7XsqiEwUTkbfkc6zk9jPawuIx64plOpfKAsZmFPQdxsCDcpzmA2iyn2fpbAvUh/bnW9Wt
262vB6OY1AZ3/zXSsZsDKN4flV+6s51DfOd2vgcldMh2kakFJxFFzTasjeSeVOK4wZ6zOk8uRkZe
hrSHEMHF4828K7IiO6BHjEUGj/+uiwr3aKCUutFHdToPVVusfcAfj92UID1tCvW5TB/qGtPg1J2y
B3St49nBosbMxGvPOGNGxL3S+h3Ds5Na8aQnKdgCLW/+iOvOWILUyy4GadcdQCp11+PstKwKjJo1
oqh3ms3VhKXMrwxRLV3H0D7bbCx0tba/u2X2pLGGWDZEBS/CUNaIi5Q/TEhlIXPhe9DzCUWYFBcr
j3DHGtt7l0dpm+iu2A4WWBnVcYkt2KH+plrNF93O4h+5fQKlicACD/PFJvf87oRGuax6rXlE7qXb
VGlbHN2hPngxOUE/UJoLDKNumTdkAirs+MKiTr+rIdssL2dNYrtmvoFeiFf0ZFgnHRzJKvSE9skU
44kYiEui0tOYsjeNalefo9Ca1sJVqz1hSucxb8R3uBVMlGTt2RE39kPWdPHBiAKU/LJ+vMddhe2L
ZX2JtTKAltGOOy1sO6x0WSIhWfTQgdL96gGTW2h5Nj6OmSlAmNfqps777o3wBAkSekTzwtmtiuxB
F00BDqDZqdil3zmTZ99pU1wc+b9MtqPa2mfPrLDkEbNc1RB7O6zjx2NeAscfIs9/tkyzuTj1sE9g
pgoDL6SKdG8wtOkpQoBvSwYZAw4LcFfAd7myRVTdSehXh7A5SBG3RdSK1qZzFx2aps+q2uePKs6m
RtlaB6vu06Vh9uKu67RgPbla/g4R4ztZl+FSeVA7CiP8Fs1zrpV4i7JXymWkE4cdPdW+66N+3A59
kj8GuvCIV3bNV3yxEfPsNOwV0u+VGjkvlWpOa01L3nGVKfH3NLxLNh8g2IsFlnQqjqmKriwIBGmr
qXbKdejX3kV29Dzb3Lqx6S1udSi7wW+xmFjmq8huqTXYF/d67evFUlvbBqAaejG9jUoQrt2izE9K
QAAQziDr595Ij9iJ/eEkhneKDPbXYfM0GQZeEZOOYK0Hy73GV85ztVMJQWU5oa8N9ARRfC9t9Lu8
T8czNpjjOdrlY5Zv2BxHu5Kdwsq0O/0NudPPRj0MP8jPTSCVWaiw266VNFs0rVesBbFvpss0mPa4
Ji9DU7EeBuaRnTpiU5tWtvZix4Gz8xMlR6Qx53nV0k9gZtLVNPtdGmo5Hicf9EhmWJi02caAHlBS
bFx1dI64jXU9Skrdk1U42U7W3Q4ajmU/uzSuTlzNAf7FagRFwqZ5cxtsjXLHjF57RN1XfWYZl8QL
2aKChQDPvY2NCYoAhATwPQhBCr0SiylqT6I22AISoXrCud5aQMoe7mSdlhn2op9aSMWKe4mNyPlO
LgoXhGXrB+5jYLBKjnT1s6oo4x7k6bQ3FQBGCx/t5GicQxOVIlgIJp+UJkrfhRoCWAcONAOXXQLg
4R5Ueo/MmWEvk8Gt1zYYeiuMSEhiAnZUyyG/iyb87txSVVaVM+mk9jz/cXTEY2AHJ7jRQYg4kEKA
Jem2vlYXD8TToCTj2AuPDS/1yWbVBKW2frGLMT4NxDUIhbT1S1IW7r2XmM/8fuznaYTNAx38T4a4
M6vF3KhgFbu4VdWTAJYEcdkQV41/35ZfZcEOQ3WNJXSycpx6uiRIY83uZwPMBGO6XOtQ+9jqqQv2
Yu4iG9gtoJGioAFDTSnwkFatnAXwrJo2eE517Lr051lq4OWJbCSmZJFo8MKc+1xPmYn4XaVqv0Ey
H11EC8lJRYXajRGbf5IHfgbeXQfTykBb5GTVNi+ALH5oKwW7zIJpkRWsg53rgDgK38ydVVvOg6xr
3WKvJ820K2JXR2AKZleX2mThB9Tg1BxNlWq8J+tkXNRxtJaGHwYPIZ96OzpjulPYWlZ6MMFGG+cQ
whkE66q3VJPXNMhNr9Th4sTmew+p7xT230ajINHajZituwRuyyhx9o3fsBabz7QE+ZxrpSzLQ+vc
k+UdNzjetWvCpqQoSpiQQknf/SRM/sBMYFZEUdpX5ntt2cZ+8AQWJVqbuKCdbTymhij5zOaKBHxX
A97vLF4tc1EehKeDqrU8ogPw2mjSB8fe52KliFS/GM1jZDYQG1Ub6RWfLxhJBJSTVa9OcQzTBfwN
XG+W5UQ8wEysdBVNivEgD1UIJZDVVrfRAvVnXd12HQkbvbob0tq89hOadk9Czz5ilO5tynjGiTua
uW8jIi0eGtbPWmg3j6IRCxUR3GfT6ddeoioP80Ld7xrtzQCxeiRA4F+LVplly3gU8SbTy7hGaxcH
jBL5/y0STCm52OKriz0bzgFC7HnWInbM2NpaKGksRy+dtpbnu4ekVl7DuEgeBQxJs6ub52Aca4xz
XEhPrXZfBkr97BnCWvZoVDPDUsSFxd9qPaEZv/XvrQJQFdQt/x5P72/aNMVvQRbXd5GKpXzlBcmb
DVtmbYom2slWGBFod4ZmCXqFVmwmULlNlCfVNdVH3h/AWKgenB7eYljYC5uN5sFRJgCDvWXsLKNJ
V6iI2DCmkgbBJtBj8MDtl4xQAv4Vrroirk/rqGrbsuD1riSORYglRL8TmOhajtW9PtiWWtmtr2M7
QGe87YnzzZ1Z4TWbYgIZL1uTntgfVk/VtQhMixfWOKgb2TkXKfnNwUTOcL6vGuCCXOPYtL2OHQYf
X7FC3crORt/qqzp0/Wtrajcd+hZZtbuOjQSJt56UkPwTkilUlmRYky1mPDvL8fpzj/T9BmvF8ugm
B9An0bPSLHtNFc+KhutwVg+vsKi8U2Hmw67qIW8qxiDOXYsEXdR7cIeUyL7WtdpnfCTL+2tVj1jB
vUmy2VdLdG5jdswAzcO9K1xxltfIsTxG8ySPtm4+LDMnFyzxImcFfDo9BAHEb1hvX3OCU59LTO4W
oDysc+Zb8Q4DyH3bTtmls5KXTk2CN/jI+h5fCxSvvSF4qxNsMYm1jxvZCnigwa479faytTDrp6wp
+ksQucZr97mpsmCnh4W6KoVVoxhi1yss3bF4j0ly4mmBDJJX4g4yW/D+eZrOp6aWVfrytw6/nZqZ
Vm6SkfBBYD36kDBfbf68J88Exjt4wavBr+3BT4u9LCmWMM9xMD7KUjzlSKDm4qss1fzR0LejinRr
Fb5ONdpB7kCOTl41bidj44NMWcW2YpxHX/15MJU7RxHB+VbNgh+fdz/AoJhOt/rU7PA+HckUf2go
glhdVD5sgVtn2YV4BHsddMzEr9v5PRtGq9a0F/jwm0i047s72f5qagE1j1qunlSdcBfY6ZWL1gv8
9zpcRrMLijzgq/TzLDUsl8c75x3u4H8iW7VfZ2mReeuhh1DyoUF2lq2iU4LfWiH7YL9ii4aoBLHX
61WbxkV5cgK410EqJsAyTvkeubCfh5ilwj6dD/Ls1nDrd2v40O8/6HK7/AQgPlnI69/GyeKtz+1O
/0GXD5e6jf3HT/mPd7t9gluXD5dvghmY96H5w51ul7l9mA+XuXX5776Pf7zMv99JDpOfUutxnOvC
6PH2J8j6W/Efb/GPXW4NH76I//5Stz/jw6VuX9h/dbcPn+C/Gvvv38s/XurfPynyDjWrQ6NYIhDC
0i6aH0N5+Jfyb02kohiVp+7PUddyZybF9SrX8nXAb8P+1zvISnmp30f98ye63fXWRyXvPK1vLb9f
6f97fzYzbL2FGbM6v93xetXrfW73/b32/3vf6x1//0vk3Vs4EFYl+s3trrdP9aHuVvz4Qf9xiGz4
7aPfLiFb0vm//EOdbPgP6v6DLv/9pcDUd6sRh5+FGY/NfTeEzroGEb+UxbCfJQPMvAG5QysYLWup
Vq6/Utym0Ldpg6lfU3usKOdm2XEYAzBxgFeOkNTrvV7g2bSSzUG/Ns3UO4H5hUEnq/rpf2g7s+W2
kaVbPxEiMA+3HEWR1Ghbbt8g7HY35nnG058PSbUoq733/5+Ic24QqMysAkWRBCpz5Vpeeqw8ngJL
vdT3+mQ4G5Oi0pq+vzVlBqCXi1zbRcxNdN1E0o2ePSg95dQa50RZX4XedOd14tV0lYLzfSOG5bhJ
v/tRoxxMKJ/XeZYle2pS5KPUrHgClXljVnl7B9lS/qSQfTlZXvsgPomq+ObuPLseN7SF508SpidI
iYUkW24lRPdVHpEQUl9WlYC0LMBwmbG2ui70v7y67vYPjqX7JFF/c2VvgnlJ938EuUEGLneH8wwS
a1rZcH+cZezoTrgeU+/VfXWYbyG2qRBSjIQUw+s0mSsHifPeVrGqJNwVJs27WklHi1HHVAHkVA5k
CSEpvY7fBSWuewZ9Oe3fzQF5+k/4Oyvkiqm7Hg11gKYPDn9U3uy7XoucOzlL0a7o+7w7f7DzQBRt
eD7lM/RhwtiGpz4JYGv4Zw2JkEPJ9hYWKLvfX21yFqZOf0Mb5F8f7LJI2bjHupztW3GKyUmHXaZO
w6ECbw9mkjohQk4Wb5Gzzu3au9jFKXY5ux6A19lHGc5CgCenLsUUv45f58q0xoz8TWTULZpn2bgD
AtCvo3jWvRX8es3DqtJIkiBqpPCpBUJN2s4ed7FXtA9DoLYPtVY6t07vfhLT1Q791icra132GoTK
IQOOvLPNoF9Py0yxXa4hK12Nch3XCabLdcShlvPXrKibvbTpyhk8UI+v/bofWnch4fPK1cV3OZee
XenehRYWtEO78eDlDKnh3qqtYaTwmlcZGt2VYnPuK2r9y3mrGbWKRDjhflv347HVdHsVNH22aWLj
tXc6UTrPJbtBd/T1YJQNZJ1k88X0LuRj57X4g9ilHftdqKH4g0yXRmzoC1YRPP8Ip5GzNg0apZvU
tY/hAopAIVL9lhWwAy1KGteI0NY0SIOHbK0fPoB+kgzw+U6MzqIWSv+rRQJkU7xhg+A0OuZ2QOVo
yQDyTXmKqKJCXPkPER6E7Bm6cm1/Ic0rhU96iWuphl3igFoMW1hPGqjjyuZxYSjYRW0db0Ko3sM1
SMEcOEgWbwbfqx/LYaofxaYtto6mbiSHyNHuZCzuD+uManzfdH5w6O1mOPWq1Z88VLERW1jGMSz0
R1e/K7pizDcXB8kn8ACj0/0IEbehcK/38C8H5ea6QpfHr2t9sIXLer5+98Fsq5GyV/TxsXtTCX13
X3lVEa39eU0OQXt3h7ncdigBHi8xMn4383KTGfxIXQeAntZ0+MGPq1AxzdLoZaAvbJ8vYnNySN/O
JhGVu47F3Q/JZcYHuwzZQfd7kP9fm6Fz5xWJT7qmPJqYMzNSztdD7jevQzNoVx0wkZM4xX6Z29ON
sw7met5ep5FV9zd9WWnrC9utScMhbVADZICmEUWAgLVqi1D6H8bUZcFtmzvDKY9zNqZRUx3iOa0O
iZG66tNgkTtQRzdfS0y9BCbSkTB5IKM7qm7kIe/E5IZ6seZhdIAepNHUbO3paGDPozPfcJvT7mlm
1e/lLEMHVJ+j7ny160i3nTLdgruIUE8FVLvSxtLaO7xsWvwwXg+k9fhLQH1vIgUS64s7Mj2oKt+u
JtHNcsmxUCjJcLXrCwjrvDn1jXm52jt7nlagY9DFG2b9MKdRtSdPrT57XQZRpeLbP3XkPMIuG364
bT6sa5r6H/y32Mhw5g+xg/O15jJpBZ9yoFEC6BrI0VKvIZ2UBzcGfE3DxV3ZERlJkA6vtoLGKtTP
UdhZZlwmyzpDuCT1qtBdNYunhsdM28iK9hjeSMjHKcvatNZGsL4zQ7yFVW1S3XFG+x7Mer51G4iG
+dfZP+2QPhEtqb6Hdgyvh9Wk91WNfPqImOHOos/lk8QKXcuvsWo/W5RpgD4oeq2sHI1bkvQMNKge
0AyTMFxgxKoBr5p4pdtAvI4L0EG8MrfoqEOqnmF69dpnnbVJnXxVL3pS5OvJwFfgp65D8VaLEpV4
swJVmdoE0NRosPx63cr00+YeohI6eJazq+NqCxcvCA5tb8d0K0icHAbYmC8Oejd+zlT45mGgiHqd
IJf4sJJcYoLtBEZoFpbg67XT5UWBvmrOFbAmwzHLrT0Bx4vsMf6DPijkYNQ/At4AioURVMNDp/1R
WRogq3J6noqB/jwlSamEB9ofTq46FD9V/xyks4oAIh/YZbqsmrd5fRjJ9/7vVvVHHW4MRUHfh4fH
gzW41l7zezqzwWet4A/rT5EeBS9hOR+Cimx/68bzp6Iq1uNCjEb/XHGnd8hGBUsUTYs8O9tozIjX
S/SKP4UlxStL0pU3nMQbmeq7JfMpp1DMGm5b/KSkkFJh8AoQ9E73pEI4fujc0N4hdmV/UeboTu7D
14gU4OehjBxrFzYWpMsm7FTDqp6tai/PyXMcGUfTydcfnpVpquQJfFZV42jFr95Xm3iipn7nmUZu
P6vLozoFnxujaJ6TRb7RSFNYdMzmtlUHZbh7G1IUDc5ymHPnQHN0ebYV9OxYqLhpNDd6koMHwKNM
wOLJCG4L/VyZ7dHoTQRgsikb91k39PzIMmHm+//kZGm7XvS39gVUdIjEtOpt2XbOWUIm3R/ubHfe
Xyfo9pzc8AtKV71MoJXZWrfQp19iLtedk/uyKMLLIgb0jvfhROFTXoUDDB/Zdt9aSawcQE2nG7BN
w85clp8Vt1yPqCI8K+lGjeF2LbpmeJ6CWl9HA8K3YhtB3J5ARf30Fr5XMVWFCVVQpp6dxTSATt8l
tc1T5DIs2fQ9GdZX8Um4GdNH6mW07LSqb95Omf8H3CHD0QuC4Tj5Iyh0OZUDP++Kgq7FW8DHqOrN
IzEy9Is2qFYyhuos2urW3F/WvMZkRTz56+tsWdeqp9fXcVlCxmXmfFKHOth/CLEblTtq4H0OrRol
lc4zb91eicAOziqncriOxS+R4nagynqNlLF9jby4JJSCxLTWAnhGJEjWkLPrJdEmUIz1b68mkexR
Q1gHQSaqejPeOxAMbuJRS7Yy7L0QW2+M9707O6sBDordB4c/pD9D6i2Hj/ZivA3LTDvWeZ3ayKmw
yOg+61M53AV60AJOypydx87yEVL7euXX83CQoRySzn1SzT4+yaiKY+2xs8ZNjoDQfbGMPDMIHmnM
vE6pYOE4d51140/NHK29roVlwMu+a7R/R2s4Xma+IjpkfzJ9ufBohsOuiTJwSlW9Bt4zPNaOGj7T
CACu0n+WgxHbLQgiy79NF5vbAFSdZwVxl2VItb67zwP9tjK91wl6D4TBQkhQTLSiZVtn7qGNXeLB
3uanvnD+vsbTGgi8y0bdbgmo+mpaB3043chwbssOMJodrWWouKnxlJdfsiR9vRqsSBXpS9s5GGmb
gLopDJI27qJbBpdozF8WBxso1lEsW2xRYQEivo7Ng0GjHFz9BPhLgETJUA5GZMfgaIpg88FxHaLd
Yu5CywYj+MXQXHRyJiNAKsWl2DTCY28BfNy0QzPvqMJDXe9G4aMauat4KrN/eWWuiSSPxKaGGzzL
fJr7P86XiBBy2kvE9Qpv1xfndQ1AwXD5AkL3oPrfWSEcXkmNhN7Kpnnn7Crtls6MACIBa/izbuPg
Nl4w1iuJ7uzIWU+hMT7IoYU19Vz6DbT27fSQ2zR5ZLGf7eU1QTGNJINVny4jlzJao1jjKpG3480r
ry77jTclJfZubrfMHZa3LlcT64ZadUCHU0rrTVLWt8AF4ZYCAPs0hus0Wgr+i6VQY+/WHvO/xXUJ
qv1um1ZutL3OCYYiXU198LqOOCAz/v+4zvXa4//8erp+VteGBUNZlVrGqWj0fR/r1qH1DZ630r43
TlPFMjx6pcYptY34dqQFGFlI4ySmQbyXGAmvaMrZaq1HL8kyRSJlbRkqI+oRmyqA8KlNqmkrRnFf
rijhI01IW5qv6lXkRsnrr3Q5gfNZlaYx3aCJsUX9LjLXJDXM26jKLKDb/Oa3Abc8JCYYe/L7Ln5y
OZO7Lau2vXl9rvHH6ECWT7njCxLcu13q7saiNeA6/semLg707+jMqfWLPYd5B7HkJQQF86+9bpUH
mS8mmaDx8dnwSYEWZZkvjqHP3JOtT8ouzkb6OYbyBFaiOs2aVZ5+NxSHhEywWtv1TGvt/xwrK6VR
8N2xYUSr7edSMZS1nJmAVi5n+WIrUwXxvzfvf49DD1YBFUwy0023H7ixZKgD41XyCMDs8hwnJjnU
YR+8k+FOgRakvgFtWxacNSeg+Yz6smlmYJxH0wDAHD8bi9nPuuR2Yi+9lqFV0XoPR5ICgHkuXnSN
JDxZIAhHl2Ce6C9rzDzTPMRO+BzQrPTCIeFra/Icg8KFnaH3ti9K56nxbdQkr0OaQw59AKHJXmm8
izeArOwxtk3rBEX4+DBDk2JNRneEBG168E0OTaTAgl1F+sbpS368xthOTrP7OkFmycE10stUGcn8
0UrirQOUZlO6VUqus5v2hRYZjyWNVtuuJE9mWhaSeovNV8x2XRZ2cwkRx8QCK5jZ8ttSn/7qAku7
JTVsPEJqeqvGoXrWutaN1sXLRK/YY7u4pq5Vzpo93rSG40UIaWfTbaLof18iTZq1QKebxVqueX0x
aQDXdwwspgTDfhR72nrtukLiY39Z6vpixC0vMHbSywu5Lle8aF7iHPJYDyBMYGNnLPtJN1L6G6D+
9G0pbOlXV6M2zeBuZb8o4WC+iYS0/hJzXeLquNquy6D2E69mvqdo3Y9fSKG90FCpfGqLydoXnVne
tFmdflJmOMsAPv75a8AYIXhRB6RlhApoUumTMSDyEjJANbSNjV1l74fmMpRg8UrwdSjeD3MLG3h6
C8Z6PXSWcc4S8ECj734F36r5t4EGXTpNPLB81aUykaaJzTO5XeMs0c3YbpLaGI5F+3daWOZtCMXT
kU5S/lWVgk4lnaFFDYkYVnTMxyMpIfFOS4icyaFuaJK6eD6O7ag1bu3+TyTNbPqilzhZTsYkkTpa
oavbeAqgaw+SPqMNmoMxa6FyM1Yk7GfuI+veqnL37zQ1syNo4JLUZ5RlxwZE1DpxfG0tkxo39bZR
10U8W+WOYp7RaqZrfZjoAFwU0pchrFHTvRf6HSLk3qvXUvv6cUYa4EwD3gu7zuJrl8XzSisi/6Xr
gCNpfTG9+FVkrby2yV98B9nBogg8VBQaZaVY9Ox2Bh1NlA28Ww112kufthnH/mWoCdUDbDXvhlev
9NX9b+emaRCtnYEtebt0fxod8BijjjSeFTznbC9sJ5TPQLFP1AyPQ1BtxTYCuZw3F/cyJesLbVsv
K5g0dG09Ta+3bq2UN9CnuNuEtt0/9CT+0tBi8Kj2lX4/ZFW6Enue9eYmU4GRewuol/ZnHs20r/5c
tbe8AQ1KJVnyB91tzaoJPP8OLOD8VCrto9gDPat2qW9aJMa4SNS0u84ETtTCs/kSfTPCePw5zAFy
BfysPfZlO9+gflLdqGYWPLEdBENv5/bP6Jvewn8ikdCbTY92DC3M65M1fJN0PqHpuIHCIqUH6k1+
Xoy0GqTbaXLSM2g85z6vFGWtBBZ3s7ezICdVKrbo7ezqvZzFY3HucsixosB+DHl6PfBZNO7kQBO7
eWfFPqqNKAeuPjhkOMX+Y1lm7kFirxHwvJMJs8Cc9mnwBLlf/qzVabz1VWD/RUPjWKyU5drqnfTP
dozXszmN3wLUxbZznbyPaJYSyX+NEJ6oNI7WWRSiJhooNHzkUG3uYbfJ+BYpanjvLxuOJvScjaXC
CXYRUQ5lc+Is2xDx+wH9DUpkHT04Q7uNtzjE66UuX5q0Pk9KWdMUsuxp3k1b1qYGPB6b+twuUrt6
T8LXqLzyaQKYeBhcRd+Nc6l8IYN1iTBo+lllE8RDdkxLVE59WFvI1FEB/07pWTvCrNs+waM43cF9
fmPkvOy1WkzFzpr0YSOxcjDU9DsUdtpRRlUXzfRU9jfwuTcPbC7X/VxTlvQRcxOh3LYhD1cYZEfm
pp0+O3q+kRZo6FHZDiOnspEuZ1d3tJVr2+qZBsV1Gmq98hz507SFdb+w6ZSBFlcOoa2qt4q1HMCa
Z/yKcAq21tRpKeh+ZPw2UilYPBK+9LT/p9M8QASyph2WvtdqGh+j5fcasi+LGk5qsa2ncSH/a/bb
fHeV9JzB3aLuV6EVODk3Yv+o+ikheWyMx3QKzdUMC8dGAsVxXUrOgqTZx29LfQhL3HvF07Im2kO5
osebNrM2bWvnD1aZstE0k3hf6226afSInaaa0jjfqeiMmvWPocy8nd6rM1IE6FOLdrXYWq+f16My
No/i+I82dZlLhx+tqdcYmZLWzbDuplHbSOHxShB9KVu+q2OGqBft/GH4LFXLi/vCHf3v80t50zSQ
pLtwTndFZ+/6ovvsRhvIL1eWPqbnYer7cJsotHo6+b+GydJlnA9k6NK+3cvoLbRdepHr5fBmlxVl
JHaJeIsXu7kIJL3FyyUl1PtmVxAwlQtrtRyK0re3TV/Pq6tNzhb+zLNeeNDYSozlwktIv/7rvNYd
aAqSyCGpkNIaEmdbVMn7mOuKLcRre6pRP9FLsG+ryrq7vB8yhPWKtmjegOtfRJXtEiYmN3eoArxN
vQzF88FGxve7H9TVStMHddu0/LIJu0DZGD8B1Pf3AdBiMKzaSjgImqDKTqYJT6hEySQn6GFfWKjM
/z2pbZLza6lEizSUvs2cdrcymdCQQp55lZT2eJZxgDzOrp8oJYpNWWLeB9J1veXXyrnMFjc5YY3K
Ivk3sNcGxEPxXyaVt4OST8aDHOa2dzbO0ATbq62mvY4Sohqsslw12RYj1T4swmFyIFsN32pNzjsf
fRgcF6mw0E4MxKi/ScA7c9drO+hss7XYrmuQkwP31DjOZQ1x2LnmnfWAR83lUt3b9UABpbt5NoeP
Dp45/qT02h+ui1ceX4PS7PjwefoNDEpQwiyirZAa1o+GXtBn7Zj3TY7AK+KQ9eMSICYJkEPsvDdJ
6DIRsLJ1mfjrWtflf11rKtqvXhRrt64erhzbelWRibUCxXvN7151bdoCUiR99sxDp6btU99n3kOf
hUuOCi2ZIUBf1VeJvoxJXFGLz7XXaId2nIeCrczH6Ov1ZIa6rC+2yRy9h5H1ZdSV2kuUhS9jEjmP
48DjXpUY4UGG0rrjzc6RLrTmLD08WewFj7F2lIEEhTDT08tofoqWvh+xE+3vkx7UVG3RDLbukM7b
aA3fHJkhMXQgv17qutRyKYckLrLbvBitLcJHv6bPb1lDpfPqNHCZzFsqW6qf7wI1BGQBTv8hzPq7
ek6no5jkUMLqtEcUW4fMkTAyj3DJx8SpFuCBRHGq22o0YwclYWS3b2QrkcgtTk7lAIejv2k1TVvJ
NkVssi2Rs6vtOuODTRYwqfqtVLfotiENoECG4At7RxpGs6hzqNUUJYaFTox211fCsGKqt5alQ5HZ
Iy64U+if3NVLgXROymxHm0Gyq5Zq6tU7BfqfowaChpJetKZPydl+gMnLULwlJceL9wqTFzg9Vdrw
MveD47LU4k1mPsloG5LdoosITaMvcwlTl6/B6O/2mvXF7/RvCDLl9+LsWn0FSZ7+qcpq72nSw72Y
wwwhPmOgD3fUI/vLWKjNIVfLZCNeK2iUbeDF1NGWC/hoH18ucFlydD5cgGLiuwtEbuPuoDIF9Uqb
S3uywmTNkLSLDDMLQN+k6es06W8h8HRPnT9Fm8aKoh8VjRyzDv8pQnDmbtALG1KLIvk8KvWjBACg
dCC7CIz760zkAcMflcYm2PPNr+mcWTvEXfhYWbDWp2MGP8yCWekXsMv1ILYc4RXobfP91e5F9bCr
AEqS50Ic7MNUGSoCplzm0qeLXtTbwtNTHPFhsrqgLlfdok8hB7voSFTJaR0DwWqXw9UttmkOws08
kAgSx8clLuuUNYVistAbQ6/hUXw7DF3f3PYl0KU3UwAa6WSMEO1t/jml5bCfm3cxRRuN+6T1fvTB
WNzBlayfa2UnA6ihkXm2eRy/2KtsL3axyFm7zBmSRj/zbHM1BwhKwmlHkfWXRd+td7X/smiAIFaf
N5HrrHU6p5Y9hWxALN+19+OYfLtsUaRwshw+7D9oFP6K6Bd42sUJvkzfRfFItvjXWGdZrQqjb5cd
kHgv+5m+GjYAmtxjbGQVKZ28fm5SGvhUZaYZJasceIQr59Nk05kOYc3fSNi5nzV+P8nhaf5pjuv6
qBsAIdEvMp55z4dVqLTqT6W9F52vZY5V6a9zfE3xT00QIc2dFNNWG6b1lBXsislof2v5fV71kLjc
100PnYcasPsKs/lb48D9AF/ktE4buBydYSo2VFTie6DH48F2J2WvO03x6Gpexc6HPizDg255IQ+b
ouFh7Bv964dJWlsrsK2axWNbw3vgTrpzMAdvylCd4AGS/qDa2SVWbnxJ6vEundz0z8RI6KTk6e0J
fs2aHlMiQkU1vtRDfyf5s99FvK3xHyNoYnPXOV3AG7dLPsNLkT0I0KHbqlS3vlhTU9MAFn4SQEUR
qvbtCMfWBeaQlQZQT9QwdsYIe1UH3+6+NPJ+XRQmatsLEiLOo8uiMr/dyKITaElZVDAUNHY6l0U7
beq2MaIlQIt5TFGd4SFQq/yEtgE7EMTJLkMRqRfeWA0TuRMYVpbHHbEvpjpW85Ms8baOmBD0XDux
ovE2Q99vA3qk8QqSj+A023py3yxCel0Y5n92IYip1vO+TbPqb1I2WpcIq1X7VQhIxwNpt7ObmAaq
t3wqdADNfVGmGg5k5CbJn16NFjzYyFwqbF1kNkWbaqXD+bDckAN7U4wz6bUpy+6zEi5R0TXvqngE
UPVvR20r7CUWR0BG7TIj6T0+xYsjiEvzpBvwEJ9HUlVZ0ajN82t+ZzCcbDdSoBa9u43fT+r3NnlB
KTT7k0yfuo68ab7TwDedaGCHIuw1IO+jbZ0q4PmU2N1Pbbez1NY52pNvORvSJckuh0gRlBEa8+KO
FN05Rvw90A+hV5nSendIdZrY5S8DZr01QP+/dCNMH1c73DhbM03Cl9/E24tdj7wCZGMDF1kBvUea
1HxLl5ykjFU3qFeUjS0E7chdeKU2rkw7a5GMrYyXhspL3ZKEJDlwF9ZduRKWTXhWoLRS4DuUoWmb
/31SpZmA8/LpTJKqgP52OSjwVAIvRD+jnf+xLY4YmTIUYQZgT6q9nWA3LjW3OsXNND2GyyEfrW1T
FrC7LyM5APg3o4aHzsXiZZ1631ErlhGUjvBxgOxDEjk4Xk3xWGfHoVf/EJMc7M4rDq6qt5eZTVSH
h7y2/kKipzvC/YmMUTcmPeKgRbeGCN2ixjSU5NsXo3gkUs4u4TI2g+yvPFVV8DLJeGLLpG2ruR9W
grXUBrpveC7HI2OJkTM5wJIGb0Fyupqh7wXAWXbd64S6QWK7mtX7RHeQMlJaz+E3WdF557ra305V
4G7ixJg+NX1IHtXyHnUVLFc4lrCH2ppyFOc8qCoNlQiti9eF/ukG0Wp/LV6XW83ZnpzvdBZPnyy4
oJ+RAyjquu7WRa3cVwPcYhJZWHRnV1OuHmQdvear01jDtBWv3nTDrUa/K2yYvCJwHPFDrJe3sqxE
gISEsE+pnmQU5RBRsuWsTrIaOasOEvtqgkbLRm/URA/P0nq2YXOof/ZpZqXgEUEThRLpzcAH+WBA
o3umK5uf5jooP1WQY6zUAWW2gjfNJ+ETIBfUbNQgHm+6IAdwseRU2U5r6ygKK1jxGGZ6ERor0AzJ
mZsSfC2lSbONYjqbuI21depnvwSGDiIAfpXt1LxCBXgpwSlLCc5fSnMpOSCvH9s7MYnTbiCwUT1z
2EmEOOwOIieZL7brIprVgdHNujuxq40yIEmDZhb9+tqp7qr8pgz9R39WTKi/hNIqyHSIrDQ4Umc/
/jPjXg65yuIJG49TtGCSnY128EqMcDcTLqeXUKgr823XUZZCnnrjeS9h0U731xTApJi0BfiRciOJ
A3FEjTkihN3UG35gjQdxpHpDzbvQXiDISG+dosj54fP0vZl13l3ZomuQWRGCCv48r9XaiV/awS1W
zpz53yu3uhsGEvKrcf5WsuHjXS1aOkj66q/EzL5YQ5J/6xT+tfQvT5/ZD2SbME+bx64vSAiYlnZ2
w3G+mQKnu61Ub0CVV//XlYvRfH9la7myEpZ35VSQZynSbxTt31+575IvcZmp6zg3+/s5yneQmMHG
PZvK3iwm5bsx8Dn3ukSHDLt2t1D8eyd6/vtb6uja3hhi9SGB0GztNFX51Wq6lwW0zfy/oTai0jkn
3xVNUV+C3kk2Ol/6hyD1lT392/FtlMTNeWzjeWt5c/HJCX0Io0NT+4GQxuvL0HgZih8EPzqDJOCH
lzHN3r9eRmS6xS8vo+bB5mzwnLzuRr7P1YB8BUWI7BNUsMWj0fKzsoxMT+UAli93pvxOTDxtNRuv
Mbq9DGV6OINVkmFrjJfp9HU7zXqZSmMAPeaQIjuzGW16I7QQiNeyR7ZaABNa6xk9Aeu5D5YkDCJI
R7HVQbCgfheuK0iOn0EYZY+2/zodSTDqiZFFNsHs1FPXmq+HZjlLgL/bSg+6dBnZUT+TW0kNEqeL
B3IeVHs09aDCUrkRXQdTI7tACWQ+wQYLh5L6p5hRF0UqZokSnRqJyudpOpWV+shzi7+OyhI+zGkw
61O/MKjIQW/7nudjyKAj6B8PVwfSCESrb9HTWG+L1r9BrrNbG+TPDlK8SxO4r2CYcCFDBWctXjiv
vYMU/jJ9Ro7XhV7W9v3tBTgwD2G48v3B3ReRVhsb0XvXFiOaCu5ehN1FLF7OxKvD4rZqF2/Vgp3p
hhbVdUjC7ufQ+KQLS+0ymmz1k1DYim8ZXX1LpPoW+es8BIYvkaVRGzSSAQvzB2vaJi0cSvIIeHka
FOMYleiELA+LUiqXwyXabA26fCnNXw/epEzbqeTpdwjtm9hUDEAK0fQNYNemTL3kZYrqklY/7MJN
m0QeTBZVerG708Iw5vrTt8V+jdd08y8e3wZ+w8i9jAtjuxzaRKdbZOgi0m3Yrt5gicucdgbsILvF
PM3Cu0DjxtW2A50WkzN+9Tw/2IxGpt9KdccpHuZ5al4+RA1OvNQWb1N28I8K/7TOsClcuJFjbtw8
pMC5CLMORjM+VhP/Uilr9Dp7NimvjYbiPKamajzDsrNVuN+gmWJ1JyVlvyZKNXqq8TinhzQRLTo2
yL7kQNPD5ijeNrVuJ2grnoIgNGUNMfdIi57CjDVkSYM8GHikJFtlYZGgYNWFz+VUVdDvAFSqjCh8
LiDuh6zFXc8j7LPryujRNPR9Z1eZ9qs3YVstU8X0u/lLhDgdGuy2Fpo09A7UTlsuf0pzITB3CrM6
8ac0F85y1Qrrk3jnpTIuXqrjBIfwm1+98m2SYejo7+f+Lli+a/yqJafhmEfOuM5tT/mkBNO/zqZR
f7UNb2cf4pQYLfexqcd9kyfGMRxdSHeWDy04iKepHKdnq2+NY9lNKaqGfDhr6L4Ndi/v7PJh9v+J
H2K4QOe+GGx1W9oOCSJITI5zE+rHSW/tDZLwxkpsV8fvhuQS9Gol865uI5/tTRuikP3BoS3rp9xx
N61rIPGlaOG9HLIi/UT/qgPi8R+TnMHr5q3hlE+3hehlirGMG2hTbBcKtF+joxCwe2r/uJqNKYiu
V8ic4vUKjgV2a2GN89Z6EKZbmXENtpXsORiyg6LAskn3UryqsjHetah8oiXn6od2Vqs7dan0KmHm
HdUOiMFS6eVO2zw15JyQWajQbV0ixJE15kGjh+wyifbibtMgbjZps3+HHGm7UlKv/KMtKUdaehYe
M78vX9Aju9jrCZUiBInMbZXU1R8lz6qaVhRPRu7DVpRNII0Xe79MpwMquE6vkFx9DuzuCyIXxQbt
veR5UEm3yJnYhsU2LTY5+38TpxSkF3IV6vJxDLW1Z8zQ7S+/aNZ+7qf2q6mH03FSwSyLNUkzbT0O
/KKUoYF+xbabIcH2EOFRIMjb1U2s7UXoYnaMO0sr1KckG5OHqNF/ilmi3MhV97lpTl+XKNVz9kYG
HqZQzGeeNfOjZvEjQD3eehZbEYabkSbHR8MyrOcYoeaNA+p6LxEywZxIdy4CsM9iWyb0NuytlzyA
qwcRIL5kC2t3+AJcuj74fa1vwyX15WC3Wuu9vWBb9G2J/519mFPUZyt/FY5hd5fkg7tL9L7YFnmY
fYbG0LhBl9Jbh36bfR7CmqZlJ3BWiscwnn2SEiX0mBKsGfD59NlwJ86kjOenBBKygEenAZ2tTRYU
+ie9G6LHwWmHmz6xXZU0nN3eltws09WgBf7BNPaa1TT9T3EoBXRXx0wf29tLOLJ96M0gQgV6qoKF
ZS7HOzMqupd2Y4/m8KIqTYvg1JiuZBiU3cIwqSADu3hRJS0RV6CVRYbZiIJZYA3PVKa9R7ezz2Lm
3YWhKADkXiY1S7qooGUIwdyI19Gmb745tbskZX93vd2SHUmnVUSGBC2Ad7dhudteb77+uF2aet8F
iC8UBRacMzIvl3u1TNTJQUeQIZ1M2N3ZQ2rDrl+qbFk3tk/R7O/aLgzuxdSpLnrHYf1TfGK6Trra
fp3UjnN11Lrhp8T/306KOtBisD3w0rrGJU/qjPdeHAD1KJvBqH5MdXBUYp42n3O/LT7lif+3tjx1
VU4drVweJs/QCRqXof3rULzXYDJWzfk6HBI6zrQ0qDaecvDNpbN4NNz5gVEgfcb9b0eGk+erIbWr
JyAh+trKQv3R1bVph6x0fYIIrr8dGsRyPMdt7skvGxsFwMTnuUJIYyqq+odbhYdGA2+7KoBzw0+A
UGhm/EB5J/xq646+Tii3XZbslYX20clflxxmAEvdYL0uSUv5KeCzG7XN8FUp9B5qRs4mevBW6BwM
X/OGa8rZsNh+G1cYMzSxHoSl67HNwp2offukVc62A8VFBXHyVoZ1VyMUjiKnKIWF3tzcl5nunN/s
Ii1mk8DgZpzEPAue3RzZ4BUnps/9Z4VUx/9h7cuaI9WVbn8REcyC15rncnl2vxA9Ms8ICX79t5S4
jXfvPufEjbgvBEqlBGVXgZS5cq3p5HPXf/HRAfg59GNsbUJu8VU0smAf+/7wyiBnzUVZPbdGmZwz
MEQvJHQ9XsktjlNtD45g6GzabFGZvb9LUjPYRihWXKEw2V7HosL/uspGvrLKDLof1B46m4NWxLbX
EqJC0AV1x7Wlsy2wTD8CZwj3xFsP0FV3pbMP+2wi++gYkz9R3JPJUYARCTvequGe7GSizv9p/2N+
fMc/3c8/56f79AnR8TG3MJ2Nj6q2jaG5Nr6Qvw89iGwHk195kYL3vRYeUhdF8q2xWJCugW1H/Kfh
IBlRAyYfa0wg9JIwqMIkeEr/e6rZ8jHdNDwBpa8rcyiEKzUEu3TUt6itlr7hZRuykXYCB/PpRWT6
wupN8GLjVWrZobFHalSfcGPCy+yF03r8zMAy/xTX1vsLOKne3SYYmXLzu5KfwRriPqW/3cZO/mu2
f7rR8DII8S928e23RmyMocB07SoHmvRWzW5xG9s3oD0F6ofxRS/1U9aB2YI8W9vqdq5reeBKNLEp
Uf7NGIPqMGrAdUs+g+a4i6YFms5EjmXyUVcA+7Lz6Qr6anLPRDCeQBtxR940rfTx3LKm5JDeyoNk
QK3YgZbvMuhgPusVUhIBC8IzNUH1t23yLn7QoEj3kA/WalA1rmlmmah6assFNcfRsHYgY9an3kxG
AMLIothRL00ZQXDjTE015ZCBk4+mLECvk/GwOzthAFoUzUewIlqaFDdRh7bJAROHHNyJYik8rEZo
4sXhhppGGomjqUOzqK+j4jFE3ujBzqZQCjk0NSif5+FtW+tLn/G10VlQKQwT/yZrlKqZSi20Ej1o
J1gHoDHvwf7wbw/hdcdG4lX/hweQUwiLq5THX+Zg2L+vZGxBHx5rltxcA4mDkIpr2TiOina/T7QN
EelPtqkfpPog2a8bsMA6hWZsndpGVsIEqynyYPWJURMpk6lJCBvC1ETCmUwzpuZjEKF1yOvDRC1y
/RhoohzhFIUopU7M8sqz9Aj5QfYAaDB7YKb5jDKu5gySWAbJ8tpbI74t19TZMc0/DwhZdaqTTEWR
XUqWmWClxeg0dpI1SuqbDQ339NbATrT5No1WgyClsQW8P74jk+71WFSB+HlLdyB7jx8j6AEvqJfm
MJGDK3Szv5FJVBoqiARLd3QLUNeuD47p6gCA/L4jkP5A9Uu7J0un51B9Gr8FSdzvKQDXgiB3O9a8
mgJ4Ira6C160N+qkLxmysRB9T6IbfcGitEPZxz+Ht3lVrSLXBH1zkXr7GO8BYHe9fefX+aNjJsVj
jnWSJVN5DWsL33HHtJeOGbU76gRCetxZIEpY0oCP4Xhe5SBxHdjac8vkYlkPBJow8RJaAdI7gn0H
fPdpjaRyI2T8DTS4X10OfR8Qjfj7PIIaI8sy4wsGUj8NHCrNWzkJQDPFStMTc+8oCL6h1cMOaXFD
QS/aG/LCziKommzjgbVAQAbplaexBbbTDBmMTClJKSkXZQey1vxk/6c/coZn028ivkfpsgSENQVS
QUX+/ogBViyullaMhMbc8SlY2FAkkAmwahYxnuF9X4JLQwQ3qHgFN9dAlgXLY3/bQ8b2Bo4AxPxd
lH4Jzz+Rhxkkxp3kX8fBcZJl5keuog//GTDhJktHsQM3akrypTloSqduoNmnrlD3JoK3HOrdQY+i
N7Wzw3PJhYxf2O2p2Zj6KgIr7FOMnQeWLf92o1dF70BB28+7v7rVajYCMn+4qX3MNBvZ6aIat9v5
ojQb78Go3KcCwAkIk227MU2P0AXLjrmh2dsBKIRrJErA2EvDe+ABQte16ZRvZhy9xZGoftYJ9O5S
JqOFJQGBbqLyJ/frt0GLire8LhJI46TsYTDxY660KLtCoOL9KrUhP1/FteNkjTxYA/rjL7Wlv7PG
QGlaHIHZIo6YT2ZoQ060Mn+z0SBFweGFBiQ2fG+dIfb2AJGY8uAgZQNhHsd+IFvYvnbC7u+FgdeB
70B2uBnBhTX7Q/oKkMZWxyq1MZrbdHjpuxGipaV95wzSPVhqseoCu7Ex0iFBGhsrViTbJdCu/zRO
4vFktJRnsrYPsvW8H2Wqn3SwnMwnzDUmi//75B8+ZeIPz3FXf6E1Mq2WaaE89BCbbwN9T3bhe9fI
8oB9yMY3HkJ2YA7vUhhY2W0TYue2G26o8mAQz1UIpQpIRRirGHlGSM4l48UKWn1JDo7/nHa1vYwK
FKs3bZgt21EPN2Ps2BcNiNvpYPhmdPJbe93nAcJb1EEuAnJLywI/sg3ZetT/rXQnDiFMx9trL0AX
0jmp3JRFi79fXWoIQLbDAYvG4RXsuQwSlY524Kppmpval+ylAnnN0fGg3hcp0XsjH9mSt6DwH5lW
gAmr+lkNlvZFnXhp9X5igB83bSEI4hjILhZGZjzXXtetIt7aV2FAWyBt4vyAhAEYHYLRX1cmVBES
IyiWWQXynVDJ0xXqjHtAewPIg7ZuIOmXSN1Y/2cfcqRDkoDtJFLe82R0FuVfi6Lzsd2yTrTl7Mto
vDO18UQyZGliDneqj3aY1NeY+LaozelH338bBz4UsNxL+0sDWYYFiI+ih8gKvM3gAWMjQGN4NhM/
XvO6NZ5LjX/NSwk18xg8eFjVfQfds7WQapBm/h4E8K08o6AnAbOmpj+PUk6DIKs6DWpKBLQAN9GC
Pj3GtaMts1EkS8Sc0mMYSJC0U08XJMP7KXWNqY4AipOPB0sigVaosspSQyF4bEB4HVpg8ckPwKCh
5W1zr9lJtSyrNvoy5OLKHNR6LXrxtW+97idKpn5FnuM9s8wCD7Mn7WvK9BS6T210wF+2OqeDZa5b
22MPZtK+xEG4HVX+iA6iHHxgayLUjVM7s5AuTh15MCgD9cnnozvyouFArU6H4nw3+OOWIEGlhE55
3yCiNyGEFHwIlCx/t7UuGChIlJqcyU9+jCXUEc1Hfv9xPqfBGt1LuxP4N1CeojNtNUdYelt/BEs6
MDcqSFPYAAWWjguqMoWOVgcaFEDbaT3bxsS/GNqXGtvuQ+z5FXbJuibxNwxXU1OK3L0OIk9QuRv7
CBeAOClWB+oAk12wsJwi2n7yxmp51QxZf56dHaaIvdPq4ZMbhNzjtXTyBlzgLyCI8c9tWTnWokM8
YO9bwUtlmsFlaLFvWQF+v3EtMJBNLqi5GhdJHGh4ugz5CngiiBrMzydpZhXIrNf0YOrIbg/cvhRZ
l6+EcqaeIEMGbqG3AAgm7eT8x8OPZs9NywDZIsrSFduhq+gRQ7NAXSad6kR8OHeRURiJDVQfsBlq
CGngffKLeqOMVuToxAbKg6yKWXvTFpNtmsEaql0DmTY7WuRVDrkJw7Dv4nSsd07cZfvCcobrCCFI
aMQl9ZuE3CPTQu2nJ+qdW5rsS8dyuaRBuZvUO5EZYB7x+XC1MOU0KNfdMz0R7KLbIUbkToMC4Nru
/GRYm1DoW+SqUsFVlQp0qGS9RNDKP1u2MICrUVt7cG1EoL9C6QEIGd/9sGsCc0lb1cCbI+Sz+Bis
l7HYQh8N8sZI51yBGZbXPBX12XShUN+auQvxHVCg6HEzHEpfv1HLVSY6A29JtuOuKk9QQ2kS6ii0
MN3oFeB3LGiK91n8LOtWJkckNTa8IF4XNjaaMjVBSDhfCrkl3A0QNDuaTQ7JLkiS9tKCVGHteSJe
0y+qVD8rPS4eoORmnqjVBH53LmoO3j/00cGvdbF2gbhYJ6X/bkPl6i0oNW/6LaKqtjhXo3Ulf/op
gjy+XYeRqNfzRCJo7yzIFp9pHgSHQb8xsARBJlCqVIr/ykjjX61I2J3TQ7y7DcBaT/bWddjSaAzz
2ISFfDKTaNsNnvGWCQNK1kUzbMktRQo9M7Cxb8bePPynaUdTqxauAA0XTZsHojhYBAtsNG7tUDUY
rHNn7DbEQkbNBLH1T81INYmyTG/qYD33BgJBCb34FeK18NRDU+jQpviU1LQjRMtL10MhgupNHMUR
GVXAJaqmngB72CqafmoiZRCf06pLp2Y4CP0cVtrPaSZkPC5JWHylVtg6zqXv9Gc2juNTV7TdVYOO
GPVFhhXdNZl/oT4J5OJdM1jgDMAVwahR37DA2gUgWHmKtVEDpmjYUF/em8a9C8JAGscd3jwMXbyk
vmoM40c3/1Xhm7cVCbDuPCj6B5EXKWi5sv7oKnInwIatXWLaFbR0wBc1uaCaprYc50atpMhMYABj
Y0PN3gCGu0j9C7VoUIEF+gIBgv5ITZqSefzG0uRxULQnWd+k95qK2hZVZG+xwOghdxNVe4na/Qu5
ICkTXaBBsZ8HdHmrb1EIAASFmoQOPI/baZIwr/u9BejyAgwTPlLZlbtIah9o5sq2tYWpORFEtlp/
ZfMxuKuyMrhDtWS2iyFvtNDJpzZRZldU/EK9dCDn4VD4oXs3OaUNHi4NvgPTvKkPpiTdScPdPGi+
VqEuYySgsPXTwlmh4AoYEj/UzaODP87HWiAXMdDa1P709pfxkK05QxC86vRtwrN+56Ja6CGMnB9R
MubfC91H5oCVTzno0v7mkDbsyR/KanLAi7ffVQM2XWqGDJulewYemUXsQtO+MMLqzDLNejHbzRjk
8UtVy/oi4xA4bWXmhYi2KYDjGySjrJd50HsTq/UEkaxxLI/Tm1GaPn4jcVSivA/ySJ8OPADgLeoH
qPyio1HvVjqDzDu7YMMTW9JfkcU3Taxz0rLcBlkBNTzH9iHrmrVrpzWTpzbHUjDuwu5HiViVZtr2
rxZprIoNyZvTIaiRAZ+NnTbH9hDL74NRNSi2U8MDiN1Mw0dPb56Q8ujXSYbVfqOwEK7CR7SNjdcl
4xdqMR1sCmOXtktjMIDvUL3cE++9YYhy+dopgZhSQz/G+54sNroPBtMYFNaIBaAQvlc1KpkFWhX8
QB6Qt/fAFYW9QM9M/QsXj9QfgNttZVr+eKSBmRrYUXHLKB/rLB4OTJVV1J1XXBx1Rs3QDfA7DfqT
MUJrGywc4GesS3EiN/IYtbDcdhxksXuAj/jSc/IaGc9Bm2oDgiwpF7Ghizuj96oLsC8a0KxInbqi
KvH9rJQ46e8RVpj6NxACgsM8s7+z1muP9HLiTexfIIO27SK86ZeNGfYbMOk1q3mppwa4IuuOZBKg
6dvongWQNMKjbeLKL0FW7UG8o/00HOME4dLxrQWzwJKh3v8K3ixt53C936G8FKhNNYg5qFtM9Ho/
yqi8joFdLNKhiM6ZqkpNY8CjBSSBptaH3Wmdol3lIj8UFrgUZ5IZwEKh66NxBnZVvThQR4av17rM
bOT4zQBKrlwfzjUY0l74r0oY/CU0ZQiOXLCi+bVvvbTg/9okhpAbcgJr6/sY063tF+O7HWY7URfx
jddW9GDmFoDxmQ76qiaJH7K2bE544rxR5xhF1RkU1edCutnJGtJsBWVcCCyqps/xBlzQKR0CLcEj
TPUMMkUPg3CnEupx12TsnW+AxGU3e2D1JQN+dNH1vv4aNVJblbVZ7KmZImMBdUzxlBpqCwac7SIC
M8xrkNQS2Ard27PIS46oOnWXWA4teNq2z2MeRmddG3wQ6AIGACHZbqWVXngoVVO5tcpND+vojHgl
NNHCBskwoLBWoLKJDtT8cDPUbACLgRuNQAVj8w2VHWDYqsqvvouYuoqYJ3ojgLTi3kX6RXlCRZy7
+vBASgIlAIkQS1d5BB0o5ckDmkTl17B+n4M8NCjOgYsIHMl4IOn3HZJp67FGDYgsa+MepfTGfdb6
mwZRyit55HFiAXHgywWiU+DZZYk7LvC0GfbkbFuoyW6HBpgrDKURjZoT4chmbZdizJeVq21k77yZ
0NTap6BjWnSKGcYZg+pITYjUWE8Ob9+boRziTYxS5ZWsW3dXFRAMo726i0+9a0sRr2gjT73UpN36
7Gx3IjgiqJMsKKvV2R2ogpOi38SNpwGknPNDa1veUQdqa8qOpQEouSQyrDSA7JQ6awYZbwdggKaZ
5gF/zolIEVQJV2mEZY+ZAegW5X1656d4o8mR3eqggAkYgqM0vS+zqU9cSCLYuViGXcaTJYvydpVo
XbqZ2lU4Ks7y2NpPbSPAy7cuiwtNUeZuejdIjv2hGgy83TR/hhJbkNTJQxYf81CkJ6x23g+jlwDs
82c7Kqv+mDdHstOILvAt0KjqRDVjXZgCm499AMFghlpKK9DMBdkc1YF/f7ksAIpazzQgdIYwOtKo
QNpFcf4wOoPzKFvAZIb4ylvNeSSLpY170Efwu1aZekuvF0nF2ZE8CmQkVk0LJbRGa1ysqFAq2dbg
kKKhEaRkDyjG8hfUREmscfkfV2JWze9iQFwaZOF9njmolB7r/NipQywttPkQ5cAMjfmRzqi7tLkE
ObElwdv4MSYkd+onz2qswOfz5yn1a01fryGlFW/tLExX1gDWpH2uqsMqfE9WZqOLMwcA/+xkWbrK
dNM6Srf82QYpPxmCvx/CxOYnsrke+PUcOztS56g8ONgaEEf7cKEeiQo6UDqDVy3XbnOaauxZdNSH
+q39qCy3kWYgE6Wp6KB1oKhUXtQiVxo4Rt00cMpo/Z5rnv6fc5H944rzXObvK9LMZlFYR9Ri4/GJ
h1GdovKWELzeRxPbHfMp6fBYmXuxnPjcpF4kxKPMbM62o4mzNNtgj1fboTMTIHbINp16AKjsE8M4
kI0OhVuhnlkdUGYAktKXqMMOArxdLRueNMDvvUR7qbq6/FZY3ouHL8I3UEFPJ8CTTif/6NIDyZ4h
lXFQ3YUa+T+m+P/uAwkwVHmBv3vtcMc51dK1F0T0kEdZtGmgUzuxQ1gMyi5VpTuXDh/52fQe49G0
Xv42KPDMZmKH+PcgmVTWS2jZ8UkUKL7kuSbv6NDFLINW5nK2jAjE3bmxWpCnkRJ91RWbZVEZWyPG
HtUVxvBpaMaXWlCXwTRlb4CrQ5cqKKGuoGJ6d3UQGds0ABEs2WxkKBdNxwpQgxbVukdN/T5gbfY8
aOO2qE2AWpVdt1J/touwfLczMLbta+Drnp0Se8gP++z/T3tZo36NsldT4ktlr0B5CU3mYUqW1aCt
PXG/eZzzZ1lv1tve8eRyzp8JpDARhY29zZwU43b4loW2PJJpskfLMkBFGeXcRi1IT5FVPc6X5njg
bOs6GpbzNE3Qf56aOgYjm6amiXRQOd9x11yOBioEW3dEYDADJOWSVa671Jo2Rx2ADC5TD55Qwx51
LU+5spFfYwZQUASCZEszTGNpgo9ZBNh9UNCkJv04YHk6zTSb5jnrON3ifcOO1Akc2H3iZPzUo4x/
JXOGFbdayEwrD7z4qsFGalaZPPBM78psAFWXatJyxSlC5NpEkB7J5nogOAAo/Eqdk5ua10UqfDPb
CvPXPK02eJ+npUG+hmBWItoU+ygsg2jaHozW1EmH7mPaoMVWYaiwqpKd5uyrDis7Ws94IXAQ1KT1
DDVdrxcoREJqYm5SL2rZ8HtJT16IXU+PCuJtIMevfoctUcj0/gRCcazxqM2Ukc7oEAcFJGLTZktD
A7Cs47WhhlB7niEoQfBv9c39H/Zp5k8XGTI/XjCvEBuEOPq9ZOGDaff6FwYhVj9w4u85T/plIxPv
AsHf7gQaD5QTDqX/1ajP5OBAlXhZMnDK17KqzgV0RFbU4W4taEx9g7JzvXJrEZ/9KMwv0QjsAVJb
8XfXfOwrY/xqoSh9BR3bQi2bgy1SxIg9tBDuxDt3+JLrdruIUyu8KwrXvlAHtgCorVAdGkrspo5K
A/9yYKKOQtYHZkSgVnQUBEq24p5sonOAshv64b5GZHBjhZq4BllkXo1Gv7VqUZsglUQt0WnRRgNj
PhSBIfIYMmYeEFXZU1HLXOhCTag7OweQn0+d5E92OgxILR2c2N39aVfTgh1aO5RGt/vkr+x0gXTU
oiMKcqbOP4ajehf5Y11MtzfX25AbIJHFcayy7TytCUz9OfHEstZaeXZdJHQkMPnXPsDrGoVm8X2b
+oD9llBskI1fLA3bqF5Y26CMTzTZF88DCkCI4rufgjypcPkvbherNM0Z9EPvkQxKsEvJ2mXlW8Ev
pM4A487SbzL+gRq9+snmfFhHeDSear0ojwayq5vRs7GoBPnAIsy97rtlhkttzPJf4OB+5s5gv/ia
RHAfkfeLq+n6vrRRus+wJ7slhdcvRacbXwa73wvXyH7pbDzwwa+/ALQJgS6wHzLeLiLRjw+6WSTb
wK7TQ83a9Gp7Ubgy/F58AZJ+O1Rp9lMfoleeJcNzL+SA3adRnHyD2yf8sss161n5wjjCgcrV6sZ9
zLzoWDexs6zChIMC22mPsWeMD11rPICnw/kCjWaoOQV2d4J+WHUPmrZvZMeHQVSmr8W5AG3drWkj
AKljb6X5KK4DAWZ40fIiPtdGhM2+ZfXfGmftJnHxHeAayGQpB7N1hy1qKKN1YqbFHYpfirsyQIEX
Ag4V4vVOfmdAe81bVDnueMyuZEINl4bMtPCtaCG1chdqXbIRCvSBf7V2M70sXiBsLA6Weu9NHQGq
BcagvKNW5AblOTej8zwoK/HWH6IYJJ4fExVIGK/wY0o2GkFEsKB+n5h8WGS0i9xrvhPZ26j4OKuU
D8cuXxSOonybiN+mI/nQ4VO7kuF4bIF15YZ3gITNwnHB4lFm1mXCLIyQxkBwINkQxiEszPaMAo1n
6iSTGxln0+rf/Vsg3JEmC52j1njOkugo7LJ5LWPbuDcRNDv9xd7XxWd7YnavTta++9cAAC2JvQLf
m1c/SMx7GaKaaopkFUHfvvO7IglyYi64QQmTQKVqOfgXuqYD90Rg3+EPUz71kGTadSjh3nSDZbyO
ePCGnEXf8AoDfUqbaqeBO+MVKtUeiDJQkKxGIqdbPkk1si0RGArdahpJDk6AIjAaaQFRceUJRMfZ
75F0TZ0BokgjncjTX1uAj8gBKz3UXoTrPGzseyDEkw3+Gf5JpDH4hiFevbNaq0JeILKgFs516FFb
oFe1zPQ7pIs2Q8XGEDWJ0RocXcb3xEZlIRCzybMz6mLlm8K8liLUtv3Ydwe37oYT8uwQH2dlfV/j
MY/yvL54wzLiMUgB7l1E9yNvwBhWsUqpithvraYXy7/d28itf91bWOmf7i3WNIjsqtovKt2KZJsv
WyvqDlNxlmoCNd8dqOyrNbV71JG0+0qkqVggsgoKOQrXeQ2r11YMxoDJ6CJtu/ZkpC2Qxi6wa+3Y
RkLMbBnJAH91MrZljHd06JxGpeIl1aHgOtu0IcTOWSW3lmTFQQMk5CxcLs90RgeelGAoC1x3NXfU
dfAtbvVgkTdMbqwktPYeq6J7b1AlbWrTCuTJCSWe1Qt5DLZlIr9pPaH6Ryyhxx4eJB4l1pzW/xTj
n07JaYQTpQBYEjsbISNs+8FGNyC46zAPNShBtq4VrLi12m5hdEAG9oAFPboOINJ2Or6SW6CD5tSp
KkTgeuw14rjrLp1y60PU8qnhf3OT+OVvC0ARIWPF+FOT51uUciOvh1/exnSicZurpsiqZQLdkJe0
qPVDarqQHddG/U135M8h8b07JJrlFWzaqFhX/pbhu8uWM2Su1LQ5L7bkPyTsfdoScePdmKOyHdTa
YNjdeMCMLZFdjPe0taVmpSfJftr4ql5UbMSfmohlxvuk1pGJrlFd6hFwNYydfmEYvbP2C18/OYR2
xUuidzcoz7h7vyLUaY5hhzhNNprdCUUmoJfIQVR9gkBnYG7CCkXlJZNiQ/100Fj8NXErcysLk6OG
BYe4CPtz2dYlSvkzBwwynisXZIzL9t3HcjlfVm2L7K/ypg7OQgn+SygtpBWSt9Ba52cuAoAJoS+1
7EpINIoUaH6k7nGKlVe3AeNbt/AQmpQLMjaqh848IGX2Zc2us70yTFB/TL3cWhkVgIYSKwMHr/Fj
Sz80/ISic5fa+M3RaeQ9VFaWQOEMcXM6IEeVCYR0f7c78AsV4PUny6eR1B7T2IBm+ZLmmsdASAih
eHUwc2atbZm52QX0YN1GBxf4pTIC66zzJ0PBvehAZjobI2Et3WQo1jFWKgx7kMA7jWG+JJeUbINf
NNDviez1PEMT60/YnUSg6fN4sdCgSnbw1YHOwtTpCjApuDBiP+evydqNjQ34rvJymA2l83bYkQ+Z
bKf8PZqmnNvkQ82yzB17Ofe4BitXhgtByUYgYSSK+P2QIBrZoF4e7Ux6NQiHwp+TLaMecncaVm76
XPtFEchPQco0jqHyE4E8vQOa/YS94+do5h/BTRrsOeGTFmvPQEFbZ1MDP6CwogFK8UNyroesAPcS
124oQjOXdReZiPFk4QKMkcUPGaZrgBQLYD9iCNc4QfSTJ/W3MnS712ZA3l5zI/0eCx4P3JOtjv9j
me7x0urBgtOgmp+laxcvV/wenAJ/i0QMp+lUs7h2MBqsqYq0RiWR6qGDK4DMGkCLJ7Eb7GITRXug
w3gD8PIGsc7mwRsr/4RiwWZJdo2DfLFsovqaBtZ45zsS6xc1IAJXADJGpXO0UV/86JWQ0xV68RSW
Y7OQYOQ70WEQWn7S1WG2UZML3i6dzNyUIwDhomjPrRuWTz5QsPetFyx1s4mAa1k1bpE9ObIrnxB5
Bbyx4vfkGJbZBSgp70qtJml+yKIepkmgVwda1SzC71DNWaoNLR5EYk/NbHTGFbBA9paanVchPYgA
94aaQxy02I013spSFwVXaLxHdsNaUi8y8dqhLkFvQb2e28fnrsMKlXp1aTZXhAxu1Imla7yonEHf
5ZpmjWBbThsUZDSHDosDhJLyNDjjuxWc6UwT1Sv4ssXONEpnXJh10CMAP4AJ3sixMcyhzKzO6BBC
FeAQxDjMzb/5zcNoBLnQsLn5/z7VfMk/pvrjDuZr/OFHHawVfN8bD0EEkWUNKiHlgk7nA4g/nFVp
VXIBoYTsOHewGJT0dZn/HkLtudtTM85NOvvzAlmHjKTBwHL436eJ6o8bo6vQnUzG+apkdJvaLheu
bdxGHmPvpm5iHkLNyYVOaUhVJS9Q3qz3mhWXdx2kIR2kgk6FYuykQzU4QIFoQbUcTOvdJugsSTca
RI3Og/oFABvN203DU9RKfIylEWUCtJxk5nm2jzpqt8cMTyK66twxgF5HuCK9FF6ElTmPenedVrG/
nK74MTGiVCjcBoe3oGtnvMAuuTaS1TQVDY74W8ZEdJ2myrhRraNYqycXX/MvFkiItmCY4AeX6/ww
nbGsfz/7i41cpGezDD9sjKND8XE221w1zTwrdcy2Giyhy8TGLx70bv591TNwU0VgUqdm4KT+PTch
oS1S8xopjxryaruoc/oldda259+XiLfktdDP0yDBoRSIIh5EvgARLXhbXD3LuoAmpf5Rjc5Fc/Xq
h83ZJWI4KWDxgqQ9sTgDN5OvB3vWyCcCpBMMPVRYdEQCJvtsIg+y5/V4RZX5Qh+wIcic5A4EevYt
iRN2wQNpTS06aCPYnDOr+9EPYYpMXwdEXuXX7dJzA7AYsDw8Npmt9vO1+9Z9nKWJ8W6jsz6z3bco
GrKFXubsbeoNt7rhP6ScpzfHcdIbeK/dU9uNRzJBHCK9dQDiXwM8y6CaJ8MlufX9LQIZ0x150aFr
2l1qleJMLRkn6a0pypeSFWDSUDOTSbbgrHA1M9zPtr60mqWX6OmWXKgj4zmKLkoU8ZCN5oxqyImG
nZ2u5quGjFvbVIKBep4vtDJzzwwJvJbh4YaTcvSOttvdaBh9JOAiaiiVVp9mN2rQ8CbTLcwfIcWO
UoD96zKbiqC5kz6LTvOdcRbECwM0iahJxR+MfFu3CRaa5rJPn6o2A8BITdBVkQsd/BEcIK3RGtOn
oklZ70N0L8/5cr6s3hXeTquBW58/ad/02kH3xOv8h0OAFLz/PNvPdycLx7+W4RvNNf0PfVmpqOtw
nZpjZR/AsCFUMY3YMxMiCVqZy69J2z2aWZ4+JpBsPDBdB0JX2aFnZ2lldxmxDgf402s3HaiM9l5e
2U8cRHfkpLumsexcvTnHlqOtNKfMFxwCfA+9NJ5FNxRnoVpu5Y8bYEXAnFz7xkPjyubOA+lV56XG
A5l6A9ReYR7GR7LJPqx2eVzqy2mAY4YP0tgEnBtg4gRED+vqPtnT5ODETQ+IihgLatIAH18WzTXk
jUz9iFBiJvtmS5Oj2iQ/JVbxkzrpdrXYOCKFG16nq3eWANosdtc0mcdScdHt6kL+dPCT5GuZMuNE
LYnl4TZgZg86EXygUZPhDUiVFXWSqYRE5sJuAnmgZjpW1o7FCNaRC92CQGWcPj6QQWPQePHrUd/R
DYDWQz+EXGIriT2ViF/02Opvo834XTWKH4Hw/VdIuw9rKAIOu1CiGXFtBdItYDQT3z9VTQ4FPlRQ
v4Kn0AYlbt4dqz4GdM28TeYeCny8rsEXghjN8n3HDQq13YTTm7H5KVIfx76oFp+AelbSQkzcsO41
3HYVBi+Uvw714htveflYIcm24y0kfhCl9R+VA6W2sQb8ZrdfNAQ5vyUOAJCpsH+lVnbtssF840k3
QA/U/D/CvqtJUiTr8q+MzfNi64ADztp++xBap86srBcsS+EoR8tfv8cv2R1ZYnra2rBwSRRJOM69
R6g71466rSit4RCUboI4RcKgGsiHx2SEM66CQedXPRwepfxHhOFehmAwbtFgE9gpbo2UgZKgeeSR
MKBsYSYgn6VyeIZHBbScUX/t1mv2eep7SCMioDZ3c8G9p25gR7zPNupu19mi+GtAQgewPB4h8w16
h7HIxm+ZJ4Eu9a0X2A6XACWa2a4emuS57PjJK0z5BXyedFkAHn1pPYudc3NEas0eoy9/j+xTmFHQ
yNwNAdu2bbYy4hgJolClz/RJhW4yf+r/UPenfiEzGdbNIv2QZzNcezxCGWz3Ias359ic8cFwJndP
6bW51UOWbO0YJWgmf+foqDPNkpb1juqHOF2oCYndS9EVxdaF/MCLlRWznpWbCnOd2KLaA4UEc940
n/WssJdGfdxAQNvyjWfdXyBOBpYaYArOmENH2Sp6a62x80vp+tDBLmXyH8r9Mm4XQdQGRz+B7Qig
Mkl+ySYHCRezX1ED8oT5JYKHoL2Kp2EFDFVwvHYLRkduxjD1lgMHm7MHUOPYZl33KHtLraFSNmzm
4gQhNu5W+EqW1z22vTlBwDU9USMdeg+CYSB13VGJZhsS8302bvbvs4W2EW66VjWIeAkrWZBmFuyH
Tr0wqwuVapbWu9jPqiUV6YAgL4Q5w/rCSx+ATd2jhoDYkmsrEar7wxxzDz3g5zn+dBa7hPdr0UF7
Uo68eDAS80jaDAHcSXcJuFbrQf8o4NEX6Vh0f1PCtPuB99ORwfx1jcXRO8o6lMtGTPxUJ7n9zCCX
PsvWtSo/QIWyWIVAzX2ibkFa8pPJwq2w8g6kevcL/WLqGsYVJWIWdw1jzbEJO7FiYRJ9abNzXtr+
5y6B7OrUTNGBZal60AOpvUpyeOhYgAvZUeLukxTzuLXlfgsR8JGy6b8gW9ovO+7L20SYJsxcJ6iM
2vkEE+Xkva8DR5YWdoxqZSJ52kGhF9ofnK0G+mTjVbVXrUC4AJ/mVv3Jlm9OM8DFXYAmpA8QxWzD
bQ1A79ZpOJKyLVaiBtsI6Pt709bHOnNXekita720+Y8hm3FVuwi60t8ylV18B2c57cF16/jM+ZxC
axdmiv1naxrYsk3iHl56Yb9r3M7YMWQ6b3pQwpfIy02v5TCcSEPbV1DvjPL+MytT2EGCf2H0cfao
QL0HdRufwqqAbSiW5Ecjbt/rrq30STFWr3tVQRmIY6EERSM70FcO3DQ9uWX1Nn9j/U9xC4h9UY9M
tjs4FsRPflac8tzwH2MIPh2wouhfYT9+1vUpw9PCkpIfXA9SKT/XT0hkLHKzLndY/oYzNvzDeXLc
Hv7QPN8mVhEtSjbAhIBaPBlNi6Z05DbvR/iaGfBBEL4Oaunitc5L0nEHbFt11+lDDWF9ZC9QR0Vq
uNbltVdvysDqloRyI7wb3oHvPO4Ge8K3XesNL562DNjhRUoyrVdnK9+u7pBbq9eqxeoRGqZ1oxLH
WEf6U+iO75+o7k+tAJZCPgdYyW2Mu+cgkDrY1JNXPFWV+mYjyvgtKusNAnH9ZzMLkhXwU+OlFQKR
PTOvNyr13KWlJmMRiMw8CVJEoEAxlR1E5LDPCQ9URQdPR5HpE9IU8HItJhjRAry6ib0WbGVNuCMQ
F9VBAAD+N7Z7RiAnv/h6+VWt9WpNDdvF3MGSXBhDsufMwFOiTOCB3tUhh5mOGX8L8KsQluu8Fb6M
V6bjZBc/YeIop7xeD61qwfUGXxxunt94nf0Y8655FDJqtkGQZ/swc+CUpiejHpMNx/Wodt4Q2o9X
gTeplcfEuIOEIGHU6eArVa4Dz7HWVOxB3rt33ztw29m6WQa4+Ng8TCoAtT+Jsj1yGiAYwuHhDs4g
73WldzaCeK+ku/6TZ0Vg41GrGyediveUZCtAFnvjAdE1XIU+CosVcf8TpK52yPVaeITB5QlCitWd
RDBmrqMiNQDd3uzspeFBAKHjnfUEGnh34FahtakFwocVrCGuRRcCiriu9jm2QyCkhesvE60wDqvW
Z7euwgfPadJTNybBkhS93b/q29xOT7mt7ZkQgV9DyzeFKWGxwM/W/AK9jRaYfyu99Vp3hNYL/hCp
E3UPTFQQHNJL7Sjf+3YSisa21cp7aUK8ug2QyMK74fSZMzjzDO34AruY93oCYkAjc66n/pOKg3Vo
TOAYNE2y430kN0hyIK8nJqyLyJVD3QakkCRNd2aSNZ+oh2wivo1hzrfAZitbztLzjcGG7R/LJDyP
fBlYMo7wd5YLaTjp1nA/o0vaVh+L1IqIf7+n619G/W+tv4y9du70VKUw2u0UTod+RNIVVujlcUAE
YKMq035QgITB5lhN3/Lgphj64Ls9lT9sR4inNjXxZhkOwQko8Goe02aFsVYjmEr0e2Mjr7axIXPE
nvQeqNUbnl4fUn+yl4y9XTnTV151ATGJfVbC3IeDed27WQ2D4rF9Z2Jf+8GTAXvzLnvirGa4T/sK
2jSZvUkdgIujpCzOIMGrNWBP5XPlmV+J2mi4X7FsJd+uY1g0yZUROK+tiz8msdaAMC4316JfD+UG
9shyk3pheHJGUK+c4YXQ73newZpOBuNFcNGfrBYvMlEZmG91Mnewhwc2mAtkC0ogRPCTyLHDRFiY
Fyeyocl00dFFarU7cDupFe+K1hO1/mls4kpkLjIFAVVDXbBNwL4SBrRWOYhj2TJsNXV9X7kQDBib
17IVuf2jTTxxDz/aFRRuw+xOhprA0EYnKHU7/KsCh3gFWQ1+YxRw/RsNL3kK07xaw0lqOoPylR7c
InG3U5Hbt3ZcOMvOceVrZ6n7LM35DxD7gW/022+y/Gu4J1vAN7rEgpA/nhXQR/ARivGzk9N0AdAD
wzP9/Kne4srdekU1uw/5o5Xdgtt9VArGSFdDoqyQzdZpJcRwJxgSXRvMgsPww7iFgg2UqAqg9hFc
WZRO1B+p2Iz5e5Goh3g6fGwdfy5Sa8xAD/uPY/MJGJ1SZStI256c2lN7X2+wgEaEI5soM3mmMh10
lyCf1D5OvOhkYvNJegZx238PnFzeuv3A79mUXEgMwVa9vQVsNN5QrzGbvoOlF95ibzv3omprtNFr
SNFL71z/ngv6FXMvVRfuphW1vUaEEgDhoWIvkQ1tOPyugzsla+hxY/E/gyODHFTQSQRdevs8ASoO
c8Tavm/yulnmpho+xb791vle8t0qGwzXeSgnLfGqxJJvrg+j1SF0GAzZQvymwxraKP2INElnRufA
NN5SI+DzhrJLzOyUx/KNtmn0giDAcl0Iu0sOtFnzOe5BkOGLNal5ka5XOwTp2ajwqNDKX1TfDC2o
Hbqe92J57Ur1sOlM8WDwywUEe6ctSDPZiwd7cWUK+SULQIP2oMV2iVPZXwQI1IAaNPJLDGsAh0F7
w/KiYPvzyMSMpluV2S8KO5szJJjUGbtedcYbSLxzBuNZ2FF0tONoE1pZ+ZCmcXfrJh4ALT2cQQfE
XJZVwNiOWo3OaU5hKD7PrWx0v9UgfxyxOcJbi8sNWF4iQkZ96QDhuo3TK+OGSlHpu6t//+t//7//
+3X4P+H3/BYw0jBX/1JtdptHqqn/598u+/e/irl6/+1//s19YQvH4dCwcHyoj7iuQPvXt3skwdHb
/F+ygd4Y3IisB17n9UNjrWBAkH2LVRCCmxaWCN36fGf7WlUBTPr7JhlBw21b7xtS50ifq6+dsZrf
Y8NeJkcwVrYJ7bB6x+l2gJo56cWdZLYVpCsHu1S+kGMZbWeXwSRqfiqDR3yRAMJctxlx4sQrZGMy
GIRAmYgOYRJ8rKPOZZauGO7xA+yJgZ7VB0dlw9nWhyFuqk2ORQ+KTH+1plX7CWL62c7pGHbsTuZW
wCOJbu5CY6kzTQA3Bbb450vPrd8vvetyF3eW4yAH7fKfLz3k8XKjrz33oemjcYckcAjUlDmtM26U
r1WCpIneTvQTeNCl4NUt9XDBeQJVmwEm9udelQqMQybFh3l6pmU27KGFWbFxcJxavqZRZa1iO+nP
Hiwxj2UBnYwRuannCaLPuLzuN90V+tPAeOuuLIDTSJiOJ/qZmdV408rYPnBuYc0FpcH7L/elb/96
cThD1BdXhwMa4jqu8/PF6UVSCkDn1cO8SXcLB7z8nD8jQ5HfwVG2uwNV/4mWw6hWxoaWPCrqXoBr
qbuxgFexJf03xIDbtetkCqppWJikqmHW4DjNJ6utzp7eI+KheK9ilr84RgHLoKJH1zHnx9q7lUZe
3QJov0HC3nnItZp+CW1byB0kwZHqIBmWbJsC+o/USgOqaNg4WpcfUTO41lYRB2/PzpYITsX7yVNQ
7Q8UKI9DAM0Mu0+qZR2ARSibB3jXOw+/9OXmbe1aewHnjl+29uQwZ7WOf9CNZD83dSHYST2CHtj+
spPJo+9V72ePjT4gUlhUTgwBMBSyyO0WHaiHh8wv1KPVmtXGMKd8Ta00uu/TeXQO8d6bOd7IC4ut
Ld4kH8Tlu8bTq7LZbKihtJj8L3cE93+6IxzGhIn/HThme6Ahe7b+OX1YqbCyWCOkZMIHB48o2Mex
4dKbkFcmnmFUPpt+bb3RJowb3XAKnWC4GNLHFs2oYAUZJ2dylZ1dYsk8draHpY+VXxTFotFubxFA
gPDeKWOYyyTlkQZRAxX/Y908WciSYFvXAiib0Rbpzusn88i4MI/0iQ+JXS5UNAJthUQR23ER76/N
v/WZK3jVbv/L2vPzsq8vJgSgXM5c4VsQovPdny9mIitmphkL7r2hHpGKzfyFCf7CrRUZPkDfmbnu
Ul+95sxZ016XelSVBEuv5z0UbiE8izRiIcA97opdjTyDXmcrvbp+OIBkdO5aeLmhA1XD4wNBJ1Mi
nBZOalklJuRdLZbdmX4SLSjYQg0sM94bkJ2JECWArLvBW7WMiwJaNoGf3rnAufzzVfG9324xm3vM
8UwLkruM279cFeyoeKia1L1nsMs929owA9ImCSBs2uWWNFFDN45XQ3EXuVO6+iC9nMPQgOSSqQ76
eSDGCkjJk7Ry4I3AwQ1us6qr2IAWd1YvCQqYO5DngBVyeHQ0YjAOt15beC/XXrULdJrHYN3Y69BQ
EcQQxYiMcEfFVtf1AgwlOdq/1VG/Qoea5s66H9WNtcBWmxuvlZb3XnjhxB+wDMNXxApjKHW55Z5a
ohIeW0EFGy5q/dDb53UNg1zun2Rr6Vtg/IzbqdjEVj3tlAOgiq5n+eBijUBQEaopeOOHYL8AGN8R
i672hwdLE0gKEJGRusWbki7ptn6Eg1LaICwHizAZKsg792awh7l3cWmbCDLzUxMcReZ9SlXb3FNV
jkfXKkUOY0NFajBTUKiY+fbP94jl/PbT8eG34ZswF/Adjrdw3f5hHRp9hsfdaJf3Upo66qxe4rqK
vqgeoMNgcNktMj8R4HkAAENfT34poIiB/H7wWiCttIFvKlQyPDd6/HmkX3UMLzDjyc+MCBxXaLG4
fVwhJgW5WiqKaFrLop0eOulBVSRUm0g74hW5kZ8hEwuoqS7iDaPZCU+r3OhiVkF8tBTOsKMiiEbv
U1IRVsjrCFCztbBxlxMjKAqseh1NbvOBeg22OHZGVTUThxComvYpB9Vtpl47GYQk4ARmztRruM3l
N4HtfKBeF+FQr9s+a+dT0HlGEHOA+7YS79WyvPbOtfzwJunAfx1A4nm1WwtO4YxlJyAUvEczLPeB
LMxXqIo0G6ypwZa6xTH0zwvkuvpGAO/U4Q2C6l3evF2ntcMJEWA9nKYt2jxEKL441S2fgBuFdeNY
dvIRmusc+BxE6yqv3o81MgKgFXhLqF9E37B9UotsKoOnpJusVWAM6Y0CNnTX5p21p5mcBhnA60w9
y8J7vxhAToZPVhcMSwumcQhOg5ss9IHqnaoZ17Vjt0vTnd7rqIH6DRhlM2bPc4hoCxOr+kaEiKAo
3mafIQB/IGfIJm6OzjD5rwAxusvYGyX4E7BP9ZrK3A0RAvamZdv4BiL7LKL6UAfqCWSG5IZhObwb
8WIEzwsYXDt594g8Vwg7uzB/zLOphk1A0W2p6JZpu687AMepCBNm+7au2SZu7fwOEXZzlbPUu7fK
PL1hpbc1x8G7p6ohCppVYAXTxtZ1Fi9rOHfM3YM+VRerUHsK1sI0COqGqbungJGkDJmuawYP2OiO
gRCOzZKAdNurocy7qHIQ1MvrvR1U5Y/OSt7seBLgvNbBEq/p/LY07XrL09oAHmiCXANYnJsiavP7
P82TJvshK8otAhbduuxgiaei4r7QbBTAIOGSrIkoyshh2linCj8p1NHBgXEA9XUnrFIiKpGTH8ZP
Is9X05iPT3ECgoYoXRO5FryxY3fLQdDI8SDV4oZOWqxALBoOfdVUyMD1XZ+c6zgvl7XJ/Dvok8qt
LYoIjjP5eEosROcBSfQeXAuJAjeX4gs4Ves0C/mPsPWPXYOMDA0HHMC/46GMtgA0TZt/XgntX5+W
2DVwZjM8GFzTNLGm/LwQIgxVNtZgdDCMNxFi7QOkl4gyALmpW1+25g5SYYiIUF0H7yjZdI9T45Yw
vIFKvusV5l3cKewH+jL7muOuBLiMv1x7AMMfIlEdRDtPS6yQzkoLkVW8/3T+mkRVWm1gS59g4Qhj
3GVY19m8j7CBPl62fEwurWysW2pgyIDc/vNlMH/dl+rL4DDsG/R/rktv2B+eB94wAOctWHt5x7R7
vmaS4ifP4HwMES+EAWxrgl7m9UefhvaKD3b562JAI4oUIH/69csCenbIlMXLf/7K3Pxln+OZwhQC
fzmBxYP/9uYJpqkJo8Eovswb+inwKiihh9FnxIRTHZSH2k6yLf2Abf+qpmd8ZQJK9Xt1CN3GuZrZ
bfQZVhvX3nXceCsnKhU0mtYU5sw8P3qyHGi55Ol6lDWEg5HyWKnElPdGWL5/ghECX/UtaB4qNPlq
1J+u/RQs8v7L6zi9P1wjIQ6e6XgN5nixsF2fM5R/vp37cRqianKS3RiA6uUsbZiydBOstj1sNBFA
8u77qYehriac9G1yC9Bb9XztERh8Qn7IGhZ9GMC10QKVIRoGWDlJCEyneOaABZrLB4dl5aHXrVSk
Q4hE8OgO4UlyBq+qv8er3knAEzbNL6w//vM9YOnows//XPx4hQeVEG55HjhZP/9zQbXIRmSywt3M
4bKL5RyRQWzfP1uhQuISGiqVPiRTWEMHHPXdqMBpg0D1InGh4hi2HYT5mIewdWjZ2xFazhLvC6Du
fihf24kTJqr/cjfjj2TraMCHf4zDLPxLfN+2EOHhQvwaxWJw9c29SNbbtE34oYVd+BJIISDYeif8
FGU+JPAAPBdeBaYkH6IF1QMB5G2gxYgEdKTkJ5/lKcyOHPdiIufwlCEvSt1U7qhjKBF2oWLuQJa6
jnsGUccIu+WhKQ7ImH0B2Cr+kRUXbBrxRFKhjYxUIF611PASkcH2ngdps8lYWZ6atPMOSCL326bi
0y242eEKS7n1oufpmiD6MU3v81gGlB5dJBOL4mKGEg8QKEh2FwDtzyJM8oOFX7epw0MtFKjC9jwZ
TxV0Ny7Ui6qpOLbltAP7+Y3qqYoa6TB2ZbAyse1fzmegylpPWZtDt2iVCrdU9+Fkwmu27RjXxw91
WaeyU8PKldOX8JukIXQqB+SvrZVW2cc66mM4Va490DoELH7/1rCixjuhYP4WO61yHzKoIKZgjsHF
0QQ/U6RqBbaf5ZziwkK4PjEDyOS1Rnekci7ycNmEZoTd7bhOg9qFq9qUjEsIKOOJ4jbZg9dK7zzx
4MblEiVd1aaBuagb5sArxMmQvwn50eDZj2uP3mE/IILtYWnnCfaLGIlEnLdvPNgs0xy+ngjC6RAt
aJ0z9eBpmewQG0cAWjdSnZ3wNUJX8nY+U+aPm2wcp9U8R4QdbzzFN161jeoESnF6nFULtTZ901vP
M+RBeWfD3/I6qWdO0QpEz2JLs/KpCC5RGh6Ew5x8CTogHCmKYNylbD5PEwb8BOuWF+pO8wxI6y8a
CGkeqBhIwTVrB7hO/RXoUIbQ00hd60SjQhEau6rA34S+FdXZFugIyHVfqH/EI4hzBKZc0bUZh+Cz
ndfRSUAbDmtMt7Ek5/cQeuT39gQpLPhJ+OvGdaRaDkaygGNLdkddgDGwQWGDG2lkWfnainmz9Tuo
CdfpW9qn6WaYeLTnhlU8p1OADYiXvgEBWa/cJreOcB0d7o2u+2KWQfIGXBS2EqoxLyL0kxvsTt0F
NSh3+NGVnnEXBXlymuomXdEJEBk/Cg1nzLvxAqk+yNgP+FPQSdLgMS98G+qrQ7pNi97f1twoPsF6
ezmyKthYaQ1qqY80jtEc+7hE7qFFMHCJ1SXem4nHwLHGJUPkkS2KIWLlMsAiFpihuqNW0426lYs3
/y0VpeEDzwTj1XmqCvdwiRjNRfgte4AhRrQJLATyqFiqit2A0rib+zYD+NmwCsg3QW1/pdm8wjO2
MNl1lngLNx8sY+D3mX2ktrlGgQmRAfE2f1VhNOqAdxZYrehvbqd4v4KICGhDNR6aiMe+f2cdE42R
rNvS92hzxk82V+/fuXfFDeDEav7O+nbYQNsgX9NZUwcI9snzkEnXJ9AH+t6IN/fz9/qn70yDhtr4
7TuHSQXBfuTdbho1bHojcbZt5e8L5ObAQWsLADuMDlsL+jimbQXYKnIiReQ5O59ahJGDrahS2LrN
PRuQOmJHhHBt07gQPUcPRPUmiMRLYksYSVMdg7yoPNHHubboLLYA1C5QRrKSER4AdvIQ1yX4HBVU
3rAFSR/Au0wfygyOlL1/Rx0AGrDXDFSqNRULllj3GEwdaQgcwMSql73aUF0tkCxuoyWsUMd93qXL
92GYt5YNcDltCd1tq0sfWOg0N6Ppbq89snJs8c9s8x3N1U6Nf8YVUd2yLIoj9aOhVTjAjo0N9Z7q
1MD608jj16mc2r2wy3SFyG685c3gHFiisnM4VNipD6tAFXuR5LC3YipbpLIYv8tpkyqv/jGm01e8
QVvPIkdyIa4CBUw4hO+mmuPF0mrCuyGAjozqrOyzZQrkijEIgFm86TTWW+zYEOJvpuyezjyMuXOI
48HdQxpwWwgX8kLW5B2bWH63e6tEmtSAuKUrnHOEp8aGF6EJNh0ss8ek9JcsAObBqNclhzBHCpTF
mwjZBRLaOv2JqI0YcJFjAAVkZOXfjDb8WsLZ9ZM7sGTJ+zF4qKFPuYINAwPtY3o/N1j8xeGX80Zt
KO7AhwBtTsr+GShhEJxNIAp+Oh8susHny+ti448FFMyhfr6poAGyClJY6KjOxIZ77Mw3EPMWQWfV
r34Nqr2EatyOIZbx7HP3UGZ61so3l2KC0ZE9dOaNihLkcmgkYpGBLMeHwDeLgwcz6TUNyNR2smLx
GdSSFAY5fb0HTF88Tr57S+2TGyOma5b9RRYIz4PdCL9zfabMDyH0xb1H/Oya/cBksimtKvgcVJt5
oC26tdVO+cFkiHDB5O/T/EWAml0YChcuwQvB2UL+ZpnrCQFcOuRRq54nIcedBSr4Jmva9jUpxgV1
MGzw8+Ddlx0hvlTe+wLmU3Sq2gF5u8au4TYEBuLkQgFzRQ2GU298rJovrbD5VkCqdCuTwXjJOf7y
+pyQuCtXkxQpUrhA/MAjuZwvVw5j9QXwLuG9a8ChJtAmwjSiioH4QSDptZnccDtMRbWDC8n4POXw
WdEXOsmgqwABzOzsToYPCF5sLSY8kp6QrHoqRzh4RMAT7PIwgW3YnPhG9tuBdgLiWS5Sl1oIhhrM
0HswBphz6qdpZcTOfaEPIsXerrRjY02Pz8jv0CC+Sneo5wdqkUXTNofuz5IGUa8O6N0R28kzldyh
9eG60eMxnOfWFttc8wAG1cIDKuYp5YZxl4TF0Qy68GXwclwckD3nWGRVmYA5sWxYU6ubhenKQOpu
T8FHIEl/pIVgFyrpGS2gKJ6UnhHydBBWR/zSKXHev8jiqYTfJEghJ2BPxal1OuxOu3Kwdr3X3li6
AVw3kMg+NBtDscOi7+6nIoaHHXBZ4hQ41l8fR+nCZWcavoXm556HEPtuuwxBMN9OltKTzVLgGbkt
bcaTJewYt1Yn7EsNvsn9VDF5tjN2895ZGUj4DW22mssW4oVgaJYNnG70ZLWCDymL79LIT++RGkfA
X/rfWzdFm9WKbG01NW4zOlHN869t0ZhrINHZGnhnG0pcbvyShoa7zgw/h7ENimUPSfZAJsWJioNt
7YBBwy4qD5wHNRXrfFTJSygrZDK0qRc20skL3BLEtmLBe2ucDskKik3jnlo75r3xXFY3NNQI15PN
wFhIy+IWwZcnOk+meHmgL5Xp+UEZ//OXotYM0Uf6UgYUPrFZSMptME7sRCjPGe+piwoJ8EWAN5lZ
LIC6zDICH5ChoREgwK47eSQmcJ1o7kRzRrqTk2XTqmzCNV7pl4AlxQ/AgUxPNtDuSQN2MJVYn2OL
BjV2KgnT3tsTS+ZSWownO8z7W2oLGv8Gel3ihkpWyB5KSEvOJaAqX9rBMy/UpsLsiymdaFYNZ3CY
R26E9+f5FKxKF/htBCfSBofAarVQ/ghAiP5yQZtDs8BMxZFaFZ7zCzPjyNNQK/zf8ZtKgbRtQ/bk
en66zNi5catkj9RY/ji5XrxNDGauqBimrDmLKvjkMTfCXQyf0nCE2hg1sganyu3aP6jayB+HpMs3
KkaInlr7wM5O9YgVbR7bQCdFpI/UNVOQKkegHht3fVLZ9t0ajg8psu+YyIcCwwHo/7Tq60tqw1og
TTJzhfx6fXFK+PwClIOPsQTGYoRjw2auLKWPprI2b+Os43uEHkZYwuk5GIAgmZ19qnq5HyZg1CGO
qB5Mv88uZSQvzDCNHGDRCS9spg07Id3qRHVzDEYgzoKszB+oDkZXn53MAhBLV0V+D9N4/SI00gSj
CdaClddYfTF+MAGdCiTMHalII6xiI5OO3VONKbHXG5002VCbHJP+FmGQuTv16AcYXrcFIklUFAh7
Qri/u5+84TOkcpoTVTcGYI24QbsDFcO65GAagS5ARTr0lfVoN2l6pjP5E+gVEZ5eoCzhi9KBOSt4
b6xwo6S3PR/Y2mZtt8ZKU25Uk3srGtjlpnHff5//tXXpT6sRZHPA8jDLFNvWTZLGW0uO6oG6OwqJ
WYtN1vvXFyHHO5Dz4ifwm1qCLwo+friEsxOUvT3bvk08jcw2xOFaRZ+SwdsAyTecqTRXwXADacNh
2IJQ+z4cOv82oONjt4TSwV4Wg7dOOXgOI1Cwt10ssvkQ1EIbLgQHv80hM5PVkLsbBvXez/bbftN6
MPbzZRGt+iQ0z8hnN2cgAbNVMqTya7CnMPO1nfHuH9tpPB7NGV7+0nyDLJe3KpEiOrYNuPnkjn4t
kojOtQjqEORndGfQFNEZ2++nayuNrQHLXFU+G/YCGayb2jZ/UErYFRISbVXlbikljF3beYQRwX2D
XSj1CmLvaeyhVxxmvb+ZPZQs86lro+bO5355l9rpMyFhijgUG68o/E2LRydSsovRBa0SJON8e9XZ
So0qO0m8tiRJJAuggP7qQhpbySDLFaRwhvXY58m48Hx1C93DeE8AqbmOYFLu0NSr2dwNnt8AiBQD
FNBdJnDRIKQsJw7IrgJxBrp/9hO1wmIMBsfwdUiTPtwMIeJ0hdFDTdO0cnaWib82kR27tfVhhPrF
bZgVX0arSg5UonrRWu9DqY4OzDWG1YiXthvHhtZxBHHq4+jV3aOTtPW6KWW96XWRG6a3d+MwWlJr
zmP/pqz4gRqpqui6lW8z845K8MuBPO+Y5Ud4sH+cjZmbKKzcOzhlN/dGcm4t1d+Z2v68z5BC94OG
LaiN6tzQgI1V1CMgpPtTnZ+cm6q1Tl2cXa4D3XFgCyr+MtBWDtLiGAQ+WI8wxfR+JhoQZyrY5ZYQ
6UVhnwDRBRMhrNDbGYayjiro3d8+YYe/Mb0A6K8G0SNE0hCl0CwEwAP6snNOVGoHwznCGOONSnQA
5H9cxnA639pZD6HuToT3HeKpejBNE0SNoX/d0aqrE6hu6xkb6TinvjfkvSsBkkoVPCCnZ4v+STFk
rVdcugISqLh8dIir6pjatnGm0tiDRzv05jOVKq/vTlUupm2KzNkpCiUcJfUh+fuTE/nttknKV+qR
muV7DyqOabp0eBHDlpA3kKAFCWiCZe3Ch1r2pS9T/4bphkw35BxgVgjCgqaf9/4NyMbvI8B2/TEV
Fug6TrrvNETBNid+x6F+OVn1faZhCh6W9l1dIIxCHaiu12JABrCw86A6N/id52+Ud3adYekmVgSw
tOIXOvT+ABs2eOhuOhgq4YUeDVJooPOoWzj4i4ONkBr1o1aACx87uLLtSFlL+S4sUVxxJGEt34TG
/oIaqKxbjSD8Cswn+PcSXkLK762H66fQGOWq0HVGiFae+B9br/2G3DnB7OaL7PvyFcFZpEPw578g
72rdl8hGUn0FD3qEzepix4aofJV4TcqGwn3uWmx4IMGJV25dfx2u4FJzrADNvm0sKNb8f8rOa7dy
XAvTTyRAOdxKO9vezi67boSqrmpROVD56ecT3afdaDQGMzeEGKQdJZJr/WHFx+kbGwkE0LejbmtT
R6pN9apx09iJf/f6wfTXuXUXd1EwCfOorRYkuV4gkoQS/wUAyl41fbWro9rtk7vBt+UxcPL1xS7i
Ow2Tjl/bAZDJSR1gCv/Z4nU4+X5akcf8EkM2iIvWGQ9FzB4iVb+cOpTBilmPv0wESPhN3a1QHdZq
ikvwvzN8Pun1kwrkYdwCxsNad2Y998fJb40XfkrtOBVJtVPVQoI0dgjbhKoq55xtGiuFpEvNIbI0
8zBNWQZ2iFMDEI5hy513o/WW8aIu3GUtgdWtKlwuHFTE2mMivOgEL/4DAmP7RpjzNdjIQfmMRaju
JLsR1hOp7Li3rW8ohiFpmJdNZASF/U1zK6K1WtXCc2utb10jPxbHKh4S4p8v/3GSZiz6rqpN967C
VlvTspy10i5JQF1yx+xSdTCtO2Ys9+RarnMoNbM6LmC8iY8z+aqqJW12Vtvkq6o9fqrRWor2cVkK
+2IWgRYhA7W864gmRePglLeEXMZvYNIqG88ENUo0tgbdLJjfAx/RXgSfyltr1NQodfJ/jbI0uCCV
4QqiIfn4zdbu1BWafvjrZVX1Xy/LKFlM9aHVJmNH/rC8fhWZhR5co999tZQG83gIJivqOqe5VR24
i1RXyO/DrY6w73tVci8zz7ziEuaeyqV1DjmZz/exk7tiwyxlHiYGSdP7txlKsPfziOX5J5iJM+Mu
y1+Ltv/rTCMuP89UA4q/z2zN0vo8U6GdsJh8XOr+lOJV8UNWxxnBqj87nCjDthndVweVjn09Tuld
12r5TafN5iFw3PqZSAu5LW+0/xjWIVRn5fXyMYg1/dYTjN+BKhNXYZNaNRzid5Bg86dMxiJKyqL9
mU4+Kg9kzvKYGVVr5PuaBi2aLVLcIxc5nv2u/mDRX+7a2SYWhfESek+L/50FJ5jaIf1zMzrJYb19
VKXhRXHtpA9GH5sn38/dU20ZJInA32PTO80ftltjY8Pcamjxx8CEMBhOcI1bo34ZoRBEDR4hJyOo
6xedVBV0z2CNGls0L9My6fc9boncd/WLGuHM/ilZl+JBNbldIKPM98VZjV+T0Tm2pVHsVC9B/P6K
PNqjeinV5It5h9XO8KhqvbAC+Eb4mKhrp2mnHVw8lZGG5c24iVUDgm2+q7FzXXbXMnVgfKeahZlO
Wr4QurqORVV/t1Iw0jaSPpfO98HWrpA6pFF/X+IFNc/B5k+Bl8d7o/9UwzUDbNLss7BXVXQZvLqf
PmpraE8468mDasbHdNfbWQmXojTPtSnavbroqDmXmpvxxa16KHmWfQZDlj/ltY1vjw24W3oj/lT1
GDMVtszVRJOfmh6UkVhGSF7VlEdu0g0nVLw0EqRb/f/x5M9Lba/2nxcwElxAs75GfWVTbOhh9qNn
8ZoZiJENRuOEqr0y5nXXJJP1Oayr5n8M6/3in8NcFktnnXXy3ZIqS3CSiL/SvA9C6Rn4JfSr/U3H
ebdCD/pN1wNx77qtCNftIcr6YDwGcDP2quq2Dnl4AgW3qhpbr2Pi9m/C6uzrXCY5aUwuNroOZOIB
icNsDF1y/n/AZt/pZkVwAmDTTWYEwXfbwk0O60T9CbGW8TDnvXYTB+1wA7nbP1hpoz1mC4JvAo73
d2ccrqY6f82RgZrS7ldTYVExe/2EQivew00cVFevWYYzMtbLKYtlf18uGqrCWJG8kSD6XWaj+DPR
T45p8T5aw3z1C3/GjYZ7T9tIZlnWGkeYAcOlFyturWPl7FO0P1/07UHB7n3+qbkSLWtiYvhFjqfc
0uPTonXJrpem9VqlvX9qWoIQqroAKTvlWp59VjE5tU5mIPPP6pRwl5ZYn+30OrNfC30mW25VFfMr
1d7JZqpu/TnYI119ajFS/Ox1u6Q/eUSEPs8Vtcc6rxBYDW7nNi7ZE7kY2D9u7wp6T4ltnDZ+9pYO
RNLB11Gh3HqDoElPiaEtn71FEGvHZDT0z961yOIjKXbIGNuVO49ECJbg1mevY+D07JgIjqtLiVS3
jnqPjqqqMrcZx3WQyBZs51bztB5NJ8Y0ZXtdYzTnI/ZtULUWeZZ+05/ipXrFe2ieQ1iW8k4V/Lx/
HWXWvSfX+fbfI9QwAeU1JJFXHFVVNpgMV8LBNGmzjyxt078L1h6cURPfM/laHuIobnpoE8RPVaMa
p4qkzn56KchSVVOdrob+5FBOh2w7/2toVhCLKjJyYV9t6qg39RezwtL069oSZ9YbXzgXmcbMeGpY
nMG5bdHK2akLGyUPnzCFPV7Csr75erG4xn6k1eqHnA35P14fCodE5KjK9mrs14t5Zn52fNncfrUP
iVZe0K5+U6/8de20Mv2IwJjxeQ3vOfYMqKKb3YoqtBSnFRHgkr1srLL/NReFcPpQ1U2sMv4+dEil
od+C5ICllTsdgMXt56Ea2jeFFooePz7V83+5XF+kRzNOSC1sL7ls13GTgV2RqtuL5iMxEph7I/NZ
m6GDG0xGcG4T/uWq6jq5x75J1He6EyRvHR5uqt2YfevcdjrLWMBX74aECuZK4M6gnO3XkmiAas/L
YD6vYoYcqC6OLQ85EnCFxEBY0BqkAlTR9Flw222Fqva90x70GKK4apvaliQ1Of4m1E3dJjKVeXeZ
13t3eSF3Q2CtN0zCNrGxrcONvXFP4It5Ja9YZ6uBqsdIsW3cRovt3K92dRTExl+nqernuV3iXOwa
zdWfbSGPy2Jqt0AaCt8u71Sx2CmCVVuhjlRbSsJoBw66i/7VgdQ4BMTtXDU408bjojf15V/taoQ6
lTR5fOhYLn++4n+9mDrX6IKfBBC3yByh32KKl4O+2SMuWwGu66+iUQaKBbSSs5vo+05Vv8ZMVqJH
eqBNR1N6WegYToqhdJecvaYsjpNIirc0zh8VpWSVccbfov/niAAw+v99RKy1/W5Ze+RhAxREg6En
eNUn1a2pe3vbwmv3q8krMsQRvupfZ3RmPpysur2DHlPeqvbPwd6ie7uxxNHOGYb+Aa15mC02jh0z
sZOAdF/nnbClqsN2cfqHz8amkkcAfZuQK231VsiuSPfssfWdusxnh+HhH5Ojpr3qm43T5u00a4se
FUU8RF9tmS8877NeK++mry7DQE41VGeqxn/0q7qUaGH863L/OXDe3oHqUYW6omv4f7V9VbnrmNjV
GL9qcYQ55BDQdgEZlzlskqW5m3FjJLNTt/pNCzdFtwRV1TPE0hx2Sd/BreRXPqhGt3M3U5DFynZ5
h/apNcmnNtV5lpipd/aDnHDJ1OWPpv+u+lQLiNPs5BF5jL7aXAcfj7SCTWfkTvckwAo81U9quCoK
K2DZrvve52uoNlvoGaIhQp7M2p9ORqmDgSnL4o5gXHEniX2cBCoQbVwbE/9dn1L1qDFgOXvw2CM6
ztto1QF30jjUo4VkWFmYl9rJR/kSlxj+Oi1WeIGfPJdOOn8YJZj1zil78tAtpnRFAkCikstlaSHV
s3BMHhDSxKBRg4GZs3UOp9JefkG0jyChTElYDBNYIysAs2QjKFCkw4sWk8QbrQ7pDg/pbb3Is7O2
rbvgLtV7a17ml0YCJk9dlPUNPz9/XgmjU4IrMYKPA7dfUVbXeC0RUe2bG8sxyeN6S9GQHfpfXR2p
QqayPtnSQuwpSe7cvwtCa3DfZx5rZeqbR92XH6rzq/1fY9e5FRu27T+v8XWqyP3xgiffXl37q10d
fbWtjZ/epshmb+/gX6/01abeTL4ivezjQvj3UL+y02PrVghtJY68QxgWo3ovsQ6zX8p9l63g98vH
wIPIqdW9/9JU5kOD/dK9TiL1RQ7GGq5eX9yMUxm8rPEgd8RdPL4Dem05uQeL5f/e3KrB5qW7akBw
1JWysTPwjRE/VKeDVNBTzO3Cmvu2y50GG7aEWx3vdcp4k7MlAwWWQdXVITLp0wVE68b7mIPXMsbn
u5inq6pB5XwuK326/6wJm8CWPz981lzvVK61/qhqQU6ExEU3oLK8b+DPoQ1P/XqvChMg7L6KLR2I
Am1Va//V0YGoxHLF9/e97gwuDP+tB1GVMOEJdfq6QotOwH2WiGNVpJjR/31lyPHBvrJAXwaYcEJ3
Ku092mPuQw/o5sGuvey02B7MsrEBWrIVFlGRuxLreTNmN8KqlLbBSo5Wt84sT6mpsVlqm2HnptDV
sfd5GDBNyrT5Vk+XaVcS2fqJCk9ruD87lPZ2el6at5bWeNdlJK2mOlrY5vh26h/j5MDhXPvfELL8
4yL7+lJi1oAI4NdhBjz7QlpXrlGWmPWlN1y8u2YtPmPpQMwZQqXrdM2LGIGBM8N3Z4J7zUvJAufY
YYW9U70l5MK7birfCEYXfTRMa+gPqXxqtqQqKjNr6Hi4OI5JgCkADClsRYZKv0gjXj+LvJr+Wf2p
rW6J0K+W3BAVgpeyHcVrLf5RVR3/aiu2cY1fYUGrTjHWfs+zxTl1wIFmIch4LKXYe0LvYMWm2aPh
dDBhWtn+lKP7Esy69ZIPs33KPTs+FM0Yf9OgEcxAaX62K5Kj1bj010wvrbuZbGfUdnN1P6dCl8ck
gYlWgfJCD2OKz4bM8YqUZvxgbgW7pvY6bUS2jHD/Hgwsi3Q54RpDpxrGFP2b8HV2UddQhXBTQODJ
AVoquDRhr3ibI2VoW8t3q2lQ2iSRjivUkB3TEUR4PDrimqHjcK1bgearjF0iEVS/OsRWLe0e6JOF
CdNXh+Y67Z0GcNNrK5RzK+m9W0mM1rLovBsXYvG3afjpbs0xHlDnYQsOkiVoQxDMycmA64oC1qTh
jupqt5CH7f2UlCR+tg7Vpnodg20uYu2MAQ7bRmgQhlq5evdBD0Lc9+z0p74UT7JttZcGaNdJrrZ5
KNpKe68cLVIDFhy2d0Ob27fqzLgCqqOsV7AZeSoNnfzuX1YQvVMw2+XWfeY65j0RyemQlBoOIn+3
qaMuE220hTMOS7CMcAjZGY3L7PPH5FxVOF1hXoP6RVWsmgdEWAL6O8+198vrliHfs+4u9jYMvt3X
We12fmI1YyiX2DuqDvVWYrAPWPgkiMxvrtgeVHxtkOJtwfP9fmyMJCShT8C5W5ej10pvr4b5MSkC
1w6Yd7fe/++znDFtXwfMlzTLHB8QJxofYCMg9WHhk0wm6farfUgrEsXr6rMdZJjqyAtdvyXEelYn
qXY+L6IP/bSFuDzrnmw3EfbJd7/pjv6uRHWy4IjugPdbSyTy/YbfvHlSc3djAL7OSkR/ljhGnUBm
WfdOI/86m2/0HfTwn1Yy/OZyyd2nzp9SAPQ2aRrh4OKUxhh6fkkDqo5+nO+rItd3ZmEABpb+3WKg
qqYUqbLRPCZ66t+pmmrfmtSoYBXx8TPxa1Y1gD/bFc/NYsaPWvkESBjKy1asWDLtsnZOD6oKXHSz
UW6XY5utCFv6w600+uXeWUuELMm6R1Cq1rPqTL15OeDCXO1VL363801Z4cOjersSRa8FHJfqVE0w
LYDa2su9qjkxMYZY3sZsbypzt/lNF5udxgigdFcASI9U9cuv+tPoRtXnbYxstT5Snta6589wo43l
2feR7TQ1jExZ8q7PGqweNhPz67LVVJNumm/IxBZ3arzkL3vEJp5ZZxvhAyN6HIVNAJ+LBZApENkA
KWZio2OmV+yxWALOPH2a4nHRXVaPdnpHXkrf8YamR2TtTBa2Ic/Nx7kbG8CVZh4t5YLfnjbiEjC8
J70TPOQXl4fNowe3u1gWsq1F6R1tousH3wvcg10X703WaID0XS0SpCdPpGPPCAGnj0HMw92Ao/jd
J9Bt9yg0G6ZtoXFhz1d1pDnAjdoGAUfT5WfNtKnEvr3ZRI+DiPgTszShWCJnTMmTHuN2LGN759cm
Udx8Q5KfvPlxCbYVUYC0b8LrI4Gx1BfL7Nbo1UxheSOfceH+n0NgbH/USOw9NbqVnBO//AjG5IfI
kuAYp0ZwymON2BbbYWbJlH/R+uqkS3F0NzSDL+dz1jV8VvRz/BSbYtsJF+SkHhqYiAeB7EEegz5v
jZfBMr4HhumHOoiwnT3ERDs1L+wsEkT6AvBnSoZonLh7iBJUeE712HahGaI/BIGO/Dl5wtBcBQQg
EhF7QM8exNNmljsyHftpGpiX9SK7mYEthqLu7wbC8QkR+1+5UyEx21r9PqmN9tD0WhlONgBTsxgj
dCUBOqUfhjusP/p2OOJfeJarc281nX4TSLCtTE7jPki7KjTS5c94+NFVqC+z9/2NFDbfhfxAZfCY
BdW3sQRMYjYDVNz6yQStFk4d5vKm9i2p8sjpWqaVtsd+TNg/iuod3a+DxTdTBZjmzZ78rbNM2Dn2
G2yA9gLkmN0JZi+hnY2EDDRtisy1KgBYOd/N1FwBfLOmDNJaRAz4gEy6byom2KXEbKpt8mvqgqxe
E/J2To5HwVwPR9CiP7Spql6G+M8WCd0jJLRXjego64T12swEkMp0E5yaCyaP1dvphnkFj8knWVtU
mQgvAJGcfhdZ0l2NxcIMrXgZxtF4tbzLCIIy0mLxYsAL2dUoG+xmngFEPO0z9uJXe50vtdBx4srL
69Tj+WRAkdmvOT8Gid7xmIInvaTJOWj7vWdinhjXHRY59vQ4GGnH4rNvj6mL6OA4Dg9AP3Z2t0yg
kO2LUftaqKdpCdJuePbWmoTlUq+7Ia66i8imczeAzUVqidQs8HVt0E/TBMestiuAr+C6kK0n2596
WKg0pIn6Abe4EVeGNHavvgfMGdccMbTusR9StDNTPXJBQAqkF07rCo/BxgIoNOLKuLAt96Np0Fi6
x92ZGHZot/0CikO/ZIGAH962qblvl1Zehhzh9Ht12MJ7K8J/9K2mTkNVu+NR6sO5bgh0gY7kLHUV
Q3V/XiDBIyiLzbCc1+kI2aOC7Wx3IVbvMzoaq7yIIDUPzqDf62bTXgCSr9xhqY9dCvvjnVwAmQzm
8pu5yoUmswaPUmxq8qwMQma/5OKaiCtUSRQ3Hh5Uhf/rCT+nj8xnA7d4bRpW5k/T9Z5FPIQmOb1z
Ald172XjH43k5xHB+tDYLgK+DdrNZODrahPJHoP7rshT9IMxXnXFS5Wu7b4YACJ3w+/SQ7MEoK6H
bGrT7Fct9e/HLj6Xq689xwj8xkt6Y1jDa+X09QHlko++KrS9F0t+PIQdUf8Z73RXjKTwSVQbsn6W
6fg96eweJcPUPeYuCZVmGg7x2FUR7ze/Kcv5GKR8IWWDZotZOuNdW/NlGYV4KSfy+mbL1iUWxzwr
DysB5ZMr5G1Z1kj75PXr1OiR2Lxh8KnEJgrPNDKa+aGv49uuQVUi52bUjfGhiY331PQI1cjuRme/
EQ3rOO5hLjoXzdQEMfvcPhcCkYuub/8URl2HeFJbevcnKj1ZONsZ1uSywDA1eewryzih0Nslg7ND
Abn25LNeiLfW1tMwsGa2vn55TT03OXTWhL5wAja1C8qzabBIyP38ve+CNRxyf4k8edv0Rei7ixuK
oMLwvWz8Q0265zoAWewS2V8rZyCaixwJYmrwsHqho0kph1di+lkoRufdqhMYWYSc7oUenKYCzRNf
Xmpt+R146F85wYczldh/WtO5IvMUpoJ0MZPzHC0OcL7aDPyIMPR8YudVkF1DzaYo25ts6nkG+7N9
wDzDDIfN6dMqjDcI3TPY1e7WXvxglzUj3hk55FQxZTeqGIWT3ZAdvSnKzoU67JbAeMdnP4dgQWQp
LF0tHPruz8xy3pxp+aMze3JgqX0LGPumgYXoLcQRbddvd+ggfJOYje69qnhBVty5zkz3Yd8V3alJ
ZPlQLuDwtHR4FMMa2kNZ7EsWdTsTYhaiWBkOX8YElrZ0o8HAWbk1hYUgkJ+futJPbrGliVH7sdKb
NSidc8xK7SLS3LhkkwVDM63WmzrLp1OFCPIt0HDraAix3I1pmbCYhdYKPKY9jBPGiOSajH2T5d5D
2SfpPunu2gFajy1ckqkYQKKdwZK4avE5TBH/jTYUZNTnOnlzG0i8I4Tz4loBdoGraF+lPI2ai99A
lfmvPUn7qPOcAbX9FI3hARiQtWDJhES+/m1t2TkZ7Vi/ay050SDv53Pj2M4OyqsMex6X77MD0yeF
1/IOrbgHnAz2AZwqrn+DsN6ZwHBWhKr1PrvDgIev0PHWdPDPIC7yniCIEvJYn96Jp7Nhy9vx3Qji
MSxBSb0HDlJIzup370nNIwIdw/YdCtmMqDYSb4lmXTAcNK/oTwYEJLx4p6qZWM1rpcEimtP3tc+b
CF6SDaY76Q+tPTPJ2vYlddkTx4k9XntEXK+Sz3oz+90BwBl7ZSagXROUUC0Lz7ljrU1EKXjQ1k57
6XO+ssmORpd3icRQjpT3PKGRjCjMkFhbFBQ1H6BRwH4THPTc2TYiF8j4Qdc1iXGK/OGPBSlmtEHg
+NfP5HSWw4ieyA6kkBvhhmWFo2EV960zeeEicmufEwIOLWc8mnUe4EmeTYe1uY55u5wGmcXXlc+i
Ze4tmMXXIo3FA4HUIUSTiimr0/R7pNBR9KvWB9demLDrbokIJICuQ7mbxBQ7WX3MhggyQ3+wNhPU
ocoiGPH5vTsN9TlYcVpF2hEPlmb9Xg81PiP1emxx5dsvTfAGOHg3dFMG8YX7P15B/C6tL/goLtgQ
DIf7FbS25+7jPE3CuCDQKjt0cASHhyyDMiRiNL6MqXhwtfxqbo/upCBw5ZZDtxvQDtXQYWPiFhAf
CAigxRo70RCUXqiXNYlIpoc+i92nqQkIqjvlQQ5WE041QY06SPxdjgFcKMks72XauLvF78YLQh3u
XSaMjD/dCm5BEi4zbB6oFUvoe6/ObiurBaRr3S5I0+1HZ8lu4Ha0Rxb+Du/sHt209mSgmCE0Gd/0
3KqIQzV/2N46YMQmnNOIFE2aZoSQF8/Y931cH+tEFJGdvUrXaB+SZTZDImrfeXqTYZ7EcqmccFzG
Jkxlot27jRyusztrYUW6/k6KSURoNvPB9eCSYr1R1YR58r57INoNuGEA+FN3KFBWDgbanmGgTI/m
ZYgora8b+RV644G/xHztJdlGbBSDSxL7OKaW/h1C7scx0Ypw9PV7m4DO3nKXJTR67dIH9asQrndb
9drvbuaHmh3DurObttrLJf8lLfA7HaLiOOc81EOX3RbjNIdatnjhjMtAz7yPKgTTiu6WF4y84/0S
4x4kRpjSQxxjuoZ0h/C03/ZsTzd2DHxrbtIoHWYnkoL/ydCY5UUTIxRQi8DoMtdnfxlxBvHr9hbN
savesaWygIpYWCKaWG4AlmVFJkr3ppsDHF1mFk9GN8ojJNt9OmtQ1lqxnkqnkEArm5de1o+aDuAN
gW159KT8MERhRlZn2NxhBTdfYN+vwwxLbk3OfoJr0RYTHcY03yMHzQo+MZadzu6jCVJxgaOkk71a
v0tpgZVjWbDjpoBDgc96tM4z7kND8FHElR323kisA5mmuUAbWrr3pErn6wzIEM0ieSj85M1DrGY/
ByZupqLYr3Pishke+YLGURzcJNb3wiveMASady0hsz2Sq/q+SEET1lqC0IrZ3FYzelgyZooqXdsK
PSThDlo2elFfZn0k4vRIDK645Ejvurrp3rDGv8XsskfGPHuwDEM7NtxIYbw8FAA4pjITj5L9bOKQ
aLZ88iYCXknfSnasemey0mdn11jJfCwb19hlAGxC4SMnm90nYnZY3sgxKkFI7hwvf0wDceM6frfv
kcglb13qhxE63mn19ADGLyInPMOh0ox5eRgQfl8Ht0bOK8OLAT31Q7zoe+n5XQhduTjEgcOTJBbJ
HpWnDwPdnX07yOnZKAkLlbBvWtPE6isI8Cy1EP5q42zeYf74zE/lE2PxfxD+LA5Cw+lisXZeAUYm
ISgHWt/rcDTpELQz4xKYzyzeUuIz8FwjDWwgoPa+i0aWFIfWQcG8RQkCdHjdP7UFFC6LRGBAzr+b
QdAXs72EOitpe8AajOfPT2QWphuRFY9a3K7RqBvxnZDWh2uTh1/H5pINuThXC49rWwPOVZPNaLwb
j10m1NMbvHd3Bi50UdsaKCLVMdS5GJxSLi+9WQHymgs0HZM2jBFYPeoae5axdbrPwllBQdh1iTWS
6zzGQb4e4GhihpFDSB1WjZ36XGYAAYL2jOXlcJknMV7U0VeRuPZwKTOgU3BqmKk9wu3g249LVfhH
ftzmYhV6c3GJdx36tb4uiP1ekERaL1nJpi2AlxSpq/k9yYChmI8tCUZkaG6IXvghof6rMILukrfV
W+eXBFAqe+pOa1qyRQ5gNfvFgizxsFwma0DL3JN44bpGWYaOgzqLWdnnUdsM8ZrjvKzVhVmkYhM0
x3tnqN/cFFRAPyY11yfUIvHZLe060tI6ZS/lxxdVsHxlHZrmV4ew+yHW9O6yDh16WZNz7HgcXjo9
B7uYsiwN265+yfL+D9lXw+d3pY7U15SuDtrnS7z6KL8M4hhvbpRqn6GO/K26WfPxe++6ppp50xTu
HE8XN3mF1NTwoNsbSP2zuyArG3jZm1UllRFJvc3Pfb+ScF93xpQ/GlqQ4WbPByP55iBDiRIEK3gp
4zjiIbW9gfZ+rOU113hcIKEbpfkSl2Gqx/FxLdrTJFuEFSpcEbP0PPXwEjUWa8BgZ+ui3gFiHuSF
vfWVtF2DX4Xlr5E6lEbasP2NrTDtAVEiFQL9+6WuArZWk028BkOqC0AH8yLgmEeNB4+t/emvxU/i
Lj7fbIyG3Gg6Prtj6nhgYYOairP6rRpzri/dVqiqKmzEPPibbz/lf3XHGNH/Y/TkBfKwTILgYnU0
minCbPmDzckQSRtVuL2r2QiMVPlpbMuApA4Dkgb/79rPEEtfwi7owGcKrwVyRzGC+DssvwSeEmQA
Z0Prb+NiSM+FViLnfj9gE3gY0vGxipvbnOfABZVsHNKa8gdycgmBcglNa8BjdjXvJdrwhMM1f+/l
nRYCjCadkGTrU9yWFc/utTwYU/LokRWLy2d811873beO4xYm0B2nvMwJMpFdZ94sBtY2R4gI3vPQ
cQ8How9esqxfAkWDxH6gSiBSjtNZq92cW8dfrmJBkM3xNMmqiThjgHhDOxaXWBfocvcayyrIWDd8
NWe0YDQnXMk6h9oMSMu3zDAPEvsZxaOqafJLUK+/+LHxpwG0eranCm9NM+t3KSkyc+qD6yRW60hQ
uYE1FmVsIXZOJ+t7vYTUOLKNikTRZOFQJPW9k5FxRsgK0f7qCNF+3ZGFCRiF4LM1o2yLx43pr/k7
qP/uJq4yO8ISudpJbW1vc4QzLKPW3hoeswdv7vxzgS/RI96Z5KSdtf9jzsXRW3u853v72fNEfeQW
qE4xcfS3uopRTMi0H0NsNxHytCOIUVFcNZ19jwzGfVOk4kfSpK9EkiIcuO2PMRGPCKJ6v0tBPI15
waw0976IWb5USdaGnY5tmy3dn0TmfWIBPKM8vR9OBEueSA3CcRlaiFZES3Z1IvOzieL8zivt9YSK
6XpcSR3sQGlau1Xr5Z7l465upuyot1u8IyAiVRFp7cXgXgH6Y1coxqcKPomV1elHrDUuTHCSCeZz
3uj1Rl5J97rlrk9y0j96abxXU9+iTg5hkmw/eRi8WjI/C9ABmqodmsv5o8jyEnJrvvCQ2vdLWdy0
ZTPdOFv0bgHqO1ldewrGTnvF+novAouQKoy9XTwU+znJkleQgj8FRlN3dmdqL5buaNhn6NPeH0qQ
jU6dHopu9j864tdd4IOtl/FyQ+Az2RU2ckojGeQTivw7HyX3HzKYrMjLPeOeHYB17ppUHiXcs+fU
7mG9kwn/3SEf7ATZrw5DYtbThvUY1EWzeY/Yp8AaxaPVxoQ2NFH9UTS/kRVIyZGmTbh2bvAM2jg+
JKkHYbhd8dha8/WeEMOvxezP6yL650n2/uOAsEVagWfGaLo7ogTO40jlvwve7EXlvHNyaUX4Vf/s
ViNVo6qrQg3/Ovur7T8vobrdNVbPecTKtHNC5BP2x2Zq/HlYT9gdq7o6UvPNmOoMUvV/HH71fw1X
bar4V5u6jmpbjL7aWXozh+ztCrTfqqphUt0OdY8lDOHU/7Vao82CYOsvNCC7e/zY/qp/nvpZioU0
oOZohyQX7UUVzTbNTnaN+Jiq23L5Xx31alaRY3ZbL2by5Bg6t4NfWhEgouRJtTWly9M9s6f/w9h5
LUmKLOv6iTBDi9vUmaVV98zcYK0GrTVPfz6c2UNbnbW27ZswIgioLEQQ4f6Ls7RJocJNV6PBv1+b
Mjt5DhjGtoNanBuvJmr+a5vsyJu5Jr+zaB0vJ1/bYqXZaVqvXrc2Vpx7xOyNp8JMtWPklsHZKpEa
L5TKelRLU330My/i0ze232pX+5IBRH7TVWW8zX6YHW0MiF6KaWb5FEw7JN6KPyMQF+cYA8gLiRFY
y7ATMdk7aLrXH/o6JZbi5w920Tf3ZpyeXb6xdzh5MkWak/QKc+ycsOS/y5FsPSPu8pHXqfMI/VA9
Kiy7GFYC+2Fox5gZvvqQjO0NMZTsDvfeEEsdgNygqOaj4Wk2picZ+nHF/C10kJ3kQntvBPQf8rZW
/0RvLT+Eg50f1Vl7Jt3cscTskGksknHfoG54NuuCTI+KIJOmQ5Rj6n1I+l79qJwBwGibLGwKIkkp
/lBYUAXGH3H502i6hpUygMYusL7Mg1keMrhzr2mESEE5Ft+J5U930lQHevfopdlValJAFA5ODdTv
g/SXtrbTPzyrr++l1kfFTIZpfGjbyQOn1oaHIkuG1zz0c2iw0XBUgmF4lbaoYLILOOpRah6unHdR
lf1ChuafDvOIVDVRSTAoyzmkyPS/o8EKX+Q0XjlHVxXrwt3Woe+wezCVOr1KW8V7e98q/qPXkMOf
igN6icGzNmcqJp7JdHLcYAlPMGxLW2BFL1lOBlWarKIHdZsWP2Rcl6ZomKe9Wmr6Warx1BSvE1Hx
9Qw5Ftg6QCXBvArIFTjoc1zGziVuGF+RbPkf0O3apZmZn2v+1639cz9C/DlwSEM/yfm2jr0WvY1k
41jZZMMeBafiAclA82qMi35OFY07aZOiL9TioV2KIFaAc+rTvGg+Qc35d8fWWUtm51Lq6vPWJFtT
6hcPW5sbZ79Ur2b2U0fezq2b+KHQSRmHmPWuW1ubrbSACGrvJj0UMkxrtzyo0ouiA4ZpdVTH49LE
DEXN2o+AQNDRZ85wkqoWFhluCB28a8dqPkLfX0A+S6xw6RwNYXaJwxBQ9VIdwq7EMRicCVJNrL1C
+8PwUvBthUmEeamaJNUvegNyvx06+2PM6+ESKszYZG86NsmlrcvpEJhw5fvWdm5+zaTETojOqYoW
IpKW2u9On7ME88IvUrMyLXlb8gRSi1zffjdMC5WkNnuRpqILmE1k5XwvVRBT5h4Pxz8rdB4O+lh5
71bUK0iCRcrR8jz3XWNqdFFzJnVSLZB6QX+NSY50NhgunmEw3MlOH0TH+1edx7rfD5PBe1WWz+py
0qRlutt6Xn4vHbElZk43dTgjYVy4k7aBL88xbFCh8ljfe1HZQ6LhkzfKh02+Ta7u+IQ7lzRO20MX
2Ru2Pl+ctDmFTp+C/Qyic45ayHswvJRlnZ08BWPodFh0Lwf7jSCBRfJX644FqKwPJemJTqXq1y5I
+LpPefZhaePEPJ9RDtOYlLm44dzNEXRndETTj14ZSbZ4/hfkoLHgGBF/9jrzLLWqHOp3x7gyOkZH
Gy9LB1TQzdF1D/pWghR17ocfzUgkK61ISUGj0S9aHjj7kJzAEuVz9j1Il2OUmt2JMNYSG3OZzmdv
U2fke1PPgounHxAfdZ/txQ9GCj29GKbyZOT1105XsOJxq+mJH40MRzESr05ZuygGtMiY5PE+sEuo
hjoagqhmFd/avH/2/Up9x8lQEDe72vT8t4y4VlIxV1eViuszaaCLlkK2wmWOYRfmQ5AH6dqkjX50
U4z+NW7SH6XtGpcGG4vH0EIfbmKKe5dV2R/MvZsfrhk+9mOm/cJm45R4jcVi6amZ5h0T8pwcdtsC
l7CSnYe48tdgwV+Heb0L8Mb4MOPmGgHk/aFlCMMpzyk2Jq+6XdyhzJufCo04ba7E+dEd4pKkd/SV
SV917l2IDGHrhejTJ+2z2Rc1gQA7+lGH39Rgts9eoy3o/Nw9TCoxwjwOC4yzXYK2KshYe9Zf5njI
34cuXtiFaXiTalqhNwpo4h7mvf3sdxN5qG6o4GoY43NUmwu/LG5OoILjS1OhEWIp+QW7J0wcUru+
EPSrj+ZCK2dlbrwy9efPz+QgSVAcAEEdY4VEP0mtdBfrbUTwxt6Z+guug6/BzAhkMNSeAl8vcPvO
QX0pWvmhOy2atVn+YrFa++hnV3tpG/0k+5A+9e46PLR3o/2zY3D+MEPHe8tK5PmxyPjoLWPCRRsT
5mXfiBAcsWZcTZeait7ia9UTuV9qPcni1xwnXqmhB1y+Nl5yCv3S+miLCrPdPDvLvs6z1BfHry9r
rTSrl3aYr6aaqMha6JekSufHbCladbib41YnXEOt7Jr+1LuKjZaRbj+Ouuaw5p2yHREdNAOk0Vj2
xBbfmGnK7jK9th/VQWOvP7Xz0YyiHsHapS67pCCBic1T/yiV9VRZ1VgkVQvCqNkQXoY+IyzZhBim
uVYdQhhCOUyqxfIHSALYHL3AnslaACeiOrY6vWdXna9dOL2vVdmj1WV/i6zkMUv7P8wiLq4ZEa/H
vq/+KVDAdI74ylX7TzsG1RsfdH7K1rc1HM3YNaNW7QCQIy2ynCVqCQaNeoxggOkHT0bijqewh0yp
pWrwxJsEScDu5+l+8TCSNunnYg30JFW3Mp9h3BFlWI7f2ueqQb6othV0GYOaqZyvHcLJD2GcUuRx
mwMwhmI5pCVJ5KUtMhk9EQIKgHPY7Xtm5R+lX4WPUvO8yV+glTiSLzuHNlbOymDHLKTz7l21c/3B
xvcDxEgL6IUeFbBUFsdvUglrckzo1c/3UtVaoByQ8dKzVMspj6/+4IEcXo5ExjN7modo/cPSZFvT
PqrT4FVqVjYQYh3QRJFqhPf70TaXQPRyeGhb5Q0uhr2Taqo71nMNBVdq8vvaQL+kdlY/y2/PFpzX
aMUKfprL716ARZOulUeplpjL82jmuN3Ib7MzZJBihKCWmpwt8vvntCTES2KZ1Jql5epeqZr6ZpMs
IJA8VYzVZtFcVJvMUID554czFtMuDgLnGwDiu5otPOl4nxpr/pu4xZeJSOifZQddhKR8+IbPN596
poY7PDrLRxAc6aUsbP/WGnN45/tKdCEPmV8KRDyf9Cz+kiLP9rOdnFdzwq/dccufeVbYWC4n400r
MTV2Y9A3xH6in1cS8Q0RfBYGWuDGj+mYxyBxguCOFOk5Hud3e86NHXKcwDfK1H5o566Yd1ml8Xjz
pvZp9iSFYtvpE9FQJLL9bw4Kj/s+gYHuDhX5tKDqAVwBPYdDp6Kx2cFi8drxDrD8fK2b6ju2mcrV
0rLp3eoqHrvxWcMP/gu+az/y2d2ToEe5u/RPoR3+qroseYriCN3a1FFO0PTVL6UVa0xa25Pm6vZH
aJ9JiaVfjXkeToYSxUdXSe8CxfvBdF29mXX0y4yK790YmqR3KueigRgly+ZinIXQ2FjHKQpMkB+8
0Ej+GkgSpZPlAkWqSFY6vNhJNXoHPSS9VAEEeC2KMxH5mJQfpudtHmP+gjoxWQLtazUH3sXyyHwC
fE+PVYg8pukAVhrAwjdN799bf7mwvh+HXHs11OYGEb3akYUKTmpBRMxC7pLAy0i8V2VuXjvG0zj+
peN4YrwUre1epqxD/nAEoFzviTMqF00hrwanqTrBndeRB/GN2w+gHupjSgTsgL6SfcjtfPGRna98
HpHYtIM/q8yt32adjzZN+pND4h5wtxMSMaVQzDG8H734x5RjujgOaOditfj3DA2mbHUPN8Cg2Vt9
2L6QvNXOVmWFt8DKicpHpXsIctX4AvLz+2DF5d8mKpjkgn5FXVdB/g4J1hcl4hBD2+1UROquOPcN
r2qhRc8VKBWpSVFZrXaCOE9wbOkhhV/qIF1G786HrPKKjIoG7C++gI04xngxPPWaqb5NpFaPnk6u
W6oWQoqPWYwW/LKzB134NhiQsUe7v5cmA/bB2Yns6tC4ifbm9UYLyhMA0VKTJs2wEHxr0+QmByxf
n6vBl5m5S3QpNH9R+yy7t8kH0mpG5YvU8KQKjqnrY6Gz7BxZ2ZCvbm9S83Ste4uUFISAgyS9tOl4
hFx7L7dh0XCAFExKTrwa2IsuBwSuMh2TKlFBI9CDWXX83OlkH5adylKMA4E/BdLAVXoQ6h5ufoEK
1HbKwE1viK8m62/OoqHYR970NsWEOyZL098aH2u0vA5vaRbypSva+G+7tdGVZu706oT2azr8LPHE
fSemuZ8Ma8SaJDfey7H8ESYITcg+QrTqHnFK7wJi1Hy3NfwMld4bjtI3N/TgVmFTs5e9g0qmB/t1
6+ybz3zvS8Aw9ZTdvJAZBFS06FUKxFGKY5X4xTH5t02fomwXVB7i3bYevU7BCMrL99D+Ns9pGBlv
btEZb8msMOiDablKNVa87qrNwEOkizbYxhsfsMnJorV/3pBGHlFpvdjL4VVQn4C7+wiiw22rlM55
lSKJG0a7ZhivThA7ry3a6I9jrEAz1wGgFWYAOxpHmrN0JiIYvqAlx5rGb/M9qN/myAUajwCb/zlf
3f1dZIp/hNkPMArblFe4dDoWd023VqWtNetDrfE9kxompsV5rgDYrVXd56g5O/sAN56kaTRm0nld
rGLrUQVv0jbN/k3LeTGkVrdKf2mtuqAHf1SK3p6eSsAhD2sTLEgcrQZvZzh59Oy4vOYt2ln2pJs7
crtkio0heJXCU8OzWhjzo9RG320eo9o9F3oaJfu5WaLAdeXsZG8R8ZVPLZ3QWZPEp63N8JJfnqry
0evL5kWLYJX9cvAWHRv1VQqeIxQ8erLVW5tvDh91pI73KPqor33gx/e1Zv+xdUhYp6C80TTnrc3F
rqwd15M2/YBgBTJCe2u0p3s9ip/b0cse+QZmj6TQbz0kiJvUMMq01Z1semn4qrVme/2tTQ6zmuJ7
3frBQSurDJBP7rxI4dZECR0IATDUaStVBZAuuZh6OCRwVN/q2C/f/KQkvObF0VnasignVhkDMQ/z
otxPla/uePb9q3Q2DTxaC1SKDRP4T6lih5UyzB6DLqrf6rl8bQkUPqD3Wr8VCSK3Zqj4exU6KF4P
w53TmT0XgJ0h8KkDiVSQUppdv6lTHT81sXuVndKEz5hG8L7xrto0lI+TOd7ZddhzPwfjozGH8uaN
dQcqaAqyhzooj3l5VNShPDSNUx80K5gBHvnNyVQM56FPoGjEvZ8s9mNHfNy+NoZfwIfv7/2yf7D6
AMX2kJwUvITvfhefrBDBg8RipVMwA/BKrbqMkf1zdnMQbPVV7QOYE0oIplvt9UPLHGTfMPvIPfyF
9Gw3gxLej5ECkdTnay7ZPvAxsOtNMOiqMtxATHxotROdAz4IBLhVIOmAlPtev1NntOZaTTFILsBO
cpVzOupfWHcx2IBeOJSG+ph16RUzauW+6krosf3gXrMeApxhfMTNELP8c1kng/bM+tB9mzNLu01k
tIl3tAQTjWKX5VMLZ2qnjjjpok5M+nbCDcAr+2TXznwjWQw/qP2LFjbe8yLCN0FisKfKhPcYGPdm
E6snBWOUXRF9mef5nYzQIWq18lTYrXvXZ7jBEAhgcyumAQV426juEC37CsJixIWu7U+lE+Ljquv+
Y5//5DThDbkVY4fu87B3TIPMbaFo9xlz1cwa1Rcj5cxDlc13FoKzQQhIJFOwXEx0OHlTcmm0ob7V
nV8fsY8cDo3jBPepW88HtdW/BiP+ASCmumMwQ9FQ5/LFAv7xUunmhxJH1SVDrfEemURwJXxTjmnj
tPdlURAl0Qf4W7O/D6qpvwdIcOlqBBnbOtnndXn2stG75sZUHVLmDSytzHBn4Ka1r/vuYlULIjDo
tKM52MkJgPB3pJq+LWaiF5Ms+Z6r1e+Bw3V71NmI4PHc2I0CXC9p2zuNEp0E4FpoSbBi7wy+9oYN
20b9XiX6BK/OrO8GgAZXZQl4GM2LzKi1ZVrNFIXHqCMPkoYIs+QJkhHR0Kofevatt5XHNIXnizjK
Po1fQC//PbtGdSP/pvIlTGo019TbVFTaqwnDw+SxJ91r10MC/sap9kYeRvddXgW3YGSGkWm8v1OI
L0/alcjtDcvTW2aErJweTQon+sColwlmQgzVrur6HNrTd9dU3fvRTdo9ocA2JBS6gh3wViO3ZDvX
oA9xhAgg02g5pmVFvURKvkIEyPdDHP1sshKX7Mi88C3vExAryFvVJy7o33WKRcxIGJ7sA6YcbWU9
ExjRdzHosoMfN2+e28Axcxvc31SjuIY142CsmPt56Jt92RETqPNnNE3V+z6KtPt2KRwTw0oHEmaa
70I98I9mB1Iv1HRWKIrTMfZazTFIEncPKOsUFcFPhcwDSgwRikKEMn701lB+aZE156N96XJs7BwX
TpMekANRR+ipHtPjh6AByDO/sCJp9+Q9q9J8xNY82+EG8JHGasifd6wFQn2YIBc/jR4B9lrvJrLC
wSvCKnw+2wqEkq924PDN+H4EebnDNotZBYvCLlHh8Jgtwes5DU62t6jPVv3PwPUzBMoM4I2ungJi
MHOAh/45nLFq1CHM7zoNKlP7a4A0GAH7PTYecL7adog6Ozszb9U9QtPFUS06EMqdggGLpirIR6IX
EwQ+iYXSfZuq6XUM7eaeUGO2n7sJUbSsfYK9/EqkudlZ6MlfvUkHBar71tWx3Zvi995NSXz3Zi04
nSruvjWud19GDLNmozCMpVV1mVFYwkL1rwEg6rnqur/wPjDgBNvBUSmT6WHAq+jeIXhcLATiINXf
Use9A/8wMcsefa7g8NfIqp3oRgB8KY6PutH5u6aARJHFFYGKNjDJupXWpXKrYmcldnsGul4AivMs
QDd8DE6QmW9OTlJKL9DcQjr2rbQ6lyhPoR2SOD6XU2ue+7ry/ki9d7hMndr6P2a7PsB551vqLRAZ
5Udk9PvcyoKbPgb4I1Zqc2Cl7l16gGdnCxwouBNSUorP4q2DcO9YBUEP1TwwZ3zwRmt4Tgc0ihxq
iMkkx9YM3vNMse+2ohoKZ63azPyvdg1FDJuvR8tn7ugNFjhGNwPoWXneyQ98bx96qK9pDH17lsw7
XQ14FX3TuJvrmLQps4+faa4f8yCZbuqMfBNCUS9aHPyyFocoqDr36BbLw8jqjA/xUiziOWY+aveq
WbcvQ99Oj228jNzUvDJoX+qIqW5Vp+cycNRwnzrcRjBhV6Vl/dH1KTMPK/qSpDo6h2bxbBmjfRrz
iPX3Uvjuw+x18NBaLT423UvqNMktZHlwS30nOhgFBADY2NGdZZsvemDA3vBGnijsHgcQV8T34uOg
1C8zBpUE9licdYvAmZZdBANmLxlpqMLAEk1r8boCgflvoXTki3q0TQsPuwwjRFLLL0FqjJnXEmbB
r8FB9nxJBCizftR9bF0x3IIjgRmoB8c66EFjTcEwseL0OZbQyD2C0lce1OKuMadnNZxHqB2+fRhR
pdlPSxWZgmnfm9wsM3UBmjlhCq+kQ3py1kAXeWZxByLjMkwwUoArPXZm96K0+D/lZpwcdEw0571g
5sKFwG+BPzs6w5TDKZjdxzHVNKaCXfbkkZq7xU31ZQZu9IHXBmjD4ls4ROmHmuMS47U/3cLn4ZYo
gbOECupZZ6WT8kA5nqs9SDHxCQNg5SkHX3qjAY69WimlAtjTBykw1bl5k9PgWvke1UF+zeKSIXvs
nAOG3cBDSCkAgivmfYFiWuQUNu+FvTcZ8h4GDUpvDVAA/7XhlDT8PSRH/IeYAOslmcMvIVJwiI+e
JqzlDo4zQnBf8EYAtA+Jxt1F/zdV9mlf/826pr1rh+xcjzWfSVCBiYOltZpAEmrhcdb11Qn/LPLS
+IqEPIqc46ueBNYlHZTXmSDAQm9Vz5W5GA/Ef6mdcYm9MSRbf/Di2buGkfUYk0rbpzqySq2aI/xn
gBi371xTn+61NH4fVVapYRUgoxhCGV5MmiofXZuk4e8BBfqyKkAEWd2dbBLeYLlKexWOSKe/u8HR
3oDtukhjKxMLAZNxWltw9XnaN4citb1nWADOkzq9zyD4ng3ACHYeNKcqTr6WTAyQr4yAVpYkU6U6
p3rGnK/MAGgqyjnp3JD5k5ECf7EOedAZ+6os+gvsiOK9M+vmMsIW2UtVT5wGvHFt4ReqNA9Ml/l/
2s4+6GXwc7KV6VzE6XyH8MdzPwP2Nl07eQqQcnkKGq0mM4wUptM76dGq7epcQgM3AtgZSoLEXMbP
W5ga7oBUsBOSZCyCnTOP2ZFV9JNBnINR/JBlT10IWOxbbr9jWtZeswUzUy64uhCExdV0nqIFN1ob
k3oFGBEuSFIpJj36oiiGf4z/bZJ26Z4tr119KwOuq9dCp9tlRUopQM9GBzmt1VVw8E8TjpAXK3yP
G5AC/tvYBOkpgM5rtwbcomF8Q6gcdUM871ZdDcEICW4oM1kwuLGDkvciuCE7Oj+FJDl+n9wmuIHL
suYjk1V+iWzKG21VcMkuspnMRJBgYfHvDXUB2tdtdRSESuU8LZBC5rLZreiBWwcNXg/+LlG0JY5A
awAW60hW5U9HyQ+JGuCQ+9PsB1DMy4VrljPK1oZPtLVEnY8CVZTGcc6m7CI9I6flyiCLGPxzfLuc
RHppoTrtbCdLD/IrE7SmScAifLa4+p2DRj2Lwojj7SG5D1cwnD+65f6NZuRcctSoJQcsRSLXXzZj
lsiktDC+k2qWVeewVHT8Z5bflIP7DPDOuMiflJ+B83IYVQPiJH119MrypxyXjgEc8+U2rndYGgUv
lftkXayFNLq1jaXenZFawZMJ0MeK/ZWnAdotGepxSsejqtffBA8sxQCMuqvh1xFPRXIkqwYbM6LK
SRnj3eYoSe8V5xWqwV89zMWj14TcURsJ0VObNG9y7+3EfRqI+5zm2mBYt4YIvT2m7qS3ilvqsPxr
QzTbtpsGdlgHQt0EB7ldcjdkq8TjM9nJpjwFVqj75JW7nVf0+Q1fRw/0mWwuBUQEng3lXOH1ztgy
JDNABGDOWA1jBPrbphzt4EgBEtk18tu6Oac9aCg7usjfG5uGGHVziNvk6zzqN7ly61WCWrorrHQ6
yLWWq5K0Bev/VkN8ZcEAyD2RI2RL2tbHQepSGCmOIU0XAtFE9HHoXuXGr4+mXJrtaZA9NZHPXQWG
/SCXQn6k3tdcnzYo9D0RdGa5VvW9XWxDkLtcr6+ZO/0M8Mo4ZcwGeOretCpvYdqGp3yG6Nzq06u+
DB3y2c5i2znPwQwSGDu+nQqdEyXcBj0hK8mL/+8P//YbZBPbK8jueqivPde7h5oMDqW9oR9kCJDv
e4fc+MUGkDW+pnB514u7wil+e2t+A1V8voIGabwigjU5NycjzLX5GLvhX0qXqcftCjMI3nTHhdK9
DS5q/5xhYnmS39L71VNqz+oJjcZ+3jdZeN8OugLMYxmHltdajpSt/9rmdeWMcECYHORJ6OP0xBSG
pcvyIOgj0k4mHOvt8Vk62NVMB1PfD0iwXeQJHjtruEy5xbKkOubOgPGRu4Ar/+vftYv06odghb3c
AK6wAFK2Z2+OH1x9ATAahV0v8jYMb8uwLE+SVLe2gujPMiJZ+uwcfacawKykz06gMEZKfym2t/W3
R3TdlP1z5Q0XrzH38iSsh2ArcFa+tA0JAhkLWbA3ZxS6r9sbvj3L0ibVYHkK1b4/NYD0zqETnWSf
KQ+79NiO//wISl3ummytx0h93fy0X6qf2tbHtqxs+5+hB1s5EvypeQ3gyu1S4DFFCsitt0E4Lx8O
3YNoGugsVCf9hA8FeXrmBXLHB1vHGNR5yuf2xWFuwPrwXidiMasFHtvJSw4oZai7O2vBqs5j+ZIP
bncyzZmpRKOrBzUoiN30CMzsSPCehHcw5YtdpDkP9SGIyicH8+Ltxstfler6Om11adwek0+HFEPa
XnrsB+VhlKJehmvZ0hPoS2YM50muvpykAM84gVnhset9aPV7eUtgtdMqm7+1Dq7xR24hoiTrlgnX
4COkuj9t4VKEXLAuVtIrcXCoIfGCbxgT/SPqgbsjY3KUayyF3PZ4mZ4glMsaeUq/55N+82IjO6nz
eJeYJQJlXneRQUZj1G7h7Jao5x7CIli/AEb7E1J+dpUTyp2XLUb6dmHD2NHwcx68Z8zi3BWz7Cf2
m4/n2SmXJ2IbDFRNda4ct/0+vR21Qz9BvN+uYpk5jKTJ8pnJ3Mw6+BZ0ISGVwAv4A1yywUzcQ35U
upBbg3JioIsyatZx1TGTyRZ43eo8uc51AphDPvcMPRKN4sjeZziGrbOrdRUVaUFBzk3X1kEYLvVj
bSTGSc4vv8u3o/Ha6k+zkbcn1TRe5K5ut1a28q77ERtTtBuLAqV/KOT/LNC2gUORb7/U14kdy9MS
RxqWD2D8j1pm57Dz23x4QJDdvABNq27C2hmirrrxLPxdhlm23l+5E9sYs90YPtC/UuiZ5uTVBwuC
NLIYjoHDScFL4DKCH1AIPJZcMrkz8lgHKrFHC3iwX+Ab8u9gLh22EX27k+sDvYz320XY9sqWdPnf
T8VcbYS99LAN9fJjpLrOxbe6bK2Nc4TtBxNahBlkoqt09kXFY1G6yJ9dp1yyicMmr9q6SV77H1j9
+qGU3/nbLGM9tszdPbCAexKC2GPwoZf5K8kRQtfymswFcjD7YDL/QmuFeHLYJ5eiCUP1KN3XTX/5
gkaAQbogXedx8qTKjG4rtrZpzkg5aChFasDElkmY/DtbsaIkpf7bXHb99eU8wsR5GAt03Xq2G+Dp
J5ss1bxHr7cgCfXdlR9i1jfd1dWrTMtkUidbUqynXqaFUiURhOZ1AAFk6yxdtqpsbcV2G7e27W98
OjbKPzqEOhjDGDNl4OwAAuQXqcubxxVPWMYv+9cfP5dasYuUQf1tGim3cH3y5m8BRPurPK4RSrqA
ppd7EHYdkhvypPznTTl6HaoA5TQXt0wPn6kgAUyRbQn3iRMiBA/Zu+3Y1oCyQ4qtn1QH/8eg1fl1
/fXLk7ySPbZ3Zp3PrA+ztHp63pE/+fe9k621l2x+rstB61l/6/X5D3w+StFIbLT2uzYjNSvjyjZ7
kGP/U9vWRfau82zZ3Aq5H1tVtuS4/3rW35Yz0ls6fvpT/6nt01k//aVgGfAxmqu7EEbf8orj4Uyu
oprXtaq88FIQSoGcCY2IxfsSZtuKrW3O8ASFfkefqjXYXDvJcCsn37r+tkc2fTMAIUQKfn2i5WWR
92R7WbaX6r+2bYfJeyf9/lPb//VU/pwv5P4iBu03Hlwc2pjWLnNh+XBtxbqS3eq/xSr+U/dPbet6
Yjnt+hfkPJ/6rH9hSLx7TRn+Vjsv3MvQIGtQ2dq+0TKGbFXZ2iZkW+dPbZ+q0s/vEQzof2g1kghJ
YUPk4+Uk9870Vh7hdVNapT4TymZZnVXZSfeKt214B0wFbXyrK/NCI5e6jPzMhQIiSlZmuWvoyA+s
dt7L8ED0H0nWBmXgf+hq66Bhq8QQZHQpyhkSJuJvh/803G6PgiOL/q3P9hhsbZ8eF6nK3jFoUkIW
LkyvQZ3NQ+fo6byX9W8CwIBwUTK+B+0QndY3Xi7KVqzD6laXy/Vfq7Jje3WlGhBI+Wf4lvqnM0jb
nCVgJ7SE12gb7NeJ9bpf7s92ZINXCYu37GoRGDGWCMlvK8etmxwrhUwMtqpsfeong+jW9ts/Lns+
HTJ4lXKcjQdQgc81VApcA6QHkXJDA8mxfLhKHPHaNxm6/CzJsotcmTLp8+wyq86uyRzrIi/7dkfX
d/+3YOZvU4Wtq2zJ7Y2Knoje2mkNcuUOoidGHCGToqOVPcxeSToGNRdtepRXdI1TyhMwznrc/CEv
8j9RrVoNjlhnkzppSA7meXZNkAiGJQ5pTYq6IVu52+q+FSjon4XWrlx0h53ZwoCMAXmLfFi6FpxN
3b8TzrZFAiBS0a6Rqyr3pc6gMulV8V7G8EyET64vN3huEd1p13jmp8svF/W3W7QuXderLmsW2Vxf
84jk5OyZ01GusvzZrZAfsFXlwn5qW1d1suczmXPrKbu3f0kPQ31vY623w8YQq7gg9790RTyeDYQA
jzqMWapQzxAgLa74TLLX0smdGQ4yPctezwPmqScJ3k118BZp2VlbzqEmdfZQBnW7k15zl40XZS7N
g9pngPSGodg1Ea+6FF7mmnvbA+CpgSm6TxP3pEahlR+RDMJwmZX9kagkqOHJuTZ60DzBySLXjGgs
xPPMwb0oVu9Tf3xfEO2vATKwr/Bv6gOqcSOqHFSlLUPwKEtIT9QjKhCxXaWvseegLGh2D1OMFoID
bOGkk9s/e5Y/P6dV8wO+46U3tfLLmJu4aqX+X3nJlLzGB/7mBypI8ax5773Z+uYRrSez6wckHLQW
dZxh2AVNXX+tZzC9LMnLD11N7T2KOsCrImS71GKxBTAJJc+5VaHfpKqHColglKFKcNwYMVaP47KH
UBJmAgOOAmGinZvCLh/nKakeZUuKrCgcdM/yHGFhgvBWEQeHskJ+yJ+GP02SZ+dWXaT8MrUysCNB
ieOwBIB3rs/KLS5iVK9VCJ+Gj5GoioLhoc0KMEFeO7Aebgr3BlKD9JpHsL1F9Wvqp+h5WAqILtGz
ryZ/IaupXKWpzDDpRncRVa4C4TPDIlvjBM8NatjPKpnQ51TRtP00jgErCHbEtge0KrW5ljmWonjI
7qZh6B61pPOe5qWoM2B7Ns8W7Gp6bDtCPUv3WungijaQnTEnzObGUUcXxv81JdH8uNZAc6D86/DM
bcdXkeU9oTIT7auw3aF7ahwdzTIP09TkaLwBpi8MzbzZDlBnYK3aQbf1pN1hBY8MBg7gpReW9xVU
u/tmKbYqz+c5KYihDkgb2XDTSv2Wz2Zq7DXT0G5SFFPwP41FXyn7yYPl7oUpwWZEDd57H8Coa4/9
n8mQ/2GQSgcXDt2fd8uEzwwyEbRCUaES08+/SHd+DfNE/3NqEtAKCOK8B2MG7BodrKdZ+3+Mnddy
pEqXRp+ICLy5raK8kUpeuiG61d14D4l5+lmkzj/qOTETMTcEJAlVQhRk7r2/9ZFLtqbUOtVuIY66
SLp9liXllX+BhuS/Ux/aUeHmyjPzohriqYEadHHj9G6w6xbpq9I8JILEkQPscSM35Q5Soc/g14tN
M64Exh2raemeaBmmfAm1XMtxZLBpchRktzwz/L8OtooPJ5vNkzxV05ra1fGiPeIwnDpzsGhbXji1
//0NujD9E0Vz+nXexpi7u7bvNoUK1mYdYLEswvwRo8KZoH3ZMle2zRNCi/YB7bm4Ejo+yC2MdrsH
TOsQQ+UjsKalh2xzjOrfB6Xuk+rC48I1kEJtZD9ELJZVBQXdGX6aODcDYeUqg3YidziQLA5gMFOq
2bgUuql0O2Cb2lpuysuTZ+ryqnKoCVuujz2OFLrUy0Av2dnjn68/J0uLYGeXDZqz5fpBnaYiL588
/Om5Z8bBhJwiV+WiDmcU7t/b8m4bOxCSfzXK3XJPj7jDH+4onKECLxxW1HVhqVDVPJT05q1pwmgv
7CGE8R7VH1W1lfuTIWq2mQ61qZ4Vh4C14uIWTjzw0IZxeO6XxZDCPXGNYPfXDiEy7GRewsBONkgY
klM15ngYLgu5JttMZtlYNtgQ1RItbvEb/D86ykO+en8f3Y+YA/5/DsncgfoKVdv9+zRdXwK5vY3X
SiUauP7Xt5O95YdMZaW356xbdBSkHU2rQwELkfISL4sCwMRFbk5BALEwDgbE62pCcH3ZXamQy1ff
neQaDnonXnw9eWQOTlyiKlFVe3hiTIpydF4sSvEhS8m9/zpUbsoP7qCO7h1A4F+Hyk/764hcNzd9
RYHGv3cs32qqEsSOt7m03zLsSalcmt3s1E11dnLHmIITDfJmn5NnVMlWbNIy0h7VKhrOrt78LCJN
fRzsUn3Uo+ba84C9kptG6QJ0kLefMOB/OU2nn2xKS17cnFORzKkuGTSDl7hWXtEjh3dyp1mFl6BM
7Hu5j0rhTYag7qFYeo7NSzpo5pMWxOWzlh5kF945+aPatsgvr1GTTWcRatllXBbA/fRhZaYNq3Y7
r3hmU423bMo+CE1J5ATubzUdcC91iV2iXMpecq+Bo60Z3VpuGqId9gauqX5lWhDxV7bViwdsrEAX
WaO+iRFUvrQCWwQVvd5u0Ve+UApW+XYemPsRy8z7yh6fKKHp363qx+y27quluN0xr2LQSbbev7cz
hRSqYxX3QHRg6UbiT+jY3TslW7o/J7iI223wpFF8BsO2G6j3ZC2Jus2MNSx64f80IYv8Z+e/2nTL
oSo2n8/V4DUb/NoqCHNO+ZQrln1ss36CuS3KJx3F9APW7yu5U6GM7YkKjFeUvOpFNtlBS37BHaqd
3ByhSRw0b0rXcrNJXPN+Jksnt+QZ+0G9qLDedBTRp3CaqUsorcg4NbBikEU3ARQ2u7gQdE96n1o8
sJ6gZTd1MDhHuUd0gbcxtcHivsPtZA548gCMiV+EWos1Gp/4KDedWLUpU4jFSW7aGBHhA6kHZ7k5
K9MPl3f+VW5NIr/neV3cGwn1PcEY7qN4UG5Z3qmXOEBGHAXYVQ1FfU+hzwbshLhVXvecJp16olhh
uOl6x08lgSpfp+5ZdpDtcBG3ldLkV9kkFyaUo9hGwND0OoarJe6xuR3eZPcEOdp9Yd7atty6vVtj
WNhswJhXJ3tyylPcI5ZbYMHVSVFZtH3tgplVJz/xBNBxO27vIs3BCnyyniCEZe+qVXsbuJnVXm6i
0aGkXi9fKnMESWkIagmWbpqYghVMP6pqihF3ZbWjULzO3qmiznfI8Z2tTu7j3baMU+Eq1qMZ5c6l
Si0KLJZu3aT+nqiWPPBq0y4M6zTciFhzl8WsZcGaCF5L/e5/2r67yDVL6X7XQtd2/9vxekcBTG8n
d804t9dRqSmXLl3Qd1R1mbyJfhdq8GyOg/3SOiN8oEIvz3lk2JCN64yKuGF+FbV7k11HIzs3seG9
NW2h+m6TWJes8jBgaRpoKXBhn5EjfSrArzZJuXYpGzqrFT8qd0x+9BoFYpbhtnee2YdHxXbSXZxF
6iNUlWYlT+/Mb2rltZ89eSPKiMwEDuNk7InZVlB3K+vm2TDH+bk7gC21YpXmTQkZF0bVueKZerar
yBeBnhwb4OT/7PjqI3dX363oSCh+BuPvq3OoJr7cH1H3eJZnSxyXRrtGTlg75uFrU+7WPS0dt/y0
46+eoabfLDO1dqo9oN3+PoXlmCeb8vKjE1nKJtNKHVuqwdlb1Pse8Lppz5phOls7zaf7CR8XX3Rq
+8yvUaX0x3U+GDvfYPMof1rvyR1ShqRjaW1vj3ZXmp9oEoFFmjznufv40eapg0glnDdNXTfXRO+a
vWnUwzF2Owt336DClqB34GNRrMqDD2WmXoHFCkTwnoTjcxqbym+FSsuvD8oLDVRcaf2asuFHpCjO
m2a3ObRjbX6MbNjgDFHCOyTU7i5foOKqEmQnkSXWjnBAduciBaLGubWIn/Egs4M5eucB/IH4UPml
h/ggU53ECJtBeBq65u8cMrLei6cQa462exA9Nctwitsnr2NO2Itau6Nuo6c8B4cldFeOT3AtCPa6
buBBNToL0kDNcIvT+vwk1xynIQUIAuHSp2Bd8K950JzBeyoy702bEuViCs/jGoDvbaKsOcrN3oA8
VzhJf9ATAZhKY1x26CtK3crW9Z5DBOmreojUi6ir4Dlu5nfdCvWr3JqXCnBHt+5kV09zTrFmBfdy
KxLhrsuq7MEs9eA5mMklllb7WBmO8xzsxiB33hNelbtuVLud0w3hR6nvmqGxPyoqsrDMqZv9EA7l
GzZ3a2HF7gPzyDMmD+W1CRTg+SHijV5E2uqrbdkRl2SccdZdlCzjDtjRxI8I8JoRG7+l3aEFTC1y
wv75u0NrNIZf2721HbAUvPbLghtj8lu8kX25KXeQsC2v7YzbFpbVJ4qd+OSwr6luwHB0ReyuvBrL
wgbFe3IV41I49fxAFOCtr+LpY4qXQo8OPQccKJB7mf6WzMP0MTaxtR6X9nhp/5/9XZBL3/0DN+A8
lKet29AF+Paf83+3/1/n/5/95efq9YBy2zM3ZmEl64EJ+60apuamO6a+s5c2cBnNTe4omPx+tcku
gCLbW7W0/etY3pzgrBRvl+i8E+XCWtSWXt2qW+6M/J82FftorzC3393kzjHxvFXToDcIqzsl7ywE
k2i+Rq0Zwo3Db90XcGz8fNTKO7kYTf5fpXjRV1pbb/QoVc9hjRCPh5TcgNCunrtlITdtQ0F0/7Wd
175gugbr8T97Zfv3pjxCtsG2OxUxBW3fTV9n+t7OeOjNo3tXcbl+COw/IJJ57yl6Jm6qqjh4AVpS
fXQeJlt4PwwAdEQLveHOcl0MR1N4K2WmxmRfURMjPD60lbI1dG9+hcgw7HrOKoGnL8iyDvIzopxy
PlF31gUnbO8a9BqJruXcmFfc6Vy1Z+pGLFwHDGOrt9141JsIZvdiuCMddb7MdayoRJzL5EvukAsB
q3vjUmSFEl04BzMzK+A6XXDLnVS5AYjufX3vYSOWzjNMFwN2DBByx1wxBEEXk4zNTqlzsWPyBxbf
+FOb3QeIkeE1TnCCT/tO3MWt0PZq0uWHYMzMaxTqeGIo1fySRdkfig7zPxwcYQd/VEwTOhbWvzf8
ZHbG2IfXumzbW7ksDJXhYVSCS1w6GPoiRWop2bC66qpl6OJBJqubwSv7q+wvu2HwtME0csIADThN
uniyUzKPl6xIbyGwDnzV2uwe6BAGERbGaEavjlt80JqrFfbprkZac0lzRBXGaM5nx6WyGHW8fXLy
IT6UoIxPnhlbB8Ie5dGb5uGY1+N4UNS4OuVGibFPIOJz2gYgngbHPafVhNdrQ5Ak7tNgm3SdigOD
2mxdrxwRugJdBgAl7slPVJsscfpbAO0JbjC1gzxxqAaqhXice6x+MHcen2ILPHJvrkQfEZQKS/W5
JQe9jkbVeBldF5Y33NNXvGfEqo6n8RLgQwWCusj8eopiSFjw43g3IfgIsvln2rqbAD+yN7LXLVyb
eNHaz/EjtaR/Yludfyqp8ZPAL/JyKyRQHrr6Nu94OQeDuRPLGdwE/w7qwCosHkYmVPYEpJMSk58l
dYl6b/7wqDVgCpgPJ9io432DkfpC45+BrjUXz5p6UMj8ApgZVfu81QDJAO8brwm0Fgbl474wlfgp
UDzn6mioaaURfGQKJHdWMOxFNkxvps3cSdPCJ7fkl6JNRQk2QB3fYgoAN2E1iL08Sk/SQ2MM2rFw
tMEnllgeUQQlTFWXymDLw5Aj6FZfTeYEEFF2kWt/NdrLHtn47z3f3cdc8gn5gO/zyLa6dtGhkcBb
5zgGXq2qw8qxU/qXHgPL4xioOfgKLkkOb5u45YDSY9mEaOdtpq7E53LZ1M0J0ZJplQe5GWSNtkKd
mKwweUAkZztMCpaFXkT4PVXmVJ1GL61xsGBNLr77yDXZhtM4vVudEqWhoBrr/3HcDDCqQqD+P84t
N//6aAcfgQMjodVfbd+HyM8f42o+5tlbO0XRE8/cYFUmjnXQA7QVojAeVc8JdsYQKeu54N/seGVy
b9flXm7Jg0zDe+z63LtYlrIHXTRfvb5FUtgV3asYnXplDE74owuVJwRF3i9T07aFy+MADvg61Ao9
pgNQ3j5P/hDMuIMOkvys4ybhtdN2b4vd/Tq1+upCnPukAnG/IBSoL4VWR1twpvMqNdX68r1D7mWA
9U8/E0uesnPWav9CiQzOzcsZ5CGy4/emsEdn5QwNOcv//pB/nVoZU/RCevCSUaMKMHP5kO8TyM1s
UPckv5Kj7w6Kc+7HEAMirENxfFFEhIREd+5NSI73mb08fbWSCgMzcr/aUPpiqZS5e4dQwcVRMS5J
VFD/X5tLG07dwyVeFrKNEkxtgy8aWZBl7/cO2U+21Y2ab80BVwC52dlGsYnBwvh9MhHer5ufMcIF
r1Sbdy2ckL+JanpxKibtzdQGj8VcCJ9SMXHT+wQapjPmd64BVCUB4naZLDHsS6pqITjG1OxjW3Ww
Mg8myPIUHxw1vhaZWm9z5rr3KqxdIgZErzOrUQisl/kz3y5aE/N2X1MbAoo1m+YHnqJvQZvZn5UV
HFUCmSEkHHRNaZMylH4uq84G30eQgYRG/2ecvHNQFOWn0SY/FJMoNU9LCuipGrIsgRuWCWrBAumZ
z/nwHDRDC9OcCYTcOzpRdYpypIByb4GF5zkQc7uSe5MsyvG8hCkn906dnV0bxfxIlzOR8SjusqZ+
lPsS0yXmBGiJMXl8V3Wqck1wEmI9tOb4Tq7JhZqH77Ou1ofvJrmGG2rkJ/j4fB31vVd1cmeXkIha
yTanjcBNui26U+Cg6+9+35+jDvmlNUv7GMw6fecEVyqUSI9j6lWkiAKSJ1qmnTy3104qOio067G2
y2ZQMXKHXIwu1KC1svRpFGWqt9/HaIHyWc0VZLv/Ps1fXSwnQUMmT/59NoFNx1o4U+V/nVfuDrKE
j/ir52wryho7LNM3bA8h2HJ6ZWiQCKJg/etAuePrI+UXjHI12Hqm+fLVZshv8P3hk5dyCwZOrx7a
qPP/17/pu/c/59V+5SHchq/vsFwFufbXl12+3Nd3knu+PrSv8rsEsCtS8Z3VueqpXLrJDoHZEOaR
q3KPXEzy8stV0+1BNww/PTJCF6Uftow2sFMb20ubxvW6wcAijJGahW3xwyrbCYYeNY1CPdhRMO8c
r/9NWe7kZ4AV1fhT6CnWkaaNH4UHH8wb+kOUdb+aPPC2jJlOLgjTuNZjX7OnBWXrfdoKFtlJv1Ia
HuSAZk1w+K5HjLHF3cpt0hfmmXtEeM9mK7yV4GcH12N6aoKa4uL+WQtHTobMDyJ2ehVqe3YS9Jc1
VU8EdDYZ0a3S1H9E5XBWyHpOJZaIEwiGakn4lQpJhxS97x4dMdNULz3FinZrulS5VxOmvBV+Rvd1
cDIZi2AvtzQNo0AmlaWXrzYNE5fVXA754fuokEienzcgl/BNVe7lDjRoP7oZxVXdCaSc82NbP7aZ
OdwPDIQ6p4GFXjAlH2ZKRoCXJXyR8FmpMFnBIQfbg7p3IDt042pEamp61Bta2VVoIw5gy2LKglsz
oOPPy5MTDhZV/yxKosVrNGbjVi9hjcm2AgLDbsZljYDpf9r6mYEESFN9V+OiV7pWcJcvC3AUXuXU
950Nrinr4OKMjGHu52URZ0a1dydnWslNniDGfQKNAsFQ+9X03d7a5mtsdcZRNrlKrcMlG2fsQtty
I9vkwtADnTQRzEbZ5a8dEPOMqf36YNls6SX53aksDvKDZVsQDSvb6wy/mxoy1suXlDvjVC1Olg2A
cGmyCKtfHUfxhzBKbmW1KREE33eaFt/Imf8Z4zo4DJpxAUSenUfMqu7lwp1h/YO1srbfbdkkCkzc
IPOnqpIoSBoDA8/r/phaqXVPsN/6OraP7c1cBrgfRV2Li5bLpC3I8BiarcrdfW3jkFRvmzIz19T5
sj+qLP20DJ6T1r2bPUYHYq7JFdW9ee95qXJnxadw2TDi5J/FaDXvPVHL42Rmy7QQvQ/ufxRmfPcb
UyhH2cyjV57IUUsb74r4HsO7/lqVk/91R81VHFJr3K2gIrd3ZZOHN5Mg2U1PyscqCMeT7CYXDMn0
FbZA1V5uyr4alHXfqqkcl0fJNhQVGZKE9MIcblx7aujdZ4Xh3cPlno+G0X+EQQMlZGnXnVzgJJWs
gsRF+S+7QcA8kLmPLrIHI797NdaMUzxz/5VT3O2V0LPvEYs69ziI1RstcvEyGGfnXu7QOuCeakVy
Rm7KHQBTzGudMWDEeUOBHBt1pJINYy1inr+psM7ffSNip5iZtc4u0+tk605UTICzjG4Vaggfe5Z0
YziQ0dZOVwdbwzMgh8NvuYF6jm9m16INNVLiByPxUNfIMBVavEzkgrHLjFsWbp76PDLaqELs8BTM
QoKF1BcAHv5nbdmEr/dadHj54a3hUX+3WKsEmEMf5Rp2zTn562O3qIT6pYRRrsnFIAsllwWTWgon
ZSPo2n7n6WS8xwTgSzk9RV+FV0udt8qwu3lT9ZkwS8csdhE+fC8YIyN1kNu5VD0IM381F+FRvyhp
muUr4E2E8siW+iOrBuwGDZKgANzdo1zodTfOGBw1C3/jv1f1zPuMUx0GRluAfZS7hZhRiMrVBOwM
yP80Ic0BOJ+kHZS9ryvmTliQpHBGEtcmhSiv4tduYC+nJSqzg32C3QEKM+QL5kaZDAWJXf976s1f
AbSIrKx3I/ZfvqU9hvg6HstevDlc1lOMHdi208yPaDK9zbhU1aacpvROPHHyjfx7v6+2XJP/AXJY
0cYMuVYKLmkntdf9Jg3NfYdR29E2yupgM0lI66RZKWq/G0z7OeOvtqwRhT6iDpX/MLeA1jAmdwHS
z4rlJw0i5kWUViwV187yz5JrOdCGTQ0WhPeu0I4tZIuwtkl0GRUkvjQbz39dGCTKXDfba0EoOtpa
UfKAeD8BtzqyPs08UjaGdS6HZjy2kT18LQwzHo+Bvly5fPrINb0+Ivmtj15RAx2Xq4XrCW0jV6X1
qlyTi9QJaqqdPGgYS+18udixVEaNQIdBx/96Y1WeUxziHBDAohFd/ky5kH/w92afG5BlNHwzg0XD
NC81ivJylFJzKle7mYBXkTuT//2fkffp96Zc87QBeysEvDy8SziBLIyl7O97YfVmtOtN65Qutffy
PpCLeNkcSHFs57g9y6YqsDB3CF1GI9LWQEhHA1sR/H9FWT5kWtvgPmoUaMAW1djXqtPrwyEF8oVI
nmu68CFqExsDuZCbSQyFWIuVPw1DyuGEMWS3mltH4IqiJOPJcUvfwKarK8dpFeZY60b4U/uqWzOL
0dVgR+znl5eNT1q1gHUZj+AbW2I4h5R+InW+0XOBbjS95GUdrWCUkSidq+hsUwtzCYN+Tb69XQ1T
fs01XhGFV1u+B2X1pNbdmkdGRQqdyGJV9wdwA8vUdlZvqO/1/TzgIGS7eNI6r13TFVuTJAxV7L3A
i6UNt3GHEaVZrBSRkx+hTNDnhctDI7kzdc1eT9qkbAKlwxZG6FvY/+Dp5mfDzA5FVRG/w5Iobs33
eqjxLJyyLfileGMh9Cu7/hyFjbri5YgyOSpLv0WQEfVnwK/UkySkdBWV1GuYEFRBS7UGyhZvh3rx
iO4MqnAJUZCcXs+VPuBv7LZ+BaKidYk1ivFP63BhXOFhlcLxs/DO4ZQm6xiDraBIVLimWJTGGuFq
oQK+NRLo+Jhm1uJPEqDIVqmkWo+z5e4CWDdK1e07PeIiwKGLTZsrbUZoxdvBpC5mePHcJXSJESTj
sfaXw6t7ebZoGuwYxz4U6c5QJoTACvX+/aDsGFHMa/KPHwyeo407od+vFDuFTUSZjjsz9jTR5rjg
0Sjf5A8PC2/ap+5tBIG0J+OpnimmxT3DxYFBLfhHV6h00cz3IcBgN3RVvLZ6E+YUqqdI+dMFeMs0
42W5g/TE7i5ZNP+22LkuWl6UNZNsxQmupd5/1jl0JJ2f6FobBGZN00C+MXJwzFET0ycgei7TFgdc
G50YCm4/I5xgmIjC51TN1na3IEVgLa9GvXsNeF/4UF5X+DLjD5qTwnH5LLv2YpgQs1hTlTNB9LIu
fa1s87ANbhPE9bl2f1YZrnqhGv6YhLLtXCaCgyb8ZQAobCM6USu3tbzolwKHdVWOeBNr4/zm1QQs
CEBqym8Hi0S4RkZ8MDQieV6i3iAuuGtjyvwgEk+T5m4xwqV8JKIUSzFVsq3MkJT0M621fjvXY+9P
UVZtFfclUopiZSV5sGmygviMKLaWrZTnOeKEQ0dkMNa0u3BMOtCU06FXfzDzj9be5IhN3zy2KVat
DX5dxPM3tle9a50AzwIgyTUwPe7ECxW5BrCjJFrj4pmvGA1q6xn+6srDMHXVTWO+Spxob5mKuhIg
u+zEfAEkVpsUSYL5yhgf1apfJLivuBBDVa3fa0ZosW96DT3xIwjrBqhT+SuZ32Y9Bb6WRZ8U5+Z+
qz9jofgsqJck6wItdTh5IFOX3EY39q5PrG2ceoeQGUXAdqD/IXwDwsR+TwbrWo4k7TPvbOp0y7Xh
YqiM/nmmJxuB63BXtedg7jGQLaYd9rw27rJFtJ9+4pxNvPopLfoPrcdQXu2mezNh5N/PC663JBCI
NTqJPpMndAFksqdmGLBhyD2xbsoeIFjyQ3CRVk2FKbBiKIdqZJAVmVq97nZce9XPHAL+WAqcjGrb
5FZww9uw25DaSdZj7TzbY+4bRc+DQAFDm2VveNxnvuaR8G6bLl61bf5KvSgix4459JjG+CVRvWk3
GAkvPrFURo+bVslegPnfQKe5q/ZV2BDo6jhFdz8c3Fj/VSrprzzWP9vawCywgcyvMociwr0rhn7a
ujnJglijlt3NqCOKpvBNIwo65sD+hql8VJP6Wi+BqmJaErG/jdbBemHgC0eUyrbCXMG9azajYi9y
5+pORMkqLm2iJUuhbh2Oh1LjpZBTI2QD74P1wlPTDteJdmjy+M6hEGNVZeU1T8s/ueEc6tr+0cZM
vEbzPnKz3DfVbE+hCvGgoMOvZQjQ1bvDscPNLARV7ddUoG96I4HIM4jUtxXc6HWlm1aKVYx+YCif
LmSjKBAUosfGxsRUSu8cezeNzRM2b6Shc3NHFGBnzUQyo+K5GNWtiav31o1s6oepWYktbjOlfPPU
MjmKdRi5C0PsQRgRtPHsZZq7zIc/8xQ182c52q96Od2EvdZzu97a4XiZQXOmNuS5Fv9JzbYvJRhr
t2zhDJY6GTWzPaRBQJm2vRtixXdjvO7fp7j68MLsya7682hT06gOL1GX7VtqcNKReyLp2i1INtA0
4hwBDqSgDTBak1l+WjEDVxrfaPh9QpW3sn3dlgNB3AlmHHxooAF4V4TWx9SNH3hT5ysnU55bF5BN
F+vvbZ5+DuD0jHp8R1/2m7Jd6mKN3SziQ2/mTxMy8nWmlg9VD7w8hsMkUiqquR6PJiZiu5I0ADV/
BrGjdt6RgASm1h7Cvr/haYSHoEt8fOic363ZgqbgDYvHNlbvhQnyF4DySjEHLC/VAmxTdta74paC
5llp82BtTM/bjbZ3eM9bAH3Qhg7laHXw9lOK5SfKIyJ8NHFjP2GKUV7RDVPC54BN1/lFVgGRHaLC
nfWp5t05VYe3ni/F1O81pggD0mf24jXKiSffI8Vl1arvHS59eNVwpi8tfdclw34sg227b4di23JZ
eEgw8yd3OK7I7cWM/wdQwE51jYlS7Tv81NQWY7HRO6clrM/eSMmnFNsh5tc7uMHvLMNCOaU+rRib
V7vvzrrX3fdutsbP4VZ14YeVM29EQoZ1w5C9O2jq4ZOWYk1qBpcHE+vPmXuDjADY+IJhQ6MNjGjG
jWuoFBj3O5N5xsFjtlzmV6xHG8YBsUqsip9L/2p3BJXnzB1XcHjusmRsV7UDEVA1KTgy8vCptLPf
VTc2q7zLBr/2ehwjER02kXoQqvfgGAwipwhydhGKk9Eyyq764KPv+N3Nvb61gXk7rbgYRO8gp6Q+
iDtbyciG1gEoUWqnQO6+wiCk0CkkhGYQO2yEwUV2uIxYnsw80LXc73XHQ/DvuiuRDLmfP7Y5jCiR
KupWN2A2tE38gAF8F8C25wXHSPLm/VLHvj9rgMiYjVl7N+ieFHMCu+n1H2YHaXxSYupe+o+m9bah
ACnaxngUe6nnZ4QIGhIcGYXxfqEq/HgYhNVmsq5DIgK9quZErNN9Pgv3gMnkqxMD7+EN3ovql9Yx
Np4Gfp4lfJ0kPptKicPcAEMx4Xap4weNx4+POomqJvx75rg+h3H5B5PRaGVqPWkl4zloXYxKip8a
5Dp3blBJaDiCBbGLP2dx6cP6ZDNYDLviKjyShviLgLq6ICB6Yaz94pK0WFvh4hWhj5+TxQwgdcV4
dT1eNfbkp26/OAzyNrcxkEpaOKr1a6rX/DqGtd3M6p0l8pHBeJauTJcxmJ1RtxHGfwTx7O5klQsh
yxrhvY3Ds1UOG023RgZWmGbEDmwHu79XhrE6xEp6b4QMyPGkLXSr2BlEpup6HhjQRmKHSNto7dwn
IPRsR+FP+FawU1Nq9iKt5hfATaP8Iej3Iy7TQ2AbI87AHdnKa16BMQNxb64yqm33sxU2fgsR0xuS
dTJbl6b3qE3tf1vKEavlc4wxa0EQGuAjtXdptUHKeJ8I09yqRf0OZOHYFzPE53JBNH/UJsbVo6ch
1i+j58p0GAlRA+USJFjVasi4s4zBTFKCXrg7ipYsrCGdYZ3YiHvsCVWI9SPpQUCKYcKz3da3pjE9
6ap9rhN+gRFXODUxlSAr+dtyAuFnHcThfBNp9i62x495PFI585xRkbrCF6Te5BrXCSvxK0oMykZm
5us2WqVuWkLw1qsCmW+pbVtDD3nT25OibW0Mj1aepTyapbkVAG6Xh1S5goOKFGqigHq30OVw/0h5
sCnGCXTgu4iMn7qtTNtAF8CSkZBCNGR6mmXg7RgRWh53f6mgHWBggm1ihH6FMX4XRzCSUuOPYXfF
yh4J91tQk3huEkK0wAvq6i12VR2qnOOnuJyuFI+7xLH0HwRcfuOhXJ1EStZaJ3E/YVWU6toDwL7c
p1QGAaWh+WpaWssBm5gYsa/rJPbddGdacGm1cdw7mnAZByTVGtRcCz2le0u0Ghx1d1Ji7rayMVdt
Vj0nWYEcyT4CxvTnkvHz0Hm4+hKkWNlZtBtwHIfaOV9tStgr89ekeZ9VPic+hWwVt2l/c4rh3WmH
T0ii+3ma1raufZRjbEFLHkD0Ir4IxsaCTzIUa/IgamU+itS59a2LLCPJL8LtSaDUKols7z2xOhzt
c+Mp6B56UwXVDUMUBzEcd1Qn8MeouGSWeTY1m59u2OHnRB6jUZ27ilmHKIvBj2L1HsORZ13giun1
xTaMpocosAS1gM6NhAoGLkkAs3l+c70H11YoEtEXFl/ejeuuSxhgM8AEXxf6iV76ExRbbM5XounJ
N0Q7pSouRfYMNs8j2RnsuSfXTRUZmzHRmIkJja56XGwU3TbW7rENAXYS9KN2AW9wr6fmpHA2Q62+
KVlGqqXXd8EIc28MMMPLwKDVTr8ORfcZ1ZTeW8aB8UVbZAwwBmdlMapk9jXcqemBkbQFdTjDpSr2
1lopbD4GP4TMU9YBtblFbWhr101+TU70FpGnnKY+XysCNmDi6dPBmV5LM842gb7LTBLSBTpUNKjh
xsYHpjT7t7QIlwg1M/8g4b/m2c2aFwK5kkYj0opfnbJLEJFOdvo8jry9LVy9t9XAkEPYHWnClvRw
hEm053gwlH9VAR4ZaVRduzDaGhiJbL1pPFWp/jNTEOxGCeT3hTdUd59UJD2TEC+3CjUqq5pf/MZT
HOaGHj+lYWj/i67zWo6TWdv2EVEFNHF38miSkiXZO5RkyeSGJsPR/xfY6/Va71f/DjVAwyRoup87
XeW483EBHkfK7fC51CZIQ9zZCmSBCiVCBqqV1Gj/soBaSBx/FkF21l0NU/OkJFkosIGe4voQYbCx
grTkrqrC/OwFtlPZN8Nx5T4sjB+uoR3caaB+4sPmEeVnUWB1il/3J34z74yo+50yo+uE5TDOvmm6
Jg0WF4LpVkVEuN4PPE25FREcyncoMVC/u1/kW14Dn4jlmD7KIOg879wX3xhOY4UZCT5zZMmL6tZV
1rvkz8IS5SFOfXOvzZHLUTmeM1vH9T2W7S6OmafpjP3Lsn/hHoUGAql+7g6dbRWOe44DBW9DjG+j
I7FC31LD1DYkYO1fEJIGq14FsIc+/eFVeeKV2vazm7eMNiGm2hOMM6KrkU6cstRnmkoXFQgGvNyb
kGyp9aoKes133TF/KAMuVQ5ngoLtY8GPt5K9eNCylJKhJd46cEsj7LsN6T+zn4ofniPbeg4n52Bk
DNCtkFA+eidGADjtMYf1TLxbVSsgGuMkTMHq3o/Ch/KLjjcA+elRVg5R95BZzNScCj1N0hOLYulv
UUVQw2gW5EH1zxiQZjs4XPeJ252BFRD6adnVysJmwyTw3M/OraN4Mt5D6b27bf1S61yYqf1C9sWT
6ciNFZJTSAQwLuAEyY53dcXdgqwLhvihFvpb29gfmttRV4bpVguy6xKdYkzC89+dYoFiojuq9poq
fMDpAKDBzebNxvdgnrx6WniecCrEUvucms5E4a7+Waphp1ztJSOSeOVGol/3BQNv3YbNEHC1MIpp
ZeEjFbf0lW1ld0XQfEgLCUXUTphSQn+q2ic3s04id+q1qbWMqST0ex2D6iHRtI015/O2vrFFCk4U
fVL8jPLogHHFXRVHOz21PyOvok5VgQKSpEqUYrw3x/KaOgSKVio7lh2Rqa1ebmGFv6dGDV3UJKHb
jrdJCvCcNPDfAolxsL3lI5za6ObGEpJwf5aagb+TY0QrRI9BLx6DBglFEPyapPZsEiU0OEX0rKU/
8EyU9mSutVCHjdWb1xHvsY1ojJ9u2xxNP34qepB1FICfTTD/2FH2YzS611SiqyZtAfergu8c99cx
7S9FAj0vCN8ZQrwTrBqt3KLb2eX4oy1nXZ7Og1zLfRiBU4H3uAnbjrH5XKkc9qB40UaMlGb12CQA
3qSaEP3wbRIp0lqe84w4pcJ+zL3eAkHXvk9hf9YVFtK+vJh04Zbr7Zui8NZ5j8mdbLZxH7/FWWWt
fym7/GmL7CMoS7iWZvGQ49bYuDmdi1ORtmQ32OOdJtlvA/LjYTmh1TbKEzqjJ1PrIKej/EVlcRh7
bAkjskGTRKeo18qOqxHO+WSJjQ6migdXiBZE9mt93UxDQlJinO6m0D2hoHx3LPUjm6Zbh88XsJpz
4Q55dVLc2rR248sCDqYX7s0qWbt9C+FYIy0qma6Il+5wrZ32yhZbG3sDnj8GeZTZ2jO5u7pJ7w5k
OuCiDw188FpM1vlSpfAfB5fijUs9ZSUY0XEVy4vIXlor3RCgel9FzVvUAYHPl+A0EjEFsUTfhQ4X
CvqJ65QFeyrib4HbXKnc3gKM8pkloEPLlLElheiUWflTE5nf88GxmOhFDGvRU3k+Lk9Ww4NRxk8L
VSDUKcpQPC4PzMaeCNV+K5vkJ7PfZ1SgzRHbfDKVp2CD7uXNLs9VGXxneAAfI2KIElCoP2sAOZVB
2Eo72unWy80DLCPKeskoGDKokHxI7Vy4pXZlrvk65NR2p9bdkZctN4Xt9MzpB3+XT1jRTFaWHmR1
kYUGQMAJtl6q/WTeuxrRQlhx4B2GSUM3mWNZSUhWOHjhXRf3TBpxTgDb19ZlYhNbPNr7sc6NOy0D
wVIoEUAiXCZqXqQjzzD24+irI/K4eFWNZDANhsgftbHGNN5N6/2y+nsbNvQJ92WdBRsXCQdG/KXJ
s6ohbNzNC7IM5vSn4c2zYsy4CbBw3GFcK388Fi6SdEROPxzqyIYF/9QVrXbg++wmg4FqawVU+jCx
Z2rzMmVVve8YoVc9z7CuogAZN0/kC7+3TTYru3j6TFp/tIzO37vBL5fMzvWYGe/wyHjW1NDdEt0K
yTnOvmsthqqFYGjv9MZXID1uGkbYeRB8iMRq15SIvA22AZYvMHHWJd/JoVvy1F3cz0O2SDtFLhy+
wP0Z+ebProa+PdIJB21wxIkZg3QqVo1vvvoppt/2rhy1i5rfLp4RGOFAn+pxvve9F/zzsD2UJEtM
ct2NyXnSnce8vJWJ1a2SrH+SIehz5nnHqrQoabq31ERN7nqf1WBj4h+q+9HOHpIZOvC1nLLhUJ0s
PezXdSW4I3xS4FGV3ZGPITcqVAMYfrNhcN1zW4uj7CwCdWxmbwcRRhZmEzA7dAdHAsMt8URNhYtD
Y1htE7u8VUn3NuRz0OKQdPtA5L/6eKovDU4bIeVt3WamLEKfB+wowAeE2PqR/haP7sUPf5m1AJOt
yEPzmHCWsSfpHpOnvH8JRIy7kMccLQpFuEJivRoavByGYlh7fsLc2bX7FZjqPol14zX16a3xjmV2
S4llyMmHMuKT1VJ9cTrryhz72dHz1zr3sq1WWTFEi/ANjxEk7J65R82kryF60A3OpEOX2CEqhxSp
2vVc9tx2JmJ1k//YnNHWSSMY0k7TPUGmHGWeBFjYTvec9wklf95Tqgw6wBUsVJC4g7j3zcAcTiN3
yZOZt04dx0DR1D0bGYaAusDypStKaFUUrOzyM00U3i+yP2QjdWYjs/2jaR2bvGlXYwgwVU8Un1w3
fW8p8vG0KbSVhPRQZ0V0DJNuHkCb320kLiuqlSF2J0N1r+c5wIppfxQz9BT8UFRY1kaqMXZtzjU1
S2iy1V2INLBlMPIQOFyVsqDY2eroTrprh75uDUel3PrSxiV9BPZw5sSaVlHxi6e2By/jgsEZId1X
ES4VDO9WQ5W2D4rM9E1NvNFsyH+iLn8JbbXOWuo2A44aRk9Zk7FUeUw6heMHT4RIWcFatbF+aXp9
lzOmXI0uyul4IrHc0m9+aYm9pbdqh0PkcVKJu3JSuY1MAlumkIdDGFr1qafennoQ3JN0eHEkJFO9
+QZqxv8vJ6g/VGSDuE7usoKyOvNWfGoTh+iVbocXAy4SSsbnxgU/VRVF+1IMGqJY/CAzP99OjeBh
3NdvWPRspT2PPwukcVN3tFN60iwuXqQziYNrFrCZrWK8s+oZE6qg0xC/AYfPTSvGtRl54mg3tlbE
ZaH1FgLsmkIgNxrTLMd+ybMqX7uGDNZYrki4nKhey2RNZJvEAGq+JW/ZwFukI7ewyCp7bVnWnKeg
zraVvDYOv21gNM4hiVMITNz2yHxeKodvrGzeEj0RlZjQoVsDknG87tX2bYjFaX7G6nM4hcWDTgmF
K0quAv6VbZTW2H3XFdM93tsoxx1BIx2oM6MsF6xn63hlsU7C7mAxcSdeOCditbXkHrBY4BGz87tL
ERHeglb2XXes5jE3g22XjK+iR3XZud23OkDrCQ2o2kuCaOiim9sQTzTSflmkBFHWCT9K4bQb12vv
QjBUCoe+iTFKOFI2d8pP/Jv5icbkvtNbjfBpDwVM5xG7IREmqBI+rUmFziRspCVhU3Il2wF2a9xI
qP7LizU2dDeDNI8YlRQTwwqba84qjc8htN9181c3TJ9YzxBugVG4re6n2tFxxgmoQwfvmG9xtGU6
Oz1DQQFkiHtNjciEuofWd9cejNkhxSeJum0dad/9yvK2rVERuBanxQXkz91mk0c6ngWmA+y11g1G
OsxzEPcyYmVeu8fYx1rjiZFueGwfExGMd06gg20w9bEklBw3LIadhhc8POSnRsv0XeXd43HBwFAf
X7rBOEy1TlV4qL41HYiI0zdrM5T1euh9g4FiNvHpw0tUN98zB4hM/DK7+N5jts8kmKdi1w1QjZgO
tAMAdORrjNkPFbrxW0geiVYQZk2406avtc+q6L6LkFyvLLikLdxKq/3sPQr6ZUIJHnblc0NRgLw3
H99f6VD8EN+6gOlhgnvDFoHOuzar1yJ3PA0u0QV5kjxoVol7vj1yyU1lsSqgomyMjjmfO3vi16X8
0kX/0XQ6IxanPxj0PfvZdLsvsg+4G6RX4n4K3svM2HSrR75RwlUVJZRf7GwfYYEL2XCTaskh1wl0
rgJxr2o/uStqrm2hNiE/8mosfeiBgOCG8u1t1PT9tfS2Avbsxhss0jba93EsbjxhE0bBYmWVyOeq
QsIDKXdjMgt2G+YdhLZBkJ/KzwSRFVOF5MnU/WAdKUqvUWHHvKJwkoVFe5MOylztJ7X2/ocWHkBf
daydrGtXA7NNg/zpurM3i8XUqKoh1nX8K4Y+7UN/qm/xvLCpvuUwae+WTU6miDKi8lCmDt+2niNo
guGQQ3+Ek2vSlxKs7mk+Lv5VN25KRT8clMZz0sYJ14H+WmMvsTFM012H4uA5jr2xJv81jCMLlRs1
7aLO+20VMJHJe3QQyaoaCnVUQ/3cueW0NxMRb7squw5QxsCOQedElak9Nw/Bxl6b4iM8gNWCxDGE
o49FpY9NBdXhrajq9tqV3mMm+UHllK3y0qiujd+UZHjvPB76XoknSwO8gevYrQpGivyUGZto+Ohb
AxdxF1g+aY0X4cAsLOsfpcLJBUUXQ6F861fuLQcR25STVa8ZtG4DpIMdECueOXPQRv+VVOMmcLqG
+MK7tGqHHcbfMBeDqz+Fl9BhrsK0bJeaZbTutZR6jNHfGeQPMMgZvuhyMY9yvXtDVA+qTSnDOOFL
NoJ/WjyXQhykK238NZAfnATCuMa26DaNzMOdlpGMoAzvl2vD0cybl6HpgpWFDfLaHfW1W4/0z2L6
tAbvUAlispNfrsMFOuXZTzWgrdXdhrGfRoiRHMNTL8pvVQqZouHiMutndBwnv4LhEwbRNogrXDxa
c+X61s9ZccJAHHeS2jfFOjDdswnzOgN/2Xahc/Sh/NwhVPxmzDHjYamBthf8AK71WWeILdERFRRf
d0PgYWqTZM++A05tumQU4QVy5xTjrROgB7YVfI/uYaDQq6yDftq2JtT9rrqMbZrtoWUcxy64EReC
9IVaRGoMUHVczhmO42su7a9qGi6W1d4YpWJbHJ3SgBZcnRqEoHqXWi1X9zw6A0e5OUlkMZytcyon
4qDs5mgM5KDnw5M2TsalhQtkwgPeFfEhrxjiNr74MlPRrqRTv2pFM1HnSnkY8LuZKDMVpKfKi04N
WBo1t3fTapqzQVhsEnnjTmsaf1NPxdq3Iq6W+CHDmWEd0tcX1R5bpSOcSR7lqW6i7y9/ZA5xYsEg
SJzWvkK7fU+t9KOpoomr39z3iv/FigkvJG9950z1j1BQhEySWU6fgKAJMp7MwgvXFhZlVBhAbG1+
5q7qdhCf6GHvkib5xv//6H5UZeVvQuoFlGkp+te+vtJ6plV2+DXUw2Ntul9l1rx6Y/0EChGszUTD
J98lOMvHUUoFTAcsY2bvgKNqpAY7FpRsIg+8VZtPiim/DursBuKEUdqHEfTeWkl4YjOaJRvk+czU
sg2xO8ducDB/uBvFuHe5g2RY7HM67sDR3kQb/8LcTFJ5VsO+0KG1IX+Pqi/p1q/kTFGNlsVNWTsj
4MlJn467sn/IrQ73Y/lhph7c9GHbejGUOt0qyWVAd1rO8TPaCMEuMD5d8wtA09tGk38ZoKRtpIE1
AtTrWOlwev3obrAnY5XE0aUsNFIrRX52UKulUuX7ZrT1LbQ5m9FFv26lszf6IcRtrFREsKhHkxPj
sMbtn1p3FZPSEEUn6Y4RwmtfNfTw+7FMvqJCzaZTzVFIje9NKqflUMVheMskbM5AG/sXY4r8E5WN
9VCTPe7ZsbEdXPkcldW9aAmCwKaajxFv+hyuq0e1HL23fXFSpkIKuHwdjzrBVSI946n3AP0b07+h
BLEaADEGwp1gTu1Vo5Xbvrw1k26cZN7teqmFG5UyKCvrQyENxq3UhGMZ8+8NcutF0yXO6YCCSMmt
XjZ3oUdwe6gTuwDjyPC1eutnGnLl7i0bqm3V1QwBmvBeMxj097L4DAH0VEIYpR9q8UYbzXenUTdL
bw65n43bxmC8mzWpQz1IIBbKcGQJ+vsmFB+ldQoFvSY5gS5w2C8fjkNh2cjcO/+LjJR3il+W8l5A
UPYDMXBoWk6CSWkUMowYQvOGYOUW9fot7lvYHsaxDLN8Z1AecHLnfjD9mcrDcLRUBCmOcF3Lynyt
h/gZhiXDUXyo7KZDqCGdq5zEUyCSR4s+Zee57T6tpr1fGncBT3LEouu2ACAjmnKbJFQjSexM4mpl
qkFsoFGy5oUMdkp4MXVO1Rwtd1xE+7Ezdm7TMCqh2OiTWbAqtexsDdVnkHSfaQ1WkUwrQz1mqm25
aZD8BcWbGTmf8WB/tV2BX7+5EXpW7jG/By8bMVZQzNqd6IOSLIB9KSuKZ9pNFNNzZLsviTscdFMc
VcRQVWvMM/Y7yD0sODotD0S79trV+ZdhaVullzwwsIbofGtnK56wev9RSWwD0w9LWOSwpUeKug+O
SyUua4rXKfA31ThZ+6gxvvnksCrlf4/amREfR2eth0gB0Y4UiHw42zm5p4VJgTv3vum4uLVBccPw
qIN51T2pjlpMEyKGLVzngnCMQLugfMwRMqz8aTzL1t/Ek02KEk1ATM4CnxRgVm9ne9WjsPP3qiar
TNNdvPYhpOnds29RXhY+sgLbe+obgwGbvaHLBYHGIwEarvUtJaATuQn2Yrao3qXebjRYqorU0CE2
b47hkhmKb2BCzb0tg8P8yAMXeJ1kaq+sSKJNR+oTKPtBifpqV4O3Bmtk2k1o3UpT4j5rnXor4fT0
HszHoTmZLWhwCJxSaT9xciDqkdrqqq9wkISXarr8tT14eZYZzEvdIyV4+sbYKHmuTfvWaF9ynRIY
rkizIn2vIeyufYdBCQPFHrXKDAPiJxVjO6GHI8UBRr9B/UN5xq6trHPruvihlCRDpvTZGFq4BQXN
trn0pdVcjCJuLxQgJmC9XjtAH+lXtVYOx7y2ysfE0tJHptXz62VDUaN/xKeIx6YT4AUZRKGxrmy9
3v/ZTUNt6LbEGqrbsgk6ADiEbX3/e5KkDxP6cW/Y2lNdPlKHUY/QxZ5KHfOOZZMg3vWqfP3wu8Hc
KiPAdMenjTZ/T0QhHZV+b2rHpR1k6+FhUMTXz2ddFmhLDhGCSmBrPtmyrXbqZg3DzsbG5T/bsthb
G5j63JYWeHeNsF0SCtp22t+sofuzYG734Fmyv/vXdouxAVY6PYDWf9obysHFwjqDk5rXv5szotWu
IQyj5aTL9qwYiZ6K7HvmIrvSVMF9QqbnswogThVl39wtq45fpHMG3LSNh6R99qswO5mKWqIM+5Yn
R+M9kIGwzpDfNGvpDpdep/NdDh0rv16HkPWOy2qS+ckeYYO1+X3iMOjPZBVSNJvftspwnUuN302X
t/L88hXUxbos79THRDZOgRdSkKB536r8wHRaWy+rMcrTS++b33Kl8Tl0/SaUUT8t5zE4klJGpc7L
iWwJqU9JP9gte5vEXo9welHVZMXDsrAzVe3SilsLq6woWrdOgddFn9frZTeM5uKBN4wPFRnM9OJz
mzyeIlhXgFp/z5PW48B8QO4pUpi7phHxjRJ7tCv6IbsHgp+ZA2X5gEWduynCuHtMsdTc1LgqPI2V
ctYB6ptnxl7VOuyd7KWh+sZ9Z/ev0YSfnZvZ7pscbLnKtLb4YVXlF6GyyCUr+ep1Sf5zKCWywUR8
ygkie+YVv5qBEUUOpgLCUaw7vaTjmPT7YGBEs6rOVKug5Oa40FhOAv2AaGKGOx2tp2IfgYV8AUSc
RDOpz6xyH1wY/h9xn3z3ZFS968wJGL3V/ncT7HaVJtm4i8uQaBTfUA+EyeOrmbl0QXPg8rItTEsk
lZPG4KdT6mHZYYSGSycRlNtlddlRxRSHkjDTGO5wqt/tynDYOlDMNstqM5+gcE1v2w0ejnr/vAdZ
zwX0aXA0u1dFtJ4qV99pwsCFeG6znN8HE9wPyu5+f9Rlh6yDdi9rMK2lyXL+QdPh+XcReH+h4LOh
SD9MXUpcJBDojbSg/NAqOyEStIwu3GbattGG5AkTg3hdGXbzI8+0q2mXfQhG/DB5QfRL5fY7BG//
tXdMjwjkBtls72ZUVXx10mQhTq7Zezsmrx33f26Ci4vurQ+6N7vAyiWyt6gH+IOmdHqQbul8Hxyz
WIdhPz36RlzsfCfHbievuzvY/d6e1ObgRqxpvREq1V9gFCYYJkX3Sk8f5WSaV1HmGC0IpweaAAts
00hduXAAisIivaZMnfYCr4VLmlrZvlW4pGQSgCtP+/GS2qLZCwmrQFqA/61l5BejHc09zjbhxfBN
Z8+N4p7TFCFAQYfLXXYnIZ3sS6T9B2En0QOjEYZ0huv8DLM7fCWcz4Z5+KpuwvFxaRrbk0ZV5j9N
h67+V1OBzPlRJ+N73zU2vW+bPsGeSs5kn+37AG9T3JYpZyzbKHjuO1X20bYnLnRTVjqoX9A/5GZN
snISTFsznvqHZUG8rLsW2EnsllVjbmd0KHFDUdr7kq6N4O6EWjauPuHRjNXw+7gooajsmUF1Bwj+
OZHmh1EVlX64/vdN6WN7g06J2aB3KEhRgWPZIwZGl/AgcBXeQNoZtsu2vvCCB0b3cPRx3AQTot2y
ze3Fph+xZ1rW+ijIr1iUHZa15UTo0/xDQnoedGbOsSxsyw4IbuYe+rsNPmcFlOuYx/afduAfGxNr
u9uyqfQ9iaVbdSgqItSHLGs2utnDrqCA0uy0xOK/Iw4y2qJGRI+pTSm1LLO+uTwWIALMG6lNpuvf
67WqMOCjjvu75bKKcT6lpnnx9xTLjsIOm5sDpI7ntIcNTF/fjGDUD0vhXmoZH4IL8/+zMbQd/aAZ
lPiXA5eGy2LZgQ4VOHg+eJpK6OOp7xzDeQKqokpcO+o/tzBX0FpwDfxB1bAG5LGLe7PEqMKe0OMU
LYCjcOWXNAv/IQ4R3viKevqyPXf9J+w+9Cd/Hu4qhSxGi1ray+JUlLhC2SNp08Eo1XbZ3kbMiPq2
fAXFcTEnGohXTYAuc5vIWSPqtVPtcjWtlpfNSHKpHDqszG3ttGyqkpS9y/rvl8vWv/s7H+Falmu/
/rV9Wf3XNtv0jGOu0m3vUUMl92o8Reb4Z6Hr9UPc8l0nC754Hrn2m5EgPtDLtPwBaPdpW6Xzrrny
pTGM5mg5wtp7RhJt/Vzg+oEH/ItVGMBnKDyk6dGfhga+TFUWv5J4SagxHSasDG1bi/Hk4bIVjInY
wAqn/5PDdVQq/xpLTD3b2nwL7VqHQVp4zNh77a5/PZhGh62oDnS/0nsRHoJcMrVukHZ5Zv5e+sZ3
8sm1Rwyzi5M0sRmM3QlCwtDuVF5mr50OiDZqmbHTkHD9cII1J8i37WtXheWdoapspyMQOxZtmL94
43ikGCnfjV4UqJ6C4JRHXfIYWOGv5e0m0+MfVENxc4u8uwYhKMMwHzB/DhiUYFoJ3EDphNYeO8mP
BEvSy7IQcmgvymqh19oeFgcas3QFQfIizNgaVksbtJzzS2jaaOCs05/Vf06xNM/L8jXPs+Lw99SZ
gBZsaV2zbRXSgGGYjvi2+NdlTaYI0NwO2/tlNalgsUBPPfZefXUBBJtjTQUEdpgerwulVa9jB66a
SEt9dydw63jI6vciy1+hefQ/iWi+tIxHv+rOQZIlQxLsi2lVeMgEVhoT+bkc7YfoW/IBhowXWrPc
Pkcn3qBTns3lClfhMGca5SomWnq/rP7dkWZaTg4yPMuOcvctftE6YsQFhtRnz4mUv6tLKL794NTH
SLR3y9qyWJrYc7tlVc3qIqsPqZc17kM86NpReui6clTqzNI7TBRMxFebeN69tKm0QF9nGTXRyrZp
w2P1J1N67e73IaaRrSsztG+/G/M/XQ2SJezKdh8QDHGSf97j9/F9kFdcWbxHDaXgNJRNv1s38LAf
wzSXj8E85Yj1Cq7OP9u8um02KSUwqDtYwqFcMe8r3fPOykyqM1qWV+bE9rOOrAq/Mee+rF0sZRP4
5C4X4nnZaeNqv4EHUh70Ep5g04lyL134rlkjwm9xULjbssMcwUwGdFTIOwnP6ZC6DbnzPGWwbPwi
1L524GvBl+wYkoqqsZ9zzrWFIJueB1tEmzLJEBDBFHiimrkdONe9sIX9NFUBhVPXZIaJyI65Oabu
wmqS1bLXFSCdY+MGZ+B5DEbjOLuWtVNdXRhrQOhV/KHc/K6Sif1SidJFUxFiBzLl8WupUUCYG7j/
eyRYak1R3Ys+4Iv8PtKhx1qXY23egy1RcXdV9txnKJQw8IwfkiDAN8poCiCSzN33o2OeEp4R0GHy
FkQ7Kc70b81+zHX3avH7bN00FQ9FRvxdrGvu8zBbFuHHu1LK8vZ1G0zjKp8zGFp3NC5AnRmFS1y3
5k0SBv+lnBe/2zWVVZBtof05YtnTjCMJyb0VEEGIuB2MewsjsX10RBs9lQ6eFTFGb9tldVnQwHKd
9pGR/awCwnjob4NlGw0Mi3IgFZD+GPitRTJtF54cmVWXPurzbZpnzYsZJz+Xv9oQv2K7jz4TrlWK
6SNBF/MxHlZFJ2s+JnOpKVSJVb9MYoYP+uDLkr+PkX5mrEwv/3OMcuClpJk8IanyT0Yz+icgT/Ct
3gSQUIkMdynPhoo0bHbJZde/XzIIFhutjXfZoPKWkAILHR+puquab4/LMznqY4gJw8rWPZZy3vB3
0WQxAcCwXp8nhLTbdiBxvY4HcS6kmW5jO9FeEcnfeq7CTzvu7q26F6/oFiSweP1/mgZ5e1uGrlY0
3Jd+/Kfpv85qTToZ64VKKSO+m5UU3/SgKp/D7r9W4u7d6Bzz9x7D/689/z6m9Mt+X1cBJJRJdSSL
1/rAMxbFP4Cobm2Xl6mBIUA8L0o/wWHSu+n4dp2qdJ6vLS8lHrQamar/u3VZxxm+upsEJWt/1O6k
HZ6QjFj7DKj4DlReu1u2I3yneLpsNPLBwxd5bg3o58vV0qp1jNY+LA3qZevyclkozwYrc9tkVeKc
8af9smc0wh+tX0WnkX7+PuTWOGQDhTkjV/I+kIa8X14xCn1pAFPv/m4fgtA4eALgfjn0f9vCNv3T
tsG7d4XHQYvtsBdeloWN0SfXUW5tXZXjXdK0aL+Xl3/b1CNwx7/bLLsd3caspSNYJoZmGD5rmL+f
pGx06tPzS1OD8bW8WhZ1yLMLelK0+rutM71RXf6up86U7pIcH7PlYCSOODX96zyUKwFp6tqhu/LA
yP7rHAyc3LUcBx1+TYlWC7u+zo/vMTKQ96EeyXuVjS4a8UBs/NHM/3vHoekw8Pu7tRTC3YC0is1y
4LLAWlne14dqbrlsqHv4YQ5Djj06jZykmdcJuPFCGIJaLatImYp9LXBaWlZNC8mohlbzvKzGTrzh
AWk+l75p3qe59bxs7mO8WxuLDLlklONrbQD1MoVwj8tezdZvJGlODwRlW0+1nH6f2s+s9tQnbYmf
EgeBeIxbfIWYj84fy8hwEyxsTVx7cpVezYBkkv/7aa350zIMi3YgScPr30+7nDLl0+Y1Bs0Klf5+
cULPeVzsmiKEFz2bpf92R5/91P+uqjpCieZDoVn2LjumIaNnX9YzXX7PjEwelrUxVye6SiQ+mbH1
E8a6yALj+B5vt2FTU8/eDrU7QmWK8nWAUcG1YChEdFJgAz9U2GctrX8f6IoI7rTy5lyP+N7W6vge
vlnI1KJ/SMm/OGMgf2q1wXvVTd5+9AdUR75/r7r0Wz1vlj46myoFTm/a1HsdGpGsKcTH52Vv4yRk
YozpS2jAnm4sInaGXvNeK0RjO1klw245yjR7ypFtklx9LfNfpuS8vKWndfoZp1cQwPmtgiQByK2k
tl9Wx3T8PpE7i4dVXT7XYbBd3tJvwMaMieTrtsvMFwvVWBp7lyYTIB66jriYIKsLSdnupVc22Eti
OAG8UOtpHDMLu6F/dg8aHIa/h0zTNNKJYrFv82gVNqqTqHsKo7Z7ImiJ0mEGOTQIWcXyhgCZfnz/
28Jog299IrLL0p7Uk3ovOoSWy2o1n3BGcedzLcf0VW6v8RTx976w9007VrdBordnAADVvtK4W3VM
MlvhhJ/RQxt1xScZTjk8wXDOGrBQ206Nh9C/T77ZTv3hC01+poEJ/cVRb8K01bbBmfBMNdK5lJOh
yEDy3R+JpjZLU/X/2Duz5caxLMv+Spg/N6Iu5ouyyjRrkuAkkpp9eoFJcjnmecbX9wLkEXKPjKyu
fm+zMAYxEKJDEHDvOXuvLenzab2Qd1NCNtwoQp4kZtXfTYXTrZafZ2FSTDqrfPIKpIpKOTAYU2Lz
qsZU6eahJT8hHDgvuzaR9qWTAg+iZql8KSo6y78h9/pybTOP+uPfEDOHevs35CljquXfUOEaegyz
8hn5brf1ytjYJiKe9ogD0o0G2ONxWeyqONtogdAejab+sXVyfP2nRRFr5Z6mUbrF7UyfRFeij4Kc
9I0YRXVBDN8fSjWu92CT4YgqYbKx4eZ9HsfuExJo47usr+pEmV6bktsEEPIIQzmfnhyvutTUM/MW
4EKvZ099WgY7eFkp+LukL05U5oiMmt/9ZbEF8kzMsNGsmQewd1n2I+4IYqC9JrUuiaq73qCEJ9pG
cp1Qd3WX9aXU0AJhdM5Oupm7edMTGeG3fEJ3QoJfnEG+HaA/6LZBqpY6x+vZtjgZBlrQeamMfFQ8
eTW+beyqQHWrqoNIMG9Ydlm2Op2WX9FAgKIf0aCCBLZNKt88G9Q3z9b8siwGSW9dTYRLLkvL+mUP
NaV/RNPHhkydRVjf58/2ORlHgZluA1Jv1guAHafrYwHo/z70EUzWKjqLBYRuT/Wj5cj4nnZ68La+
SOx1q2r1V2gbuM27b9DGeYYhf7n1C8Pb+6CDdjJIsvu4p8nRKKL7pvdiDQC6fRJQmzZgHNUL6FQS
0Nok3A6lUn+shProV3EPUoegrDFzPpkRGSqRasentih7MkD0EWr/6N8wx8CMnfm32Mr7k6411q05
vxgaukUzvx2j0JqJYu0ZCeYV/j+0lpURVwdtYljxvn9b1+FWNEzZlnXLx7oAFf4YtuluWVw2iLB6
BVtvHt93s1FS2XWeXmPetG6T0quvZaes33eALMPQLBpf3g9T63a5ayZMfcuHlg1tGw6bOAk8LBcc
aFmnNtlA2HWYHpbFLvesbRYWqCEE2TiOb36STOmuegcRwLJYj2PgQqoR+2XRjvPHhnbXDWYq7x6H
+rZuWvNTMfoY2Jw7dYiMM60LEPy++I4MS+yiqmBKs6xbXsIwq094rrAts6+Ycn3rTVVxaLrsC1pg
rOeOp21UIaO7fszMG0N7bqktYJwhruIAxgzL67wxr/L4Thih2Ai6Q+6y7m2DV3zRR029WpZAKZo3
Tva87L6sCU1VHBi0/nycKMkFqohGcSu76zCSNvUXHw/V2zGYXCDXLqcvmF/kunLoTEe0/tX5BhTC
e71/X/K8t6XlXjVAuXjf1v2y9Ofnlpvcn3sun6Pn1N9rPb3q+Qb4555vP2/eNgN3/uZzzuCjfvT7
g9+P8RlnY3w2Y++uTcduD44lPr+vX969rSsHGmY9ygZ2f1+dVdzpV8tyPXUviY8wn3yGs5ea+Xl5
t7zU5QhTRUtaAsT+2OCpIhx+WjbscJ8LPz1GPTmUb4d5P0JXK6OrRjO7bz7+8rIci0FBt/rw23/8
879ehv/0X/ObPBn9PPsNt+JNDk+r/scHS/3wW/G2+vDtHx9s1I2O5RhS04XARGqqFttfnu7CzGdv
9X9logm8aCicFxFppvV18Ab8CvPUq9tUZSMeTXTdjyMGNN4vkzXqYs5wrVkxTnGkF1+8ecgczMPo
dB5QYzN7cCj9HeNlrJ1pXccDBnntssvyItNSrrMKvW+5UsLeYaBCSECy9aPYuFSTqb+9pJN6Mbi1
HukNc66hJRkXVPnFTlH9dvW+37KBnhsBmnkIMrkIKYqa2b7MZH82s3Q4L+/0P9/Ne0BOyRjGoTsN
mJqcPU09NGGb3xYhUlrPGH9acjJxMANn3P73Z950/nrmbUO3LEM6pi5tTZfy1zMfmiM6Pj+0v1XE
uJ4tLc0vfSuSC+kW83vc2zX9jXlN6ZojyWTINgbQIfPLj9VR5YANLGvvrNDc3KSGMAHeDPWtE9oV
CAXWDZ5lIicVXYCr74/loq1eyqRqSZ8JPpbI9a9DuuEfhfYxiZv2Ucc0dRej5V7WyraJzqqHxXBZ
TFSaKoOuAM+fP2PiPXD9pK4w77fmR7QWyXqys+Rq2Zrl8U/HH4qfjq/o4tC3FUZLTyX11PMaYB11
d6b6/N+faEf/lxNtqYLr3DakiuXLMH490a3MJANWP3ulItLDi+H8LWfYTx1OqgnKAmMftLzlHL9v
7nOwqHWWHd/2C+oWpzAc0WNgTNWJsg5+2JgLLrXGltDMeWUnZ/3w8tbzjPmtrf3YqzCt165k3FX6
hXOAWaW7nWymp6ZZjTX18ImAmK1ItfbQpoZ8MD31ZtmeMsuhYq4VODk961KBN17XnZyevDp+GKgx
P3AP+MsBE+QHd8LRERquhwRu6WQON51tB6e2L87LEpDA8ebH+u6GnGcIfF2ReatOh/yIzEXfeMb7
Lny0MbK3j2qKUW0mxif7PELlEYAOAWEfDnfCKx/GQVUJeOuoJclm/rf4ymfbdsfWFF8E9P89YiHr
bdEaw0uGh/Vel4QEhbmZEpjKp//uqPPHKx0WwnJp/Mcvt796uR2+5MVYhX7Q/GXxnw95yn//NX/m
z31+/cQ/z+FLldeIBP7bvXav+eUpfa3/utMvR+an//h2m6fm6ZcFN2vCZrxtX6vx7rVuk+aP2/i8
5/9042+vy1EexuL1Hx+e4GdRZiWcNXxpPvzYNN/2VSH4I/nzOTH/gB9b53/BPz787+Tp+Sl9+teP
vD7VzT8+4LD8XToSdo8jIUyr0jY//Na/vm2Svxuop3RblUxueOW2loE/C/7xQTd/F8T92Y4UumGR
Kmt/+K3GqTNvEr9rGvxbx7RQvAvdUT/88a//8RB7+7X9/UNN/fWhZhocRhLcpWrI7TTxL7fWSC00
o9YNZY//y9lqJJ+tCTYEvNHn+8LfqmmR7UGACcKLZwkkiIP11Hnx29X1y8X187P1b7+G7eg2dQxd
SE37yx1+gpQ5dlMHp6cASD8mmrxiiPxs15AsYQ37ZaThYiwUl0qCvW6gMW8CbdD/L/c/lV/GT4/4
5Ww4qqrrhqY7tmWY8/3xp0e8NNSodjrd24vKKDYeRLwZPKodFG+tE6tDTvXn2PJurND5zJ0DiHPe
rAs1xY6dUXuo9Q4DDhNS96cr6m9GHqphzGOL97HH/MVsHYmJKVTuzLot5l/jT18M2bxZwmHw9ozv
aTWJNt8ZUXmt5oE8EcfurIbBGDZL9bSaNKrt3B82Q6RBRS3rlhpfZ+WuaRnWziPMrity56QOSXWy
7V2MYv4E0Wramw6xiLlmnMY/X5LCRrlp9mTbjnJ0sz43GdQEwzX9u/EYKuMnj1bo1eCh09ZDJT/7
IyopKxevSimto3Fr+nclGTxrZ+h340yYUaZeOZDO8d3x5IDTDGcvgg63buo9/ZSzpya1awk9WDNt
b84irb91A2GMU1+s+WdnZxFN9xJtwVYZXzy/waQb5duhcW0a5F3f7KSd5Jt4JAYyPqiSckPXrRsr
1belUl7s6BthlTAC+wBiREINBUzzSqeqSX+3f8CmBfu5bS23dq5ouKwjjYl0IgxrqzpRuzJtbCiy
P+VhHB2qgNJlBxY3HqWxRS4GvOMgA8rOEV8rTr+PpSBhoCDxUg+c12b+hWQB0rfwU2pa425o2nQz
+R1eEmDTMSD6dV8bRwepzyZs5A7Cr7crx/CVHoS/ojrjIuT+bmfTDXlFNyUc68jwtNXQlbfRfZaU
z9ieKx54hDJEORpYbifXiMtWsL579sIa4Jvj2tSxfNlIXQHH7iAFIEJu6TMpoJT0CvK7V+3tLMYu
45j3KoOynaZGB3KJojmbsl8VuNXNtH+UGmgq0htaVxmo2RRD+czIgiyEG3Wyv/r2pGwLEyewEnif
UJ4mwIBgXzOQuW2G5mLHyatqjMaqSWkWVOlkr6nxYgHuu2CT2V/UgpoX+Cr8hOF1JJ79rtCJasGR
hxA0SGP+AAYBiqp/HfCbmlSZMJE5IMxoba6iIkESK1t81dlwbkcVpbTf6jdGmgFaqYCMyBEpVwV+
jEL5y+irFOjo263zsf+eWBpJvgh3VklLsDGgP2+DlZCobZAcW0Jg7U1kFOY58ypajb23CUtsG4WK
3sVJdGjSurkJLIMMLJMXzHYzkXx+S9zIzy9pE5ibMiK3b9mgmOXzGCaTCzO14WwG15Zfm1tkBKTE
zqs6n3nSalleXpo2e0QthR3kz12Wd/G88/KJ9w3LuvfF5V1lDtMuUsz9Aklm6hFORLgan7DlWG+A
7wVuvWxdoN/GmHyCWqtO6NUgf/ehkQPOmEngy44qjhs81Lb1xl9e9sE3F0yoIdmdSwYBNqe0WkPY
QGQxf/Bt5dvrslfoxNSie1Tdy+JfkNuT1UodJMH80Z++yShEsPdG1W1qgXW+VIlHmX/k+3eTKCQx
LS9fYVk7Ll9+OTzeX77Y8rZcvi63EDh9+CcMKwFfEjmvLcp5RMdcnoqvPvcxHjGNjs/ONxsme3Dc
msCXW0hNN5Aedn0vIG9BM6uGCiXu0D2ERv2Nbl+HNOWjZWmnLLXAV2fdLTmAHw29RXDZH8FnwpY1
4ZZ5BbG+TNHSvT4RWczfhTgo3Nih0/iSUmS194R/ZyiW5pohoM7Oju6waK4iS7/2YuHsx7K51XyJ
qxrRDG5i124DfWXVlbEJZhiR6ReYRyQJbtnonbLsK4WN81BI7HARThXu39jwnOK16WzCuqxqn+nY
gDytwtJkRmCcBMFhmQh3eVdclMELjlOQHIxunB40Pd95Sv1Cj4G4NqpeVdYPa+b2Mbfn8jaj8ExM
GKzfIjBaNGp40vEnmhthj8oqHAt/M06UVplhek0YcTsQNSZW4uAQiQCkGgBYhaN07TDVuP1O1ziO
Xkv+fr+U7bUVtPkmVPRp23yLbd860eAu0NlkEbXfoXXbZn5o4eJvLYPgUYmzt24R8mDFFc02hbFL
DSGErJcPj6Ol8jjLtGrbMcDD+3dVD0ig7cnf02/2Nhruj23Yfqv69NWYpudOVI+mUmV3SmeXe01x
9k7Mo86nEXUN5xZOh1/PQVFRfmV8Z7znrDzgpjmIiBWJsQmCkO6pHmiI2FWrrnU7zF38ZFj3K+0q
iKkyOOKIDJMbAECArvHzVYdRSJngV6SYfVeE6XZQIDZk4EmBlVpTEdUXRfA9zLtjWqpXZlV+U2XR
b6GVu0V5jVPvc4jNbqPZUJfssj0CDnEhNuoQLJ+yLtSuVGniyEjKYY/g4l5tMah0BgpnNcRUpVrP
Wlq+klmv4TcsS5faOc4pUl02eXGlWsM5kca0Bi9xmRSKFpOJ60hTgGJRlVhDI1s5gitAK/VtbesH
NTL3o6md4mSEaJvvBeygDRf2taUF41b4jDcNyy/2Wr5VNbigbTe4/hiAYGyIX8kZzRy64XUijWAV
e/60RZW5xdr7NczFBCEpGVd+cJuE6Qt/4oeOcmYY26lrFyZ0o3QDfuTRa7KI0Vz1YGFB6e4kQd9y
wDzu0WlWKu2p6oq9HiDuUgo6P6EMPuthsbaEhCSSTQi4i+togjZQdoCCNR5Qg7eOHYo3HRFDp7Dy
b0SA7s2c7jpLvxtT9GmeLte2JDKHqtJW6Xx7rVk3jPwOMcGIRCHkeyUMCBv3h7tKpTNhzW4gZdK/
U/Tm2qJhk2PazOzUcbsCfkwqvg4lTsPAKV6MDLgfwJJmtQi5y5CnWBzeo30nOqBDBoFu2T5benE9
RFBEePwEeK0dl3KRshoOQFyOWipvpF3e1BaguEEh6meMvwxefxaG/bGKuTU5KdehciT9DkpZP94M
oc+JHuWtV9WuqXYP6Hd9Lg/suvgBoGoo4EY9HBxeEGBe8FGH2gDOIuLA6G1q+8LuPgGnMtcSKk+k
A+ToggQzZbltMqiwsI9PFhQFG7eK1YVA0caT1QxwGBVxyhKMaVPXXlXTnTYFmis1FNS+V3wtdLCw
6Iw/Rlh5UMPoD/Z0JcOZ8OQFZ4GLfoysVzmIp3FYx4r3qATWMTZIjmRIG5CHQoZlBUJ+PBmO/Jb1
6ae80GH8hXvnaiTFlPa1DYAJXsrFBqEtVrTPyf8uLd0Ns5HZ1LxlWfe2WU0sxlIWzeW8eCh5yKAA
0D4ve3lFWrlFS9TzyOP/guu03WmCy6bRKDj7HhZIcumyywTD/aQNJHAF6XjBQOo2mpK6CVknsKuc
meIDKj2sCv4aNdzddukA+qIVADqzWntSfLf3XV6OJx2InxuEGYofOINovs56o9H8VBnp5XDDtzbV
yLBItLU18Ujz8AKcVeUhtG3+hfM3MUQzuSQ0p9xVbU5fJ2LXAbFH2B0dgdaE0BB+95spux70nBdI
nUQhdE9kFXfAIRwSGnOyu2I5eLPKCSY7v++J/+f0ohuNLDKn0F41p6ckpwxflULfJIBomCJ5p6gZ
5CGlyVuHIAayDAuICZ5Wm9qLTOPQBZz0XVGs6xjE7XFq/Ote03Ueeo1+UcEx2F6SnJ8FFgY+kh9E
bh20vGuPvVmdDXA7wDrFrZlo4kBTJz0VY7oJpFLzWRsUz/xLLNKUTBVaJEDUYHmNtTq6soTjWZjd
Yaxsl+CdfKVgOW2N0jk0ZQFnDerwBQVHn3nxBU57uVfH8jnM/aNuwLt0oj4+OsN057WEneKxpl9t
l5TV4u+BxXd0wP/XHT8m5cqKJ5PyphmfiXOfh+DmpzLjvo+sZ69q5YZswi/S5LcCMLxg7odnSauA
/sZiz3NpPAaSmLlY9dAGV9WafDuPUlVp8uzHdacSKJHWeXnljMEha2R/SeYXR+tfUXca21RwoVtk
vzpjujL3eKaYDDWMXAw7HteCEiVIqfDZ8Yd+DxsqPtlVvkkTgUJXm8j7GG5M5xk9BJdFf1xeuvmd
kiN1o7vN27pVJ3W9bNL9VvKQYkYXlMcCOMNxeRcFVp6s3peXlcaSqrG8BRTPdibyP/b/25W14Wxi
HSRr1ub9ugk429YcybG8CxFH/vvFZRfIET92fv/s8rH3xb8cShrQtwYCyxmT8YOWA3D/Nsm9OHhz
LpCyRAItCUF/vvzbdTKblRN/97kSB09o5THVyal422PZzaZdi4/2z0OnZVofl8W3Y73/qHBJkFk2
GcFV6nXGoQQYK2zsK/PHf9ruGzOvb1kbL9k8y9vlZTle20JplqMG0q9q6LjOPzMuEfG7y9ukqw+J
rz2SXMWowIuuSUpIGHjqkN5MzM+5r17Dq3dWTTyCDGSKd4h8jHJZTLIEGlRvU1IlREZKfyXCUD2A
8KwmruqW5hIIeATXRg57t7URk2B12Zb4t88oi6utEtQoLufFzleTc6gAgVYCcyABujdOaq1/jIRp
7CaSWVaJ6WmwIYEobUDc7MOsUg9SSv1k006eRHVPWFUfGNG+Rel9ioIwORVBNedQ8gxTA2s99XV3
kJW4jmyHcvZkjtVp5OsRUKEF2xEcZzPlJ+KeHpmIT6cuU6bT8k5WGoOE3OFJO29Q55dMh9rK4AGV
dfhjN39Sp5NujTjTVBUarY4FnW8ymV/C1MrOERjm1TQyJ6hJLlwVurehsK66osHDrVvasUs8/9TM
Lyq1izryzUNUluoqgNa5gUupKGeNmcrRB9p6pWHC5cHGOeKATOd5vEz5cOJuirPWTx9KzbS5L7NH
5Sv9KVZ6OEuk6iBOIipKgV/HND2hwjCEH22tKmDsY2ZFRoun28heAgcwgteSXuvU5V4GiNYnYV6h
Rd97JRO8KYHCmjtRurOG8MlDOL9tovBz5VjhjjgTcRKJJFh8fre86P2I58IU01pLqN5HgF2p/Sg6
v4JuigHoLnsVo5OhPEph1dOOuirTzLoydRX0nbQ3o2q/OEznT1AlsCVB9VXmpXa+UphfUKc0rI4n
1R/rApvSCoLeuuvvCkQOq2hKjdNyYS3vZNf728gEDopsYWTg2NB2aK29mU76yekbfRdH0afJgYWz
IT8jNtWTPW9atlt9oZ8kCqsgYdCn8U8Je6LgRD4dsI8dizGHnywAv9smzJ+BP5KTJlLltLxLfNR9
hJpAvU0LnPUnu4EzG7YmMh/dVDI3ScpPMCaPlQUig9B55GZxF58sLYlPut3QYtg5xqBul7XojquN
padUeHIZnew/91x2X15seRVZ7QOFznjbjnFz1LvU2RgjT2LE+uIUzFIXOZ/DZr7olxe1DXPiS9SC
Z2vBRNCMrqag//GihH4HvWlefnsLlmKcZ+2wYZXp47KhnT+SR237y47LpuVoy/ZlEYsC/p5YV99+
zPuG95+6rHtfdJpS3yAjRz786xdb9iv0Oj2O7Sc9kk2O3SuMf/rqGB6ZAhjOdtn17fu9/8T3r1cu
3zzpqJx59ALWy5aeiwuSt9i977e8+8vX+8visstfvsb7Keia8AWc67kic2znG4nguQuAwyzi+5j8
BNkHdEwrojsMuig3OQXnvV7onwkzJI220rK1T+UH2ZgRrslMM88O+KOe6OmLR3yaLoYXUSnFekLn
u0LZ324yM1GPeaJpJ4qPaHWB7DKqD8ZmIvbsU22LXULNwtWq+EVjnOtKy3G4STHTNXCdEWtAoJZP
PbYQupjnlqS9ZbswT2xMqISf9/0wHY1QA8/UFFzBmrozWtrv2SgQJiWfA+Y1O6obTEd1okRZ1A58
CfhONcNB04nkVlERO47+efKyr6kY5acueCqaYFtUgwosdpVWXbVXqu42g/O3amiIk15FmXuSXeXG
WfwlUHgsk2mHe7mkkNS3+gtkg5e4TYzDXOmASQZgtxkipI/dl9qTN6kprK1iIPWDkROpn5inmVfJ
mLhkeZou93PAwrlKSVWCuSsl9Nc2cO49U2jrPBq5E6WSBsAAYxruDuN+IDmktUxezdTJMZ5xb2As
F/0h40/wTstjkwo6MtAGbdPOEXAICvxyQ8WqDNkY1eBhrRook6cW+5pWi+e+rL82wlS3EMw2gMt0
rLufp8j079M63kHvsrZcJOe+J5ovN6KbDjHc1q6Ga1wgl26koMOfsnFM9tNgxEzBQNU1VnUrnMat
YuJi2k7J9hhH+ytzIlwkvAavVO8wDxxzx7BOgxynDWhrXLpwAi/N18iz5KnvxuKhccJjQ/nykHeR
QYiGV68pfpnbANPQWi1y69pomS7lqZGtjHradl1h3qmRj86U/LEut8690qtnj+y0qEj1I9Qn8qi8
QF6VYf+qQbzY8UIbekzG/dD0rUvtLAZbNE07L9UUomwBwoKzUQ4MSMBhEK4XMyV2RSqadQTQexsY
HfjQcVJuizG4tLj3DlaWUuVorRmJW2j7fIy+E9gdXwsjJ0yDK4pKG+jasN/Rt263jgLIG+m96bZJ
/8ysD9OTNbmxNLUD/IpDrFrN/2/6/o+avhqYKTqu/77re3ntfzu+VvXr+HPj98fHfnR+bf13R2j0
biEi6ia9zffOr23+bhK3gJboj5bwj76vof4OhtW2pWY6mm3rswDjj76v/J2/IFvgCdCQxgnkR/8v
fV/N5lC/thSFSYtZqkAz2KhK8WtLUSurDCyuWe1r8lorBJfnqakpLDlDsI4q1Cbovg0CDfTGxdvw
oGBZ3Chhmh7rlAynGAWD7zR3BJlgFmii+JTVtOjCnmFtXJG6PMjaWSONi7b1UKgr2VpfUeR7V14o
LhWBP1t1nHS4NdZBFTUpAY5V7PTPZMNUV06dUx1NDVDxaRtu1KYjaL4lUULXRiyAoT7eoy1Wo+dK
5tFtbeC/MWr7kqXcbXMCpXHe50DRcMcndUflq3YKvJOKsg16xdi1JMbLrGGC2iUPspjmrPl6Vw0+
8UYJt1chPjLyVEBROjwbhvE7w/wNhay2bH34rIMP5tk4NkZN3bX16p1PcD3JBt5DmxkvSh99LXUn
3+XQQm4gYmyKssnJZCfiQiE7kKHP0SYygJJBGK3PFUP/XNOjc4Rwe1OLqt7IGtNjPOTpdsQudyAu
8QE3k70tjTh1TZ1SlFFOG8dn3Fv5/ePYVuk+63fAirKd1nPkwkrQ3s1yhzGERZzn4tgp/me/mIhN
qJwHnoeEedgP5HjhFkPpnQa1dywRmGVBuLOIX09bwyZ/TMXshs7ajTrvwVSpeih9WbjcVwn+0liq
QPwH83TdcVjNSdxUHSOABA7mpqy1r0ZITZW0xXU7Rvump0Dclhj26qZp1zLBXIdXprHxLtsFBycC
4SrRrS8NSRg7mpt53+R3uQg5b2mnwxXGg9pBoDB4HK+s+RO9ZSsuSe/EiSNjgMzPOoIu601j1jdN
M0IY4nRUTuGsa6TS684g07f6KBT6D2VwGBu+p67nkmgnYz+108csIJDTnMhhjWyQgKNd3TdQ7fvQ
O9PVxCYaN6e+V3MegFpP5oVHfBPY53Uc90ctHmiFksgwdpzeLn3U7OHOqYgfwEmjg0w8jhKkst6p
jcsskFPLRUfC8YnMotBFcUADWG5aE5/U9FEbuNQq6Alcw0R7U/JaU2TC/39s0qhx/ak86LhCosGR
0BfTaTuV6zFTGRXZarjR8pqwsrZaW72uXI9h/DmbrnNDglMvQzB+TXLRzWmAsgTmZwA6TKGaDEBi
y9yg658t0lMitbtvlU+mii2HXyqjKRT2m9IiSaOK5GlALMwDLvjc1hEBPT2P62qE0WfoeUQLEw4I
1hPUbPHW9mtrBzgrI3SLXwGQd5Mwuere51I4SQqKa4EZQfWi6hbT7Dqt1G5npc1tXs15I5pHVAFx
his7baZzktAeDAAbVowmdx7yC0dnjBICSs69nPkINJS+4OJJXWqMw1qhR72v0uKkYHYPugCdvD44
6zGtQrcBr0DbgB5bsrGk9lVtzFvI1Rj5quR+5qCSHKpiXb4ZSSFaFzKr7yVDYhu5GLjGDjxtO0II
41e6EcQLWznUqUgCQupNdmu03tzGioXpg6SMaegfEuqE+J2pVnhJUK+dELvxUKPUV0kYp4R1O9g9
POOsd9ZdmjyHHcUCanzfcp+gUXDbD3ENcM4ziRydBL/eqOphKk4JlFoihFZVNihbk2RrhcRG4zsz
2XDr9fyeocrvkYIcJ7tCvxc6yWlsan1d2IzQpd3dQ3XyV4leAO+tELIlufyoQGt1J6lOtzCP+155
jUX8yGBYbrDzHvR01urVtXAze+eX+avMsz2pbOaVJohaDsJnZUjJEQqITiPD7mDVar5itPlc1QrR
AgRbdyHUf3y5XNDks5gFf0CVFl/TDQNhFnj8nQ7Ua8xWbuNwuIIhk7rWvNPgSwRIWYaMPyWatES9
wYQY4rWFJKGPDDfao6XIvqJzAigUtDqRoyX5UlQiJOlQ214fTzC8MHbmLpZtbx4Oh4aEal6251h1
qBqXPqkt3pwYVHjbNmOcn4OuIUSsrjd96L9GCiz+dr6pht/8oDv7BWxiBRvBRlFzl7jYxs2UdNz0
Vtiu6sHYNR0Is9hHgGMoQJaz3L/EAsqyldFAtEL5PbQVJkG51u2mzPry5i9Xaw34AuzLAafvhbz6
nW6ktVuRML4arUQ9eWCEMPh0yTbVmvJGG9E5Zomy96viFh5mcW13OEMykH8BwCWx0upm40yYyVvR
HXo2nqRfHlO1im+rurDnXgsRDEq5I8bau+2a8eLoUXllzikMAH2+DYp+9BXNO4/gTXeAIb9PWmSe
EFqb20yDKQnJpD6XdYb5M+bWBNsPUwhjbTMkrbGU7VWdD19Ifh+31Kzny2CfBlQBByoiaQfm3pif
W4hPt05UX4wRNY/isR+dbNe3j4oS8HefW5fAohtHP5x0g+CZpz3w0flw5FzeD9UTlcU5xBCEMUFp
TAsFdNmW6drazsM7Z2rio98iB/GrHUMz/sFh8Ag1BGNhkxJkJJQetzd/jMy2Vl3RkOJNwNbAhGpj
SpB8sTHtjW6YSQOkow3ql0TznZ2VOBeYtqT8VB+1WrHXvSNIesOqlFfcagSH5Sqm5hYOlzYT0x5D
2Ys0li4RsdE6+YHE0NC0Uw1773A+V6kdAcXvwrtGkZRUCEoZcKtbtGCanvhk6idPgCIeeAzR+2vQ
Q4yyDzdtOwwu7K+BAmnXbeJSaaFX9bTBavU7D2ZDxdgTtaOyraz2kkbqfqxpYoVNo2GQrb7oesOF
wd029nAiqfG4NSQdmmlUn8kW/ZQbjnbyGBbOjzLaoHQHEekr+JZhrpO5M/A0t9WE1r3QdpCBvKMK
1myFlILJKDVL5nrbMPpSh6J0M4gMFNgCWHj1RR8JdOkdEv4MTu469hAgTGSUbZLCwJnfRateITss
lKZ5GOR1NTXVOVdNEnO0owCoVXOTY2yizLdOXI2Oho+7OECsszCKUlAQVzwLw3Vk+TB4Cys/KaPF
L7RFlSCsEvildHB2hRTJYKXm11VNcymZRudulM2LnIx7q/C6G1BC26qO5F2a3ecNUgVLC+urWA3B
9BQBkE1y1Hk2pzwbISTpnCLiEPeVSPQdoqFQRMgcwIvdFAaNdj+euKP6ANdJr9Esr3+opE62ZKl/
i7xsuo+p/w61uG+HY1T73cPy0hfR4ziM0YWqCmkbA6hmHrjdnjxekOhCo909IT4pKtDm5LltTIsj
NUaR3dI2W4OB0jY5jgbugSEnosz0A9Y8iAm54KFteg88EvOL4QEu8rv/w96ZbTfKZNv6Vc4LUIMA
gubyCNTLttyl075hZDoz6fuep98fuM7vrNxVdXbd7xsGQgjLkoCIteacH+REyt/Wkxpo1jExQDtj
EqYoMGOg1X1N3rSYWcxRUvPNJ5JXukE8MFamHZwRICEn+QTMCi6fQFu/bnJQqeSDind/WkhbrfGU
BJwcTVX0hyLMVa8ZKm2P4Wva6inIyS5sSflVOH1FSmtcZvwL4Wi8E4MPgmXgy9UIbCmr96Z0pKeN
GpwzFXYRuhbk1Rk1S6bGvTVfkuZENFPC6YoSfFATrwukG/XY6fEp2FYxQ+Ka7c2lskP7QcAmpXzY
P6cpdSR8/tBVS7EbNeN+spI7C2qtq8zKqRwgzeSBCA4NPTUq+u2T7uD4rJrmC4Voy60TZvZOvyWa
yWHADzrHz6MvaTDVB0MbkAYoVXjgFgfjdCDjICrEy6DSlgiHap9qzAD8rvhqJsSZUZv2hrDX4IWT
VTGFlNmIT+mqPVW1PKv2I3eto3DyZ6RJ4574Vj4C4M4dnmWTT0gwXKBurdF1zPX7nBJCJixuek6v
eh03O2JxN6pBqE5cAn0JI1SMsTESa9tbT9mYpyBOa8udWzBakmToOnKmU6WJ7+nCPKRci/hEp7iU
msa547xpcyCkAST5HUoQA5RjtQjr5jn+GnXEh6JHHJcLa7UNIigFo2mjYcfhFmMd2qhj/yN+g4SW
3TMWsTY9P2Y7QWKnP5nSac6WJWOvXUYovQLpRrOecsSQd9Wc72UovzM4p/M4OypfdUfIwPC9SUqd
yMHqTEReCJJw0F3TRpLjLFgcZlOjMCGb65p+QKDRuhnaG8dKfmXhQEi9ySlgVgncZG2vyeloMzbZ
0A1gcqzbP6XJuaEym8yaUfOaqjzYWB+VbICprmaHUePUJRE6CnXK0fhrjBs9iAg7Nk2SLZv6KADN
ezWjOE/m8aMMxVe75BvJksTc9uD9dJJtNn4f3KArYbjYp49+0V+U2n+zTSYr0dg89sgPvWZqfxBX
cTMPEOfaLC/d3tK+2hUT1KQkyncey6U2HSaHqLfeprJnFjtimgCdOW+lEVxNpQWglGaQ8si9dSOT
WcTaM9EYSPDfBfTFtLi7RPTyg0Gxjg0OzyDQH/BlLLdBKGb0gl0ieX6VQbHTmrnfozRBcYwCtwx/
WNaAQRkCK3AfbTzEptFT5oUWKExu3f7CfMnaXN1gvGCaZoRMbwsMEIMzIIXDFJ0ESL173JHjDHMm
SgbnXCNPXzKNGVEq01M/E7WnYq+zHUsc/D7zBjIuzk5QXgBTtISdGa/YuTZmFGq3BpKCQ1IEdxNJ
PMemaSn3db1rmgQaGDRYyN62srthNhFHMelzRPGN4cF7YqHmIVckdKhRj8UMaa88q1bzFCSo4hjC
1d5gKOSUJ13rBlJwyhvKF5lLZT9wcm3GissFBh/a5Zh+XaOmQRQDgooTwUWySTVPCRo8g2WU7EWS
dVtyBtEdLx70WdNucCMnF1l/N6GKnY2QSKfKPkUxGY+5Zoa3udYNW0aH1dGJuD501Wwf6SCRSKMb
wNl9htR2pZAaxygPNTXBwDe4TuMjv0ifXyglT8XSPUuYx074cMnEANRFKTlHO+dZGLAIGGD9BEb4
fVbG5MgFGCQ2Z6wXAj/g/h5pbhdT7s0c9UlW73ZNNCTY4PyQVQQszijIlJI3p+Y5caYmCrKuc00m
MiCmOZlm9VXLhUMGSYFsYSDzKAm5lQfdwvj2Df2cG8010JDEEaX1WkT7ciIbV6mLAiS3p9kPU9eY
B0O1im1akxhchih21DDZdIWvI5FryNk0GGejXTmR+lpWoJanBuE3l3JGYULFG0LKlFZ7EbJPr4IS
YKUYmjHsBIxToDMXhDIkVSrub0np3DNx/cKd61c/8S84iXNfwdcF6t0tEEfStPFZe/pAnYpQk0NT
OPq2HTLVVVTjMatBPpILBC5HDYWrjS9pCD6CpuFeCCpodYvHTp1/GlpOjrwZvfkMwHMFlz/DkW99
WxCKrHNjv48L/032qLvsHDmTni7IlsbmqjEb7z3z8C7uCLUygZOr4XdDoBDE06F4ncIQDdlFutWx
Fs8tQ0OmftsiC7Jd391Jq3ts6+JspmN8IMa2QOXctFvAtdd5hHmA3TCAFBF/iRYzQcfQgCp74p9k
ghi7sN5mS61fkzvgOSQZF3XopYCwd7PyDrci3zfBm9A5ALDTfL/kjouBBoijz1cr722v1wkY7Zm9
mprJ5CCI552NkmUTU87aAgHbkl9qEAnKfyAw+3o6loFhVBS8dPF3GluOq6mUYqYC17bZOm7WQaam
vkYZrfSfJjkb+KaXkDFmcXHV2R4pHj43s/0cTJ0HkTY1+JzXqYTd+ByVEWNYPbe1OhK3YjnbIRhP
4Xw/aJRtFKz8bgP5C0r4hrCAlDy1KncZTdR7g2YCDSJqO/HMr6giwaWtJH57Tl+EE/pSQ1PnWt9k
lGoyKy8PhZqS1M6tf9tUA7n2mdkfm9b4HhNvQUy1ejJC5shEBmYbOzta6aMi5NcabI2rWkyJc4wL
DEY94ggjd8Kp745qALkjMx/JugBeMPQasIdKHAIDw5ltBecuzq7+hPgEQjZtmgZoYVRC+WHidNMX
E0RRP3gfaL+d/CZ9BD1OkG8c37fmcOn6UCMxmC5Xy8R7S5Vk3uQjRRcnCaeHTI9euqrnv2SqQezG
mXAk+wz7KHSnohp2nehOvl+iH87Q3hnl+BjNtOr4jTQE/1wCbC21LeR5Lcv/r23t/2dbI4T+3zUw
/m8dgUj+R9va+pK/Ny+E6vxNNXAbSUAlWMOWRsTfbWtCYGkTBuFEuMZsB3bqp23NwrZmq6atApAT
/2hbo7Oh2bbqWDrfoiPs/6h7Yep/OLVUB+mavvYu4BPRYfnDjJ1VFqmnCb9KmzkDGQXtfFoX45jM
JxFp80lDQst9NYDetGqdSPY6kRnFYl1bFhHg97w1KUq1aBE5pcP+5DvIb9Y1GXKCZ5AZVjvBNOcf
a+vDYXm4Oh8+HATrRqYs3d7RwqM6xigDi+kpLBhsuY7I8hMToqD+ylTtooWtT/KSnp8+F6Jp0Huv
jzNiCjBsGdnLarxYHQurQSFE34y36sPNUCGhCbCmeYYTlad1oVUttQlIfDz+XIV89B4lWrMleiah
Jb083fd0pj/2jLN8IpsjiScv7lF7mqs6bP3E7CmtDlz4t/Gq6Fq3fTw9VNm5yU+juhsYd57k5ANe
N/vy9PkwTUN4A7kSxieqaknRtqd8TqTqrqtkD2NnWVfXhQLK+mSPlYEwLe9Udy4wYReL0+NzQXuT
fz/AYgmhdfn4wf+i0slKy+swF51C5vcnq49LlaoHAYAYHUyRH9bN6w6few219oXxhrKdMUntpqp6
IOMGommOKm1dE3+tRQjfVfePp4ko8MVW1+Nsp4ziybc71GxtyUBo3XF9rPWrzO7zqc+j/3ZMiiXL
q1raL0DyCBRe3sfnXy8/nv5r43qMj7+0rn7uub4wKxki8VtLlGTRctniY00xWu2kyzTTmZixuj69
Lqo5fcO8SgDj8orPRfbXQ1kp0yGnrL8++bn9c1/ZCDL4yXemBnoikYlPvglqlh/r6+bPBQit4vTx
/Lrxnz7+7VDragRjaUd09NPnS9a1j+P8eYjf/u5/W42dH3o2FMc//8JvR0rNCUJ5D3Xqt1f/9vy/
efO/veC31c83/dtL/+nz655/vrU/94zMuNgYqb6zZAKCx+b0//x5r2v/ctvHefHn01Gq54c/NioF
J9N66kxW2s3uH3+hbIpa3Srzgvs26hENH5e0z9d87v3HYdcnzPk+jEp5tGd+Cqg+i9O6JnIuJZ8P
/9hWEGOJGWJ5yX9bXXddn1rX1sV6oPWQnw+l0nMFXB/TXOZw66ocWlb//V9fd1wX65+RBv3wbkgh
pvB+NODZ/dd1tQe7p27jZhZ7dbD2OoLnkynt8jTNDqKluEur07pxXdiphknm46l1r3VrGw1ydq0Z
UE9TxYNntErcA1XmULMam/PjuqqisCzufjuMZgbqhk57QiUhQPf8cSwFzFt8rknHpw6NxmdKxY2j
1PAmzfE7kPVXfy4xiTDBzUOS48e6+56kBqlELQXlPv0xEY+U4T7bZkpD6ECZg6W0ozN2NYh7Y07+
f7zpspNuBe/63IO25BZE1gPwXL/GW/Dbu/z4NyYD+8wUEZzQLXdVBDEsluv8+vBfbmvWW/Bfi/UV
62s/XrEc4I+HDspY7qL/eOj/wWF0W3Z7lBuH9ciwgrjnrIf+WF23roexV+fgv38nkFFOsJKL/e/v
BjAEII3poVzvZKqU2cnJxuy0rrXLG/7c9uc+n09/7vO5jbBHJLGfj//ZYbW+5v65vvrzEP/Zn1kP
+/lXPg+zbnPi5JX49fxE7CXT7uXWpS1303Vt3bY+5A5+JdF52n1u78Nm4F64vOxjdX0qXu+r62v+
OOL6MFvvkOvTH3uuL6KE//e//fH85+OPY4aG4k2KTL1ZEB5tFcqtRFB1FupbOCrZOZyzSzGoPaML
eBUj7YJ9Q0A44DvhoKwG0GcnKpwRnZw7wyQxMiy/J705e/bERIz7M9CO0KIaKhNnT9jbpXGc4tC3
AlaT2qMXsN+YD6MNiU5J82Yq9lEkZUZudoWWz9dCoOwPU079kP5RuFGa6j2eCdnvGWFsI/3WNgNU
k5W/b8rRBg5IFTmNqieaqlCPiuZrGkHyyZDuTaJztsUsb4OB7KlYm6lQvTTOkh0YoaiU8KxkEiKO
xBWZqsOmT/N+Y8Lva6rwPfELnyGxedAbSHnSH8CTJ7usHBv4Gemwyy3jUCbVlTi8X/DKqSfNhYoN
1bwwRQg3/uCA9kySb1NqV+SSJznA97HwbNM6pZr6QjdzvM2i8qJODS59EGWTaT32pDwdZbVzwlp3
q6JyML0r49ZoJ4yPQ/RgQv/zzCBNNt/6vMCS0xUh36SKKLGIYjBSM6rU6Bsyen0rhle1eeyC8loZ
0g2qQ5Gp2ba0luucDPdMxCkZTfCMk4jegLSpGnR+DAAcbYR1T89tTWM6aVqtuXpbIF+xizewLMPG
BtfBZZEi0xTq95r+g3xH/ZT5Id0DCxHqOh9uzUseVa9S+iPldn/TTfdBFpxirTzH5firzER+Uqoa
+C2cL76Lst2JtqH/FE7zxkeLc2wnnk0moOuohoaWi2qFnGZnNA01DgdONhk4Luau95gcCLq8mn2Z
9MxzzCrwpFNERzJ1XvsQPx6U3zJCUVgZte2VZbsXFNiNQFpbqi6I+D3U8OWui/i3zHk4joP9moda
fNd35XzffbUfAdf1eysi1Us2yk8Fx3VFljg1rC+FQ+Yp4dw02sPcbWb9qiNSKPJdICk6jov6ppUA
SwWs674MQSTkde5iJgIAjYQ0zNPmWMWLOgLwnVfZteWFFQ31KLI83w+2g8yqg+60r0HS/YIpOXp6
BakaxHyvQnCdpkbeSXGmJNInjn9b6q15tgPfnZw0csfyh2IGPi3GlJY6Cb9VoVK+6MTJacpfeWVc
ZeeLHVbZ/bwFddHQRYjKvZMg3SI3QmK6d82GjFyJyN7Vs9LxMj9CqVVwi4ZviuHcpMRmBz0nzywe
SqQ9MCAgbBk+EoB4eG3n8d5E5rptoplbpUYowPKKqQxDL1Snm7xorrkflFi10kMkZtiOFm199aVJ
Mhx3BrxZyi8do/1NSdnpTHl48HyUEInaZVdHM05VMYmlRoO8gArm1gjE+ygXgPJgpK4MpvJKu5AY
JWc61KkDctTW3XFMu/uSs8rtoqznbg/1RooouxJCQHFGd+D/TvbzPPTcw2u6lVCF2p2lB2JfSeNJ
64h9q+L2sdZD+zDPp2yOEN5OdTm5opBMyBhCV0nQ3Ki0RcNQ7kc9vY4D078+MaZtUchnBNL5jq7W
oR+S4jga86bvGrHIkZttaVM8jPtvRl0gJBwoxOJCnd2C0u+OwIis1eqtVPx9JwPkUQnh+/xQn5UO
QZNsdePiVwsvb3rTGYyYBFNxPaXwpNgFV7eaA0R9LbcB1oPGqHbCPif8Go+ypnoKYAE5IN93XVIE
7NKXAroBlBXs1LwzIHroHAYHfGxPS0gNSRyYiZbeqGL82iJTdGU8HEq+3I3Whz8JyvmZF+FN1M8H
Mx4f/Rw7rV+SQdkSX65U1q6kzem1xI1uxqJ9KghqBila1HCt03Df6vpjrwvDmyPniA4Dr4YyTtch
Ri9A1sq+p44NTz5Ndm0m7U1ZLMx0q9y1vtbtigwwL5aoqhpvfd38is9euEYCyC1zsk1RzK/elGsP
lVV+4eyL0eXjtEG9kHspj1rAV8VgMB9NItT9c3CONfqN9Mc36pT37pgR+M9puu/0b6LAKAqBnvjQ
CvshhafH0XcSz1oUVyhGjijdrQ1clEsSiCfSbhmiOP1FlW9O6iN+0sKD0xpLXAdVVVFnj7oPKwRV
euAqeVKhggZ15LTykcj9vre1M17/qlLOAycYZxoWpziaaM8hWZxKZDcZ3GREeIS12PY2MO/7meSV
qOScHHysXnmlaMdRXslqu61GKOmVxW9vSDqYtOhQk/YFfDmMGvz6Ppe7tk3emCBg70Rc5LSOsyt8
SuDSJKHXSDDFt1AvUI0Zx1qNvU6bmmtiR9spNuL7JIBYTJTxZp4m4wxp0fc48ehCWxSwFwW/EcU3
+rxHZOkQSdyNbmcZCAj9L7M5Fa4xOl8mTZ1xnNGyTrvUbSf/W93Jc6+BJR4S/DZ5Yv7MaqhX1ogK
iDMFBT0zARrB2mM+LomvQHa3qXWmW6SSjkFLuh0dBBghxJZYRKg+Te0ViY5wnTqj/2GzqQZ1d5gs
ulpjXrxSUcuOc8+IqDOjnSLN57GfdjTYnmlQEuFCr4NsFAvzBLrT0Jlpp4PrSWTzlHfobDp91lyC
C28TuxhQ0Evi+kXku41NePM8BFs9h5/8oLbaeItXZgcssz0VnBtW4lM1JjPIa/tvfRdBHSDiKCJ+
SbfAJTHBk/yg1VNF1AIGAu1ExNyEhclI9tg4vvhZnJ7mWLm1OuM74pJdKObgpNowDcnd2hiaWu/m
ybwtaiXdGzQLCnO6+MsnXYr+tsgtJkslVz7Q5aJsh21u1za92ehHKVDuTgYDhYZ4hA3J+bgLC2Dl
+NsVV+vLfRfnTzYFoo7r8ckMnF3YiOEGkDHtXIlEhTbIbReq5hYslOZOavHYMHKoiGr32ra9OnpV
bwI0r2mrlXfS1L7g2z0DNBlNmLymnjBijcvGA2GQ0aXuEnFhJ742/X6UsETmLLhEWv+9xKdgqJhZ
chVPriWtU9371UVo4QNt/p7faLsb4vBHMn4xsR1P2vgrHZTJrdCkbVA4HJslvUM3EloxBp3JjAwR
d/ylT1xAVHq8G2Tlz7YTgrxSw1u/txUXh7TYVBbguTxH9dLlaD6jJPePFUNotS4uZTlDnFANGK+9
m1p2ARdCP3YhNs0OkzB/0Z27pWNKDJRnVAQfVta4m+GYHbjG0ZBySIfPYwIa+veOLDKDNiryID64
kLzemIAZRj7duQpNkzqveaY7n6dTdHR01UPgnchBnFsH2UCjLjydcVNqieI6WPr3TB9czXgDDanf
NWK5dKZ5grdw9LKuf89VvHVICfjE8UkH9hMztpJpHX3Ncj/h+2Pikj2MRk57KS9vAl190AZCJHU1
f5Rd94O8RqIiSnWD9PJrGi+iqJF2CmzPrRpp3QGozXauRi7NYRzSYJa3CWVowmk3NCq/1lHobLgY
mvSNywv3QYZbCChCmwDhrgBgHzFQKA3yDwnUMvYgT12o9FgnIV2Sv/+Gpu9Nkf0u0MlfFHrxkDl2
tE/bzMeLFRw6moxQupZoDh/1BSiGeav22l1s1lecghC54I50iRXflHF/K6Mfta3d1oNmvug5VMfo
VJJLsR0Tat1z/BNdf+G2fc3gyJHh1pYzv1G8egr9z52dGhuGaMoG6VvohoVAqEbnq4BYgGgxYWRy
L7ShIIJHu1VKjlG0NZVun/jEWDHp6sb+thUplYYhLulEJueo7YI9cdy06aYbvw7VXR6kL2E3B/u8
nulWMv/BtFo+t6SvaJDFOL0YHYCY8NKBcgdiZsIxwm/dFKF5Kkwv94dfGmxWy+nFUUz9LzN4phyP
pa2Zfg3ZqH+RYdWRFYFIdHBGfQuLjqz4ouluTA9pvEO3zT8rTXApWxI/Hdqle1u5yZClOFOT3FA5
2gFcx9o/NjfEclQuWeLHgKrwgRr9N1ngNB7aWW569WiG/ry3nO5naZeo4vxtqEbvvZbUm8qA7JA7
WDQcvERh2v6oM9/ZVQSK2IDOIsxXCC24KZSW824SiI7PEM2+cyOtZo8MgTsmOaWNH9zbWCYKzT8M
wn42mt7Z9EySN7o1PdV+xbfaPYtg5GA+OR+Wmtz2anPhKh25OBtOdh1vU8TeSMy+hcVwwcFPJ7ZP
3QmwR5lE821B6xnxgQgPvWZo+xpAVaSI+3qJblFj6V9Los+uNEsNxbEAcS2bhrE/1mOa3HxsExaK
k7kYsuPnqwLNDzElwloolyOtT/Sz/q2dLYCRLdL+cH5sqscmNYbrIIZ9a9Xahokq4Qtz0uMeiGPe
SPCslH2goFqYTzSHrW3ftyOo57M0OKsoEdz2Ygzu22UxpWD3UMvkWXG2goFAoGVBOXJGGTkzEi2s
v29Dk1wtSlJO+b+2dTNgXg1b4r6ylU1hS/8uWxYdP8aSoBVOCo1LPvioMYNmMS8LSrPIiyZs5evD
pg31a1xb0d2A32zd9Lm9MY2XiOHvad1kK5V2Tctx9rKhKbaf++qar4F0kMhkl11+ewJRtc7w5XML
xmQigKYipyfNH16f8FHtMBrTPSanpbduWp+MYGWcEcQ9rptkVka3lqV4QxDG99QKC2Ihrq0Q0f1Q
jb/QNPvHQeg36hSnl5H2/nVd2DPnFcBQufvclk6Icn3UqkCRlRjdH2WXiw5mKpGJvEbLYt25g2c0
F36yQMEaN89tou38NDDxh5Y2NvTlcV3M1a7GtuqW6+OwlBojo/EaN/bd7HAN6aEVc+50xtVxEuVO
RudgeaAzvflYMLV6hWo8nyYj5YhpMDfE+uncHP7ab0x6sC7ojz8OZBEtcsaPc83KrLsti8n7+EWR
y4enO2w3SLCaO5gAwT0Z+sG9RuYM2bnjed1tXZhVoW18G8HA+nDdV+Bh8mQ1qNv1Ves2bdLgLZDV
nSJBcx0U1zj0dedK8sV80vXuDXCTc123a1bW35kDch1sC/wfy254Go6lpcGxWV7JLBC2mtAp2/D7
K6CbHZTAMa8kdFrXMkcjJ0IbKMY4W9f1CdHGzVEtl8S7Zb/1iSBRjVtyaVw9TpAkArmH5Jhh7+mJ
jyT2Sl4+9w2rigyupLGQQVbkME7EIs6KHy6J+Zh0jCnZ6pafo6OB/brTHapvTVVF992yMNqmBY1F
MlI4ov7+XxXB/yT8lsmlwBb4r32QjwWZtP/H/cY5E/2jmuDvL/1/Xkj7b5JDWaZpqoLB6KcV0tb/
pjMTgwNE2K2t2eI3NYH8m4adWCLR001DY69PM6SGOsFGgSAloairPOE/MEPiAPnHhHGu5ZbEDmlY
HNTUBQnv/2iG7CKqCEzkikNdtAHVsd66cBV4ygyIu9b4Ug9989Dza3NrPDxeaAgJIOXczxl1PRJ2
93fEcOELo4Z4a1X3vqX4njM7TO0UcdKLYPRwtuDfnm65ataHXqVmB+iOOK8k9szFnKYboNKjCFPh
YFIlDXCjpPGjk6jUX+B+oTizPYYeyk7MIF9H9K5ySvR9y4jFk4Q5kPJDpB2a8mLTCEYdqsVsTjIK
JzQtdXbl6OysPJBnrI0AmMmJ0oTYCt7ohkDiYuvUIJMKP6IJz4C3VqGv6DUGB3SJ22QiqsBvAxTW
g3nbGAs7qkwfEfzX2Dd081DBXImUvvDwDCKORLWqVwPZTNEk92TvPTshTZ88jeuLIvfduPSPRs2k
Qjc0r4o+jtgSUcrHsbNT0si49ds42/j8Xk7mkP+oE5RBONK5bBYY+ZuF8qDQ72fuLwljiSh3FxGR
KUr4pQWDFFNFpDpSLXYw56jxqzp3hSVO6aBjQWKAaTdVjgb3CMJePqHaNpbi85GsP2B2WZhdgtE/
dL4WnISB6dPfZsU4fZv75pLpz9KR5BkoBfJNf3jQ1Tg/zCnEWBPZ7I3VM2kDPw5O+YH4QskAsTHg
wRkEqTgBaofQN6B1W+pZdso5MclsCpM2uo17Z9yqTvncm1wc9W5CdBmF8pJyq6C8s0273r/4Tc2g
0Kf0jPFvV+dGfT8jHM8ZO13U2vqCTo0oXJl03uSr1sOQoGrrFXIjKq7pZmEOyGb7GM1WRY2oJVUj
8uUXn8lAq/n6UauDB2OKyMiFOWpXZYjjN7+qvgnI20RDOmpR4k2hOZ8nOHCbcTHLWXrywAfqKQhj
qXoOTyXxf27jYAqleDVv0j42vbkciORLSFZSkkDfBfUPwb/LxNG0rkbCDLHQXymEl98ossWX1O8x
LPRhtjHUhqqk1psvYSQPQzzJQ15Smyqs9M4yU8LTRsIiEXj0GMGmG8CyyrXpn2iBludwzB7sXNtG
XfuIb4U7Nd1GOwzCcynMi9P4OrnFgzxUlm7d+2VzKLUsOIqcaZBR1ZdopMCvt4Z+DGdA8ym1+RZd
kzs27RKl0jXnVpnv8S4kh9lJqvP8I8ZFcLIiteEHlD2a5NtqaTTdF4H/g/Q9SESYuvleKXegnct3
oEYJglkQbSLSNzG+S6Z42ugpJXn+Csbvs+afhfJmTc5TFdXVHRPOLK7kni8qHJAvTjgwFacBpSQa
pocwU+kBJc9qZriKdJzLlOZ3KG7Lk613d6M2pneo+hiNmajxxvg86kzUo0Bl4BBrSAdsh7pi0++d
kHxIWRQnfyy7fUIre4vAvUYSzVCipSWj5+FTrX3Ja6yJtj16uSqi2yCwhBs7tFSEYl2Zpj1xCbKu
w9D9ChudCcMSxhAVGYmW2URriFpuRpovs6KOAivJyvsYI7prwyZ1hVndjmAeLgX1x31qY8miHk3V
vO2UG8PuHrKyGk4wdELPBu/iDkGnb5WYHJYJKxKfDz5OyzBcijjOXg27H42ZENAG6RMGTXKIqQQj
CK5/WqgatyNdao8gcSL8Yzu7ejSC7PNQK88pU89dhIXHzcoigrdL/mExYcoOA+U6085FWR/221C3
fxmO/4USOM0VgYEtUkxjX7xMICZvJzsI+G59n/c93vHRumE0ZQ9V/hNCZvdcd0x5RwOVrSMPqhFT
qKHAj/7bHSkLtkHM9EdopE36qM8pm49e35MuOXATCG2YWtb00y/zaN9QHdnUxOzu2qZ6iaVI8LdA
6lDZx8nzr3UCSA/ZZ0HnZ3zOGYp6uOvAvEn/EuIzxBWTv892deoK0VK4GN4zgXlNS9ojVZh+a01h
7BYpquFFu5qlYi8QC1LTU1I3quC0iBa3azDt8CByUtIOKjEvuYXOBCuakxDDhFbteOuH0QmPlZ1Y
cKaU8WoLxs7DfBxrUz11Ft2rfObCodey3o7BkHGZp2U0GxmtSOXFiILnqRmjLRkm+nFyoAtNw3c5
ZqNr6va4d8wmA3ZevWrB/B2+E7O0+miORv/QTB2RU/LehvVzDSIhPKeljmuYhM5OTEzdxojuicXh
Ejct7YhMD7wOIFCe4NrwR6bgueXsRBKUbq0L8qsT55SKljm3Qf8NABpwc/XG7uV811oxlfIyVw92
jix5loE3CLgvs7FVuNItgQADaMjpFDQyv80McFttthS68zijtKZpJwvmFLfsWDKFmdoTdgxIl8ZE
lixFi1mvX6ibhAetpaorcpKb4iH/xmTHHVsnPs6I6zYtknvAZyO/En5gaaVxgbUaaGnl1SRk/HnM
lEM2Vts5DOZDMxs/JkgXN3NMPjCgZy4+7a8ps8VT3hzUIvsqrKF8yPrgpajm91ynGUdChEZnKCK2
UTZ3JIilVO/iaO/4inISXf1qm0l1qNJgABI59J4v49i1GsvcO9acPQqtPSYEBGPmGMtdRZra1ecf
0BH+3jsmxS3qhV8neLxjA3dPw46tWaSK42tEam4G7UvSG492NN43uQi/9ppwc1lpmzLuJAVX5ZnL
Eh3dsH2xBOA4A/SvmSSwqCM08Q4jGDdoC/VAGY2E+LZD3gzlwLPTGu2/yjVPrXSsF6QhfB3N6U2b
yIgQUW54TnwxA83AYRrY3mANcP5McWtXkXoOQ3zYjdla32Rof/VL/1uo0kBVjcyg/F1SvgpS6xLW
s/HUW/VLb9AxaomfxDpeBQ/SdAbCocLsQCgbCdYR8T+lNSanTo4PRtb3N3pfw66b8R2bwQGPX/iz
UpihSrOOH7GIdfveFqQld7q8iwc+D2kUJmZUeio6EQflwqYrgphLIwxnbfoZkohmhVZ5JACYpjxt
87kqg/0QUiBOIvLm62npSpPybUFquZj5A13IAch9eXKQVDw59G0JSNL797Ew3dKsHiJ7DfBXm2M5
+VvMPo98VAgmm6g8dq3e7UwfMYUO3e1sV/E3AtRN/C92x5civaIGLyjHKHwy4+syzurJMtBS39xb
4X+xdybLrSNblv2XHBeeoXF0g5yQYC+K6rsJTLrShaPv4QC+PhcYr+xGhaWlVc3LLIKmhpekSMBx
/Jy91y7w1OWo8D1v6zSw/N067ml52w991d6ZxA+Xjffh4RKh3p39x9ltrY0s5+IcU66yVi+Jcyj/
RRz+mFz816IrtaAqrDnQlgMnbTw0jRA2aEtiurIL63fSKuDtnXD2eaHfeUyU5/ZVwAP9tnr/PTTJ
QtJlCNJ3qrjAJQJmvw0nSU5rJypfRi9pg4K5y1rX7HjT5kkZjPYs38M7ANrn0FXjT1SVJynk/D61
1iNs+C+0GOVDYYELFf2Z9YgVBD3zLhP1jaO8+GJwWC76k27nqDd6194qt6lKSzpG6DqM5idkkMPk
JXZIeRMgxnJto2u/rbCXIKKKPkh0RleaMyqCP5mAkVkntpMm1CozGWwUcxjfOSLIo1h78XpxpI6T
gfIq/VKGmjwYKv0GDJ7i0DSmfRmOr3XZEhvFkMBHtvaeDs05rHn5ievqext34hiLl9DziBjQTXql
tNKoezpoFHp/tJgEbNkmfFv4lFPH7E9Fy5xOr+J8ZZrxy1VLxdYDxn+Jl8te/s31HyrR9EQJ5WpV
5tyXCv2xggYZkOKK3WpXJtl8anX5UtBsWzPq+fbsuN+AoMCWVePJoNX84ugkMFJ4DMc+itRfN6zP
B6lX91pn6kGZzckR0YXncsSZCYMhY1j8bM0Z01y0CSvG91CkFCgMbtQSm4xr6N0oQSeL2IgYgtjk
VPigU6ZmQ9yGOqaR4xOEaebrOcJcWkzRHOg0L4CSSqihoUqKIK2wVNdV8goOB796V99qrRvvDLJN
1zKNBN4xVM6q7U+R22MCkqJlx1k7DBb66Wh62XRU1JYbVK1L2ex8dfWobfI+cdd+RpTlEHZPNc7h
oGWyR7RLtI1ohq/yyR1o4cn72nadLQEd3oHyZK7dBxi4G1d+OQvDr/uWgx+xf0guuQ33BWmivw6N
9oSRKAJWCopuZEpRxPou7RySzhlBAAgmnqlIk/1se8nFc/VilchkE+UJyhjP9c/DnL2UsqxXYyri
B6IYdwYmkqH3KZBlmjwYubur7PrHZ77+qCUhRvJESzdZ4QAHBsQcYEh81xTxHPZc6Ftsgm+FydgS
apnY+faqV5ySbdJK4tAkLhqre5wTH+tO5L0nYLWnZpB7vcje+sx9F4mz6yqa/Up+SdsvCO4Qr1pz
lgKYd8ekK6xx4JgJF60hnC99N73jFdhi31zpijEk9joSjnG8e8vKhqIDsvlwYGNySovkKLLbLAap
S8O4xuonbH3aKXbFjSTrrRh9hczQ3LWTFx5DrlmrfLYpd9kDrpo0cfZ9DbhIOtoWFvFFOKMLL+lm
yJU4Wn39OSRzj37DftBa+ng+w6WNHeZ01+VLqrxPZ7TuOHfvij59Da3KOfpdzshBJyluydxsLtcH
KpmO7+sq3ddhcxQt/mHIfpBccSTb7vxqRrl5CkvOY9l4bAuHLlyrsiJ0Yzn8+jRX7IJoH0g/O4W+
bx7CRucszSdi7q09RGrn2CC+2aU0UwemiZ1diAPM4Hrj5piQIpO/qcWrvSJgeQhi32uJXO0fWXju
mYdQ4+QUkXnILAOuXjtuYM2EK0W6JSTrU4QQerpUY2IcqtYiQryOolNjR+FB6761nk1v47sIC/pe
YxPY3Hrj5G1Bv4/BlI8dkB7eSNTWPbseiAq9Zx9xPNrHhOLt6AMQ2dk8XlXhZUYqla11Q8tX07Km
+b16FHP+njndxezBMvQKT2SpUUdRyzwZdQmTyXcV6HrUtaGMflENNdT1UYzP297ppv2sxiVEe9Ae
4IIkRv9geEa6STsM4gPEk9nLbvUZuHY0M+IL9fZFdyakgI48R272nXto/ryhEFtN3wH5FJTsjFBV
htXeFWl1TPtxJ4bKWel6+AzXX+KRmH5U8d4yY3w0zR9n9l9yiO3IZ7yVGhaPRg9fxJo8c5fJC/mN
0wocmQpGrTz0DGNDORonfKlfBnayQlIyzaa760zvLomMj94IWshQB9Hr7x09wGPpdSt7mt1V1/fJ
vlRwa1sQj4nFSNT49OlIrOy623XthBInZW/TTPW4jsyfSqv9821PkvSHSacMg3Hd5z2zt3oVedHJ
aT28l+004E3utqU96SvJ+DWI0OP0qaUu3QgXAo+rubVDD/RQntyYlPrrDufaRs96Vu22QkO+sXM+
jAnX62Qb32rMJC20ZQ9AZ4Tj0jmFGtCIOMEfX1pGfVHcK7HLZ73qks3sICXLbQaHI4FIKoVdkRm+
u9FINr24bW7SpyEzaejNPghJvsPqUmK+iGHk+uyAaw5rxFjjppqzu7SoD91Y/hD1g2dCRvvYHby1
lo2X6hnLz06hrMll8+JrqClw1dy1PhFJbfxhLmZZ3UYLmc8pFn33WXYsaCWtkNm85bxe0FNHpMU/
VcfhYFr1SYQ1EUCNOkttGDmv0mA0p2CGa4gjr/jUm2iNDOGx1pecD8Ic0nDBxwh9XJFh8zkV434A
dQd3qb01uZascrZxLqmJWjefXdfmulBSs+BJLdl/xOLbQ15A3xACxONIpOImtSw+oOYtddJ35SyG
s4No+OSMutoKt9/ZoX0vI/7gZsg+yXE8DyM8uYKxOFjIAHfwwe3I8dWLb6+pD2M5Aqrt7GNYYHdN
ZIF6D9FKruOxHsh7FR00EzZVJz3R7irUrHR7LlGTPMVD9ejJCvQ7mWcJ9Q3F0QPnSBdV90U8/Dhm
DqfMcF6jYbwt8fgKWhRNUj3QYIJ6rX3FSKrwYIhtlSZoSlBiCJb5qIsIZ9m0Rp1vWdS0lSUsBpMO
HvmRFXcQkqoVnG/za1biJyHAOBcMraIRh5V6aUNn7xfjrzhM68BoprMWW8CU6scZP/yQxN+Dbjy4
swp0fzjMafE+ZEbO2Jn+EUn2IGCyz1FDYOCr8dsAOhuaHacPnwMblVth0jZlm4BP3MFrHRnPlmMf
pipl7lxyPuWIfrr3srafFLsARLjbjMU8K9N9OwgyDMChSW2X54gzcVvzx+7lqtQsPlDJwV2B2dR0
69uTPuMnkqE6F85I32UvtsMIMQnbB5ddiD7U/IqxIxD/Npi86os28J08iPwb0QXD6eZsNQgodT0F
A6PIY8jEdAa+8NWZ4hTa06FUzC2TsXgZ7ahkI+UzWaYu63T6nmX2M4lDoYUc4ZhbkRyTTi52o+F9
N6F6FwODKRRPKCwKD6JUAT2iOmnWXSaWwKCXgr+9TFHfcExFHjqPmNRecrdnxQdLPvrKDrciArPc
WfRxzYE0sBafuuOieRuZBa7qBnVZ01NbS1t7RD6Lly0RL6n1jN77iBLiwBRvBgWUrqEbGzRDEQEL
DPVV6j83Gt703JvfpZcPPJU1H6xEXycp3RbSD363hXXb2S7iHLravddvzK5PGHEX+hkG10QfzCkq
tOHS2hW9p+2d/qGGNU2SB7AuoHx2nk7ojpZPpH9o/TFbZ94QHpjHncO0lezKEcgCu92gu73kQ0hh
SjOnqFEFx+jPV4ZtOCTiqF0z6OS1yKFZz+H4xWDxo6grRH/y5Mo4X7MLz9bGgpSYmqNG8/SUMZqQ
ewEpazfoYUHYWxRcxelaQ1tKVJx1Wm9i4UaeMPtc8byWPWaDsJvRc0+rKiwnCG76xswA5MXQBJIM
sEjrVuIgDIsAtLyn8MwBEhbJpyNJMB5BP61zlPgah/7KHlMdfzZMBzO2wcgSoTCiPDMJGLfsnAa/
e8xjjxqoj1f9YD9HBu+yunVs47PIftXhYD17kglB0y5oej05tZNhrGfXVoekjAqQGDra0qzZGlDf
yd41qTHgtuK8gRJLpVUMCSk3ZvwwJyQUab7oDsyKUU/EAzv1COgeeSgk+1T7Zmj6W/sy97/0ihAs
NZceV7mJslEaW1ObykANw9Nk6v5K0x7myqp5G2hJ6K4vNzJJUDf4y2BHrdKsBP5fpSMAolrszbHX
8BGlbUDOYLW2wuJlogvXRNFT5Wf2kun9mnYN3SclLgOLlm9A5IkdBsC1eDIkhBYTtNvZaVDPxVFm
Ie+xH6o2aUBCYApA3vPVyOipc0I2Q23EuhPRVy2R6eot5DyyI1gNfDdwg4zMIzaTaNsZ5CJ/MFdJ
xRWiolGPGpiz0/P9Al2uTi1iSabQRbu1Daq1KVqUsqF+Q4T2sIk6c4/ujxrF834jNVugxenemcnH
HWpnLxFFb+LktQFmcScQARgNh2FXRLBz43ZDvg2oQ1BJvv5CgdusIVCmR5OeCBVI9qsvEcCV5nOU
uvUh9dmEkYxoXfRo/mht0ru0zCJcWALKzOrnPHTbrWWHaK0nBJCFqgItDz+rHrKgQmtHTKw/0JXK
dmbGw2ITEUE9vNDt7wPV/yTtRP5F/q1QrLRw8laz5rwLp7jMUbRxsFXWpGGAM5rfCqRCSC+KxxEs
k6/fgxxg5aGr39gEcIsP01WPXkELwzcQBVSEzAMP5Bwo0Dywq1jCYTBvOIHoFW91hHGrmXTy55DN
CcIWECPtDbfnxNc0MhImNOqINBvgM+VjPLJwuwkbON3sjrkK77XQfWyt8EJZQOt/9je0MbEVJcBE
OMf91lTsNROGYSkNBeYQD1Mj0gBMS7xq9exTcmecxb/z6ZsIhLOrL6ntFWM/UpUezHhD2iLFt9iB
QLyt8uajUR1HbPZO1M8ORd5NLKM1/d91pcG4sR0XkrY13KXL3sBCxDFl5y5/dUYmhxBLqLn0+mdG
8ejLnF0K7S7A+np/b47qleniJic9ujEBzfn975m3ZLAFgUBZE+gVj6Kifc6xF1ufVthuzDT/xqc7
Rv59OTngJyHHuL66MYF3iyaEmTE4940ddDNUFz8i+MyJznXcfrRuukHO/kKVJ7Zx7932o3vWnCSI
GnatKMizp6Hv3io7PC6PRdIX3gBxomJFCP5WL/nEahk5jUeDa2ss1C6MC3Qll9ot3nwTXbjuPPg9
9NNwB1/nzTTdGz5JX2WBCdbBTgDhgtERMauPtYEWujNZIskN7VGv2puMRarplv0JhArCf9jqVNPZ
wmC0inPjEfb2U9wWbyONjs5KgtEdbnKnOlmqfM7EE+9awFl6iPVm0zMPAYJxsVV/WT6vXqOhmycX
nvJWXwRRzn3YtR+kIHQ7RP5I8nv22iMwoBIhthbuQ6X2gOEQS2UNl5acK6Ogt15ZTU2bvr53sv4V
nwhvd8sVwHwwHW+lQTPDG3nnJM2mscot4+z3xLbaVZnU961/T2LZbU2UDRkkC0mEpEhqSlXbLzHA
McfWjyHRonXTg89NtacRLjjv3H2S0KnSXJ9hjWySHcr4FzLDv5kqrtHsEP3aRXdWnz7oQCjphQ+w
wZuTyJgbtBppe2koVtUgLrVJykMvv8uMgausK6hA8Qu9Z5RoRkMSkdkRsKSbF+c2RH+qQahBvx4Q
y7Pxh2Sv+wgZFXxwdslEOymWR9HfRc646ThGNGM6x8LYxeS4oUt6MhMKb80C8TLt0rbahyFg0CX1
CZWTVxXHsIJTGxpYSECmZHb/GNIE7jT2tH6xGwUOCRbFG7MkrDsuHpcDH/vpZ5nR9eCaVg63CmX6
ABiosdy3LJWnRvPJgrI3bec9M2h/w82Bm2g8scNmuar1V0N5xEBNv4krwUuXt/cTp/zKIOFqVQ5K
WyujOFF63NTEyyDK3uXwB0lbfzLpPlTUL2VuAsEkADupPhlfv7ejtzeSjtm4me9c9asQRVAw9hQa
WC0KF40V1eu0r9lovwkIf55M77ldnBo0I76hPTxNgLY0TABOV78wx/yYqRX78EO3w3sxt7/TWj4X
RYqCPb1n5nxQ+bxOgf556Ct8tOr6sNPK+smRfcCQagtT9csENDY71mMRYQWw+1+0YfYzhrY+/Ww0
/aHJ2vecsx5h8A1Jqm9mpd5VBy0yWoBmKViqPL+bGcFaJbPviNjBOuUChLzfy/2jdJOAa8wB19+z
aRl3JZ8JOc7fvFagvWho22ZX5s86kzSH62dt5HfJ+MR86SecPDLUzds2Sz8yPCmRm+wziTh8Rmrv
oDnRivNsiVNjVT8x8uQmHU621r9ZnFSOwwRqMvIgZmaa6vdZG78XsPUy4h6YXsP/YTHhBHu1NfsG
zmeg02xExrjC2n0rXci6A8MUvVMXa66I3mqOWPJutdyg/cz10ouObZje9IZ6orn02HBNWc1MRErI
OPDRNh0iNo3V0zZ0CJecnrl511fsnx4KW6EjW0fYb9cOUCynXHZfDSaHoz67F3tCCT/Aq1vCYwFE
crCEJsib6I7MnK2sYNTF9K9YZzRaJW2TAZygaVUA183B7U1htS2bRXF8EUOGMaV4MoS3GSwE9KVN
+FFZbzq9umSYJHv30UrUwZ4sxAl0+CPzzca1uctHWkDu9Og6SzdGAdWwmwv+zXMymXe+Vn9Zo1xY
rTuZz1iVkL/M822OERTY+QMR7L4kUsxy3dfJ+4BGglll/FVqFZMUw7zt2vQhXHvz+KyM+lP126Fp
b1Tbvkkxvbu9sclT/0V6nHIF7FsgTr8mMz4vZCLGIrtKL5limpRTVoPpCsopCth96ro5ozEmG+hi
CIY/KZ9eXM4wOi3PaB13YUqNxIqxcQgaJYk5X7mjA6VPI7+pN4ptTZm1LsSjoU0RuY3GM9Ots1/A
HgLfyh5nH4vsRQyc9pCVefT5pNN+ICNlXxgNhx+NJySg1Lxox6NTSGyzDyuWpA2nJpE+a3YR1oY5
fm1V8+gAnfUpI5gO0C6HElIRkphUWyixNKihUjoGAGSeN52ce93yT7KWZ0mc8aoxkeosT5gL49HN
7ThAVX8zRv2DL4sj2459KONnMze33VC+AHI05rNtyGgVjoJ9iBx2me2dNMn8ebnTmNevPQpgjvgf
s5Wkh+QOFq7qvpdbV2Iag6ZcPHpISkQ/B2nuf5ltSBa0ZT/o88yV3A9mNnCrsEzoDC8pQeSpWXO/
S+x2W2ntro29tSNoimjEOTGVr4grMmkwt6l2VgbkeDzUAXbUfeMOFz90aBOKQ0iIx6S55ymyDpHs
wFpZB/E29DSxF2AeiWuYZDyvv4j4PVpamar8SZT3RbcVbCUzUGxC0FK/av+ZEc0+CrOfUHjnkJwp
Ugnrg6e3n3PoPGCv2aheHryCDk5vAYhglKO1GQmuLJFVnu5o4a37yf0omKYFNhPyLCuPRqp4K9Ne
LPmwoHkLNMIuY9V10uVIF5ANMIHCr2fRAUAG/b4smVE7vjk5kC2mP85aay+QHK21n+j1MS33vsny
iGribE9y31FPHAvt/8s//+9iMAzCY/4n+ec5btvlv6qK/48cjL/+3b+1n573L0MXhuFZfzGhHLSX
/0ZJ+ca/HCGIz1oEoUWJ0vA//8OyYUjpLG+cyLrpmz5BHP87AkP/l+GyR2COQInluPb/E0TKNIFO
/SMCw0YPtbwyx8LSqtv8sdWvz4e4iNr//A/jf8Hkre20wvWXDWW891X30QsHhCx2vKvmALVq4GvD
zJKeevskLg7RiBHd7qS+b0xaM6Ji1+1Od2ljEd7oz5yGpD04WvWZLcnkkdH/jLgyUAHM5RFWHjVn
pH4jZCxu2omriMt01oUIvG2LRF9ZnGJEzUxuQ8CMNtxayZsOZT41CSebR6jveuNm7F7Io+6s33iT
5y19sJNQeXay74iiQvZZcRmpWZTGHgvdlPRWwORR9r8iaUlc1xCNixFpHfMTMkvh6YYznFdcP3u4
7ruxr5YsoIbeHsjmvWOU/iVZmtvgGottQmHva2F2m2p2ejfabb8WCCN38Rjjzsj06Wjk0S+tgego
8s566jor3iPVfpdWEt/6IJ1gZUdx0Bl6jF8xnG4S2pmbZoB1x1yXNqAl4k3RVuamScD7tT6jUd+N
UGyMLbuU2OXF1a3cQELce4sLM56y7syO7Dz5aP6JIjtPbdbsyxQaURirO3SIj/AGtJVJk/fR07/G
oTwMshh+GnQpcxu+KwYWtIqQuGlG2O8m0Jz4kRCyxgDjS/zE8YiCj5XwpQg9EZjG9GRgQgfo0fBA
zDDBI7kwG4gZSezh5Ck13s0uH2iFLmBXcgE9zEvLfdayG5oqRKTzwAjwCIctm09r0Rgs98Yme2uX
s38a4wd8sCd0DfVRq0ig13nAJK8JxdXx1KowpnHqM/eykFsyyUzhlZnNzrP4I3XLOE6ZQycO8RmO
XIxCSzIZSfPJSV9y0q437ZJF9ufb62+v97v+7L/79vqLcIkcw6hxc/1Oc4gjy5dgsiZZ0tX+8RzX
x0OVw2+uX9KJ9Lc1qWd/nvf6MkSypKPNbOeWuLQ/r+LPS7GXgLWwQ+L352d/7vfnaa8/u36LKdfY
kMQgsWfzN//5xfXbKFlS465f/u31/XVPUuPsJT4uilLIG3/u+Lcvr3e8Ps1MIh2Q+gptLHW69Eoi
7JabFo1TkM0oIJwlb1BFXNLEQNTdsITeISBOt1Y0gi++uU7Y/9xok8AAucTrQWkt11EmmsBffjbi
w95a4c6t1fv17tef9h7RgpZn0u2IxNFW7Su88XJTm8B7A+j97X4abiS813gsFzI6hxKRjtpN2Cnt
5voVukVvAzW8QQM8dqfMHVE1oMlr4G5uuhpgbUrvXjf2zjWNcIm51JYb347NGwEC27SqoMUib7s6
auvlV2xkoeS2ww268gl8qc1b7bD5HSolbqLIETfXr9Bph6t2mh5ojPktmJOrkuCaKRAVGmhgukzB
n5+5st9Yvd4cxyV1ACbGr8aXXpCl1p7EQ+dULRmNUi0wOJkiwl/edySaFvvQymtuGMoWfrIlYoQ2
Ywu3YV5yIa/3ut7oDpEK168sTya7SqVvpkMLAWvSpwprIs9zPyUVdyJy0u0BZfn2qTX5f9Jrcgxw
ABtIm0MSK9MlutJiuIfj1qjOuZu+FFXn7JpaMRCq2bhPbGY3eg9qhcjZ8QYZ9HgzJdLbkaX9BIlv
vCmXmzExW2zIDYiW5R5mc6ewtlG3qvyobHkr72JFIKcWwuDWhxI2flwe5FRITAncDGNiHbE0rnX8
wJvM0ggVssBtuDzgEDcwBGMKe6v4cCydcNAQVhXo26a1m61awhe1iRRRfYkYbRlUHuYqPKKF/vfP
sWzXCzacONLlbsly0F+/+qqRJfge+PrsoDRPbmPiQXg7+AgKLIrEQlXmQogdDlWXO2udDo4Rg/kb
lqzU0OeVRLNGhgfeY7t7HBh2pqwbwPCRYU/oDATGMLpMPn2IomI6bWmRvass++V6YDWWNi6dHQZZ
S5ZrvcS9sqWmqhakoV6/FVrbbicRkiuuT/m584kkVm65uCIRCuKEZNob3ZMXctf02H9Ll1jZkjiF
FSALRIpL6Gy/xM+OSxBtv0TSumTTlhYhtfESV2uRW4vN3tibGfij0Ua0wigoBYq3UK7E8sMpTNQ6
wk2yZRelb+rOwhiQLPdRLWbK61d//fDP99d/mOjlss1Z7vmPu1+/Nfl4EGj3l+tT01CC8h9TLP/j
H/ztof/6ssiz5xbg0Lb880quz3d9+jnPeXnkYFTryEE99LcX8bf7NwXYDjOinR/pBkh5rYaseb3x
Fu7mn2/TJU35Hz+7/rZnMgpzC2CktzM1w1w3IR3QInJvkblstIlBeRkucxfnqy6ir47Ug0DP6y9n
dj+MsRnOfZIwqx7ijO3Omy30zcj7eshGhxOI2Kw1KmszGBOxI45t2Ddh6gZLJzwdTMRxnUAMDvVl
22bZRAq68ar5yIfp3MftHIgZ0Z0paXsyOXkYHICSxfTQGQrxs0KKF2nyolUbo0/RA9pWTKqQ0a8I
N8UE56iNE+VgN4jjYZWYk0OeLc2SsNvDxmzdEBIyJBp0hxRpXn3IyADTxeAEbcfDl469clwSt2wa
C6pATghMEzaMu8mbXD+7JibvumvpTzD3CV8l/Aj0IU63d8olN0DUIxFN3m1SsnuEtb5GG/iBBXFY
IRny1xGNkVqmAOxtmjwlnPHAG+L+ps+51LIQMoSFsQ3bA1y5ftAWvHYxLFJibteIeRkpliG0DLmU
KOgd6WMcZGxFazOWdJxrJ2RqnNDF8qyDtAECCF0fN0aNYwETJui9ls1n7RNXGbfqNTOowMLMJgIE
U4bG59DEbbIPXQhz4OzAStktQngpeRNU9kl21iFFRtVHkgGw9R3bJTku+qNjjPTTRXWeNEunv92+
0WUMAycUwyZmiJWiKjmGWd4cqibN6H1oqMKG9KkyiUkfZ7oI3ex8RPMQnaTetFvF4Ukt5txNdp/f
FGnzUby4fYavJat2JJPAYdL7t9ZBR+GP7peCgr0xR/LsuwZYuTOuLL+dV54qVGBCVkC5iFNdT5Hk
t9UHE08Z+GfXU3eVW2EO6/0Mu7m5JrJiDxRnyayzBWz+13kOf2RPOHTZ1sxXrLUe987BnxFY2aN1
bopoXOknYx4Ye3A4dnRwA6V8Ng3ZuCiQgT3bMGFLvXmW7Vb6NMe68rcrGhRnYa+fJjSfaMnLIlwy
6PDA2cNaInS68RMcG1UvzwUMFr/hHbQYeXQFlDk/HgB3N9ih4uEgTGem8Wh9jJBO7iHuML9Nm3Os
OJY8J9zTQUd0gAhltUhLG214zJF2DgjZfS5wawhl9MhCn09KLGuyj2NM6zdYFoiaIyPIQ768W4wg
9E5g49hQI2SSa6htiyggS+SGpgJOGuK2JC26xCdQzIyeodG8iKThlAoZSDa6te/poksgJkeAb2u7
cM9Ap+vA14+N2WW4acoLqmekLsO+hYqwMgjq2ebkzO57S+1RZ/VWSJWdCQ/x5R4QwURQYPfsWPHn
6Ghod7I0ClDyW7usv60t4TCVYFmx45QKBAMSmeGAWqYJ6pau+c9jS7R4SjTTUJGfHTV1uquQxTIZ
g0/RQGtTO1TJ1jrM2QO2USROSXpxjBSykpQeEqdixsasrfE5ACCJkyWJ4S2E43ZQNEwU8LSNp7pb
GbveTT8CmOqKiw2abdNlnQTBzgTVGX3tc5RNRswTOrWZRlQ+8bqhi1hru84ZAvhqnScwFewofbEz
AvdMWcZrs5KgTki4BNAybSYr0XZ+1sRbXYdRH3uRucH2c15KHKwAa8fOmLi44AbKrnWO+HfWZRRl
wMppYPUVwZN2EIcs+6k2wEBDp92p6CF0fPjhPdz+zOV41OBdDJOtB+RnluBJvDukxEiDXJgRn14E
AwqOnr+3WUO0xIwppHxJyUspX5jVscL4TO/qtxm6IQIr0FpTFDFISWv+9j65GEOXsQnnrcVjWLQZ
6YtuxSyBTyOxFeLeuPqO8Hx2X54FXFOMThoU8QjGjyAkd0D/UsysVYjGjaW0C/fzEo4kQtRhiTWc
GzdBQ5q3gcZolwmFbp2NHsOPD+8dHAlRCql6kLP7XgwNETUCH0O+rHjtEEFWrpM3g4nUJguzo0f9
NEfoG4pISPRmtM1kThPb94iKJaN8O2jiO+oXpGr42PKmr6I7ot/J3ZwipG6R+C1pYaxwkfR7K+nX
SjpHVipmUf67hW2mySTbdI1xstYkx8nYsEGWLM31ewMNhsFw9xvfOqJK3miiKJlTyWU7Ks1FUyYH
lpz4qQFUDXEgv7MGhKmxnv8KyRRANaYzhy/6VW3nyV6BkSohNLmJfR/52oHw7UBkqoF/1AfltcM7
obrKWyIljEK/5Si4sbz8QiLkQ6HSc6Q/RKo/64RPISnQaNNGTXcqMpYTXbwzxn9RNh+DYyCNhV6R
ZNGLPQ/OrnAUSpTioWLniQMlptqsiCuJyYxLvW0CbBz2U4hVslgCSwn1KHHzJwbiD1/+wptfBj06
GtJt4lPo0pTUWx9xKgar1Fqr3rlrcS72moWiIyGWQUxGtb2rvNLaeAjrCk8nVY/TT8M4EqRF+53h
O1SMhHfdaP9yZqk/CO0HDdC+byP/YayRrczshpzR3lkILyt7eGsSCguPga8ZUfnn0WfRc3hpKfD9
XEaUyJDSyGwwK7HlbSfQw2xynJjxj6rFu9PRN2ERGddJBSyBfEebI+WUlfS1cMrxIWokkXlauOLC
WATQqZNVZZefXe6Na2j+8bpM5DvmjU+rIEMEkz8AXKt4QnzX4DCq8vlbzhVKVjHRn3e8N6SSBjFP
GmMYUihLOvcyMrA5lPo6tsePriBBIsfrv1/SOuT4AAlybUTFLxKsAmauHv6U50rbT3rx0dVaGtjg
0tbhUJKC0twOXhIf6MxDuSCpCibKNN8OIXhbFGQfBT0a0EcPkyqA31TJPu4qbH4TzK6JiCgVRc9e
kk/ra8mFDBb9PCmwOyNhd5ote9/Z9mvme97RraOdMAApKfuMmoN48lortz5AndpxcEZG8dZPQ9YP
vYEllMabpp1fS6KQVgNqO2vUW8QnlX+ZPLr3mW2dBpeZiIX2SyjMoDWSlt04ECHZNuGdj/JzUr9t
60oC0bA5dpg2QGMQrZnL175H7Soa8Qgn/WUCk7nzJFv4pD8bWWmdIutoW6R8f6SLGsJ3gJfHDfhL
4Z2QOxSn0bQRMYv6DVB/tstt90fryh9YWtRfDn6xSsYGI0WA3/CAy232X+ydyW7jzLalX+XiznlA
RrAt4A5KVC/LXTrtTE8IZ8e+Z7B7+vpCWefmXz8O6qDmNRHkTlZDBnfs/a21onvCt6eHpaTVYQRR
6OIy95gmfnqy/ZPd+P7Rj3PKCJ+IJwre4a57wv7Y3KZpZm0Lv14f1WrfD+3UI37zgaSbVbsyJZ+P
0qzfGzyw1kKeiM19THEuhMwJZlJA9Zbdcw41rY5NqTB+4zoZUV9HR+HZ8cMkJcKJMezLzv2UKvuX
KDFrhWZ2WNiWGU++FNf/TPvUcNDm1reEoklFc477Z+fss9bzcbwIpj0cxbxeFXhjy9l/Tm04Z4OX
vmTzYVLeWx7h9ZeLckQVCH2eyzurwGCZOLpzvXbzriI/9+Rb8mpiJFNpiNFZ/W7TBUWy9dzyq+Es
nxAcplxpW+j8oPtKM9wlFJN5x97OxXci3I2tI1bMPqV4nRYCq/CqBf+UPoj9Q4FBwwZJFldddQky
xUXRiK9gqvdjPzKSNFCF28S77WTT3gnfOSotl4jXAJknLnBTjf7RyTOOw/ZxxPfLDOxy62eCy9U8
4HZETlI1gv0jJOjndVcKi3dfGA5Ii8IwqwzYvKAmjIwA8amt3noIGGuY9EfBDofw5nuvpxNIPN2D
W5oeXeA+xPXuEcOFi1MOVws3Q/rj6sr7ZG+86EEkNrzF4L8hE3W2hPW+NsH0nDf2aysVFS/OgNvK
yJ8LCzvCpAEOL3bk7OFz+F6QzhCmXkG8YUYEmhsgN5OHZZ6e0yzyj42R4DbZepdVITzfNHaZnXv/
sORibyL8PSlPINay2Me4nXNC1JHdK1WRVILRtV4tmmZhNycjeSQHGlehaRRfgrgFvp/KZNdIIIQK
DnpMckkpHTOiNMSPxjW8C5sgeAWa/01Hlbw6NcLhUzfzcF4CYQr9eSwjUPzYCV6JuUne0Pk3QF8+
tupcfmit/5DFJ9XmCy352D8Qc/CM6ifdLZ2H5RkXh20T/ywbNd21sQIxQ/WBgyzYX+ns/Aa3wagr
0h0cBf6rc1Xu6yo9zoSwQheBYBi6hTUgpyQ/ml2Pi/Qt3dql7WxajHx2CkVM1NNccFk6MM7EZzcR
I6XLQ+zZ1xz+fc+R7JwiUmxFNj52DErDaDGIRQ2MFy+I+61r4pqV96eaRKJgVVRHpElmIBDJcvFr
JqOjHZVcWsXdWjA2NnrcHpeeQNpoEg5lPi3S2F89rRGF2Y5/ReaIF2qF/2sHOi8rhYzBo9yw1+Dc
KvAk22UNHrkWIiPPZxLtmIyqenjJ+l6c+4RNT5kJ61KOpK2xVwptnIO2MU5zqBEYVmcvlkssddAO
z7OXxrt4nKZNr1x6ccRJAALsR8+vtkxr8fz1zviSVnu8bymCKx9ohgPKwpbJExWShMBZdl5qY0RL
9PCuazKSmJ0oHANcD7XEvS0Kc+Nbzk8EcfheTPHXNDuSt4YPY2Jn+0Q570SksX5AD1l5tG5Sz/tY
YuxKfcJ9h8lDItQt9wH95jDuM6KM6owrVhHAAHhsbeDQl3U6jjPC+6gytpYisLEZTOQPLP3wM19j
zLsuUeW/Yv5DPIlX0a2BQgilYvNsVsQ+qKY9xD0+O9Z6on5jeGSabbi274jgz1b/2hXEU9iqr69r
aix8RF9yFMrUW8a3jiaFZc6SvndLtie+9U2890lneTYKnB7pvp+Ham5oAy440Of2z2CNX5d+KLdl
MgPIGQIsV04fddOX+8TMXtf2Ps6G+NolVY39Vd7uV2rzXdW9VgSWcj2hkeMZxX7AudUptIfiXOFy
WWY+ghQzOoxT+SLjSO1mTDsZl1dvvaQHvM5it+brD7aCqyMIL2ZoBJP5lPCJ0ePOuM4/yokSejDp
QcxzslGB+2S32S8YH5RS40tnTB4wHyMPa2jWLWclvl3xuJMffTSXB6PF085lsshQ3+1C3DReCnZm
J8sOntUqzpU3H1JfXDszyg7M/3BnMNmrpq80jco9w8lXuqLkOtjD86BPUvqRGGIXRlgVyDIB8y4M
zvNv69jpQ83GPGJCD1RLLN/SoghxPkxDlYC7G+vRl0Jt4IuWPcaqJSyFRxwBaiQ0q6+TSwbm4vTs
ypL11zrJfjcQZx+1WFy036MYCCmBIx2njYrnH86KcCRZjHPnt18iUIldVWPonMiA/lUU/CoV7oxN
67yvsrCOXDZBd4t+CRmeoAMhx7dcwFCIummgCBHh9vrq6C8YvzGY3QTttwKXvM5vXuQIh5pGPXrR
xqIVnT+Zpv0yaZSOaBwElIX31uLRo1lVQHlrd4MG0vWbZePGQsjeJenA9AgKHOmv2rhlmUhD0Pnf
LYnaeNbMTmeqHxoOEc5rvGILnMnoHhdfOimbXdJY2G1aaCstQdeWHosRtkBlx1KhqDDL6Bx7y0l2
HqW1uc1i+4djeC9doR5gep1Nnc8fFXTdxlp8oiNl6GVDf6U9qcP9iqNRfhr7b1mbTJdWyndCD3fN
zOzVSskalmaPzd/8gxozAxli2uio8bL6qK5GBLW83WzKMU5FQpk7Dpu2FK/WmC4Y8Z0k+zIVxWcY
Ote1sTn0qMjbvqfzUj2KgMFzYhOmm3QTT40Vu/FHn2zn2jo6GS+/QLJBOHW1t7rix4A3MNw05kKe
4zJkVKQB25SXG4/FczMbatwULGhbYzDoS8YVEZZ1SZ5zfEWZ1p1qzCMNUL9D48cHTqCNlU3qjAd3
ejKSau+ndnrMsUVB/L18JoM8CpnXF/ul809D2qKUHLNtUNrMoGq/PSSKZ4zHtjZgsFLQvmufYflI
wvODnfV3CzETG3IM6oNH6/gsR7ovvXyro8nZzZXD/MHt7lPKV6dgPK5Q1Q/G9GiklnfkjKFrMORP
gcK3d5oAx5BXq21fGvs2A53H9mw41FbwOBTmV8jQMbSSej+OdXAn3c8FuXGbotfbowyUrEJ4wvp0
KM3qg53VdTVPYjX8h6kN7ueF6NdgNt6Hhl7YSKfgsPhE8Miih/sFYJ6DrN0tjjvu68S0kKDfj9WP
dEGWhLTgRhT1Mgg9RGRcTuzvqUu8YFJ/ksXjpBaTJjmiWIzihl1jEJtpVHYUtgBooUGXAX2AL49T
D/HUWT1gf15uaQLRN0fZTrf0UBlBxQGFMU9QSAhS98XzuoPjDwoPANDnZlwxVE4L86hQJwTznRvR
7hyVU29lYz1V/nJxMtLnGkjgU1rMV0Fm37axaT06KfF0ZkM3Ggt1bdsh0+ppzQX6MeQD3knUy7wv
OwKirVwLLyaEOamJgCCIn1mbf3lJRBMFb9VdlolxX7BR2nXWKfW94jEt67vaAqMf4gppl6YIjfJk
rXl3FHJ8ZPKPuUSGl0qWIVjBwYhGTkGjmtBfzsUquOJO9Za0vGkEgmN/ie3zDsNHl0568kolIreC
g1qYJgmARXpae1qqi/GuGf8I56sv3uKitxynx7THXd12B2OPf+8SzmOcEnmChK328dqbDEQDjAfU
gas47c9+/vA4EhhIHAczGTk+cCyxiYMMXUHILQao8VJ/VnpOdEsSu4V+OSCOeGXfUk90LMjtXqe/
/PO925/4t5SS29/cvr7d+9vvEKsYh6uTmpwKPEIlxnQNyzUr9oZPYq3+z78f5vd//ZcP6RMUBMnb
i+3vX7r9H66GDKH//PPff4kZymWop4wqbWJPGUVH7HWwh/3b8/v9OBVmq2ZgBvu/PGzXqQt7pvTw
90e+ff37F2+vpPedj2SKxt3toRNaT1i+6pfz+w//zzfu9r2krBLIM3Rity//vKOY0VWHVFqXFBug
aHRoNgT0KtOseSeYmTxxE+MQ4JqO5t2IsKMw2LlgEiBngSzGzrnoCixmypFNMTXz070rXXPrzyI4
ZTI7uCaG6jiQpFRs6nPBCpcBYNoW6mDdp09A1TdcYqdd5i4s8+QFTQHjezEAqyL2mvHU2LhV9TlQ
7XGR8CxO9lyM3wjtMAFMCJd1VH5vmnpkQmI1Oa5eRTLBHSndl7HNvusRBnoYXSs010auH3kP9apa
B2cQFAiwJBtKDM8BUzbuZYmLW7GS1CgzzFz6cchCGhRIr6NHU7KgZh6EgAT8ZX+ECn5tvJATtlqD
Bwyv6bmS9rDWzqXNgnPXEu2bSnsIU/egmMXjBZdcZ1T8oeui22qQmE9D+W3teHtrRlyy8XaxSYYy
OtPPA9ZsCPAY13gctMQazScubEdDm3oOibVJ3OVD0stbJgNZqTBQ8Mx3oDmhpGe7GX3EWU7aHZoc
w6wkkXunX76C5bBzGPaRjyY5MLI9+GW0SycCNE27eS0BxetJYrrULj8mD7GQmdss3BI6PiOdliKb
5AkkOUkswFMpb4ldogk44glfvymTLui84gpn7YQw07AzkEtiMB/tKgvLM79jgJ6lawN35B8wnuHx
8ksUpda2W+gM2LIqQowgqi0JbvFGeRi84GyA0wVodjsJc4PC+2WKqCtctOEMe76uhdjQSPMYR3Xf
lm2sim8LF7WdAeKxR2yI05g73XkduK/tfGppcbZzh/TbYypfrtU9y9gumIEXnAFVXFaSfOi2ATx1
9NT0kcOMbK21gcjrhLMz4bZuWKHt2w/Lnp8yZsI5FU18/TCswWu/EgiYDx+Iyx/XhamlnaivxIe4
sNx4P0c63+LGPLmN1/8GNb/P/yP+WT/WxRLX1X9U5FrUaTWA6AkN7P3+9unHf/0nXQUHb0kpbR87
SRfi5G+pkDjsLQXamvS0YI64KUcjOGMjL7Sd+GNhQnekCAucBgGMUYInG0MS7QnvIDAdAyzsnU59
Jw7MUKwQlxB1sUojeLLnBVk22dA5B0Lt9Z9YCuJ/88Qt7S/59yeOxEMwWnWkS9+fn/+FRFxTXNUW
erQnBsH5yXAdcA3aeei7mJypbKA1mOFtRDrHg5Ml6XmRQf3vnsO/ePPof2B/qVFIBJF/ew5pm2bu
nJTpCVgDW4VCnHILVQmVH+EAq0eMdDH5+4jdgdFSMij0Bg9rUjVf/4KQ/osP8e/RnvpDBBW1A7Q7
pm+5rqY2//Je5PWy2F3uxSfVRMs+IVT6pAbG8yaL4NRnX8Y1rg914b5Yftxe/dyajynNlhFBaBP1
xnXEre6Ogn7TVWDBWDQnXK8KruhEp+yIXSI2wpcWjjyg5raDVmTqr/DWAusl5uEdkuttVUQ1vpDW
h+tj1DHX7SEPau/udpPqe0Oxfvm/v+x/cex6IpC25XmWb/qepz+ev7xsZQ5+MoxJfHItHGOmvql3
WYBq14rJCXFEmNhrdze2pEYs5ImQV3UqiQa8x/yGsn2+q8p4PJbmZB8tpxxPkY0we4yxje+aCHJ9
TcRRiemTimq5vz3z/5+x+28zdh3rL5/x9mP4+I/fXPX9R/nzv/7zf3b5R9V/9H9Fo9EZ8Df/JKMD
8GfH5qPGLk5YnHJ/yGj7H67l4nkmbM9xfGyD/gDS7j8Y06I6sQLm3YHUf/VPQFr+w7Qsftvn2zc7
3f+XlF1hCZ7bX5clC7dJ7Bp00q/lOLbj8iz+eky2aSvsRij75BS+H0owTprC/QVTztfC9tKTErTP
Jtcm/G/vAVHdmtt0uT3d7la68R1jCe7TCce0IiERnu1/rdvkFv3ygL55rRvoiB7mnZCpe07SYuvH
V2UueCLotnumG/Cj8t5i3ZLnUk0IWU87lGb9QNeeWfp6xRIxm/dGCeJYWIuzB8zOdzg0IKy3vjG1
ivQggLKIIXJJBxejPocOgsRBpPZ+5aN0P/XpFFIEbQUKuoeCKUOhxw04RzRho0cQ2Ww6B/zYaeTZ
eA4itdp5S4I2WXskmHRVy/dTx0yDdAsXmzPGHEoPPEYmH6UegWR6GJLrsUj/lOghiaHHJfRvoTPw
sGJhPS9pnp3SOuOi6WDPOQVNWItsfnDqB8KU6z0DnmwXmNBEwnaDjV1GuKWo+mfFBCfSo5y2q78E
iyg35VRVlwmrVmxsCFigODSLMdrcW2M/nWp1boJI0C3pr/3YbsjzlQcvW16nUnwqCVjYYoL7Fuhh
06zHTkvJAMrVo6h1+hUxmRqYUBUZlqStmRMhNmIAgpuGG5Jyd8xVal9c/Luc1gwevMDuYaxJFVKC
Qsy23iI9Ghv0kCxiWgYKvu/0+CxijlbqgZqtR2tYPKC68ff44x1AOc5jLds9Gp8SvgIWRN5GdHpY
Z1a4YPk0IkMa6y+NU9HQ7rruoD39YiojXGmr95r5X80c0AO4gWHC8QPY+z5iw7zpB3PVpQvFQoCd
SdxCYuU2JSn80sq0sTWOgR4+9tnBYxYJ4fY9YzapmFFqTxI9slR6eInY8V2jv2HhWuFU0porTQuD
/vi06NHnwAzU7By1L7ox3w2B9cNo08+4R0ZBQwfJJ7O4wEUag80Pe86+2v6Somvj022Zunp6/BpP
DGIjPZIFWPIQI4trqce1RJFGWJswCWOQK/RI19PD3ZkpL0Xlz1WPfRFyUjMzCZ4wRhlI9SqKZput
A4WsbuFPTI9HPUbOo0cjw4gkKJcvmRRHUbqHhbkzElnQNT2Kxi/+KI2fONqZzz2zamg7+5Azvc6Y
YuNgwDi7ACRaA/HUT/6nIhnl7rXO/GZf8aw3yse9yyymkErwsdOzchqpenRu6CF6m0Nq67G61AP2
iPBBPXC3bZ/1oxnCVsh3O3Oy3RhNdlgH7t5qEO1bSE07PcIniGIzVc+YCo1a++weiAt6TSgXKhd6
YOaETkTx2sAF1PABCZxAnCIQbAa2s9gUgC6YzzVMgQVbgMfPA6aDYHring09KmRnrMJKAwkzZILU
iIKgT2D4xmksPDz7A4oKnGpbfI5mu8Wvr7c2YmUInUA+CI1ALLAQrYYiqE5fIAbHbQwvEWtwoqzQ
mJSAcEQO5zQpq+mXIVd6JxAXOOAl4UrQtEYxfJiMXsMZNpRG9LW9MRsz9IYNxSE1zpFqsMManF9I
I2AWizm6xM9+E2E9HbXGJxuHUeEBHJAIVGaZvWOHyakDQFJrlMTUUIn2LkN/QGInuMkMT5TrmHKu
ARzmGkqpb3gKnMoEBDnPAB2clNOpidnLTpG8Zr5R8Wq6fis5QOU4X2Mx0G/WMIzQWIynARm2HOxk
R6AZofGZEo5mWhjtmw4WFIb3zU6vGMH+oDvFRI60o1WjOLWGcvCfsA58anOAbAWTuwepAZ4lp+8M
6dcRzpcZR595tNWbbLqr7pxwqkDXIGzvsFm/G1bcGll96EVCjRQ/as0PxVMNJec/Cu2Ng5DFxLYA
3/dWc0cNAJKhSSQFkiQ0m4T8btzjERyaDuiWcV00xSTTFEdcMlHixnLPXontF3u5AsUERwYYVAkO
lWguatWEFJaj6X7W1NQAPkU9DqmhiSo6jSmd6STeD235Gjm42wkBcJf0NNGiidy+0YUq05xWDbDF
9L/YI0WE4cI+7UhYF5dYTXghW30YQb5SzX4ha7qfNQ02g4UZmg+b1RdjwDIJDp4NNwhZcmPJNFWG
g7CLO+sD1iD2hcWARVkzaKmG0aKuC3uXFQ89U4eNSrZonryb0TtAYft1/MoMxMMjjlZJhgJ3a8Gv
Yf5T4yGz+C4GY/eFpuMmzclNmpgTcf7RpNNnGNX1dfWPvR34WyXJxcD6dQS6qzR9JzSHN2gizx0J
Q1EMAuf2ocJGkIn6OZZAkTYwnwvUF2u6L6LzSekvj3mTwtZMaB4tJq9u8hmWYx+DCOJscjBtSeBJ
M95h+89TVTGfLLNbplEwhgnLLkOA4jA6Ef+VpDGuQONual9bn8uLq1nFRlOLzYqMe8xLZpnMePLl
U16h49eko8FCssm1jCrV0a3G0F1d/ISKPFqelhLKtGXY183TaU0thuU0Weaadl9H3mCkScsa5NLS
7GUEhJlqGrMHyxzAMxvNaU5p+7EwRcvEpbpZBzb2r0BiOGsttJOT/nPSducG9NPUvaVZ06BKc6EK
QFRoUtS69JobLTVBGoGSMoxwT5CWoa8p0xTclO3/z2B4KzWF2jk14VCAqckAfTMX9FxJH9wxY3p0
HtTCgZdb7bur2VZjgqHRtKunudesa7BMKjH8VHl6EBxwU4Qb7xzYzA7hZgsAWozq+3ABqXVvbO0X
zxzel9ou0SD4jzXV26UoF2jc2Y4vJOq+M67DPVgzu1waX5CK0SXXV20VR1qgagbnjDfQ09Svp/lf
CQi8aiI4AQ1mFkROX/xC+EiyN8ufos17LobAJkDFEXAxwHi97RuupJUmj+mi4VmiaWTPXE++HTwJ
AaPiFFSCqb28YZsPlNszkMBopSAYDcIZUAB3hoocJ3xqTllncHgoKwqjxM+3N5g8AJdeNTedaYLa
pkPta6a6XldqJlqhJ6pARffqNEs+dewHOEQ1lT2CZwcjnHajie1Bs9ugtmIb0xJTASaXpWyILZbJ
B94MU5gDfyNGuue6NO88zYXHHoR4qllxRDhvgiTLVb2M84ivZz+Z18LbRQktuFHz5thdfXE0gV4x
5fV9hnO3misHU180r+5rch1r5t7IGrh3TKJodpe+e9dIL9MzGDqdZotXEpZuOwa6G+A6QlE1JW9q
Xj7SEqrkIdAcvdTcTtGaz6DVxyHqnm8wuaPpe3iibcuH0OEWpyz51tOeOFlZ0+whtYqdKV1KiYlZ
29h6WOoE4xFPuANSKwFPDP1fah3AohUBLtKAfP1SaKXAqDUDQqsHPC0jQE6gtK4AmPpbuuKvNUYM
AzMfUwydL5oV82VRcRBqfBdEZvxl9bGHeTfZSp5kUV4mz93ZpCtQttmUm5SakT1/Hekj3k+/JknE
QeLu21peS4H1TloQBpUo+QWX3qPKB5CubDg3mBOxuPl7SkSfYFeicwXhGHDp/dQwOLEmtCsKMmdK
1mePqK8tLHu2l159dvr5JR8btWXIo/t4NjDC7INJoTsKO4AKtAT5c1+zvDtG9mn1RmebDbhoBAMl
eCmwZjbNh4piRV8NcT4KwrQIvM2MhUdYnbwfuMjvMP20UP1jmDB129yfGFwW46Uuf6xgTHDTjbeh
K3dh52q+LDgj0IDt6qrbp3X/nVrpnUqvmv2WTY+tdoHrb53c9HbdohhCz+MWqZiF7xJ2UINbE/xJ
1uRGuC1muiOR6YQnkhywMdm2bKEx7uLFPGGc6V5pabhMd6Pvqzsh2+Kao7wKkRAZCyGKH8ynwCIi
TG/lPk9Gbw+vRZQ9WgIM7YcHmzAUwFCfJQ7DkrwmmoMT8NRJ8QCcQW50Nrz5WHRvSER4L3s83DOj
IbUTGVHZuni1ORXOTWqCzt4ET2rJrjgEqNPsocGJ/emrqSacNrr12DXyVwHoM7Yspa51xaieLWIw
otKpg12Rmw9xvzdTbzjYUX9XuVCpMRjYjpi9E9DiXZTia5ozEfFb+Rp7DQ6UaqoPrgZMuIau2u3T
Gy+ueKDtw6XQFGdZMdmKOxOUiJC72DG+y/pgDpSyOC/bOyKGsZHmQN7bUUTjqz/kqfEtm0Bm6QUA
9dWay5fUJGx2iLP0kmQvzPhsg5Bj27YkZ7+o7Q2xOCMALoeYsHRDnkIMCCxHdNZiR1LRiLVLH45K
Fr/w/71Peg8WKMERP2/msFmCr6kt3iwzGj6R//ZsVjXb/uZY0CCEI/js0QcloZss0Jgte7WwN2mf
7UYDfsy9WfgjdxvjAiXM5sPKyU5H3Bbs3Z4qK1srEhYUgRB1/hLgWBSkAepgZb8YAbq9plv2MBQA
zi9Zho34zMShVUQM0yi8mCqFSy0B4wK/fV0W4JNlGZpdnDrfjN75jPBbG3Z9CWCZsTXtuO5RRklr
i1dbxVwZ7yurqRecXFz6+O45z9Flqn6RSMLsvcytKRzrrwOT5LBOzXEvpndcWutLzVKQVr5/yBLx
iTCesGAi8WKXmOfhi5W6RCB25qPZ+952XEl5UJhXOkO+g8OCqs++V3HylvkMdejzXFdj8TdcL2fr
V2B077HCpnjAT79b24NP52UjGIqIUgpMnRXCTnchQYRzOJlsriG5tVGCCcRKUDItiOgU94+VTsNd
ijtBfxKhSnbvmdMPVf0SE3YW9YTW3FQqjJBih86kp/GARrOLQ8+KWmq7Dt6+cmdMSki42PT1vefi
JRYZKNS9uTtjdkiuoYUlu/KvZjrv2L3hZW0IbeboPxdRRzRPn4blwK7Sb022p4uajotyt3Ux3A22
Q0iHokfVQxx4vvkiptY7+XJ9K719beQRUgYWlzqyrvTyxXGg4nEzK9uOmElvu5iQdliUe2Jvci6o
7JtkUV0txwDO9iHhuxlIZww+d5gpb9zh1W19tNyu+D7VMd8Ar4CrvZt8KgdFJt7VpavliPiK6Opl
NFmi0oCuxag4N0v8UBN8/KuEtkwIm/6pYGLJXmy5Di2toaFZEGyZpniu1vQL8+j+2UpKptrV9LE6
B7rgzcmT8osr5xAh4/ApXZOXVfqST5QFLLWbcNDSgV7xWf++e/s6K38w8a5PRjpkx9ZYd003cNnR
NxYpVi7n3OH2FSh4fW6tajj4dvQozCFcSs88RUkVnPEdMPbohh7G1GTOiP1ij6PKKbJKXsLiM1e+
3SWs5DDQezskVspKlqvjbTNJOz/AM3GWYeL241MytZulnXCHwoYhsQhKj0Xy2HviVfVdvIVYqdAp
UDqMaMgGVuTvk/HoJo76NhXEGBSBuxkJ1Lj03AtNBXpVFugUZIqxb6kYYhptwfsZd99R0uLMsNKw
cODyQPJ2vNPVzioZGFsif9CnK/nFdNyNT6aX2CjgpkcZYdI2udSQC9lKadyczAFNgAJKKSPzKPth
eY6MGhql341mMTwbTvudpQgVuXSvtl+e8Td/d6fpnqiBaVsbcBt5DKhzwYLh8yT9/LAyScFfLMKd
j0O78UvU2mKFoHhnaoUzghrxAS38Hh8k8VwEvtgOXvOVy8PFModzm2UEs2BZfQBKviMUhorOyO1D
11jB1iv8+3xwvwaN+NIExM804BEUiN/VHBA0VpNJXZpQDBamMy1C+35kkCgLlhU0v+UGqJOD1nxU
ARPvZYw3HgZf9Gejjagshp4t0RoLuiqnqD4RmkJJ9jQ6Rn6oBx31541fSjwnPHJDGBuX+Xma1KlA
YrtpsZpjBJ97Dtip3yJAJp7nQjvh3pbiblkM0L7RbpCjywEjC4y2TG9szuK/b6RON5L6V27fc5Ko
Z3iHYz6qF6S0cznuhG98b8pCnN01fug5lA63r9Bzf+5L7G5GuiYtrBqCFRQpt5PDTZv6bJs+g5K+
1/ile67Rbp2Hszl3zRlenK7MhPhrbr/IwuT5rQFDemrI5jzqBN3edlmp9NMy5nU6pCt7v9UjuP72
VAdsCQs2RYl/SGN5iMf8HcO7py6j5PcdHyBQ36B2RF/052uLD8rM3OR0e4q3G2yYed9+n88CWXQr
TzU7I2z5AkwWcDKcEQkHeVZsoEK9fRd117gX2RqmupnDbhO/af/tdjJK/EmlGLujrV/77SGtOP7n
o+v/LXGvPiEdKtWFNOtLYVTl4faKHU+BD9zeh9vXVRJ0e08sz45U34JRXFRC+2Tq+XQd1R2ipMWc
zNbZCfNqU06xH0P2xDNiM0Yggx3ADKf5gLfayJPUz/S2ity+rDu5hr4W4XZ6Vbs99Q52r+VqxSVG
9edAAEW7o31k3jIcK6Z3vsfyC0dG2SjUE8CZjVmKlmTPN1XzTZNtYHq3h/N7ZlJRncfFPiZNPR6o
wVgTyiBojklGZIPjlGcc442DdHvyX9PMvJhpZF+sDn5vnJkqBl0+nc14KDdD57nbcl0Ypv/Rfq8x
xtoOOAULB0itZ3j92TFkWDN1PLpowsyQ5uLSHHWFcVt/8wSjzaDq74fl9hE2tPzbgGo0TwiOyLi5
3bvd3I44MzXwrpyBQyt01HRWaDDDPhx/nyq380XfCHdhwWw8Qip6BOcKehxZuV7sA/4YXKRHGp1m
iiNfRmHV42uYKUmhl+5svEyapU3YYTg/y1iJM2rme59Owd5c1Hi+3Uivq4FoOeU9SP0zsgSfY17O
XpgFHX0jTODpd7PaDOsZP0mJdLmqQ1VEMINZepm5sG2tgV3P7WS83TT6eL7dS1KjOw4xQVVdlcO0
BWlzjgnz+X2Darc+f1eu4iprqVqe42aWZ+V+NqtsON0+75s6/nZPu4H6wvhujA5bQTf91k7Bgjdw
hecBUaI4ZGe4jpnrZ/QyHkRbiamWr2Ue3LRpsleGAH7ok1fTYUs3+8v//pnVGVhtuv7Jm2si/CKI
ldUwofTZMJV0JO5cn05XAQhz+wUkdT0BtFAY+mf4Jt8hJv412YTXyNYgpnlaDmY+DhsxxaO9ictO
87kBCpOmKu9x6j2ORdAT5VTsrbHDZR9LkuTaOvQgnFkFuynXr6putnSvPtFboIPbUSQJ/aTNjhlX
Y0DhlBQa12RmWwroMYaGvRJUjf4Ws/67wbMvY18d8WK4IlCmfVFZ1TVaftXKSu5c0dNDouGGPTi5
TWkH2x675j4b2D1PZB8u0P7CurJkiuvYKW+LSCVFdlncJXm7EnBh5KEYwbnZYm083/jaxh67qYwu
Z10iva7Q+ipiqNHrO09m0KMFnMv3ZqHb45gkeGDPvXMaDgbQ0+9pVz6WYKybpR+zg2qpsc271G/W
XeKmd+SINhcVIEcQS+NsXavHb7ZN8B6TS5eG5JqVlz83HtbkGyQaFnHgd2IkJCXxgycatyaeNktb
XEpsomu1DtQgMYo/rLeRapPFuQiBl5whKIW4R8TeDkcD92iaRXmRxDr8vvF8mpyBQ3GmvJ/zQmxk
4gBJBTWmmEsszpaNmc/tXqu/vN3784MEj6TzHFUizJmYhrcfmAlRSKJxEPP/9wPcHuX2y7aVvvb0
1/etabjnEcH2WdQZgtfbXQBxFHZ2si0MZzqjG7h9989NN9XIIPQfganQmsRNPLRGSYlGfEc1DCgc
sEbZSvrk5zgy/fNsCuLSSxOvBVLLqQiXnoNzanHhHLvhG80VmwewcOmeDsEUEc24cMbg97TjUsDn
wvIYE+hhcuHUbiGbaWHZLA2Qy7aYXG2ZNV0sHVqQTTPoLsWkFU3I0FnXBgMPGIdVADrN+u4kCEXc
/i0dip90V1AwDl8kcWahJNVe1f1LmrPHzf3gf7F3XsuNI2u2fiJ0wJtbkqCVKF+S6gahUrXgvcfT
ny+T3VsaTc8+M3M9EVUIOBEkTCJz/cs8j6kbrDMD1RFPFXBrfy6C6HdWmQEkHMIhjLGi9Ia+v81t
iWEejTT7qY24Oo7gGCBpg924GwX/aPzHa9/glGVN++45gvLewa8yHhPvxZwBxmML8UBnzk+8smHE
evi/ziNIV9k8OC6FL9dGstV0jLNzBwNUc1dH8WOkZkRadS50LEirU5k/Zy22NoYO8mjgEtjT4lkR
1rMtXLzOAm4rklu3jTA8wFGvTqPHIf8ZQ06kXbsxZsJBXTW/KXVF3VR58BR04mEvfbQlZL4XFYmY
EJ+8ms7CEq21BCVx4xTVGfYwKl68DYJgOLp61p0ELCt6/RDpPxwF+r7u7O06uTVmkzQ6h1fpknW/
eDOMW1eHMD8dqePfTiUSuyR6qWdqbF722FE45cbiibGxHCkQEeMlHsQprNWSO4CWcud5k03iNvEQ
wmpl4cMG0EV8cjlHXbyDMQNijBO/cB03Tw6NIoJAS7eK1VLNOGyScZ89tl3c4FxA8jkNIE9w4DcM
cNd6jXWJumCnHwSvHRYeSVz7ZZ0fJpIuqzx+w5gZh0ecUor6nJVUc5RbBWF5QJ3E9rK7Oth08MZW
XQCdTvNg3DmHaPJ+D05xrvEeWkVD/AZxw596v6+IobLjO4KyUpSNhGGWuKfAWDrhPLLGQxMdb4mY
eAMasendYacB+ZUJttzEflmmfgUQWDJUVa/hve76ke6nofpUIa6wpjD16Zx9KPqwj1uuqtW8T9Vy
7RbZJh1DjIvCH42tPZCEGjjW78Y4pzkuPeB/D9MIuEYBmWw4LznNij1tBFFrtQwwYnnatZOck5Pe
CPXTDF+Jb5r8rLBdX80OXbbUXKItJIRn3YJmn+CmBdIfRVTWo1UumgBqDjXPeK/u3Da5g8jqufTe
JrLljmrBY283GFav5HLbOshsSnrdo97haz/1QrNMJRlrE8ZwtLyYaxmvEX2PFXasOkMh6nBinAlW
wcXEo6U5NmKiRxCsERMmPJ1t48cYy/QIwmKyKQkCK5sj0S2YydmFC6DAOFxOHMe5a/Ol2VbSGoeg
+fI4u0a1QGnHeUZF/yZ5xGLEAfMTQzpn3kVVIOgEGG6YAf1vR2ycbpI2z/COYgijickke2goVkkY
BWomaoIsOT0u8LrgWYEjPyNkhnnrFDzDqdZMR8VWufAVr0hYDuuhWPIVTbCHUs8adXAwVHLjhOAl
zu3xGIpJzpDnqP40RH+7WxSM4fklhSJeeXKnBlfCfWSTMSZMeVoRR8ZgDaGAnJ3QhpPN6WtpFvit
Gz7rY8fPyeOG3iJ6cX7UpfdIMchEcsq4yDHga4d09vSekBBF9FCNdq55a5SMZz6XCzLX1DHsdl43
Uu39PDyi1OZIYY9KN22Lyg2BpBsD1DqwV56CkZBcJ+fkRNFRAvDo0z/CE52uirOfnMgPsuXVMNuO
kWvxwxq0+MS7QAOCA2QqC4ciHQoQJJT9i9qSfGIMolhI99fuSZsDCuxR+pBfM2Mps2ltjbeRmGAJ
c7RDZdpBcFaPcmJFjk/aRbLv5C9sl7LYZHR5QAISnagnvNcVLUHUVBlPmUKz6E8ZJueYVyCuaFTa
6X5QuAHoazP2YrgR26HftrSozLIya3FgHjvv4f/Iev+dKHsHPty/I+uty6L48x1PxL77yte7/Nlf
fD1H+8NxPVWzHd2wDV1m1f/lZOoYfziMBFTVcFxTczxhcvqXoalJVr1laYZDY0kHxDAh0f3F1zPV
P6Dq2ZZrWFDscI7T/id8PckX/ErXM10wP09XdbiBjkWn/VuKvaXPUAph/JAtpVKpDUJozPWVic/p
OloKD+PS7qVTPnArvcdHBGOHckFaCRi0Jm2uhdMEQZu4F4xW3OK5Ks0bOKmPaMbSY1hUASqCj6nP
rgYXnZyj2OcYQvBKjaHAKQVlEWqIs7Dy90Kc7pwhoJ5H16UAEVwXNuWSYqEA38OG0ZazFil3lYdm
kVLhWzulTw68oUyDUKKG47Wp8Ep3blHMByNFOlHVFkHHocaXhGh2NY70e7S3RCsq2BUQR6anwF2g
k8TmnTffMyZ6bAjCUBa6EUv0ETU2cS7Jr370bloS1MYmuJo63lZqc06xTUIvSxBv3zMMr4bmZYmq
R3Tr90NQv2Inupsxrmp5M8IuwVHIiG57J/2A5ABPy6pE+jwRqx1U7ZLT7Nj6nV1ZZHJoV3rBeUpD
vnPoNC9m6VcMHI0cgjkqesJ7z51HT0UzQe7M8+Al1CVBwjRa9HRpUd8jC4eG16CQi6E+r4K2xAGJ
P0mwnaRwFBCCkiPPy1LfsGdsUDHxt22uKn7bMCbIm8/rNfktLVHsGKkS6bVXAeJhHkFnt12/Ut0D
PjZom7r3oOHv4gHDiixR1uWYn+Iihz0Y4ENoyztFhADZy0/NXiipNBWVNLDJdIKtXOMkP6Tm3eLQ
P0UnvxcfnJjgr/Jqw8j+bVbwNzkPVWZ0fj25z0nPS65NsBYA7bpr4d5ZNba0OXIGwR9Mq8I6WGNN
3g3u6CbpVJiEnZGOgEcB2faSYFRhwaMu4VNKnNEqcAhGpxv10RqEkWRJsS/j8ByjRl7xH/y+JRfS
waiuK53npnOHk5eF70FGZb5rvMfEIWY3Dq9DslbaDCIdwNGqVTGJjcBWtyaEMFru+VYZtHe9eUft
odzj5r3RMkyGQjSiGyPa1B6mZ8R3mIuabhvHwVEYOaPbEApIEPlmtJzDENArhE4mHxbyEqc1ajB/
EYqMRf2onEHdaLNxRycd2YhK/vsUPscLjrsx15dKQa5adzg4EpekhXd1V8TbdA4y1PxQGOqCn1lt
w8SM1tjYTwcxEhmCdVVRoLQL/d7rOpQ09yr0/rXqOWcd8u3ahbPQZx5Bsj75TfeVbvgIhkigVT+o
rGGlAc1iBTXskElZvWWdYZl9TLgwktnKWeHd+WyN+4giXWCmPAkEPoDIcI/ilaDBBjPxPx+5RZyB
smeOvQdF8waa1Ri+aCWexl1JWhusCarUbfMyJra2Ug556DI0xQ9vTZaOw0BlV1f5VQChbBUbmA40
CSBWug+15bikv9I63MIIpQ/Pue75FqoWfuButunHrbnEj+QdkOGt3YIxVCRB8dA0A/LEKGfkV+aH
2pwUFkh1NshoySK2227yC0YmUasTqaRjHbwUTTTvyTw4OKbzqOM2uXapYbOlILso9lZxPUFmsWlP
Deg561DUNawx8z2nfXFSjouVH64mQk7dzlcurWdq49ozVrdFJSCY1tW2dU59v0rzX6jiqX12NW6E
NCyFk3vrMloTmmb5VYjuChnJqlLhEzSZdt+7BpouIqX2OejZWq+o4Y/NTH1UF88s4n56M855Smgs
iTZ400vvQ8erDCf1jEpZPZFzNiNhroJdaSonsItpB7f6NkXH2ESG7hs1P8iLfrQtzVHqlGKwalzF
pNfye8p2U7fAoCjNtzCpCl4G6bXBiaCH6l6HEFRjyupebDzgVQWnGOmYu5grU3A31ST9MMo8WEdK
gcQ2ss6jwhUcTKtdF6EN/6UonFU0u09qb+1LV2McCsn3WhWZ1GUPe1LNCbzxILYwR06bg0A9hMy2
GwO4rlM6+APWUURsuAynTO+WuLCtadwoOZdCCYorvQreU93Bp1tLN1GVUMnMHoyRq5VaL2NHoq5U
KpVV4+3qufpVpYTZFq1FOU8lssUAhcItE4xLh8BicruItgSs/Q4xHYYTXncPcvCgNv1vBi9PjU11
xQUtASgJb530t7zLJ2/fpfTsk2aA9rAbTSI98nYWYRrlTWzEuCmMNLeF2Rxqwu4ZEHC7UPGIMeXm
iwIh4zbRQmYMiOXG8DP+ZQzVzTR3bwD0HxGVY2JiSfbjNtC07DfwD1UmA4fzkPiU3MSAA37aIWgR
Orse0m5kUkK1V4PFgtxPFsTyajsH/UEJY5x6dfu8jM71OIp0O5UWOBj0dR0FPq6SPp0j3lOL+qdK
edRdIF1G2Xy3GPmMJU/9GvcLvqQhLyNFgyhmTBpaNpLMGWI2DS+n7IyzKr+roNjlJPkbfLPnplKP
2lKs4on3ZMrDpqp/WmaUkDSHeVSgk1sqZbThm2maxD5WV9b4GnVltmkaq10FGslVUBTV9WjT2Hgp
volEsMCU7pC9g2uGeaxumpH6UYaC1wk1HFEqGp/RUR7bYaGpcNEZBL1+N/QNUaTThCEFDaQ9wWem
8siYGRPdNTSYesLJKaR4Gwz8iLHXaJMjuHAzxlSZdjbIhECF1G1zJzOQ+/I65OExBKX2JRO9rwS2
zKRouyGmQVRC5XGZu5cpXdLjBGVhXTQ0tpZ5p0KUjTU12nrkeK0i49rq4AmlpL9Tu68elJHfEnnX
RqsFtG6ZuolqFbd5zQ/Jpz2Lrktc6ddOC0Ts6Np5XtQXeedgCwAiBP7gKvMxKhTbR7EM+MorDg6o
jaPXgiUvJJGbcQieY+xdMhOVWnjGSCrlRjKLtTU53WaKqBcvpH51iSMo0AGhi1Xkl1CNmrj40yW2
5BhbNgQ+NXjresvyh4H0uj6Acbkq8WwkBqr0U4Vulp1uLeyxnLJLVnY1JNtOM+855cVex+f01OnT
X5N6LrsTrrrg9njG0WXybRhtR0Nrd24HB58e+GtU27wlKB60LbgknWOATiwjoH9nz5k6bSKlFZ92
z7juLXSsZOtWFWoKXJC1Y9gyuSyrYO0i0g9mUrXgi1xmN3CpJ1ir6gOxGu2xmo32qAkso3SAtcPE
x7BhwD2JDHNLjC9leUUuygkV+v4YbOew7Y+2+Wv8V4EItmi5tudRuATp0SnNXSKgkbekYmDouVRT
mkQjD8NoT1jAwxnrtraLw+XixFB9zbOWR9h+xFD3CKKKNvCcEo1Ayd7b5Xqxo8oBpaUQI82C83ic
cAK28K3a1nJDnXLLgZQhHUUsf1zwuD5SEohrlCQJJUKepGA5xBghu32TnqLiDEKLrYoeUrqZtRBr
6+4K9mq/brKgptOOzwegzJVS6ioVDMOGOkR91TMNsHlzogjWIdcrHgLrT3sqcC5cDDpg3vBelg0+
5o46XC13RGGf0W7iQpq5Ft6E4ZMd/cRvwj4aZPbG4YDnLziFXzfcMG6rTlQ0A0Vby9nU0eni2HCQ
xIa4Ija374nUwpb3AabYeEwE0iLnMpKNCtSB2HNXp6SM++2kY82oLCBy3KzrpbfhqNrtttQ14zgK
RyibpBlQyH8t6xNcb7uIfucCmYLLAo57mTXRmCDPpu8YcBylAcknMd0m4TbyTvnYEjtqDKBRk0uy
fa5f1eWgnJqEonJoAeOKJX2MGU55IfDN5A7VZnAz5SQnrdh8WRyrH5Aggq1ddo7PQAV0Ne/GE2QR
ZMkjZumqQ0g5KBRjQ6iEmBHGIyYPkbMydMtczU14zhfVOmnC77wWFutyLjAbZ2PiwYeShnVyl74O
jkW7HDUbVYFcY4g/QqvOw9tA8upb9VozrOtgTAZgeOVUTWrzmoq0LtdS7fMYwDYYPHxPxnq0ce9V
rhIMgZ3FHB9iOFLnLrdOZKDhGGyM2al2eu1RaQsPeYsd7uQiuhRE61HlOyN9s2pU9Ue4BtpVixP8
ahyyci28nUi1dcNNFxsjoCVevLD/71JLF9FX0ytmNvmPqvfwHCvoIKQFnngq+n+j52xHjv34BV+4
/c9iZe275pfRumnDybFtbhYUe98En9hn6YtZNv2+y9tipwsgOvqI0xmGQeE+QkRj4KAyLBlmfIFi
3l7/m+ObiE1121Udyu3/UdyHsE0nN6Pq960zPVkYLzUOnUkGgkac/oY0rreU23qbAoK27P79sb8H
r8if7qBw1E24oJ777dB0/hUzXop+n4kAbjFgbHvvccpmjDDMeb2Y6l6N2nAtj/p/QtX/j1BV14Ct
vlyg/6RUvS6L7q14+wp8/fU3fyFfBPj8Qe3TdkwEobqhmoTy/IV8aZoNvqVpjmqYHgpS9Qvy5f2h
wranL2xDPjKh/n4iX+YfBtpX+gY64Jhtm/8j5Etn7PUflaqqhepSM/hnWC6CEBeQ7atStVpKyjvB
HN3Yc3sX4J8oLECLfVEvaBwU9bAUvI6TzDjlvZv4MMB/uq3bHY2J8WZJVIJVR6deLfAfXkL0AcWH
izFYVnXWq+528E0b+owDgsZ5sPSthouG03kwt+mvtFZ5x+DjxotEZ7TE1+sxnbtfC/KU0kkW7Auj
eQXk9hql03vBq9c28+4mS2f1Tpg/Fi1QjZKiXQ16d2XZyx6bhAlTGtNYjZW2MdLbell+KFb+TNEu
3pUfELT9ERdTsixxOO7NYhs16bKrM0yuyOvahfwZURi8+FG2vGQZVhyxM/+e6DVTE3XXMPBwQRsw
bjcB/GdvPobD2wRocZd3pQ/ZKySRrkkII3FOyhCZ+34hpjfryXYjt5xYZi/+XffuqaBVxQSViMZh
o+mtulNddPkTIgSAHz83CUBlj2nHKAun3dQ+qhFVushDfGhq5sZy+eXm1PdXuBRWoWVvkQTFfljl
aIBGFI3YFG0Sgk0jLJoxArupC/SMVUq2qknRPja8B8Kqqe3Bh+2Gsl71StGtlxRet109tNwDVN4F
2cHMXrQG985az97gi+POT3wsvq4WtNPKhq3oulsjaV+9hPGZvRglkKh61L1yvKrqaIsNuJ9oDkW5
DG5wbGOiF3IGMiLoRn9COpAN9/aCRAmDZ6jyJjw6d9AhTC7UTUt3vqnHqDnFbvaRiGjdKSdHyJwP
UeeZZLTwGZgX/UDhRgeBgT5MDf0tLK1pb2BvOCXRcEDJUWwId6F6SYebCzudFaNmrEcW/ERaPA6J
qrWFWE8KqJNT+1av88X7paGd2tkpAWxLR3ZaRC10mEGA1DP+RyAPSBLyzqQmhh2ZorbJudaadGMj
YUaadmVQ7FdCzHvAWsaVm9UI0/QPD/XaIcopnsTZ4jdTjfWLZVCMhu5sNDjVdDZENHvflu+p0uXH
pNBJG0GEvDMNa75S4VWu40i/wyS3wJYMG+Yo+hFEXnYyawHOxdbI94moH+WQj1uNF/6E+jq+n1rx
Kk4wi3y36l0RgcaqzY2jjMU21AhU7TCtxWIyg59oiUGoAMuixkwPs1s+e3QMVhV2PnmMNWPjFXhB
mc5b3gS/OxqwtbpoyrqZ9S1Q26qdJwgqM4aNxXTN+5fPTkbKM3WPsjOGxIxOs2DErZFIS+95q1n4
W3pVtSe1R4TQC00InlvGMdKSl9pyp4OD2c5tQ3V16otu0wx16EOI95vYQxYUlY2/FHm/6bM9V43U
3ckJdyoIJ4obKKBxtynx8aHyuKUFXouiLWcc6SJWQ6d0vO3IG2s0l2sL4XKrhOoaxz2K1qbfhCSS
2KSpqKUOJXh8Q3y3Ldt+2sN/ZcxtY6tHt5UhXgydgwQ08sz1CJ5odFZLt0FVD3+PcJkaPSAAp5mR
JUYZEZQVgDFLSjQFKAeAlKcd3FJICVD0PcWDwJK9hCXizrGYjB2GcjcgVhHK/b5p58Ok0Xs3YX9Q
/tzqpvLmGvl9mkVvVhHfFLlh3SiOcCIKMMaHknqX9PM1wr3Yz9D2b8h97daTSg4ZFUQk9uVWtWN3
h6Rq1eFYt2/oPIxYoyr9obey5iZK9PTY2ZSPi37oxXhnRqaQLRSFY8QNR+Db9jgiO915oQob9u9V
cg/QA5UK8eVvLtvEH35Z1qMII/kFLBHh63BMl5JhhJjTRuOWIO/fRhpA5DfIWhZ8UbJK8MYRLE+5
KCdpY+e+hS17NywM9WqnnXZz691opkoJOy1VdAkWz4I7QmNdWnJJcEtFBk32R2ReLTTUGzty9LWr
O8o5oiAPhwGbXEqKa08Qst1Op6gsZ+WkJflivXAaMAODbSEnxajlx1ZQID/Xad0E9YlUpTVcVueO
fA4gEbxeI9ESJktzb8TlEd7IsA315bEEMSGy0T0vFm4kbZzBJupvVAUSk5xUZJgczZCIYtgzu6LR
0mNtnbiv0mNk2bd2GD53QX7XTozPQw04tgyv3c71Dgb6AognVZjvm1T3ZU0/trR623Thw2QLdwO5
rq3FpWsQHY3dU47k8YiBq5u2swB49rZehNtpct866tddYtSnbLQ+8JmxfAWuzS5x2pvPsnYq6JCq
c4YviR+tATa51wV30tHfUeugYUYVG9ohorQOuk2oUaqWE1mW7pEIZZeCtdbRPDZhScnDmJ290jAy
7Wwgr8njBZ7mYGEmxSvqylwhaUUmDc2MNE2P5h2Gtw+mmg/HvDxGcNfhJ0TZLtDUqzAlNYCH86eq
qeU27+xDPNb5VsWBMy9A4xhEYkJmhvB/g5QsNHkHGCr0ic5ktKeJICJ5pM/Jt3V6CPGkHXERzTHm
UmFMcEZAlwkCrLCflcX/Jq4qzInrP+W5+ZxInsPn4mUuyeEGW+r9IMAOOVm6GZPJGNAzWUplXpvA
DGCgGudktCfy++B9DIJkIIkXcmIEQIyUUV+KdMrk7QAC2h5DEwPPWtU/9Bnf4hmRi1oEuxEfhehX
lEXvyhS5M1xvbu9J3PJuHOTHz8U8HYp8L7dMiFAWX25C2gXRDVwSYogzUyW47CG3NYq5NYcWFLGF
Mfz5SUMx5GjYDMLMxXEM8fjJucvHXA4htsi5L4eRy33eP7kjlYxv+8mPuXydz0N97iPXlYHlmxBU
w12eOD+/bfwvF+WGb595+aqXw8ntlxXynH35GV9m5V6B2y/0QKaUwI9GKb+crC8fImf/8Zd8+bgv
27/Myj/9nHz70k6OrNRx+62Z0TEnSzCCk5ZEp3LWphCcUduB4jV7uSEgkAG3R7FPHhKDtirFrFy2
CNHuJx75yHpwWvzNwgVgzM0EJeOfZ9uKLp5Sw/cotKAjziMbN8YkgDUHouERLqCjruWfymU50Yif
hBapIUoftGZfZW63qdoJt4saiEP8CJMybNXq6kblNeqbw0DZM8PIUnKgL+R/kxfRJoyrGyevj1HC
DV2KNtwVt5xcnKQ053NZrlTEnS/nvv1JOWbdfujoFgnyvZxIor2c09NkQp1KP8DLp/woP4Rscg+t
mPi8gWhgmLDi8LlcK2e/rIXj/1JYdEhswQcigYkojLJ+tbWFxphBPvZmSoa8oUKhkFCCgH2oPxEM
9xbqZNxfmPnSxVFMEjrDIioo8fU5+4UaEGoZ/snqMp1SnIqADPu95N1rkw7652F5W3W4poa+VBMY
3e8crddBfqrk9cu5oN10rukc7Hj8vYzebZ2DSsjfEaT2Q1CP6RazGcF8FT9TngbaXoeqyebz++ni
jQlWU0Jd/vssVvC6iZ0Saobcza1NYCHikgINekovg6YafrV4iBLkLlKEIXQN1YQ6SW2yVhBnaQNV
PMkwj3UOc2DcT6Ri0CWYgLFsKubZtL9w2/sa++1YQ/KfAexjpsvF8tLu3JCsQnmUryC/V2DH06HT
bxaj6Oi9GXeXHf91aeUi/Kj3xKAINeFPRGphki5reZRemIcOgiSntBE/TS6nUu6g5Xt4TDPFDYTk
yKpAJ2erK0bcnBxzn/VZfVG4jHFfH7kXPioUbZfrK69EKz9aXOTPC4MO5M8M4ZcJQRBlJa7pZu0Y
60sQnQtBg/QZeBWcMnll5G0dqgPhRQwvArSp8tfIbXIyi+b3c1FuvdzQ/7qw3xblznLdv/+orhgm
+h7X8pGT95r8MnIxLzPe8J/Lcu6ycgHvg/LiZJfrFSo9VHFsj+Uu8rCMNXkHydlJPmqXWfl8yy9H
z+/vB5B6Dwf6/MphVbjriX6i4vWPVCp5fgSNMVICpH/yMQE2KZd1OJs/y6aodl40pPuyjSLVl7tf
ZgNx1jD6JIz1L93Rp1zoU5b0uW4mt3E7a7pfaUJo93ebJH+TnHQwA+a1nIX7/Pe5uXz7apmwOLye
SgKZBubbcl62BFXldI6zlnBl85crv4gJsdPV0SSKA3jikZNzn+f+cx0hj4zM0T9TD/x7Z3n0z8XP
v5Vzn5fxc8Pn533727h46lOlpQ1DgSIbTqTSTbGXy/LJ44ynVJfE9suXXyp8HWNlpDwnWm95Tb/c
l8sb/MHiIG/XWFedmUeJaxD1PV0ZeSP+86z8iEtTNZVzu3erbCOlnFLiI9sSuSjn5LrPRbkOTylo
rqLN+dzw7/eTOyO+H4l2Osjjy+930YZ+PjOBK27jy80s13p60S/+5x/Iuctecvb78pdP/bLX9wN8
/ytFQ9rRYRW5QNiV7Ur3rxZG/u0/rfvcRW5FH8dXl7OfE3k9PhflnPy7//JTKwwAv36M3PHbof5p
3bdP/XakUDT4Ex501NoEGYGuPUiCMdTLTj7rn5NFkpdHcW0/V8q5z3WEdvGIy+Va0p4ve8rwUfnh
n7t+2SJnA1PIxKFUX+5oG77hX22efIK+LF9mv6+Vy5cmQTzLfz1iOPVPKFz6dNGA9Ogc1+9q69u6
at5mC9J6O+xI5ai8XVcDvnnjUzoV5CO2vfpEcwIXcaqcO3BhUmiWvn7CBfhg1rAMF82eXwuzQKhg
KE+6Fnjk45T1Rg+GB/Jy4i0OR54PQSU6xDGIg23dF1Oi8wMDQL02q66WOS42TtgR6olTDUVX4EZw
knU0U7dwh7zejQ5oHRJMKrOijfv+gy/NyUKcQS8GVUs+baB6cNLk61W+WD8nuKH//bb98sqVs/+0
+7d18tUt112O8E9/dzkCgrEru92pKnx92aUTE1c+u5/Lnuj3TUDnwGLyvSmWR9FAXVb+4/Zvf25b
3UxEklNhwisaNfnnuesUyY3cc0jrdqtP9Z3cMMtH8J9n4xAbdSsr37W4sdcknkEZRD2fjR3JvoRK
rZMxeneKq16puNDlD1IwHNJlXtI8M7dx2+wB7JzjqMKiYhx1HNzO/NFW8S0ilyt38s5GMbzFLh7g
IrUd9Y+FL5t1H0zqe6XjjSyaZx9RbbZHwVOScOFgKREXI4yXpd0gklMxnlckS6rFHCbP8GzCLKgG
Z9x1Sn9qftphhGllSM+wVhAK6e1tmKnhHuorbLS5bFbx0mF1EJULUR/t3oOrAw8qRQC15Hte8cL2
WiglHBivSvDD7vvXMJpwGchynNoNAlPA2UD5BlAwgPBV7QoEPpgpITsYnjkIr0EK5jPes6AUNvX1
Qs3LbYD0htjEzJ8r5pAXrbC5WwiKoSpothjvFGb5W9G8GxMBK0PlbmdXykeuTLOwbIj9KuKbZxiF
2qgAHYC5uiqd2yFK3iK05HtnMdaAA35bBs+9Xd+5+GiQ5lZjo8hZHdBq6b8Mr+jOPd4lZPWQvpNY
W6cJbB/hxe/ZrQ6Wgh9MGUHJYZDc+3Na3Nal6t0w7nt3iBA9qmQ4k5parhcd/FobM/OQDZCmHBG/
W0BBMYHXFjvZ6kGRk0mHIYunZD7DNpDzNsIgtLD3WWMelWSwtzlF6+1YpnQ/KSJ4Ln50MFuqzehg
d+4quzQEttCIbTc6EE+lMB7GsnZP1lybeJcTmFG3T94SGBvHCfEMdL2HZOrmdYoQ4S6x+pcIf+oU
mfFjiepqtbjUuEtI28I9dkUDlZywkLpGx1Fs+xDyUWVgLRfF6qlA0ukXg2atkcbsXE8Yg6FeqIhc
QDZpkvqIy/qVo7XjzlaK1949FzMZLUi3IB1hZocxsvOUz9obo09GlWambbGH2U/YbfBz0dYFsPPy
HsFYrg2/7DFz156J6CVT7Cvq8VvDqdK1aP0jQ7R64E0bpPhSVj9nxVXThxhvaT0m5qQSGgeqi4qv
VPGrOYXTNgVgRea0J9ijC0fGudQqPK15XYz2d+5ZrZ9p9qMJy3Jpi99OpUW/ZkP9lVRT8YCfZnIs
rJJ0xFJD2hNrqKXByqm3rFHOntDFuA8j4e7OSNsZmNW2HMOribzqPVzc9VRSYev1EoZW/2foxMVt
Oqa/XW1EOOVWftLg9Vd09nnGFV63xwe9V38t8GivaSlSEAQYwryGXtOJjDXSuhq/qWuYXBbGil7j
rBVStoY2OVhC9Z/20dvS2RWO9hl91Qxad2C+lFu9hK2V2i0OEZQSkvklHB24cp1+ZY/6T8VFwlsq
GNF4A5K2+7l6L2oruksgQK6g9U5brHYAm3D7IYq3uUJpSHaiPb7qjs1NAkY8x8LnUnHetQC26KDk
JMiKtA3baLAD06q1oTqPhILmG63VcbzG2Q39GZKilhZDh3zQJCqOT6KWmFXQyavK+50DteXTuMOc
e7lCWnjn1OkJOBaDMeeQ2ow1tezZi3kbDitXsNZmpUGAFHIM4b6jg3sWlrUzjfROdzPEfvGZ159t
pc3Kxq4l5Dr6c/1AWrH+jq9kNZTPYxEFG9MlhnbMgnWbcSIVLTvBJplgbmjZJpx/6Nbw7I2kuGRY
Kk46jT8dzNvcyk8jTra+oSywKKo8ghvf2bCaeGp70zD40hapbKV6rAOClikfYYGGYdwPk/7OSvec
EUKjfnIbaHdmEtzpQeyXTQA9rO/azbhUpyYTIDm0vFNT4urUx3v48dMZUnGA3X7LG2LmvZSHiE4p
ACDHBvbAI/HDLE17Xw8RriZwHgPyDAYDt7IYLnhnLsWha/BPy8e+ONQmI0KoFBj6azzlYYm+MNPn
cddxUTFPGa+DqiNUmiLztqJoE3tVs497iC9Jj8UwLT9PYA8tOAPY3TYiZ2Jx0LXWk9ltXO+16qiZ
wmnG90sNP5Swe0fvhG2McTeMhnMwyoEI9UbfTmaariNsAgorCrHA0p8sFVppMafpicjTozG/1W2l
nDN94XaJsutRUQhfy5PhQFEOdSdeVxMp7KRn7gAKEInk8NOHIcditmlPLrS7VQ/e/0z7iKgyx/1T
5UYtcGDuDRorXSNpHY72PWj8hrSseKdyxjap4SU7I41+Jlp5TlwMRsl6IDilKVEShPq1rgy3S5ec
vEbIKQP7FyPmXVsD1nrxNUVxfY1if15R1qMQGoTXuq1X6752z4EKAR3rLsLABo1qlT3dWbEV7aqM
ADuzXPaYK3ino4aweDXxOJ5U5SnDnHAVAtOvvMA210b8rLaj62dvAXZwPhSybDsl9LHJ0N3H849B
tav1oNzVWRofdcu+m2ZjR2EujUIDpmiARaU+Y+HJI167nt9CLF4vU/+T6jYPaMAH4ZNItiqJBVau
PZHL1t2R89as9FInGHQ89BlnqKBxabwpwTGm9mA++011hfOAd48N7nhozFUZ54uv25jsOVjmjLkw
4fXGfaLOx5SKckZWQhJat7NN2Hc3GsSd1/VRz71uPWb0xwcrhfpH7A9CmsknyYKmb4kfEHnAPc9t
etM1CqG5IBhEU9rQ1xGXCtuwp0C7RaZ7TscBesVPw1vS9QzJf9PpCKgJbfNVexLAj2VRi0ITbcX/
j73zWI4c2bbsF6EN0gFMIxCaQa2SExiZzIR0aOlf3wvBMqu8vO9VWc97QitWUoARgPvxc/Zee15u
20WXmvQnZzBx7GQnW3udx8zdRdbIU59rzXpI2h9q1AFCW+pxIm8sgUUWFEU2ol4szcUOuCvMCmO5
5/yYUWpMsjqNWm5s8kkDkYMaEkji+Ix9em+4BR7otAH87WaL4vZA7i8mGS/uD76YAwf0FjpLhHOT
dhv3BbChZZ2MAsuo1H1qbekM57GGkTbSSVYOp+twJDOW/PqNCaZl1ZBfMhOlOzjxZwV/YrLccMO8
llciMbbxoXQjxRs03CiJU9t6QCXhAaR0tGDq2FBzscSjQNytK3VkV2IS3ONQNhexNtzLAfUF5Dfi
v50B6bNrANBDB+3Hv+Wc/UBpguOKvsRVU3T3JqkS29gZnD1Ozo9YZo+OXDKCo1QH54NhHmsMZZLh
PMTui+T8wzjaA8GcE+NqVBCRnLOrvblRXO+SnnbwrJ00kGBX4zKrwlC8bUvqlqijFGM1LYssvk+G
9uSWCltFGDG1j7tNMrMo12adB7PhMvUdCeDqV1kub03Lgio59s/e7P1uamjblRTW2gdjPsTzeUAG
kJE1sxZeN++I0QaSiHyBdMNDot36piCZEVgeD1RzIPkEoz+heatoEgez9QnBgfWXjxKgXwihJtL3
oLntrfa6yA53SKzLk5kwTJfegd3QfkhYHVzvwIr+JJUXCNpUJ725zSZijHI5/lSk0oYFGWoJEiCi
itO1tM9g89JAVcM+1QZYPSA2RQ8Gt3T8+YAG8hq2oYnZ5kCua75JmHfChhp3RVo3gR5rJIgmoPzw
6bICsfhZ7XiLHv3oUwdRVeU71c5dwAvJfe+PFOEA2rUJd7TV6fsplfadVAGiFwah8d7X4h/F3Fy3
TtRcdwUMgylutJs8MrawRbYirqrrjgM08sEC+9GEB2o5moz1Op29NylNBoTEQ64rQVybnnhPsaiD
mQpgCqv7FCt0ibHNHhZCnTXBHwnbFHvMeJUXahMxlgxSYT7PtfHpqigPKgeHfOKG+bZyLImzOt1x
bHitsfWvejQHBD2i0M9GrECEZaPZxTheNLupR0nggwDi+o+m6p+AKwGkSG973VoqdMSbXiHfSca5
chMaQOQ5w7ieUVn0hjMQiFwCw4kOec9diMlcXfu5fJh67yeJDONrCRWibvKGaLn8M0k1EQBxRW3j
VvvJ4v7K7esG8ehz3rgvLcoeBqTGposEXu+CWPSCiFGta8ctSUbdOqyjvVGkpDza8qHtcCfKXK4n
hdgpTbSnIp0TEk46mIuz3OgkbXFWUy8ibuqNPuXAR3gv8TBy5+C4iZpZbULIWFtBPdDMAF48hGnr
kt6dEQMbtq5HaxxRywLVreYBbiJqWo2U8tHMjV3k+vNeKMSd+VSsGkESfWJT6JjTNEIE173AbQDv
DdGdyX6z1dyROQzc+C5D84UDR6e9iViFuEVlRtvSCXu2sw5ORg1gJiKzftXHOKlGup35EsMLxWY/
ZlXHo48Mee5oPufeVabX8SrpO+dFclxKI0b5Jaq0tdM05NkjYVNDjQhG7yRhWI6+ahiLTQ3QQpG2
QyAj1GPUwTddGogp5/DBSpZngENcNPKxxLgONBiqpRpz4DQKQJ/NKXnw2p3EaJFLOe9nEARSwLyI
fdBwDraDNEy4lM69KUJJMtCElFjgCnWrZrhLied0QsRbsWszOWlQp+m+A0ZAdTxw3IFbEMpw3wrH
OMa+FW/DOX/WU4tlnk1rjIVG+GrMdMSLw2NT3k9j++wl97HdPaddSdJslJVrIuhB74oD70YTtWIV
EuzuR7x5tqdguZJeIXqcM52LNhhCNFAs/zmuSN5i7n1nmNGCvh+LnbtATY00C/qGBEBDGcaNYUrk
dCHFjNGYZjBGm9mNf+e8lutam/1dlWS/klF8ML/fLZd4SEX/5tDlWoUif2qmkW7Y3O2dLtr5EowA
bJ4G2u6rGbbE5fpXib+gtfsgqzvn9LsG7HMMQ7iIbBH3JkeQlRXBsbUjSXWEo8ZRvKUk+G45V6wi
4JXXfYka35nIgaQxjAavgUBk9k/K7F+lEZnkkLsxCVPNtT4ly0SgdOmCFO0m6/Ni6zfWQ+otM1jh
gkrulh7EfNPX8I9bXMUB9rwKTIoRbdw+zSHUdl/pSf9fW/wv2mLDNz3rn7TFV2WftMk3dfFf3/WX
utjz/o+HFNzH7cGUVTgCJfxf6mIf3bHtYWg3fbJo+BfCbv7y1VuE3SwDHl94wsQe7iMJ/stXb/ID
fdvDxAqLG0/+/5uv3tAXJf4f6VyGYWDdJ5rJcR2DPB7zm7iYA9zYkwbVHAqHyNUkbv2d18yPtcrw
32LVFabQNgXjyd1MmehMctyCGqvW9cC+XaszhO4tT5ux8kV2BXly3hX1ecL8dNeE8slImf6hwQpK
2yOHjbZM0GE43oXV4hid4oOEw7GyEbz1xLcIs6FsQ+9DVBlHvUqrecglPpsX76aN62znNi1sVdnh
7n/NBY9KkWIMLHrjkJKHtp4cGhda6F4pf8TYovBjVrLlscVA7S1clqIkmbfhImr5XnPS2Qu7eaR3
hUEn4m8tdbyDg+1ViHhNKIbOKqzhHhmF1v9Cgqgf+gh4b0wukEvLMK+0eZtKt1vFRf6OtBdfczUf
p3ommLP2cWVM9YSzhLM/cjLfG28axla6QZzK5FvahiJ8TyrZZ4uBy2gqvJ5atAYRhP22NGk1lFO9
4DKAqxpWFEScpn1bNFsaVe66SBCfIq4CMybCDadL2l2e/TaTuLz/447+n6wc/32D2DYHcNg7Fvec
9T06jZKoGcqhqg6V5T/qHeLTyweonbjiRFvh9+t9QozRxPVclI13Xi1UhsuL+c/Xgtz+271q276F
GN/Wheca+mK9+CNGzNTIXSY0ozpcvLRJVfywDE7v+1Lrb7F8PpH7+iux8397BZZH4D8fERstP0YD
tKbYAKxv4XFYogzVYq86tKRs6GTZr7ixQxUx5W02XWeCUdAQCaejigAv16DmWvYpetxH/gxxqEv1
/M+vw39nV/Go2r4LroMHFuo/K8efL0SqU63Kos3R8+AGSAucxy3TZkjt3Q5ZAybUHuupsHOxEWl2
GotcbbUcQWIKk2eyhEm6gP9rmMi7FkIZO9p2u8uPAg+8mSzTXLdh+kVn+V8DDL9n37HSsL7YsHbx
5djCXRwTf150xBMAeSHloslUZDox77vUmzfdwAba4I0PdNdBaj0u+hl0nnXEc5iEugANpZebxvys
xVzsiDCm4a+Vd4JkoTipn/KQM9UEc4GiJTQhB+V1+tGVi8XBbDM0PHUbTNr84fftdQ2ocks39XPS
JiIynXJcObF5b3o11ljIGv/8Nl1ujG83ju/S/sESpBP5Z3/7i6cswnEP1vxQdOPB0iCQNJBCMTE8
xZ4yryyQWX5Big/UkxQsntLXmoa1NVcC18DoRtsKwV1DE2nrCgpKvXG2CUplclOXgtZ/HBY+RRpe
9yF2cFGxCPhVXy0Jf+9+xcnS6evs6GSGvi2c/r0uJ0jtHL/I3yg2NeyBJLLRYIX/9rx886vwRgNo
8VwMNa7PR/fb85IbrTvLngPtYhkv8fLykqubJsw/EFL3u/p3MZdBQccLLydKSRwBNJg3bhuprb+A
kSdxQn5NX9EAHvIvb8n/dG1cH/wGsNq2bX5zZzU1kdBdI9JDPe91khiPKi85DS09hlY8VhrFp9Ic
BOas5uYAykhU9grDPo0TjlLrkcScbnnMe/OtdeMPW80EX0XijtuSidhQe+uyc9K1oZrfDrzdVWE+
KlwoUJw9z7mtI2RxmomGqExJsGLMckv4t80UDVqMUaFESZM3cjzF+Z//bOO/lzAHz6Nh+IYQTL70
b7t8FqVjEhEcdlBkXdMHTm/tVvn4DroaK2JyhymQoJluN3bWyQ/5RMGNpJMc33O2lvsiAdLyL5f0
bV9ZojB126f0oZRxMGF9uyQbhYgxxH5yiJn/rHJd3UB9AO4si0ORuzYmEg8KxqCfTN/DF+OSeu6O
2rrFPfEvV7I8hn88ppcrcUAU2UCGdNsxvt2vKTJj2vg8pl0C5MT+bJkwHmROPzlJx3Ftsg7RfIyO
CgJ/hF2gLGNyPGQ1HecxF8R7uE8IKcNN3OMvcaAOlFgT/vkare+GyuXVciyslIKdj9VkeTX/2Pp6
kbdECE8sJa1zjc+V6OGla++Xz5rptW/ktNDXkSc3qcN9FX+4C+8GgJp+7STymoLyM0uJWPYqkqd8
eHiYq3VAE0Pq0XsCDxCECZyH0idaw1NyOKWm9tT3cQ1/02zP+US15zX4aZhS/ctfZix71bdX3/A9
9vSFPSX+C+w0zBBnavIpDjoy31XNODiuhxlT0eJmXWKcrSV/xrxQ75h0ljlhgaE1y6PTlvSJ3fE4
Fns3S7V/eWacb9XGcluY7LJi8bFSi3+33Q0R0RwqJAlyTP2d280pVJ8yZa+fHx19RCqeZgCTM3VP
spCxvIDxCnQFFI4GTzWB1MqP2NjcwgnaKdQOIH2DEiTUAWuqsVd5u1WFQd91zG90JBVbdxBRMCSe
sfI0sU/I+n20JiZUvUq191IyErYGcq3m7nNCDrqxlUEYgd1fjbYJ7tyREAdLAIVlMq66MqOnbsbo
qcqxuYq97jMcpDplPeRPMzMImOJ97LJ97VTdO3SpM4pSXmpIBnG+92kk9oCudlqm0oVhA/ZhUUGE
XMjdP9/W7nLbfnvzHW5m33c5IfmES/7nbU25Go7E72p7m/JjPyLhz2sMTUrxh+c99glLDnfhAh/y
wgGeNcjlrZJEJAmiFEqOzru2oZ/kZ5MDvcainS7T29nTgxkkz4GAll+lZddbYUcv4UIT5nn21pHf
AO+kzFyNPhGdiCKiJbWRrqVe3UDJsn9U4aMb0gS0zavSyfNto/zXNIoFkU9mgictDA/zYJVHRaOm
jImtztH8UTst68N0GjNa9z3JOC3MCGfERBVRzgUCO+lqrDHT8Sy/g8q5Ufk4r7E6SubMDKhaP4KX
YmFK0uIOu2MT76262yO9UKtKaEMw5v6bE2nmXVHON1xxxxCg3CqtTAEzTVAcHP/LVvy/Fm3fvac8
BJ7O/U8oq0OtSkPoP98gHZUCkiBeJS3p+jW5TzdZWOj7CgIzsLMZIRbB0SMqX5QXFDJT8ShyYu3o
nd/FjmFt0OueM63M11Zmt/Bl2m7zz7fQZXX+z1vI09nHqTfMJVv4+6Eg0UjNDrU2+aqF63F4kGEU
bUqdvR2b2WrkMVslybwdQ1QmOR042tDl25xQJrsALVZlFe1txWzaVRzA/uXq6Bd8u8Hxn7ueydFh
ia797gafgXO1ZF9ylzUk0SeJDpymH9/y1M22oVkxTpnG+QQ/aD4VMkHcm9J9RIz1tenhZgz++YKs
rxP9txfMYvZNA4+jFJf2rSrNmwqCag0wdrLyRUTTZvdyouwyvEMxFNor/7RlbltcRUkS72T1y8/N
6t0qfxgpY6fSspqfvbeUqrHcj8qLT3b5i3KmP4XuiKWfltqWgKvbUDLjGuPa216IPvnAUzEYKGOG
/BkjCyILJiIDmLXbxmWgI3mqD7yV53RqP0tUY2eRltW+7dRtuAz82mgIjy6v5DaOsMgqf7B2pHB9
NGkcX01ObeJPboaNj98JejrYjNS97akw6FdynQNettb2fuqE6QzFiin20bbAE9VFdOpzflQKnnpL
njHx9Xp075PmeyhjNn+JZoRhpEyOVRqOa6tUUK6G9jdvN5KndLC25ux9WswVmOc0/FFw3jpPJ4Uo
VsMefs7alJ5zKqPECAjeSB9N7wcvdny2ivE+1O1wS2oC+UUd42fBARq3p2dcCczZ4D6j8Tl0823f
tvaBmUCQ7ERkBp5ZNSc21Dea1+rOmpyV7dKSoJ+Z44+KHeStdC4IFU52Rpn/gH89nZIcjtWYSOpZ
GeKFG+wfsrAdar0kyHy4+Jkmzgoe8El6eAmJ6PL2fi/Yseijr/w4jHcoA8SrMneZbe6aeJgPnTR/
zwhx7vs8fXcVTeLZnTXgt2iiJrHsIUvsymjZwSuL4LU0NP9spM6hHbvwmuQ2xtgEHa7TaeSd9IgJ
8lMTW6esiH0D2Va5DHqmDiKyjRfqFmBNHVioGkPTNnacbsxdxyCQTbTXDsqGrW9pIZLj0n2ODF0E
c1Vct+Ok4Wq20nWtLy5bR/zwOrUQxQqmCTi5AwFaPbZzglzdMbui6IevXzMWkenUPHJsxpnSZy7f
ORPTopVExA/QqeKi7A6iGT+Z/uGY1hjXeU7VUEHjI2/L6obmxdl2WmjYbnuypkzu/Xl8shXaJ4qq
iLDoPoDv3K1aDlObwUTexqDxZPstbaGxFUHTujvTbs6QDeNzJhilmmm27UVB3JcBABZLOefiSkKX
gQtpWhhO8fRSp/aArVXZk1I5JQhbQhmBv6lvVb/8CsGsKC/1O4LrTvHAsbEzN19Fd1OE29Tv8f0Z
EpCXcF0YIcaOI455KGljB2EDZUlTdN4ahxrR7c1N41rTDg+It6Xn8hIahbtp2xDqM4yo25ycOnRN
bF+W91wOdXLXgIJZ9RkKrLDUh7NvzMazFfJAxuaTqUXTs9liRrLhEkPnmMJAi2NzNQ0Rxl5Um1kY
hcgcmZBUntjmFlTFbHoYilmcqYGqVIaM/Ry1E5N942siAqT2c9BHxHt26ART5kdnd7noZPGf5q5H
erSBUI5wcBKJa3qdFnYnVIJ14JOkyKq8q604ujbnn0IawVzX5CoNCkx1Wsp1Y9cJ3N/CIXq7xNbc
GxGJKMOjLc19XKbp1TBZ9gZ3KL4iPd53UEfzQuhXgzGdQzEybCxi/Y75ZWAsf3jZgIo3Bq/ZkHc7
PePqyTZhqp4yw7yiftT2sSyaG8/k4gh7DV/iDmaC0n1Apb5xVl7dr2PCbQksJ8l7VNZz5aZ4t8p4
OA0Wp1x2wyTO8jWP1bYiUOgKiVS0dpPMfgFqJAJmz8VpNqNLaIf+ow5t7IqZuG19Ze84uvM6efQn
DLvdJwi6NmA0RvQ+3k8CAIegiNBTaSkYMpo+9w12Ucb4MDqbmfxOw0nfqpy5CpUadm4UZxCcKDQ4
+tfq1W5Yeup+CDBA05oIf8mBrgGnxk/0yu22ZuZysFptuElUw0so/bsBQhR3H/IfjtmccMho7v3F
zUs8FY/l3nHjRzlOzY1eop2zE+aUZWdVu2w8u+ENb2V+gJr94foTE0XdqJiPsg4N2gAs3NBfmd2T
Gtrhm46T+CyL/JQn5k7l9Z0T8wyS1aIFlu9MrPXMlpq0bY8kMsGg6HdWM74Xpf3cjXpxRmaNEKNx
Sfe2QYJl4GjpjF9ffurUwkZkqowQYhqBpHqM02zjzZ4a1qoRDhL00R3DSQL0Cr06q9Y8WJa0g84y
gfEJeaxMn9kjN7Q+TAwRDTgBVXxSadrc1SABoENZR2WEhAn3w0MjkYDmkVWvpd+gqDIwvKlS3Fdz
Y9zEtMPd3uvXTCny46g6BYKy0Q+GX+r7KII5punjRluEaZ7wiRAQ+WlOEBA5NF2xIPnrvqjn81g2
T7lbUUNbw2vev3eS5g0nlgUwl11PMSFEuF/VPkHGPkoHrheT5y3rBYPAPMXDgDCa7A5yAUV6NS7o
yiQZTTC4Nj8GGOsarBwAydJ6iH9TRhqg5Gfy4uvmwMR4M6JbuELTWYAp3tt1SYKTApYVm6+K7IeF
r8XoMcb03NU4tygBLWZ868rHuxxafcewPTtV3qMfc3rw5yWKoTUWlTO6BKTxK8DlUDW6yd0MFQZk
S/bNScf/JQCIkSdqGmjEKiJmW40oqMw1tr7yUOr7n24fF2ffjo+KgNegTytSfMoIPUs4n9TYNjtt
SDd6FoOCTB3BOaYnwSGabnK78AmOaNdy+N12enqbKe0+t5t4Q7iThhI4rgMIK2vUcNmxaR1zJSf4
wOBYDnbulzuXGQ74PQbonsTgZuhjdfDThnksMXzayyQF/KOEEJIe2bIXOg+gyCsSZbMDT8ECtqUy
dJrwqRrXYEa1wnX3rcXXmpEN91duUMw/JD1tRh45srBZkgnlkMtYR+2skaDbrHvXMdAzxHyeZnkD
O0KtOPnRdmpIqsN7OnsFYjmLAUkrntFdl/iS0UUbKkRv6aPKcuKV6DSNMF7ErTM+176rgAz2jGmo
nbYNMsLUdh4oqWHLI7zoC8QuifS280C8adznH/MmLPqPKkKsOtCMmVvrR+RWnNnDHJFkBkKZQ5uu
9a897MzVwDZwQPtLgkdXF5TERY7/eZFloPcKTNSPhM6TfOQSIqnIClbo4BokX6spI2OBqYCzhwUE
YtFA0MAUetCHoHoZwbiyn2ZJUOVszRjNH0f1avad3GRRnwQ24sOVkdlEX7uy24z1/FmN1kT7Vnwa
dvWcjqhzHVCVG1DsW82jnAj7jkTwEomB/iOJLRIYCTkkiWOXJg7re5hXDONLwPfTle4jk1ej9moT
IJ+I+Z2zPQSq2gPSynE7nw5eYSItyDJkLIXZrEKrfYo5wFFWuBu+bjuQXRxEcfVhCAtenCSljU2O
Bkx8HgpadqnYpZbdrds6lpsm9UkRE+hEGdwpVF3ppN1kxcZXJHYQm7xyXZkQi4YcgnxcZz3J8HYM
faK+uhQcLOZibDCIOun8w8eMb6xoN7krhPyEWnFwQnRxlS/NIOLe3pO+OtczdmgYEleNlv80i/nk
R1czYYw8jTiRDH1JYe+za8LxOrZrYl/i8CPz8nvhyodKNHsxVE8d/YaVoq0B3phDul2geQEeV8BQ
BJlB8hVtmVW4ZEyPdfozQ/stR8TaaHGAcCYreokgjMKMo4nmH0QWGcFbW8riTnrkD7AUBCIrWfqW
bqA+mMOuqeKHqgFsNIdOc2YEyCOB4A/KRvNGccSWjdgQ5IX/JJC+G45R7PrFOPq3e9QrsEMmSzbD
xZt7+YfLl/xt1b1YYb5Svr7+kxyNTec575evE18unMUn5l/YDJevuXz3XJO/yip0unz29YUL4Gzr
T/rV16d//KpLlkTmRTgX4zDcG9rAmjOmu6qWvBXasqkuX3L5WWZXmWrz54+dWzOgEQ8HebmSv7/y
6zu/ftkfPyXyzYdCpTlQwoEwlstl6E5CdmCURuu/v/3b9V1++B8/5vL55Wu+vXCX//fHS/P1c5br
j/riyW9pRs0AtB2O63any4PTtsMNU+H9kKIOGN3p3Scdmlq1301aZGPMhi+sNTgtcIMggNbLmVFp
p23TlpifyBgIX/Qo8FM5vsq438ZZ8o5E95w3tEHbytGJAd1C+LGCpoufx24S3OoE4+hd1q0SaBIb
YxpeIgIrzy6mm1ofwwOpnAVbG3aVRJJNW2QVGc/WcKuDYKK0whjehPER9X9xVTJ7x51EXpeUt5Z/
mISHxtXiCMYBJN4gkDFW2NB+t7Ef3af6B7x5zsBZ4u2LBkZW6NvT1jso0jxWAFTeCc64y6aY6BPk
jDrAGIFatqbbF1geqyku7nPupOMhNwihbEb9lDbWXTMvc4iQcHRvuupgBFcJXP9yUO66nnOOUl6H
T8VtsFeIx5B75azPSIUc2DytPcQ7T7vtzb4O+KuDwgJ8M1aYk3xrjxNWu482DSc21OR2iALIdZl2
8aK1ocZ0s5+pVPPbXH9IaHUjonJ/ekNPrIXlr+EldCsxHgS3CgjZz5yaDWAbu1GMBMqp6g1ZQbiu
wu6McMLCvwK1bCr65kxjgrpnCINSatdyqv0bzTvUcjzT13jXjWFX6n0QZUCOJbm4q3h05pXbPaVW
6F3FvtwmDa+e5c8/KsO/dZgm7SCg0slF9D/g9gooFZtN2Kco9LvsrrKIoEFJTi5ION/aOQsqpOBT
bIKaFs31WDj5oQjJqG2sF3NAhkl8YHys3azkammngwS7gs4pb7yS7OGapNswubJny1lhvCpwxiN8
DKU9QYclg1fNKd/rH0wWUDI/ppBUMTyIppzhXWvJXuGoiouaSY6w+2OWo4Sm9xAaowcOhyhdMTcH
r6flETPJnH2shcjAVrJnD5w1NJyerqUQPKkXhSZINZ2NNsjNMgwcMMt7jNafOB+LrdStz3BO4900
j8be6IR3HVtLWBdXjM5EBaaL1Hjuq1v+tPaMRHdVMFe+1lI0bIn7q80RuGghmjkTbC04aaffw0ve
5OMGl6UZhBrJ8RahUEYynQqfG8sDJvbgTp+23uoHvgk/wyRBbfUAokrxNgz1eGrcj1Q9NCDx9jVi
2SGx2vPsrStQ9qiLO7ZTU70DEHQANI03BNM/ZpH9uUCnGleBJ50PmaMdw3gR2qHs2w8kxa1jGyVo
FcGK9kPHWhPKUm3Y7F6hbHHrW4lHzUxwa9TVN1ZKPCSdIyjvWXYVGij+GiYCuuOyEQMBJoG2OZk2
tI1UfXg6rbPC2FgSEUNjZgVkHfcFGCZyTTB07Jv2Y9tmd8t4YO7HiV0bhbuVtI8ZkFvH+dAtwlzp
8tw2Cl1LLKOYENQCzeFMOKuuT2ico+EGusMMUk0WvLUgiuvaeSt6l0XDjoi7cNDJuUQrrs0RZ5tV
da9GFp8615h2vaU+9RQyv5wfgL3vkt8E1xvraRLHofcxx7oGiGeUnOOUU0Ok9rPhkpdBnb+Dii43
vebOW2ikpJ6qeU9+GDcgUhRSI9eFRYOfYzLOt3kJCTdzuck/qDGmLkpOZW4flci1ddL5wbQMnyOz
ufcLOOwsGM85yt1tljz7OnB6E15Sq4fpDgbruXSn3aDMo2n7dFFt3CBz8qgR5rhmphgFbh1qzHNs
uWs+nWTciJK0cGRKCt+CWZIAYLmbXg6PKW0LEjGwGHp3XodDtcNSsVYKw9V9K+t6m9dYE8s5v5OZ
PM+OqW8YFliu8dlZYOzbrrvChfPizwg50wg1QD/Kx0rpILpk6gWw5BBohZ3YTKrawv/OtyjTqWfA
uTQ2zQTQ4MLg12SE2d2iWIvOmn6NrPiZVF2mE9b4HiKbwIBArt3cz4yuVfScZvYvs57Dbbu0npQS
MPHY+NvcdO+tLt5Cs9Cnsd44cC0If4T80Ggfbcr6MLqv5FxyYCFi4Tx0GHwc59k1+qNev826Tgga
ZmUWv5lcbu1WrxMyvQ2dPARotZThNeJ8ZmdxCK9QK7znOJqSU63LH4JCr+50c2v2LiV8SLtsnMSj
UuPeCC2BIdKjzqxRvWgp2eSlDU4ch1MvmZOW6bTXCT4XZARzoA/fYzsmBsTqhn2fl+ekd956Grhb
vwPVMbvwJEIoJ11yynwTsDNfS5gogW4cEpPQX7dVWlN/0xf2Eu7M2HdmUjkLbNOGRdqeuSWSC8Jg
MmP86tsCnemxC+sCt1RcBpT5NUxusuGz+WoM0fqTigbnpcbIIOhp1Hb+2PZbTcAqtlg9OaomPZy7
5pCnsPOaJc8iaVswMWX3WPmc670+g1WMKHVjiUHfJTYVP1vVUV8SRtKE5FRMfQlSIgKu9CFftLC/
Q1cdEKq4O0oRluWRybZqwVhFHR4hnW4iKEKT+WMot3654Nni+YQWf19Gw4FgDgCYcsXCKaBhB0WG
EM/JkqeQRuYaLLdHos10a9rzY1EMNIWtZNyWOt08lu9xocTXQwaz3lpgLEvab7lvhN9tHGk7q2xA
CL48pLqPV5ffOIep3DFvJY0BZKftRfsshZk49inaY0Ojpplx7RKd4WykQweEZkXDGGZVMKa7qqNf
RZLbgWpcb5Nid9zQE7pP+8Lb9UaFk3t6UKVVfNIXz+tYXyOzqI4AfpKXKIte+sVyR1A1xZFRn7SJ
MToBg6FyqIFg78HzUTd5x6ojNPfEQ/TplJHHXASw9lzomKUt81obJeleUc3SMJivkUEwArFc0t5z
2qFR11Zvsp2mjVlW16A9oVm64tCkuFKp5sdt6+oFUTXW1iOwC5T8EZF8KTDc6y709PQ8x9Lfz/p8
PxHBk2Xapm2anSCTgeNMzCbxZiYjCd2bpMK2Iw3cI+TJ38vOH4LG6qs1OZHPmC7u57J9rmPG2XUs
XvpqMreauuntEByt2Z11mDQrW3ZnJHwnPbJutZZMgWZ0V2MX3wgefzJBxXXqDAS8OUQKeku/s21f
wh7DVDlD3p7sJfGQrbFe4oARCEF1m9TGaRGtuUYBejAiFq17ZE5ARoLmy4C+/70ybrtGLpJNFE91
50cQdcJgSLmcvnL3Smuu0Afam2ECtuP6ainFaxwuVXx25HjfGwO9z5J+JJN3Q7uZOv9BLhj6Cz+e
1i1N6WLJL0uXJLOv/9mTblY3iINMl8Szeck+k9oSg5YSiBaZzKj6CNMEbvKFWDcS7r4kqPWXMDV/
yVUTBKyVS9za5YO7pK/ZMaVT2o1fH0SoSsT4pLVduPpuD1wfF+vRVWSStwWOs5KYN5R+4apakt/G
JQMOy5QRdGDWT6N46pKYOYFGZBzq3E22ZMgZS5pcNZErRxbQVXgJnls+aEsi3eVTtivB0YFsusv/
w1LmLKl1mUl+XQdK/Zgs/xV2S7ydsSTdlYZzsBf21SWtGYIukNC/P7d68vJmvOek+y4hes6SpzeQ
+/KFfroAWYpL8J51CeEjUuDFXHL5aAnNS07f5XcWl/C+v399QvetXTL+0gVtT0gIin1/yQDslfZg
L6mA7Q8Gzc0xvqDvlw/TkiA4mRrKAmsJ9ehazSMvYCQHntBBsaQPRi45hPnCyfeWbMLGphvRDDMB
KMCEwOoW62LJMiyWVMMCwCcs0ksYtUvqob58yC5JiNeXmHZ5iUhUhCUmS2qiv+Qn0g7af/3jV7Yi
np1u+lAXcsmFMvJFJemWXEaG3bglOX9ePqRLeuNE2wojqwZmbIFMyTQNUPtep0KiQa1wilDFYWeO
iHyclg9Ae5DM/F/2zmy5bWTL2k+EExgS0y0JzoNmyfYNwpIlzDMyMTx9f2BVd9Xx/8ep6Pu+KEXZ
oimKBDJ37r3WtxiX9/uW8MgboD+ZqLYHzTO/Z0vGpJdke7Tc9tHNop+N02gbq+T67ftiK4k8ON6+
0M8ODOlSKg8Nydo59LC06v/85u3/8uWPrVczSen9GDU2Q89Ym9jEl96aq8bXLgdfhpo5MpYOjhnX
FJcvlWNNtNL67+xx31kBP+BKIIBCRKNy4m5cE7lARoqA0r8iDIlYZoaH3Dtlof4qcpwf9DXo8uqv
M+faFZLVe3O03gzTeLVxSK77kJCgwnkME7Wd5jGmdS5x6qrPKqJu/hHBJGgKxqHELSzJk+UdvN0H
FJivncJFFmovo0MF4qqfuiIGazYakrmbd1eIn4gvH8YWs59f6+MazdKh8MoTTnbWpIGWuWkStmz1
CNgpzWbuBkZ9BSUjq1JFbsZ0JnyIQ93yV3996ehHMXSQ8aGcYO4u38zdptkRLnm8fe+3hyb5cvHd
nvL2bV2ShNCO4u23xykMdOyey/PdHjd3trfVG3GpsoKpUFmQEjNBB2HU8NXYw0XkqF0aP/m2BL0E
JByvi3rSXlwqABzNfn9UrR542qlIQ+/USg3Zaa5fxrBw1swFH8jXuwtbfO8tuOmusfrVEPGBFDib
EhU+CmuZhNnaNsp8zrA6q5vFtzqP0YZKSGoa+9p94pYz9C+pqv6OfIWkxJ5jV+3FYPE4O+5R4JID
fxoHk6/SR6sgOa6ZKG7KCmSCgxF47IrxasekmbZL7y7KgRZrdf/eIPPcVUg+G7PY00gw91rVPHPs
d6npmh2Ud5a7Xt+aaJTBKWPmI13zCc/zuBcyougmc9D1qDEmtuud5Vyt1t+PcdPdj3O+a3C4HQmV
O7SkrAAA99td6o3kkHI28WMU1zEi8x2dSM76vfHlwuMkUnYKuoxJUmqlgPGgHYdi3rjs+dPwphue
OrpV9tNI8sWg7Xx0uXdxne6hb/J7p49+CbvUT5gngyg612zlL0NmEhna2YfUs9aDTvE7dbve9tSB
4+xL0Xoms2EGdUYx/SKf7LUxrWjbLIOArnKv3B2EGEIkZ5xJ+K3lbb0+fk+74RurPb9iBTDW5CwR
x8/CH+9dG5ET8/45H+d1kXGf9YQ5qaoZmLnMEkOY/6n94pw1nFMPSpUTDRtEqG6Ad+IZx0l/tMU0
YyMkgNqJ3K+6GsJdN1/CskO21mK5f60LkIluB6vDzuYnwWGlsE1jZ4CLdwTcmzLi1mX2wVxt2ixa
6J5pLKRT8prDZNFS1claMkSSKqx3S4I6rV6qXA7nVrwZNHMvO3kux5lQba1kiSBkSejJPWjfHy5Z
iEOk7lPEAHbOgXIQsR/g+moRjTW0rrPA1vQN1mdOmpsmc05T7QAevOWuQfexJedkc3yODIbABKz9
0mAK0F3QTmXTIUySl7EYv4uMcjW2hvusch9ah15Fbz/qg3oj0/5bGccXSLn7lJ69ndb+Kp2KH56L
/mxWwEY0bgsxEBRblj/59AFpiOjBAQpLrTUDCYwP5pSdWejxHjq/MPGepTN8job4lIzkWaB/jkQq
p509MDuR94C627XRd/0ae8DZLaZ3ctu+gKRTENuYZlqdu9O4B12CBuZdGc4P87mXHXCnZaGcm+pj
0h3e/fhz9DKaZ6GN33JMr0TOfc/mpRVgMrPo1OvkmyNnohSxgBdxi/Z0KCx3hcD9O9dlskl1OCcU
3Ncp0l97fK5Bik6YPry+bZbnQS/SUtRjqZ7G7GR57ZPh4XromCbSOilIKezwOYbDIgN0qfVAZ+ml
yewWvwD0hrPlWgzpeeFZp9eBLobntOlr0m9LRv3NKZb99z7HGGxOb4mXZRtQ7avCKGj2qdA/tSMR
lm296jX7Lh6tZmeUJm3Qhh4FGnKjHPxgMMarpaAuIDBIJ5ntVNucnZHBBofruxha9Djd1YttSDQv
LU1eJ7LP/WKTd5c1y7QJ1QzjA6H3K4eZFK018THoyHDMFBsySXEBqAtqX10+e136OHSYYem8jvXC
xKiYgGi0fnHysFpxAaYGBSy/GIxmb89duuiED+nQPUhL+xn63iPv8EQlwt6u7qeIpaeoN9rkBBIr
pyb7O5mFxyoio86k8zWYG5IVX2kwQa/+QvxcSp8JAdyKqpqeVD+/1QOmR9/Ijyopzm3OAATw007Z
6B8NGlhG8oEwJMutByvDokLSxDtugm6dKBmv48HadomOosYmuLRMul1pVahcO6QkPyO0dMBiwh/z
oKuNwevIuSuJKrcJYcp0/K/NEotovdOaOM02PiUR1h99P76Bzl2nNY7TavqsJTK0lvhHwNj2Tuu7
1zhxXpha0ETD+gvVafjsK4IjleE96Em0k833UA/HNaesq15ol9SYP7zEfx0jRqFMChHEbcKeLIYx
LF+1lt228uuPCDO8ovZj42mbrfJCY0t2vb1e/NlCdN8YJon1kHr1HqsCNi+l0LWZOtXDOB1MU/0K
e84vmQSu7yzO6Rg+ArIZmuXll05blM1VPURtyE2JmmBKmy3H5Oe5+9ASbEcya7la+v5kqJCLCEE/
vv2nojUwjoFUITAhl1gZKIEL9XOK3OQC1uctKg0SUTsgUxHd1BWz5HeDocB+odlukoI0yZi1RGgM
IhAmFIGG0y2YceLTDzeIlTZogc6mdcbp3AW6OzWBivWrv8jo9To8Rp599UZHPDXTEylQKPUq5BUG
ajw77FPmFM6G3xLdz9Jekq7zEVLUnBrYSAv1U9vA4N/NMmr2FgexjZsl8Sq3ImIGauTrlcP5krwD
g/Fz95UZwz73kT0lGeSx2DTrwEXLSJwG0qpSFv0xgYm7Hb26WduG/xx6ef3Ukx+G771TO8rNZONL
SQO6z5JTaU8PDfO8sy969+wkjbnFW4LXuLGrs1H4NVh38+Kb+Xuk3Pkc4qOAFBDuB99tznL54lUJ
+ZAGHy/ePedoLr6TacxP1UiLXK/n8pRYHBCBo9NZQi15bHPpbxcb5pQXxp7+2Z2Top67fQFHTTFb
BEVj+7sMS/gx6Sw0QbT1I2ewKa3ZRA2B8X3IOvpjbCXX2xdjQrmn+SjNxXzvMbgnfHxYXImIPldG
75/DHPZP7ow4C1NgQgrVr9lU4jyyGYJLk+1KVOO0HmWnP1Grqif3UMf6/OTZhBfmum2eHFmZq7Bn
+qXI+3zujbHY4oqgSkxTmC0pl1zU29qDVb1EeKLvb39wImPaGssMvwJ+QkLmILgNkBQIE0V31nXz
NZ5j8kyJv9nVYHEI5OTtAXwvzgTOfnaC6BXLBGlHtMFLDBVz7zChI14dxrAeI/6BNUOU34hsToba
xsmwReR0gteAAcRmho6wM02Oe32KlX5QraC01BiuFz3PphgMzxVT/kmn59L719HbkS8yPfEsgZn2
+4lN/S5LGyMQyqiQ4QFucgaH59yFSWKco4ktrjMzxIymVvMhEwHAnIQjQzwf5knq+1BZB83HYhRT
TuSpAQ0NUk3VOnuyKh/72YppBIJLWXyWmOgYYszaZWxtGXgxtbsjUd4hj+kDbjPBkhrutZFkX9tr
yHKMNn3DzpQQQgURK4J+ocpdTSoBSxN9xa7rvWBQqC8QD2CiFMcwQVDZWR21onuMcnFfqfRg0Pij
gtI63Euvns7Z42bolbVI1nrUrYeZk99gSfx5bKAA4NKNQVoM0NT2Eo2Ne4nTEYhH397V8xLtUJTb
0SUmTWm/fDEItKRwK6JF3lIBHOoK3gj0Ohxdw+yUl5iPKQLx5Y+sMLN8F9N0nVX5VJUqY+ZJOGXV
RR5YCg6CFdtmiaklcbWN3UbJxiumiJho8ZWFQ7vv6eYhcRqvbhqelv9mm903dQcoFn7zFiMSY6wZ
t0SxeaH5XE/JdOcNGqdP1n8LDMs4xd+1vHqsCJkcjShEyJKh8JoAoQH2pudZeUGSsFSLSpgBAiig
Y8CrRS8FhIboHSoBgloLamcyVfMlTT7y0vYPHPZpoDpdxyI11TtRIsNMgMGuIWNcMtBoK7fFkh35
NMHa7EjjtUOrlfZLr9lgBdWZkTlvuGTSe1hz35qQ8iOWcl9GHNjmIT37aQeRuhCnCWzKsm2PGI6H
lWP01T7KrIhqpo/3FklKK7J+sEMW0dZshvBoOeQfKz3vHy3D3KfiV5j5MTU4iuuR0eopTON7aSvt
EDKT7iOjWTPTx6cUG6duScGuvAgBVq6KTUGPcLnG9Q3cFPJn/aw5TT3ZwCUbxjRCn5F1e9AxX0Ga
Y9ijiEU08vu4KZx96UNTZ96RnEu71kjndu/YD1/0sf7OLaQfYg2tpze3/sE1ohXiTu3ONKtXkynU
zpH9e5mmw1HaySOq4sVtMp6nVFwcmXicgqkvunJ4bcG0zQ5QtImZx+jQnHUiUDpVr9ZOyoRknn8A
N5O0Fe1zp2MfEDUnKlNyfzNFDrFSpkeur4ReXn1vt/N6bCTmH7fGfU5wjZyR0kQPZa0E/nH75NXa
2ka0zFTCfstRRJCKBDGlVRi6S/EO2ULblmQ/M1DpQeZAmgn9/v1mjb+9Y0XZK2BKBMGsurDDFjq/
1PZe1+na1Z57ApiDLrIFqVIJSsTcIC88o7JCYY77E4UIfWCaFJ5IzzCCHpQkN+XmAb6Z/fQB1IXD
BQ4aeySBwCb8xEbRf63F4+1RLVgzOgV4WsEUIPaG5LNVMVmsUAF8PvQw4TCNEMH0du7g+DtsGFQF
qXc1rK6CsSVWjSjTi6szN2nIKakzz1iTvDldKr+DocFqFvfN9mbN1CPtPZqKZ876zMxmCD9xeMqM
jGITN02VvccDUCMiGh8JjTE2GUHBpUDEiqQl/sNrbyixHQYGuGWBhCnkDoBqyLmT+KhdTGQasT/F
ghLAAI5JE5meJmy8SD+sesDmjWx0U00AjkMGnF6JeS5yv+c049acMJ9TwVPmVq3WURMecot3HF3U
scBotepwwEoHzWySP4uGGPgQhsjSM9mLWt1LUlxXkPDBVIZMv8O23nR+uMQl8Eg340B7W1IzuwFN
JcLvqQqfo54QxZgZEvI1TrtyyoPB174sohTWBTFiazUzockwULdYQ9BZwVTT6F2Zv1hPFwtbdm/U
9OLMobQgIPEzsiYN4hgpxGBWQZKqc2JbP12D9SjT22sVU1HrNTZdk3U+Zn6MnJF7gTCjAcSebtqP
DRfJxKvyOo2cQzzldTp97yVnMadm6qMlfNii1jfxlFIYaajMui5Y3hmGkYCxPIq7bgRHN6LwoMG5
A2AVWEVOVBpIzNt+MgNPzCOg4em9Mu2PmMi6Ve0vBLulfQcIjQNh/D5SS46l+hbPfHZGpWk4NaHp
lYhQEj6+q5neCcMipK4ei1Pqp8a+xUDQyX7cFjGHXM+knPfyQSN7tR+Pg0ECiq5f587pLm0j+0vF
zL1gZnpws3I8LDWwkw/NfW6xaCaT+C6jQdwrykh9BMRl+/lGs0x1T1AB/c05YNZWBsMwpvtSOt+7
qM1Pty+akj/iWIuOk1YT0FklZy2Segi6Hnm1wSHkVM7uWzxoyGftybxMo57swxknOOvoI8N2tZtN
/bG2ezBkxBydSPU8IUahHhq7oOaIv2+85oefG8RZd8ZDvCSb95O2GRw2yeWi0hesQyzFN81lmJj2
y/tHe+1oTzjTRHicBU1Qfsvz6B8Y9vi75cw/jb27QuCkH3pv7za5v6PJD4sIfd8anV+QD3p7mDIc
TzfZrSHJLjBM6AiST4/CQK18yoRhOamZrRltiInHucjojxsxOlR68i2FG7fKXNwM1I8PdlZf3THC
UjbD7nTvu8JFbdomXEuDdq2oZJA4UDTlTvYkertEhvOJww6AmYUA2+C0vnLRDvHa6om0+GbTDM5r
X3stxyDKpQh1T9k1ry2V8boZWYNuCxHtFcjHvuWTW8J2HOYadCzrfV6CvGHOcfZPkru+4e4HTLpm
dk9x26yakRgylBGHwmXqT2dNbdzirtBBlgzh1Ox1KBFUiuhFTIGig8wqfhqrsezUm6FhuA4pywRc
GEp9RsZ9ve7z9ojrBbWtYlO9vU+O8w3KPmJlA8+8iWPo9oIJGZhBv+U7fYheZgrBgNKVvR4GilEA
Z2SIvo25BBCmGJ/TFI8B9yTpKETYK4lYwhtCitaRRiauOjoK3KuJbmNPLFN6BixYpsFSkyH36XsF
vS5h6EA2rfTcAxEZbpDU8bF14/fF/N93+XtRcjUhpEXsbWiBOS22c089RUb/OnFZ4VGCpPLnJai3
DL1TPN+RkM8kjmSsWNnE+lhu27K5Zv7E/ugdEiP+hou+CwiVYR47lZQlPKjq3R14YI6+Yeuv6a19
6hjY6ZZ5BOqx5Iek/k6syc5woXU9rV1wMOsE5acdITJBH0AqGm1vYh02kVE8co6/ahEGQddAMLes
VwocFKIINPuszx0hLfSxEwAklHwYRGhVmum7302XW0sdG4m1KjjFI5OoaMGlUwBM+uwufUqW9nkb
1gvlIivua1deEhaZlVa89wYMrDjkt6n1gvQ8wax/3hdhFwc27fOVtnyOf6yJcjiSNU8w3ZC+A8eP
142FWSY3gsRU1ilPEVDYAziMkbudqEbOJPG1YQq1KujbvikVN7hFqmibu9H0VuA51AeizipLfiY0
dPbNaOv3XqV/juNT5FfmDxoVKJ7LeT4nwkn3tjW3cKVdK9BoUFW6nh+rpjoktikv1qgOheLw5xvC
vChqnCKf0VlXU7jzHZ/7JISQUiLfRNvP5VyDPFg1bs4TDnmQtF3DfLd8t0vC1OBZshNzhbSG/Oj9
6cU0ywtMgetQgQMJW0J9Mb0f9FYc6H1zyJEGYz36zMNy9dh6wyJFlagvK8HoZ2yzLCpWrlncUtxx
5G3+mOV0dHN8zo7I3pb1kPsE1YEL5zt5j93wucqah3IW3/op/pXnzj4egFfjZZMruhprRDOKj9R9
aiivrYEOoZUsnf2cclcsN1Ez8oO6isbebGMfy4v6LqrjNVZfLu+asgPfbb+aJ5pvOiuyn8NXzt39
bcMOOdvq5gnTXApLzM4DPOjECp3UyWy995p44Uz4uAPNQ2wk2LP6+iMEVQc9B1CPtJ9Hjzm5KNb4
mUu/mFYkaKycCTPLXLL5eopLWzBIYfNL3x3M1MRB+fvl3jXTbgbTilNH857HnuWuJTNgpWlgy3Vq
RbmUE6MVbkWDW9mr7sKam0EvcUt3tLrJ/btW6PBWt1feKlzaqTPdNZ72JBWUbDVif6OKICPoai7e
4GlmI7Bc7Ju9zyIX47Ua3WuTcfnfQFS32yVKwQOL8qKhnaa3yOcbYUKQMgWAWLMshYjjMWy8Ostf
cz+MK9VaAcYSVgf8tUEB+APE8HqaxFUDTLuahduygOnhVwKYeLf8vQ47b0Xp6gW5QiqEZKgNGz5J
wcR0uoghlMHtZy2P7VjgwCOR6VfDzFmOO7Wrm2vT4k6SyQVH1NKlZ9OJyy5beRbMR5N2SKkxLXFY
bGvJReHhaQJ1yodXsIfJIn83C+vYZh72sYWTlSblPnfpKIbRIrBz+LVnP502U3GyPfhU8XK2L7T5
klX2h11zUoHwh7SfFrQbkx+Ra7qzofJ5VX640VoOd1z9qzzHMnCz5nrwDbmAlk7hWG5g40Pw5yhe
5JQIrucHLvAjhjsYMrTBempMO1khb3PYxdulXREjcOMosGybXBwVnvR5h0VD28wN7rMM10bZ/Kj4
5DZp5r90GGuMRHtIOgBKSeEzNRWSIyPkrbAV+s5oEn7RrnsSg3ztl1MWDEriZawJBwXbtKdjGY2H
+xRvd5DPyftgctO3wtlJnyBHJ6OsbXBxYEAi/gCJPxrLGUnJ7NMyXq7H4cZHqpTg1X7d1m68dEtq
GQr2sSIqrJyoG/nIRst68po6vbqT+MyLdzBm4zfGoPrknnHRIcTP0fTiZD5YWTIdmyViNgmFH9hu
Wq+RNWR3Kb0H8kRrmjCOC7qo8JmBV94T45x1OcRmwFNsMQojD8J9Z3AHHUSabwZ/fMnkFAd+myHC
mTpG/DpoWZqHQ4CkZ6MP4PK1mRXLdKdnz0ITxc2PW0MxWmn8ea+67h6C4HRKXYRsk90eBEGK23a6
6+h4zeiWvDR89clMONTYctDhODsV4Rqca3gaMCOMJMmwmvrttrcke2xEAYS5oYLKWM7bsenvwR5h
apmy/NGwUN5ULN8YaRSiPlOml44T/NqiiVdqenk/clp8nBFwSvQkfyB9/o9O+A90Qtv2/2Pw+fpn
nnyRbJX8W/b5H//qv6PPDfEvWviGiyFeWAy4oSX9CSc0TPEvocPmcH2HPdp2oQT8CScU5r+YPcPs
ACboMprXYR78CSe0zH/Z1gI6hMTgwRb438EJzd8ILDovC8EGdlCIN7A2xG+YMzqfVU028XgtB8vf
AM7b1v0ozgqTwY4NVL1UYiwPUiTUX4nNaLq1W4rlhGFvKJ9UWNEy0POPqKhw5PpQS63yStQoArYg
tc2SetxHei2mH4nm1bu4zdVh9MW+8+uXwfPGO8i1453PDHL7nyEM9m84puUXE2BPXOhYCwLSMf6d
qoFPvKaJJtU1QiyyG1gEzV58zKK193Ef4dBw3ZhqXabol7VwLWXnndthNK51LD5pr9cnf1R3FQfZ
i2nk5d6SWr/1TOVccDCxOrTyHhsg/GAxZHtjRCnYemF+Cb3wl8qGZI/N67FypfHsFhVTX7NTGI5r
BXQHBpSjl1898INT69DemjgXaEyNDhHwVk6WQ3rK+g6KnItFfZqyaEOXKDxZLMmhpnlBRzf7RY6+
t/JdEZ/ijV1qEaoW9n1nxihZCmqHKGqTf3hPnd/IXrf31HEhJJm+jazJ/I1UIhI3xqQ69ddonvot
48Rk6ytyBaLejZ7Z4SkQ5umo4Qc/WQm2DcqfH301/EKU3u0Sv6HG6uttHmb6nVLS2iOdlZvSUeaq
SXf4Du2nFLTJI+3XFW+0+eL77M9taH+L8l5RpdI4xCFaniISqyKQtuVqSGcEg/rwDJmCnqQDd4lM
CQeUb5Ts8hiNvWsWFWkKRrxr7LCF7EAvF8pAfqfsMNAl3jgMhIQST+ZgPCMVt0uf0U3sFK9TZAfK
LYYAGzSEAKO6m5Q8upBuyWSY+31MXwbHzrxP4754NXvQd7I5W1b+lCyCuL++cOCBYwUs4p/IJ//v
zQtwRwde6jrcw9bvYFFMAtGg1Xl3Le33LJqrk0eGA29dqu3bGHVEGprJiWmPcxmVSHYZBlcnpDNp
4gVo2vRolvZV9kI/J4S4WzGE4X5B8+uv//leXOBef6Oh6K7huganFN9kjeHLcln9DaxlQ5QUdReV
V93UumOa2ZfSKeyNHQ9JICfH/4cfd6Or/P7zfChXrvAcw3e93279mut/btq4ugadZsR3mvHZ9Jgx
NDA2G4Oy6Tr12CYTa/af8A5oK110gePL6uRzRIik0B/dR2vyo9fewommDxbLGRaURq7yPtFeGe0q
GonoXSqygjedP7mXaiaiuDZBEGNb+Ce03G2t+vdfiHvNpJdoCcdZdpN/fwNd10riiNr6yvn0h5vH
8cmNFw+RZ7QsV1GzjpxMX6JI1KZTtXa2WIlO7SzNbeo0jwncsUDp8aY3+EdgvXZDVxv3ty8cbD5p
Q7oHK+EWZL6cBYPOcH9kVrLu4haVf8vKbiwBzOU8IPcWXFXNcGy8lrCRQhnH+RbTTQNy27VuftVd
tAIYPt03v6jQG8QwxcP4aqTSpfeUexKdJHiouWMJqDtaQoPHcTEbL3jgEcf4+qY0zPFouLW11jr5
1Xd6fF0q6nXIhhrIZd7nMexf1VM278Gld6ewQtdYi778B5Kh/Ru1jgvXg+hnGpbjm4KNZLn//nbh
6o60yZoJtcVt1Icj+W2aPTx4dvsNUQQLr0J8PLTeEMAB+5UZXvppQbIw02r42WBOJVxGOHdk1+uH
bNAUMBU3fEwnbVwly2NBjUEIn35JTLQYEQ+j6aQ/0soD1ONN8V0WT9N9kxdEPNg5K1HpiJ/CCF0O
LI+igdeHKdnfYMd212Yz3ad1MZznDOqJLXztgNLgaeDQt53MRuzj2SOxvdHLvcZpfVuiA98npbMh
JXLYj3PSbIRT5teIRo0K2+8gg+o72u3tq0AzBSrkDcZSf9GNfwBL0UxbLt1/u7QtYbEiOD61DiQs
d4E7/e0tdlov0du4ty59wbG9MXLj5HvSOOndqKNmTYwdqE5vf/vG7cvohSGnpOUxrYYEdvvXvzFC
7aOe6/Zvf/W3h3BkMDjtLf/wr2dTHaAC5U414t/leW/fDvP0v//3j0fODgezMgHezpXC2Wd5ldrQ
FgcimpE4/M8/vH3jjx95e4GL2GLrC/H6x99Zt1fw1w+nRcCHEaI8P2CKDP6/v9Nfj/7zeY1fReQt
R6HlNfzPL/Pbr/XHa7o95o8fKuviLjUCowWmYwNPOoFm+fN9CEWLHe722Nt3bl+m29t/+1/BLZs1
15g9fmdAl9qE+NQ0Kzwlhunvbfr+nbwog6VP+aO1SbUatpWSqF+oY8lGmr/mvM+2U/8yacOXqoRx
kJl1pp34pY+9Q+Zx8txn8c987Ocgzsb3utDtIJVkugwus91xPElfr19C6V5ThvxMc5xoR47ZG5Ex
OvkB86WUhMy3EGJkCZ/RxKkgjVxtgfZucDlZNPtIaqj7Frx+Q5mQhebVNIeFHv0woCpeR5yzE+S0
/eDIYEBSsJ57TGWZK2g+iZx8txbmhz4+DSXLqFQ8R+K51VpPP6nO8Gdrs0WY/VGU7prce+cNS8PV
SX4Br7qqzE0viYWEOSICJXPae0OZdzKCr5GlWDf0vqzXhbPEGUptV3Ab0ETykp1pVY8x8AwUJ2rL
7ftD5D+8osXRO9HATZakA6sTu4ZBKKQGvOCV7/OqADAUDt5IrUXNkdVn2mrOpktioNzC+EbfGq+c
dcws97pQ808aXutVXuGbsom+bp12Q/PAPNtNRGh4lX1DCr6KO2xCRj7+Su36yRStDLDbP6YR/vqG
FvrsF49zhCm67updg7t5l6ujhgkz9JfsmHHBVGP/lOqDqEDSXsps1xs5Yh080ncgtjI67yHUxl0/
Ma2NwfF62FpGzSl3XuQYp0pnZYRunk/Joa33WgMBIXacIzs2tEWNTKY4T7apR9AP80rOx3x66fiR
NPljAdnnYhJ8NBHWtq+xR0aGph8ml86VNnKBlV6LKqE/YzeVpPDZhzFmHC0Iwm4jqIApHCag6OcG
5LozqfAgG7pgbQaWIkGTujJGWrpmF0fBLFOqm4KlOHNfwFtVq9mMyPIhgisf27VmdnLjzpXLm4+i
vVW0/l0NrMhAj3w2xy/QWMd8fBV2+sup5LYa4azZOG9KfAZnz3aPlQ6PpBpgRjSDxEKl3i03PjMp
IXEteezZ50mgMs5lkz0pfeWhxSM9rATTMEwmwPB9qBmnnjjFMY2bu6HGQB8jNqo7dd82TovHW73g
oX+KLZpsEqnXJmppzdNoBqObEEPTGeB9In+rGhEd/RCiVlo+W6re6V5yA3K1K6mLKuiTnNCmsWQG
TnbHOp3zX7NQRKHV/YIao/mhA+QrQWU1BnisogdnPujnCBl/DWdip0/OFetlu3Vcn9lpbAKe9CIG
hRMgevddadEdC1Z+9LrsdZJaxsmunvalidUrnMqNnenHIjLxamMih8kRPQhS6bi10k0c/iwcrUcC
kHEdjN6W0zr48Kneek40XdWzm+Z31hBvdBZEBOhliDl08Vp6kgYjMlvZCbxGUrSr1O6eG8V5EAHB
WXNBXI8ut/JY1vuZ+pImX/VCsbVNU/9lcKJ0W+bI2PSuOPRm851riAyOEvwb8WPYMgtUA80wG2zQ
9nfN4/0bbcR7dQ32X1RoVgsJ8H0E/e9UMJyRq+FMEk8mFeqKbbvcK92EpKw1EMl873PommrNKyyZ
CrsnjkPvNlEx1fJOJ7YzIxzSXjXEcMQZRW/KFTuOYuO6nukOinlnJ5BKG29YK9w6LJBLM5z0PJ1O
7MnG673KORXNqUgxiiRg1abuvtOZZzIaYOaY8AFYON8csCyo2YhN7NGuIlZE2IyuQPbZj0zh/uCN
7BwnW+f9W9xlBxgvHhhXMQOfydrAl/11su9J/TIZZndMyGrG+8MMhCp2HvrZ9DbWxKGxL/wTSh6i
esj5nXRMr2OuYwCgVYaxQzupOwSY5qkgsdPv7aeEjKOI9XAdtySSYqmktdcWT2VIIBbWZrngXIlC
C8udgQ/VV2cT6DeMNuvZNr2zG/IJz3188FTsrafQz4IumZ/MBqzouCD0zMoYt8r6yQ2mdrlMXjIW
zjWQKbCJZrOLF8lshscJQYUBLS3aFTnNfYTTwdRiCGxT/ti69WuT6Y+EL8zfmSWsyFvHSM0cfa1Z
zre2Ga8xS2ddzDsZmnLruqSQVigrZGHDFYrzbDtkOA0hP+9G1EirkDzV+4qew0ZP/MNgGVTQ9FwN
LY9p4FSsADi2ggkLKwl8oIEN8iAKrVnsGv6pD2v0u2Vz76bjU6rmPVRmiFjhpyyzT0OScEo+8d6e
52Jt0LfVSwNKQKxz34kBwmodg3Ya5aWBEBPQama+KYkFtMs3p8U1MHORk1qGG7jl1BTbzSEukMnQ
KY2OSW0hyE7wVP4Xe+eRJDmyZdmtlOQc1eCkpH8N3DiMOWcTiHtEfHCqCrr6PoBHpqdktUhvoCcQ
mBmMg6i+d++5Y6C96iS1AqMy+2MXesqlEEi/li2WxXIznYrwqtrRcAwsiv/L0+bna/wwP1yEkDfd
BONJDu2wr7qMsDd43Y+xVPG681aiH89K2bUvNdfTrZmr2P3IirhCwMEuPL9G4d51eSY/Yf1DbLS0
6DLIUpyy1gjAlTXKW4dJbHktB2c9jWfPvdMV/CZMxfJdSxfwmEQFuQ1O9uGgWP6p59rRjoV8VUzE
Qq6ulCfKLv1ZUWkXe2qbv4PY2y6b8tOj/klDyiNRh8uNeEJ0wlNz18whk1+v1p2TUYDpwWO1ylDp
XtXClb4b0QXRKLU8Ufd+teb3RTpw7gInekXTJTaDGkannhSlc5hyyahMb3wnUWvTa3b9c3DqEq1r
3dJOao4Ds+bNSPd233Wadqe2CCGXzVTzxTAr83MUqCdw8TXXMRw03xJoi9AnxM9QZZ+XLa3JvCB7
1V/QIQ6b2BnMIyiw8BKtU8Us1prXKe9FXq7L2mp+YgNqkOsZyQPOCAVc26jvHWkrd2YNEWz5LqQv
0jErxOcAVnsFLyG6tk7p+fYYpNtObSQzePdx+YG0rL7lclW/ZJYwNhwH/bFO6wZHTp+sS1VvPspy
DrniF6rsGH1QWVr3VQrLyqZRgZokru/B2vPPzpt4jHbdyA0+FCv2aGYr5sUz7PSoKJmyqd3Seg68
6GHZNGzD+z6Zywa16pKcaJXHnP3u0hi5wlCtNT9k5v3+IV0cppgkunuiL8Tepee/13qp3gdlh1Fu
fuOeLM2qdT2UnLyGJXJMBNpYoZWrTeJrkQ5HhC//6M0XZcr0jy4gPxpBnXoqsRBedKqDXxsUyrEx
zOwzATm8VpQmOHXAZi+ouVyERkbxw6P51/TaZ06U29rEBHMezd44dyXeiOUtwFl07HCqrZHM5kpM
RbYjzn1r5+s6GZ1Pt7/5+ihNS3VVOt7ZlU181qpWrPPS5ZpMLtop6PbLVgz5rJXkvS7loBinZQPV
S9yPUblfPo89x1YXY6xe0syUJ09YBvGpk/joyAv7+kA0eYgw84LLWGkJISKORwCv5b47/FnLFtQh
mpXr5vWVk6d1jEbaPLIc5buAXLq8i+X1yMBi8q4AcvZH6TnVJuKM9xaxVy6vQXhCTLRiEd3Sls6P
+Xxqmif3bxB52JTffpL8PTox27dpaLiEH6j6ZjSzOS+vJdSL3zYwXHzNpb2PEwVfgFGj5Y4Lb8PO
NL6Cqdgtr4P9RaNhb6d31tjg/uWau7WBKrx2qLSW14mI2CCGsBnuBHRPf3SnemslHF4MD/xlizSU
hKtxSNxNdWUe9FwdtsCyVi2u6mfY3rDPpoF48pSOmjoCeLBK/d6q1R/gpocPDh6VeoAdXN2I0b4a
UdLA+TV8qHp2oi5pPWW6EexJYCHoI9L7d40cvPmJOgCAjaSu4XM9zzaGGomt7RZPy4MVTlMKqJV9
6S1XXobKonM+v2qSTvd9j+UmwUNwsAgP2pR0/T5s8gE4F35IbNXbVo3Kg5ep9ZNOgW/5+KotoQaP
uXEuwmAAPYrObHnBrhvepeWkD60wDD+GC7JZ7i9wx2ZC9m/VWDI6KVCY94OlP0+OuV8+YmkAme3D
UTslEsyyFUJeWJ5pp27MWC9z7wgN0o/dLO35eiDw1joA4FcXB9euUOjPkjyVvqqxuV5eshuiEaJH
zKRdbYI7OUJP82wmaUDnvNuqoFNfi1q7rURsnCY6wWAZ+e44jg6UeabnkniRfaMNzjYZvOmtUhna
t+N0S5ujRVMxZ8pUjU64BfmArau8fX0qIjoAy5f9VY0t8+wq9AWWB0Q0XdLQKZ66ya4O0kuZ4w5t
+gEhZ/m07QTYqCYl9BBlKDVLPaBGrJf3X7+OaAvYDpXgXB7gaYwEhJr5D0Q98tRTGH1wyEr3QV/3
X39gphx1LvTvbli3gE4KdhmiE5/cJmZ6ypdUNAW677yLoe4LrstuN9JxfdeTnapHPwaosPehlpJV
CVNjYzAkkIHrQBXHniTbDAp9Yr8rWgL0w7DqcxmFDE1AVu1ss3TOVWpbW9cZIe92HVfV9t5DbHVI
nNk7qzJZ1aAd9yoCw8ZrsxUjP/eayOl+lA0mXjqqqkuHv2AGyyXm0x5TBek7JlKjxxDTid5cewNB
rrRf3h0XIbLQYuxsvVs+EQF5IN8CIFVQG/7QufumYA6IMNg5Oxh0UJxCxfJiGm+T3j2QXvNOGWOf
Ja713OpRuNL1DjSKLfUtiYjeWljVsInQR/uTRNgd1E71tQhzHbEb9aT5Tyt8x40h9C2rg2Xlftvp
uOrqWQVHyMD3/f/cbtl4WRhajjN+fi4hmdEuLKbj8rTlBZb7J9irgAPnTb7v5DTurUoiigjHTgC9
CjMt/bQjZxjiIUHFZMdOLuotXqtcDbaSbWCyPReOSf0lZgYUkfyyK135HEevOR0uBsTA15rZuS1a
s/LreZG2hL7EFRFdI4m8vhYI+ukSdFqDHddyJ1Sm/ES4bD4cqY7YPvDBlrMJcjLLCgEexiw6j8nG
7a6O2dpfG3SzGz+dbfa4PH6vpUeV4hSCff0hzfqVJSLhS/UXqle+UBRXpb8sRo9AbAv1Jt0YHamY
BI+Zj5u47l5jEZYEhjABCGYSMiRJ06qvaDhPTghScvl5OMrERk/J1y7TJoDPxYQhqbun5ctRHa18
jBu5Ws0lx3LypfmZSl5VYaYCUjt+0jqAiigzH9UkwkOX8gTgEfxWmjrrOKR2ihHqbpf7lkcLwRDd
NkhVhT6wJiEO+UaDgxYuDQOFsIIdsXywyEhQmePmuymznG9MNkXIn7ZjOPYoUu6GG3wbIYPZwAy8
mMRz5S1TS8czNlqRC991W+FXoyHwNnLhLUE6rAK7DXxCHLD2GgJLwLx/fL261cjSX27nMeqhBIIT
7k150IJkL2gZ7if8S5uQUxUtFqIrJ7rWa5vUTQJQM4VASIewzS4Rq042d61ZtDs1opGaAFff6QJT
mTI2BJViVMJ6gp2tQ9y8nZr+OTZjSE21C1PH83wmiybaXD9SoXBoHuiOpsPVNHSxvbLcQcO5QW+v
mkElWqKPGy0ybF8Zgh+9ED9RguQrt21S2mvGxeyKateU9jWb4JHrQ/+80BHV+ZBZ6IjLWkMPghI/
+CgSAUw4kqk9AQE0nqfYs89BBkKwdW6x0cMfxuh9UySVe2h56ln0HaJ44ZnbplaYp+PogJ2HtCcm
SXQXOM1etDZY0EC3V3qXjjtkwN7G6LT2osRTciCl/VnCyTrKxMiOhTCr+2msEdiMoX227NLYJgYE
0LGN8P05WPiDMjCAhGmGj0j/xsPlchMPwPUcLg0rb1SMHWqC4uq21pawo+AYktJMwnt8o46PIaIu
LNhesjGyrNxYajbdKwVVRt6n8puWmm0aJbGvjXQ4EqvGHNlr2r7KM92PTO88gi3YLjST1LGgFZHE
ku2IED4uXI9lkQ/G7QySZDqrE5PICSxKON19L1JFK1Z96TV8HeVHCClJ9VzsPUaNDbdE0Rahkk8H
mg0URBwVE7mqcMg73bvlptp2HPTbyNBr3xEWU3BQQBHqN21TM/LnuAZ0uiCHOl1rsK+Vp4UH8r2A
PIyJu9EHNKjlJ3ZT74aMEVjUtusvn78XHAHDrOJrK+hLVZy0/rKg5NT6sfPsoUs+CA5QX8rkGheZ
tc30QfrLXfCefq91XoIOw7GeJ4UDMBsGjFMhlhA/nhekdCsb1Rlew5SeONWa21wjtVaYYbXOWiBP
DI2iLP/az52V0XA2BAaNUH2Wc4aTeujddDxa+XBKE+DWqk5GiuNwGUWe3n4tlpuk/SBX8uZHSLvl
f+7LQz9/k2WRG4q1DgpgXcPsxpzmRRV22SYvgEBpajQj+cpL2amPKLR6sA98hGWB5fz3GhHav9d4
MbIuUUuuF76PtLXfkB9zCHr/++ayplYOIkW72oc1qZHLwvBirit1/hSaerKN0GT5ywLMp/jC9nzf
56ZobZMIBqlSQ8AJZjJmlORYC10HK5NhP7XhnOczIadzZ/bPgvaJjKlcWXk9rBTTGQ5Tx0xSq6oj
uU0QhYccGdcc1LGqsHIddXTl1Q0tUH079eWz2U0Uakz1LpAo7/KgKo+9lmGmHDlfhHMPVpH4M7Nm
bpTyWy0Lm9E6KXRx/vWTtDmxfVqG2n2Y94rl66QNx1DAdF1V9rBJifOM0w8ErcnR6sI1DL9+/4Vp
nccUYBwpfFAzpBES3FJew3U+GdkmjPrBR385+AhdAroB8HsX5FKS5OEBa+mKKRIn7dzhUNMLFXrA
cttDYhkGbXbQ+6RYI1fHKwoBIK+9ym8boj6MgGtxpLOztzpYCiTUxTYK2scsBNKEP6b0l9PBsvaP
+0KbHXEGjkid/aIlfn1ToTY4J1MOizLClZSWaXGiV+jhF4bnrkSuezOp4bBzMObR3WUyppfmY1qk
9VYdEvc62Pq2ZZr7QQ8GY7CHHNBLgb7lQdAf+lo5wfnWzu0Qt5SAQ+43wr3tTOnJQMXjE5C4jeGY
vHu5fgbT0jzmVjMc3c7I1ulDZHnDfUFY3KVAY1AaSucnHg1B0hFmVyORRvh3xW6Mw/Haz84KOLfF
OnBtnQKhZ9cbofe0abIuoharWyfNKnd5ake3eZ/mLqP3nMCvPKSknMzTFce6oHjp73QqvJvBxUbS
ZX1/h/+MaZSmBvvIHrf6pBS3eVNQJbYJmoEyu9LBuO8aPN4OxZdXzcP9lRNxCJkNObaVdulJQycG
3tQocQ5n6cmpwonujAunPw+9x6xLfjZqUJ2XW9TiGQKWnFSyxEuxf1jmy4AWf1Qc7b01FXtDoi7q
Cz2PXwaz3iz3O1U3e3wj7YDhpHlucmgzZWLde3351owEtyA+p6ZUS3uvjwhg9Ml6rFSreTHp8x+q
WAPEHRbipdQmEivCgqbQ/KiLwZ7cyuHGqLxiK/JwxCSsRcpBLbk2O93YvDg2iAbX8z5rU+P/MKZN
Cvp9p6oyopSzjUlEuJeX1E5Ib5oXhqhixBOYeRL8B5QrS+1DKg3igdx6xCPdMjFg4CGsbLxtabcz
93iupeI+G6OI90WfnmmktBsSJvTbcF4DDA7iMEY+22Dqu6FVn/oCus1dlGGS0y17XI0ToY9ovyQ/
NfL+IUtGwPcqMrdqIthn4gyUtYBi1cjSIZxlv/KmxRpYVNUzDCN6G7Gg2GZOWEgMRGeua3Zbxg2Y
ZrlWfnbhg5d2+xCo0PPgxr4YyOJKUIE/wsCAhTt0zQoFF/VkFc22YvEhHC4jmj2gkRMTsr9BnkEq
DbjDMzghScql0JPiroEMcRy0MvhlpIDbhUBKtNFEe+ibunpuaHC0YZldzSlB9DUYF8wN93Sm9Mc4
MuQjOZ6ZkxTIZGVyaIZWXAu+hU085l4asjgtR3psu8YxLrbOSKtr5Dn8a1zqivusyLBS6M15uaU5
iPYUtaZz49Q3igF61SDy/IrZOzNfnCHbNVOZf6IdHldBl4SXLhve6qEaT7RFqX1bRM85rqXfWfNi
6qaTlVBHz1UzZcbicP6r56ifJJO3aJ9WLdKKG61p+jnRabwzrKk6dBHdtsBIQVEgFilGGtp6wNiT
aDbjlSS+ZE6qJ1EeL56Ly1mB1klfu31Dd2VDVRWWH3hh+eh5lC3s2n1Hnk3YceRWJxpEMP5yz95W
qaXS+hjHHy7ptS7x9m+e16GIIkp1HbqksFcqUU2KOcoHmaOOb+sp/jGE8dqtHPuXAq4p3SpdH+4Y
nrl+WWFrMihwIYAMt7kb5X7fqt5dS5zfZA0vmhcaT7WlxjQQuRDokao/ART5fXN5lA4nTVKLoWIp
gvrBHjg5D6P5ahpi2gGWRrIy36yb4bWbYy4Svf+3sNTpQpzMTdh52RX4JPK3xGOAa1IBtuw8vVK1
xB/ZhPRKMSEmc3lXtX94Oe17JB4glgIaAXRJxn2ous79BFmbNgzWMtOY+sdiZ2Gw+Lcqu8+SZvJL
UYzdGvFOfs1gNxDiAE0hb8CX5GOavPZxs0WbmDyZ8fCmphhIOD7cD124d7Wr1796u6Q1E8BRm8o9
xR+8uwL0mlVZnJZL0j9aKw0wYoXCHx0bHvfUw0NkRLBTHCiyoaOAFB66/hpn2lsWh2jAJwEJcnLW
mHKr54oze56YT51t9w+4wCF2m/IaK2GBOd7VDuxEJv+GS8qvmgL/EK30R9O2jlUnH4CxPGLAwtxn
TO9goSNjNmravpCgccnqWGPtUvbhVHUvPOc1bcwB9wYHRkOreFU7U7AaJfWt0YPFGpqm+zKVg3uD
PD0Vhv1q0OEncnSoVQ0Cr9hlYQRoyAzIkSC6x6CUtKfMFAMS6s09+WjqfH0tN4pMrU2Eee/GCDJx
pSvMhLHTAcIRy7cpC915aLC3oZkvbD9LgfGYVgniNW3DA9UjojIy65ykavQWhbhqpkz5jDSFHl0C
fsMIR1IBOCP/EMCnh54eLMiJs6FgJCuaTruIpH0eFD24ccscekEr3ptGax6ysKr8YK5v2m5jfZA0
RrbdTkhLe+zBAB09mWv3BRdPcsVFxsgX3N80OR8J3EgFn/uNbdv6Zgr08KDpM2UxSRKQXBTm3LKW
h84iHyRpPGZn0s12tEW4iKnheEIqQ10hLp0d3a+SQCYPspsJKweR9oZ+cXVfNQZUQ1nqq9//oNSz
NXa1R2IlhrXrpeJDxMkWNbKys/ooO7jl/Kuo2E3S2MDYlVXHCn/IQdPIHOms4T7C1nzRZLdbbll2
F9BgTcRZFBIJCHD6G5pbWDFi42c6lT8bSzO3Of/+JhTxwDTC+eiRxE43KUMxnIBRfZGSRkZdT09i
QHihge1987qnIkrGEzFhI4JKoZwN1cyP4yhmKZF6JKzqz0VD8gox8XQybvsE0j4zToYW8TQclXI8
ZZGWPMXK6CCLGkEcFol3HdPWu3JUEq0itRJjSpP/GqwMnE6E54k2VfKQQe1vhOs3I+C7UFUehBGy
F85IlNTWp0tZpOfCYiomBvx/E+SVbdoSca1H0BmWybTIgegEmX7oe+E9ZJqCACaOb9sc2cNge+LC
Kcop3UvWM62q5m+I/kk51wEDrLrfJP1Tro7tmeKFexHSyZlXdNZzExEM6I0z9EgjGL43q/VUixKU
As+VFiEuvNxTqvYvMZOqZ2gu2O56EJxBXb3NncePOMKVbSa9vRnFyAgtp4HAt8ng//YYF6kv+Eo/
yp1VFT+o8F4lQUx3fRq6Wxj6yboSibprXQsAXG/j1rKFXxBH82yr1NLDHDf/fJh0oiiBvdfDXTpa
n/i17XkK398hsc+PJkP7VYBpjgBqKHkdBd7UCJ5CA3N8ho71RzCPKJUB/pEL9So2V6V7ZxjYCZuu
6z5J6drYrQdalWgt5EFafDt1c/8eM62qT+2TEiSbXJQxl7oZFjeVIWQ1uwfnlSYnSxgPpkOXxY6B
6JIigIsfEfY+9IYACyeG+vmQALeVbNom/zc1GrpqmpOfehCivm7H9/ChMQkSR7aH79eDN+eEPdlW
djRzYhZaI3QOipqVe+FqMJL6FrnYpPQEPIHJ3JuRiVGtzF4gCFJioV5fQDpaUcz1PlUuFmoUEpPi
JNfGEZDqO9u7xrohd2QsdEciZsNjroU21l36qaC2vbXdveVlHdK8zbPjAPJQeJJrWBy+WiEJvbod
oPrGj69V4hwnxILCp3dvaqMrbnVslCs+Av0njakQX5sPZYAhJWwuLcK7Kkm1DR8921DA0u7zOlHv
OYCb4SaVdEZNk4mf2ZwWqThk1WajxIQW2FOncV6Jgl2EzXbH9QNZVKs3R6OWzbGKucqXDXhxBPhA
lNTgRgPgtMG92KxSHjk27tAcmStfFBtNFsTbp6HJznXaGgfGJmROmDplviQyjgyzuLqJN2gVye3Q
WvVRTZUz+VPpxU0zyRXOhOMXc1VOMzU6pVm2M3MpjlocHDQ1V26DcNJuYBek54xq2Asusjop8L6F
WxjT+UW6RoZXcdIO0opul7tyAFenKcdnWJFQUenpYxirzmOHjR95qfdC9oB9F9cv3bAbKJ3cJ3FJ
Adiu9R0cbbGpzHTj4tU+OtpeRiUHTAU9zWgKwGsMdXJrp9OueDdsOr5Jab1bdlvfJ3h0AfPk9ifp
geRghuEDbm+srhIbTRi/J21HgK5lF3sZwlyT6JKSYsCXmJvZQVFM8QCWA89mFO5dL5xhbFZI6S83
yHcMigd+DYpSxJ0cUcIQXvlJ/AfTXeN9COG5JAtPa/IGH1vaacRZTGCYSy4jzooPOYcpqim5Tamj
H9toIEa+45eAvTe8YDwhiwg9BQ0mZ3hhzIKQMmjuW9BSehWmd8whgDIUjQebn1wgiwLGXDsAgD8v
4sHgdQutW3vhHCQkncdlgaV7PeqwION8eOlzxFA1ZuZdDCgrDG0PC46iEurQZmcRcDk2CxQw2kDi
Mihw1YdEBHs/h+tNpepWGsGrYil75uIdQytOBQlQcYjtbnYp3vWR013Sgh01bbfcgmsHYx9loGGy
LsPuThCTQtvnUU40asCxvHS1AhPe1C5BpWCEVoB0GHH+qHhpeVSp1iYh0m3JhMZLFdhhrehXbtVU
R12B4hWTe3Tn9qZxkIj2Cqlp51EwzSyh0TI2UZIdIluLfZJ529Bnd61tynPSeacQAj5TShJbp5yG
s4KoBSsv+wFoPSDzq84THGhpZ/hmGjO6dulRUcT07l2Ik14WvgvD8Z5hggG+ZTiCRrQMnqfBKrbP
TPIL3C1ZcUVgsukcHcDoTlPL8BpGdfpkRfG609T+XOtzNzAX2rUJTedQu8Wr1kTaFR3LsZBxfTDI
z3xyCs0vgFrTkKkh4GINp1iRxJ/D6Mtk15Pj/lj3Y/+oTzNuOf1JH0ueFSsUd8yAc/p7XjADEygv
5GWJ2Sepz05P41UVvYE2q6UFoUo4e8KJ92k5NoQ9yWwvpdcwwGBhi5TimEHCSKzmJwsI4p4xkHYc
BvgUeWnRHu5V6zGS8hoWZv7h6bBca4IrnSZ8qAzSS7s2Ld+KKqSB41i/DNrsduEBfzQsRvEw4eqC
tMbcKrUzZSr1nNNqOSPHk37fKCdZQLmgLPXmYMbf1OT8kk0bvEhqwns6eJT7mL5Tc76NG2xMtZE/
EhLa3hmKe2ORGHvQGYfmaqMSJ+Wit1PoGbcaIZ4DXdOD5TqUjOrceFYJKdnGo0L5P7X0Z91GLjCM
TvbQ53P+pyt+xlP25My8sq6NJ6avglwKShtb6nqNpgcnQSDmA4SPc5SSLhZOFoFyFMnGZtzHFme6
G4oejN4gzW91qjrXoVND5gTiBdKpeV3uiiIBqrCEu21VJTVDrppZrAYbLqvpSlY9VU1klqcRogwg
CrkiNvUlrwnSDtq6v43NcMBDW4VbDwsgnZsWERHd5MRy0f0PavbMjO+CVamGKdtis/NU50YivNzT
fTeofIT2KdHrq4MEQs6JGj12rXtJPQNHI0hlMh4mYZlbrGnJ1lAM52y3wAYbvbq3LQ6mAou7rpgW
pa2MpshIcbKgqLoHAOrt8DbqazBkT2QdcvBN+W2NM2UDe59zrKsRIBbXJDimDBi0Ei3DSJIy6e9w
XONgUwZTeF4SJJcF7EdC94opzzlPVR95rtjHZQFBHDEEvkBKLl62Ro5NGaGsHxD7a3dOW6Z7NYYE
V4UZ4NeGeSgCiJhRO6jyuzGhd9DIu2RegIGqFRMFklPba0lXda0RQNur6ZtWIG0cRw1CIP5/H9y+
RqnbSFBxktAh7RboV54Ue3rRGql3tbVqhkq/xg3cO9x+ct8plA3HXul3YiSjEfgy2FmvcH3s1e5W
i+uH1nbcIyVtl1wyPPQimeqNYoNOmlKYuLFSTA8ieTTn826oxe5uIRciDWEiL6S+AhH6M7eRmZgj
Oc1VP1S+lSHWsF2R71Gp+141q2CKD0HW7nnsFjHo2F77mAMzUJ+MrpXnIEV6lda6clC08H6cFOcy
lK39OEqO9xij2Ne8uosAItORpkaNBk42717dTW8DFDKuSwbRI/NNBCInu5zQiFMiuFHLIvL1QTOv
lTHWyEsncwUh7dUQ0rjtSSjuNdi+ZGWsuxI1UEsJ9sxccptqoKUZc2bMTr167aIuscwoeEnModum
PUQ18o5uOdDo5OvEGQYtelG7CZydNu+qUVnBaJST33e12ATd3MDG+34clsVwoepTEz4SRiX4Tafc
o7f1F+4iKHC5bvriOdd7CPGFa7zZNYCTybDvahvjQFkeMOjbP4kKQlfcJsN9D0GT0YG372MImgmY
7yfagd4lnuXkrtH4VsPY2jU9874gUbBqqOmlRgQin2YqgQNOQNoVhqF2VwCZW0968ZMMNaY8sbhk
SW/esF90B42Ciu/AxzfA7tyjm05WxBKZ++UmYq+O+G4Z3k6kcw9VgWatI/8rdTlWDEU9o2YuN1RK
7VU3AkQn4Fg9Z73OGX0OMdeMUDwM7VtOhs697gA3KBkiK6H+Riqw+kSEJS45pfi9ttyndC4wutzY
OVJBPonp6sHIPOLeku5tAny8rUYynwOtWRVD49k3YckpQ0ODhBkV/hRIl3cKow9G3wwPcS16yujk
WOs2guW2z5urJYjzAfNqrCbRWU+mi1iTTCv5yleiMRYn5Ucr3Seyg+9iDvVdRLZyM6nytp2wn9Bm
Ydougxk0HQ3u5+yS1RMHhXYUkr2qonlSC8Q7VOOCR1OgndYj23eiDDKyitksisXsHCizAybbxtdV
LfBTUp1NWOFZR/CWJH9HWgna+Mp+JR/V2ZbS/tkTVLDR2gzli44Aq85U5Z4S8pzIWaRvCBdfQpqT
0LJ4iZ7Z+MGeuZKlp4R3nD+R26fY+DLkRtQoaRVk9RA9LAtlhJsM+MTxyaSq1xMxIWsC5eLTsiAt
TOzqyPhYKrgROktim8N11ba/dE6Rhzq8lZy99imJziA7h5F+euduAps2s6Eom5JOG/JqDRdkTMZL
NWn5DiUWlKggp6nbyY5+VqowwTMpbEtH7tREof5kKtbOpve1hzRer9KGNl4deUyB6Ezu3U88aB4s
eFLERObmO9oBYsMpjRRni4KyZhytuTxcm71+s1hm/z9x4f9BXHBsA/fw//rv//1j+K/wV7n+kB//
8YuRoxwvH/mvf/1B9CnTjZ/lH7/vPfz81x9fz/mTt6CCTjANOjGWgVVWn72yf/IWVO8/VQ52B3kl
fT9P5Z3+5C1o8BYoDfBM1ZuN7X/jLdj/iTVR9yAkWNTvNdX7489Pd/tlZBT/uP0f4I3R1BdS/OsP
PsY/DI8u0A4Ht6NDBdXihDl7Tv9meFRzJssBdNkj7VqEjyEn8V5kZK3/tfZ1H1kFM9s8RtzTL+vL
Vv/jsSHANcd0ub752+Pz6y03l0WpoVnQ3ZAYwt67pTzKvEAwsYg6RzLFcQtyVSKcDkKIYYVLLV4t
d+JxL/xlUSGnxwixbNQUyDRn/3vhL1tl8/O/N/3by31v8/3wsjagf7hp2v4NgAC6r7/e5h/v2i8K
su+Hl7V/bPP1yYTiqDe5N8RIV/78XIC2X4gao4+byUPlNN2OqLLGx8Pc+KqJXXpFNZ70luXeZeHY
c5rL921IP42/3JwIHtOYnxyWZy93ZViife1xWf/e8PvJ31t+bT6/7d/e4P/28D/uC4vS3YrUPs+G
itZWq8P3Ky1rhGqA9qzt7SJCA5Fbk3X4lygt+WttuU+nLEgvmUbal2atNVQbwpFwvv7K73/xH3/q
crNY/n831Kc1RVLA/HbFVakh05o+PLtaYkKILAdi55FFsNcuOylhk9Gq0SpQ8POGy33L2tfzll0a
Y4ex1aR2WfbTcblveThn8FobEcXB+blZj6OxjSWhJ8t7fm+nA4O0W/IJlwe+Do75Ey03v150vgnd
edCUyyI8MWPd5pCiZvolRIl7rTu02ccSOzWGDSj/XJBNlc6LRVSz3DRn+QIF53IVzyoaCntRs19W
JQ3SMqyp50d5sZZuQdXMNTio5kUrEEmp/PtrLWjjvePi+pzvj//aQk2DnV406g5lUOkHFZIU+uEJ
oYF/3TYaAPiZXbzpA7q+ZWFb/C7LmpEh+NPmxXIzm8aXaaxcDJ1s4UJ/o6Vt7gdrlmMSQMXSjaMO
EZ+zX/RniyYtdCROt7+tGvHdYKEbYsRfr9My49FFR5Uvq4u4qoegerDyWzv0LKpS6nn5YuRo8hbL
qmu1qAazPIeG7wWYLXVHJ6vcITQhSQBvmyNm/++P72iJs9ZrSlP2vO9W89eXhC35y81lYc4PLGsY
586uYPphzcod6VRMkvTJpL2ozr8RFTGmfqOg3c6vgAaw9pe15d3UVhn3g+msEo0oqnGGcyTYh+gY
jPVm6J2Y/IB26P0wrlnFJIiXLcXQmKW646OxdwDbwkcembtMZNTzkZgSECYaJeyhJR741fKhlv/E
JKWyDYS+X+5a/qHv/yrY0lEr/CyYOMmnWf5ciQJW4HIzmz/zmJQKkeOlieQRs2gchIdFyDWLu7yh
Dre9OaEvKIGTzqKe5bFlzWSiqhM0hO0TAZLyV/iYN2B+ull0S3WkiI1mtD9dlKHZjZyjx4wUYNtN
M68utwl+IfkjrbZWh+5W6QyypZZVgNRcseY7maLF7EzhaZHgaAUpSMhTiYdZxDlLGFeIsvPG7tml
LS98XSR146yrW9a+b7pzAqs5Rf9e7mrb8M3tBgILypZdwlFQ0bhZHmyNcDq3GmLd/8PemS23inTb
+lXOC/AHfXMrUG/ZlvvyDWF7raKHpE3g6fcHrl2uqNg7Tpz7c0OAOlsSIjPnHOMb601x1On7xK4O
NFtfhZlzvf/7zbosfHmzfx+PKl0pfQQQ//MOv9+mEbecdUvGmug0/UjRaM1a+3mX6+H6foUp6pM5
DNj+m3BPM5aALXOA5bq88/XtOqu86VvktN5Q1cIHUgfYe1Eu9SOwmV5Ps+0/ztf17KhAKwIYAIJs
tMvg//0LXk5gb3GGx4a2/7nJNItbZqrWTm/IK0sXWeLPJprzhCBncrzXb6Vya7mrVZJ2sBMyMUA6
hXGs/FYdpio8ExzCHNO/W9bFQ7rFxc2I3y/J6OtGddFnKnU97FjRJehsDS8Qekfmw3LO24vIriD5
eAm7kH4jyvG03haW07tTdSlVS0Rl6wa+zwyCFpWmjAt4CrPVMSlndByXRLV1jwAoTtIya8Zj4zxi
YMbjVrq2XxFUcRJFMS6Za4gzvWUzjJSbPXUstpGqMX6vYrv1BP8+Nusu9Ilm4udNeLxNFfavE7xZ
vsh1M08uN9YTIBLwm5YfzY42+7qD6NxYvtVOUYFV0tH3iKT/t/LsR4jWNTb4OxV3tqsliPGptawb
wKeviEPhb1T82NVFl7puSFIuTj+3rYfVXIKNXHfXx6x3/xyutxlpFOOGs8/rkckITT1oeenv3fXW
f7zO966ryUU1Nh2wsSvQI+sbfZFojxNKR70draPaXivdHuA8OmZgakTmYLWOWOegPpMlicy64DwD
b8ylYZlItVrJVcNcbvzeXe/nonKHrzbdqDkRZeWiG5SL3LlZ4+rX3fXGdYPVhUnkslGQXzBoLKfb
z3PWw+FqQJT/fpH1rvXW9YUmexmzMliP2NhtwdRkOU6WF/l5pTjEa60nFoAYJig4U5e7q3U+s+5S
DWIwXm5Ml731MCPyM2Pq/d/H/+PdCF/4O+sj1ychmuUX8/Oa69N/Dr/v/tdfS3+eY3lpte968f0f
rM/7x3/5/cDv13BqTAJR6OpwCBj0q3EZ9NpF8L8eh7o5BFHYLVBQbls3/d976+HsMmSuD173fp67
HvZzHZ9IB1wPzMhhYF13VbzjLIOXl1LMZbhdd79v/Xmdnz/FiKj6UU7y2Hrv+vd+/vy69/Pgf7zi
z2v961/811N+HjcmXCnc5KAvP1Zt+dmum/nvvX8dYhXzfAZ4gI7LQ/RlGKuX2cbPxrRw84bW9Gu9
SQU6RMFmmZr9PORfh+sd/+ttGKfR1fcZAeTLHzLW+cK/Xuv7r/yP9/ewyvzahvH+/R///UbX/329
De8tF6l19+cx692Nkf73PT8PXx9jEdZ7HGoicKVB5Q8L+/LC62b98CRunNnHzFXslMx+FIKUvyHv
hwB9L5M8EpUuNLGdXbvM0qxlIuSsU771+GfzfWNTaiBQ61pnYFrmhT/3G8szv19yfZH1eL37+8b1
WCUCFlvJvJGuoyC1xuYspEppR1JZ73KyPlTF6rZ1k0BqIbgXQT7M+m0tHMc3kYczuV2GvdGc5aMG
sp3spPYwmKALeo3cNXWZQFPZR3u8ziXndaYNsn/23aYhj5Bm2DbsPfPkzSrmymWP0AzUdsuemQyE
VZsuSDhcI+0yf/LWWVVKhc4nLL0h1ZP+sa+cNSLbT8U6xUMrXJ/iMmfKlSzjd7Rs1hvxACn+oLfm
hiLmgx5jis8RJ+N6j90TSqBpPyDMwJrFhshbcUyoFyKj6k7psmpZ94qhPaYpcwYM0iq2JTbSCedT
2xiwtyvr01wCb4dlHfSzWW+zmSEEhoZ8XbptQqcWkUrVGgoDxRz7uYLrTavTt7lx3W2xDsfuMhKv
mxZXP8XlV/rzvK31k7CWedX6wax762a9I0fv73dDWMIRw1PzvdHz+NDO7g4aN9fTbr0yz0v5QS7X
43TdXW9Vy+R2MlNvNxHLeIJy6bHWSHi/Ee2rfz9YW67W69PWe9Y9ENXC4MuoGhwOPxsa5P88XO9Y
b0tqMOqKN1oBtcEBmSWGBDs1S75fGiLrbT93rHvj8lF5I1weFEN/fb/r3s9mWM6B9Ttfb1sPO20p
+vwcf+/N/TUmymiXfa8Wlhdc71ifvD4viZzbzja13bwMuf0ysDI3LPFW/Pehsg6R8brYa5f769V8
9PPQOClNOiqThyVsGU3XB+VGsk9I14oHlqoeQU3tYSTl9kQnkg8efimTI/IuCI8iJ4AFBilFjlPR
+BP9zbqh1ec7XU+CgTri4o4We8W66QvqUFCfYfSrvfi+gNdU9/+6kK1XInqr41bQwUSo7E6n3KgD
GqnyZCxLNIw6eP/+PuxnMyaT6+/jdW99zPro9VCEan74/8Xateb6fynWklKpUr7836u1r7/b7v+8
wEoijejjnyXbv575V83Wcf7jUJDVXEqvNhi4pTD7V83W1f9jWwj9PSqlNqSmf9Zs1f/YhqqpDuVU
26A8q/8wcp3/4JtZSr02WBAd3P3/S81Wt7R/gU9N1yBD1jUtOJZQ6gyNf/CfRVua5jIvmXcfpWKl
UGCr3wVNOV+XyV3rIHaSUD+3uagY3/v+g1O9OE7KTUZj8JZs5Ni0jxKe2aaM9klPmGpZZgTfmQX5
5TLaCdv5SNLwrl8StCsWTps2ipb4BxHukSlzGY7CS2KfxTTbwaSedNiU+K89xUdslW1DOb/KD9u0
xHbuayfo54PbCxk4tDSlShJ3A/Nmp6KYGToDDWF9RHhF0Kyp0JyfUFnopfxwIuArpisBRpYRlOwR
1Eo+38h5gliC8xgZyF2BDRsNV+3nmruJkVjIXNeOHvbvfRmW8FO0GrnhYG81/bGPIcEbWT/sWB1f
oPLM96NdATyfbJpKLTj3tksBCU+4kkQnvO0IRMW3KKHtTYSwFNRIfs2TrAdQMz5mPZHKSJuwYsab
qayhHfUfzUQwkknn4C71VFryukO/iMRSLgl0usUFmC8coMQh2QQYIwXcEdlF3tVBxDqW7ynZyaTH
7BULgr2RIHB1HSFauQ+F25IkQBbvaHVFoFvthXrXRjsUQn8S3SBvyAN+ghq5nYi2tGN5tczGH6S9
q21tYzfw/9ErVMnrTPsvAfNWq8pZCu+OjvJl6L1n1REfZrmktE9keyDaBU7a0Pp3j8u9BiE8SzWG
MJD2XaYerrGShVhXeMNG1YB8JI0Ei9K1O5FXZ2McNSqSLG+UmO5YZ5+IjM83pNqcGOMJWFOHiz6o
b0D6spt5IluYRna1iwmRKakIIFVUQhRjAjtnhgse0gy5QBTuglAjXi812x0xAUz1Wh2XLyf4prOK
1ldrxzr3GFTeaG42XXnuHKfhhIuqoHbVLhDaLBHUQJ2a9GiPeZjAj/GrK6In7DxipzHpAK+QXfSG
BkCoGg9C02+y0LrquXdXZRjfa/luRqRDNFr6Vou4uWsWBFYyywPkQZfBEel8MrrbvmjardJ6O3zz
Nta2LIYbPwBdS+KdLLV9hk6UT5JF6iAICpfe3pj6KSBMON5G5Pvu+wixSt+/6jlC4CisEIPG0Iog
runGSNeTuhPt7vAmbJTroFt1wPrrLjbkJWybvUaSeQBazkITVW1zLG5bLYkfs9YEnTV7zG4ItmUK
etuZ1Csd8puHDpkjqk0UKEnz4Ba6sq9Qrm1IqPyVdkTvlpX+y3Lr2zCcdl4JK00zW/hBeZMTjgvq
YcKyTLezi9+kdR/mdneg76EEwwzVpgudQ4wlOMne0vQBQxNjphQwjPUE4o116zQEiCWYWprptdTG
35PCtDUesIPZ45FpsL4jhmVpbU47WqkAT0biaqcYz1RllT4oLULYCApKZX/ASViTUBRdkRPuPDW8
tsNdyPxw2xBSyIl3S/CLxQXANhBQ6mLjmE5NbJY1ogQ2Ct+zeg8HvXpQ2w9vmplQth/jSOKuozrB
FKkfRJXyBUXMNzXd3DkhSsUh5lKWttFBccvBt6Lmq9dVUsRRnGN9nI+17uk3ucRYqRrhw1h74XNc
5BhSH4u4rrZdUn5gZUbKiq3u1JY2b6aKfwtCszRPGneJJP0uN5w7IwqH0xjLF4zsuIfNl9CmhmBT
dRokuThZDAkKSGEmQPFApsDwTfkT7SJsAci81lYKeIKu9dtO/0wU+yWfFwjgBFnZyvTfsodZXahy
M9kTRGJLfXIQKW5l+xUlhrxFX5bRAiWwbSiqnQHVnFShT7e0I7+YEAR6KFSApfrGgjt0Efq6dTXv
xwo9Cy376Ipe2OmbC4UeMEGJ4NttkmLPQjawu4bFm+IR+VGrNxmxhGVmnEfCMc4xmSJNbD4XQk03
RixqBDzHiRLiKQRS4la5vjWUTjBlw/CSaKQp6BGfMYk6dRE91yr6Z5CCg9yPQri+kpaY6xklAYHo
18JT/cwUJb+CQp5aqqKBBvnZIrNP8UikJ6c6AtLGZzMKIr4LrHWaTZRO+djkzeTnHorPOfPebc8Z
DsWfXt69pa5J+FVeX1saRkcNfG1IpFg23eXqrZnbNlc4Li+d6IPYxL7RgBMhXYlilRo1e4O4NITf
0OmTPAJ3E6r35MBuU8vg3EleGAtqAk7UbO8oEeL22DjiN2LGWdT3Rta695Vm+gXmDtt0yrcRb8oZ
0zj4Byc59oA8YSZ1CJ5scWlx1NrKndmhrI3t4RbSxEIYU89A6x+TVjFO1aBk90qvssklKFlaIrFo
D1bqbLWuf5yd+pn+8RNxfRNhc69xVWIncOWrp3FaaiNsLTKGjpWDpbi2jX0RKQgqDO9YJ2IJpzhy
Xa13k4Lte67J14yHa+aeoS376OubW2/hQlYz+RKuw+OamYXUACYIIPEVbV5zgqH9q5+QPyXgAHf8
1N5FIx96Ms2woHP+I5TyC8GJyZxDHpJQh+04GSz0IBsRT8r5e2dJi5iPTAQ9BdigknBLTfG7ssx+
V4/V7xr2t2/XpNpp9FkaVqG7xJLarpIuzsapPA1t/Aem/qemd8F5meZDxAQkWVKXSMRGvEEAJ9Ru
11cLFSBSd9M2RYFYmqjfRplYUmT0H+3h4sDh0Jc0N5RJRT2R1B0drLEo7tTGxVKjR+81Otpdoimo
7YaaVuYcPw9VSJR0ob/HpAMRvcoAn/qeh9zWXvj/el08aZnzavXjjhf27VMlcc4a+PJQfJb6AeFc
v5uB5BwqTaNbkHxYyizfGjX6qmKt3JNaugeMfLZr2fID4hNT4WhvDN17Hso+cFCs3ei2CU8kktSt
Uctg+dRfipx5l23nH2mHPjPvCkiHUb+xanxYijI8FFP3QoVmBqEGlbTqwsCZ6+MUeR15Y0spzxme
a8+IgHlw5Wrh+Vyq1OBVnFlcqCUiXcL6JT5VgDW3Bg43y7G7YEzG9ATy/1gk8TXRhHXOhPUh0MBv
tWa+JgpAWiui5RO9TcLjili/243yhBefCn8cwiOk87EJR7JtJye+QPnALZ8TPZoA+UCKaF1DV/uz
KKjSmzblXG12jw3TJ7+RTnoULfGRLhrEKnzNlhO1waMPvKc8MlvJIT2MTJG41iWIzndFi+S4a6XY
upFFszYbpl09jZxfpOSGTr6bIblnAmKnzMWe1SddvU8FGCz1FiEBtaqfbaS/m+C5jq2S3JHgk5xJ
oDaDYhZ4Qu9KlUt0Keclwb18COv6TnPaamP16UM639ZVfA1N5LSdnTClzE0BvRFFhTYDHxGEZTgA
OaoW8SYq1EDtKQzVqkFBXn2o8Cfcdsx9nJgpugcGXJVIji19ubinZr1HgBUG/YOlSg3jdHN1DOvG
LRbl40yhaEAYRW2G4SUk8spUMN571mwE44h1jytSvyW4s/mjMEngjQVzuxYRmzFUml+K9r4vJxbO
mgIDtIqPwjTqp6zrXJi4aX+BpTxsKAC5/Lr5vAnO2Aieg5Fm3JtD/4wZhajCEgds4uKtmbtiOiMa
TQLTMDbZaETHbh5lEKZ6f8qVP7nGpMzJIRxSK3JqDYRC/9KoGE5Th0mqqd8OmFB9k/e8kTNp15po
jtNAUOPoOeOmtSiAu1xXHQ33vlAoFrXQoqgVOdldGqpwqEVfv9ditDYlNYjDDI1+YygR4QdFbfpD
KF9IstjPTnmZ6ERvqq6Qb6FIvwbk1iGey7s2Hn73RmsAVrYRNRfWPeVH88YidbGBrwKtwcWTiKM8
Wu7i/KtCsz3aMvlsjeGs0slcQM9KEOf6Z5zfKIXFn1Iq8udl/TpZ02+9zh6wVwF+WBwB/ajftJdF
ikaO5qXUoCFVbWsGVtpQgkEW7qgxOXg46ZiJvBdtc3RtOtjzfQMwpe3FB6uoqz1ML1LBV4TaNtCh
nub1e6fIDnYTMrhk9h6KIdpbIS0+aGbgbcwA0CNdqQdbeA/WGH24LhmHXoPAl8wpXa2CJvoIUfh5
jeZblJWAMTOPkxc9A5Udan3gDQu8h4pk7hwT4j03+mDvkbgGdovrKow/Pe15nGeCTN3dMIo/cJT5
mu09mwT4btotlbGncPK+mH0ilecaYoZUSDGvaRfPzKA+oX9iaHHVnLVBeT93XP6c8H6O9DMC3ZcE
ra3APgNQ6t70YKt0ufNgkcWYx3PLUgmTfJxm8EWIv6IB3UZUrHipNC+uAsPGYBsnrcimoAjBKGCY
u7Ps+EbI5j6d9TdCfQ+phPk0IAKh4NUq4TYH3aiW0W0FCAqniU5oJKIjPk1OR7vejZF+pa/5YtTN
ITc1HDYZqRzIeqvqMiuQ9BDTPnmmcUkFyA0HiFiYb1v7j15gdc2qm8gNfadVAtEQHyVEcvPWJGW6
0wz1CXDooU+5KmtHROkId1LzbmzM97oST2qrXwjFve1pKBPHikN7G43Zu+WRejbU1mdfeDfMf3U/
Q0W6IbT+a0QzNDHFyUIi5yEiZDUJti0TAXukPQEaKi1vHcDPRRt/edZ4zcORigBkJVV37i3XDgwx
PBEq4dcFRYPlqynB2lpesSMOzItZvBcsR/X6Ma0gAGmShuYIzFkHKoxdBo+Bfuo8A3iO8BHqvbpz
L/2Ua7tkRFo+c0W6T01l7tEMP4XQIqT4cNR9UuoT2ZH24mpygnny7ntdvkSD8AXROuhLBJcgnzLI
M9OKF6oXOdMoVs9KDHcIhHpExNvGHEzr8UHYcXMuFa3fYheCFV9k9yTGJ0dDMp+i4nJRMhXendUi
+JzbY0eO2YCYaZAz66iK1HCXrylX7SPOcxL3wJ6npoLS2sUE15U9hfzugsvnbuypADBw4QUXxcWW
ymNS6TslTpqDEpr3CAibgBWgwPrTjdtsCs9lNJLhgG0P9u+2qerf2GyZyeEONvgNzaOT37X1kqwB
Fo5W8ya2sRvCPEAanno97sMZuTU2ciU86L1g+arGHw3TugTmcphXxVbV3BsjEnsqV0zjIgN6XwpG
+NZ2id9lWpDGOot5KL9G/ekMxqcij23DNC6VjBZYF1Ofs+d2mox+M7JEww+cHGZRfQqA9MfCFAjY
PVrNWoEJ02vvRVTHfqdUr7ad4lkUgJZb9bPBdvqkJgQVhvTuQ8Jfw856IiXywtB3PxipsrFVZ0+8
zZM9KHe9IV/0lhJM1VKtUoW3UxL9zrEAfPfV/K5lNThtIzZ3nTvxa+sPnJfIItDzigJEtsT1l6iu
e5tE2hn0f7xzsUw3cxKfFLiHQ5gJpAWSchPnnQV3Ajuj/m5U5NS14ssc0A+MjQ0GO7eOhurAXjdU
4IzVRxVSppcdCXnOTebp1S0eve6pTLJjCOYqjpvunFPxDCw1PkXwIHFLwO0HDeRAPiVFLwpQzJ9p
i3l7AnJYt2vyV5G2ws8dXGXxDL9LcNkgIY4+SyZvDDlo2xH/HbI5fmTjQgMOmG6FmOu7dxy0mHSZ
2Mi8CaSpTEdLE5UPJ+Q8xRTYkHu/LZT+uiFEUGbqjrj3NpjpBh20Rt5WQMNYj1KcTOZKsKL4s6B2
7/cOudjCGt7sLmO9IB/zXIGQ2jSgv6qUqzg+EP6iY5y9ZrZ3iACufa4jg8v0DO8+C7/CcvajgS1P
ByK5sWfrwJjqbHKgCP4wtKwSmJx5KYOtdLr8mFnWYRrtUwPWZFMXDn4bsji6lvJGoU3Dw9j/qsj/
DGQLvLrqJNUq41L3pnvU8NUFkEa2ld4zL4BP1QkKlTmcSpk2985Y7TVKsRs5kuBXK9gz6i8wFAO/
4PTXPNqOn7Gg85mJfjmh9bsgnnsn8xDNuOuQBSrUx8ZrD6oCJhkd5X2H2J2Qq9vQxeYdeti2TUS4
glUOc8Gxx9yOwhJT5L3Iza+k9dLATcn9rqLLrIW7TG+Wn6hRBI2DXr0SCL2iTDmWOvbEcjsPDi+c
ExAz5be5SvkSSOk1r4ynXqkoDkxwkhXdCAqH1t7gGKzGbGyRqnIh7cIIFbFLVLtGnMa8TTWyvVUM
QEP2Tdi9VC3GJDWyt8JLcSNlxLPqRuuXBZXRMtLpG21jeqq/FCgd9kxFyk6jDMPqMO8pqB7CoTiE
DusO/NQgrJqxPEWwp0SU4kbUCpxvDpNfOpN+TFborB/r8CYn0bhr6q9GMXVyM8nTZcl09fJJPznL
JmoFkLcUnJmttfcGun3IuBDPs5S5RYUtX8YY9Ne9JmrmrZSo9TySm9CAUUNPWOsElkvtc90UMYab
ydRtUGc1J+B6Y+clMAAMfuot18wTXk9IpBSsjqtoKuq1Wwoy1q5aeF9YT+KA0oz+LURcRYdGFKGS
WuWIE8TEHH6Eh7nDbVhspNrBnBK43EsvT8zDQRbFtF+lQ8aiLVj3ZMekxp2OuWAAy+342FfXYgni
hDjXnEPpsRRZ/3q8dMcwAgc20cl5QE2e7KG/ZZDr3r+kkettzEKDMRVwfSy+xKGA3A3BPAwkVGyf
DjJsd1XRT6Wt/7UhYxIgime/Gn+jPoEce5O/Ij2dH4LoSvdMOsafErZUjQt64Xpa56FK0j2/PHHq
IA2cYgEeAvCgiRSOD3Hd9PxqtlJXP35u0i18YzVgxFrvKan93LGCIn8O04kkpanj0v5zh6xoYGAu
JwtWcHn7IWguFMkVHek1xiItWI6XjmXdACZMPX4FQHaxk+ro6EhZQWQUdUEX6VkADPrRycPiUkXM
hweF0VRSwK6L8Ex4iHp0AVrl6jBjidG0QB0KI2i6BowS0bVxdqw0goKLvgVuyWIl9RSFC0+m7BkJ
rkXJwC+nXn3Iw+Y2EcyRUsbSzajDc2Gek9w46QIKAzvm23oW0l+1f8865kZRDkfWBNZNPyX7pnOL
raAqpYyPelR3fsHsliokfiTTfSK+Jg80harilBTPSFLl3pzkxuGkPKem8ZUgB+IbpQKRTemTFubi
RlmyGTSHOLBMP4HAWAYBrM+WLkEwhP09Isr2rM4xYZATmWZlSfoM2bzVaKSHjtKQL5zoNBseFOmx
r/x56Mno6Ek1KTL1UEKyOFXh8EetFM90e/VtupCukT3K4so6Efy4JZxjDv/Klo3jc5E06AftlbRn
UzGJ06NP1r75vVC0ZGeHsNEjmLylKYOmFOhxqrtWvQXTd6gNlirGtAcMd7UL6yWDVLLJGuM35srH
hkV1Xotznk/50UAdMkBS8c08vRiG/pzV3oSwd1Nk7tE2yUFhTmbBERqf2skhoO5p0FGaRIa8C3vz
wWvEkfzIWzWZAlFXLxTjWe9jdGMpWT5PJlfcuZrxDA/vQB3vlz8rXLQCHWYixxZqECfpr5IcB6Jb
BY246S2s1W0RokpHtPNomc6rSQ4Xd8tNHqtvABAnalDA3hvjreMdwvTGUo+W1eh1IAgTNexKf2y6
m6pPbKizmrMxp/Z1eXe+Sbnhktn2TKe++3CG6N5TmJxXcPAo7Z7gxPEx3aYR2CbaZyQtPYmQ+c/M
zyMXOWHfQn2uu3E/6LAh4qT/1cqO6RXrXCrgjJX6UaimQo7jkw4xAI5ngfo9d496jUgAODPXRkb5
ulh9+78z08zpmAxVUE4bEAmND+WZ0dIa8WwT+2Bo05PQvS87suZzC4/vovWyXNK+uztlIu7Rkxhb
q440GSVuqDjsrZ4yPZwByzcydzjUcWLfl1QxiYEqNiq9jLwqyy2CjR5+JG8BE/du+ehoFBmEsmFu
N5T324LMjEBHu7NxeutNIfI36uxHjTBQupTmZYnuSYdO8UOdmneoUfAN60tjG8lm+T7w4Za7Jm68
jVK1F21yXyHsA9cpicGujD8GuAmsZXnPdTNs8mH6ykgp2QA7jvQm2ncSiqsJApAkdAoIk83ExsCI
LnBny7rZUa9BSJhaNxrFuoPtVOop79LPqXTphbTXxG7/dDIKoUQMb6aiGqgLIoZKPGzrGY0IlW8x
MBDFlrHxPguXr8dz/dr0bmavfgh745cshgafCzXXqi2JxULUbbKz3JUkcM+yrP2lt+qmcs0XO+FH
GiYDP8fqpXG0O1QvcgfsT24bE9BN/cIii0B4eveI/UzbN2WTHr0wAkTMkrIAdkdH3eQkpfjroQsJ
ZkOh2lhvjTTD/NMOTJ2TJKj/UBEeBhYhcJwnfCVuc7YcdESKdWsmMKApI6Tx/NoO9VE35V2nge7o
bP6y7pp+lvRHRVraYbDjpzS2aiJ9iCeMGpp3rmLuowgUWYcqmM91mbuz2vL0/dTCX0gIedm4B6rZ
b0psRLvQZTA/Z4520zT2e80UjBxqg7EUIptwH2rP/gQlvlE4bUoDc2I1XwUBKXoF458yIDhcKn7c
gdR6CYIP35YTvonnbQ/lWzGjo2Eqp7FFTRz35jXLnECZ0g/UbgcPQhj/GsREm1qcJ9X7KaQSw2RB
J/NrfMYP3PhppjwUWX4jhk8lgv3mDt1xtsCn1KmJdxgGkKnRPLRIyCFAdkZpt9WFi7oZgExoKIfM
nm6pU11tx7438u5a9sqmLG3StYy79e9OHTE0agbaz+6ImXcIIWtVCD+oErSZKbe52M8TG4oyEyRm
RNm0600wA/Ho0XWNWtQE02/F66B46zEjz7JGtCiyWXq9TfuH1uG3NKhkp7lNefHK8MHWssCYZLMv
zA+POu7GtqwvwXVLIhtrm/o5JZiybWLSh5RbwxtOScxVcfTuXapJRkehKOqwp9KF/Whzwmcn571z
3T/d/FOtkI3RO3sq0T7A2QrUEiQqwIie0JADF1dJUZgK66geMOi8U8ZlseimLCO7fcmFluSbjzQq
HhBT3DXownMBMwq9Wg7O0pm3zEFu8GadVM98slTzVZB2aRe8AeaWxwQQQ+Dxv0wRaoZF0UQy7kbQ
htkolE+ZkwO0BPNp2VvagR+EshTbPhfP6TCSBfGgWt0X1K+jtVAUJMQ0ficMtHucx3eAg0jZoWVj
TkexpEVqM3VJV2gFIX502xuFZfxET0yk+r5RZ0rMlX5xk2Q7qSD0ZnXpXoXnKuyCEnVC70w5q0R6
KSqeXdhRUGZe26xTfT1J7oy4we+VJlfZlb+gptN6N/s3Mqq2bdd+1pP5XtTlCxDFGoPWcw2jyHQy
nETleGWuUe5YPzoMAMno5zL7iDtj59Gd2FAuRc7VfFp8n6E76vwYANNW2tbNteyAETtKFcAGlQoG
MNDVuvbp9Rl3eajlPiMN8FNs+j78s1NlBInDNyr6cdyWMuFMsICZF4l4o6AfIEwik6YGLqFoxBvU
KAJCBgraYsbO7uqLWtAvNvlgkBOkMR1e+rd69Eer2Dt1qmGaMPPBuG1ukJCcqbzeW+TzbJz4mI7m
hxwy0lCnJ3fSPiiaEV8qh73ioWlAV/i1/L5DjGF+28HIGwGLFzqGodG0n0zVAfQ4cPWx6cJJY7qx
HDptbgPkwdadiUtpf8CTZd21fcYCVFe+gMMBIFdeIFvBQQETaxfMW6zGfEUacDBLkvtUW5uOZFth
BGe673S/0PN7my5Smo2naMvQfFcOIROVmksmYkpMNF+KyX/RKtpn20Q+BKglzY/Tp9zaCHl8vbE8
ZB3aMeN5BwW5YPKc6WW/I0bLYmF1r2Zpcu7plBjF0jab6chUNEir8MlL7Dc1pi9AJMdlysKXTh3O
dutmW60msbWPwQyU4vdUoynW9flapvPeSbIC/lF2rlgOUVWgFdIRAO0YGMN658Mgb4tMRitwxhTe
VgsgAlh3WWhbkw6/r1XAjmLKIGQ2GnJfKdYr2Ep5rFtI26lGf9JJXmt9vuuZRO4R0KsbT8+uTIHQ
KEzOG8KbQzOTX8B0q/ERQfKODHrcPZB3FaQLhJCJ4urQ1yOXDPt9pFyxnSuuK3y5JiyR+KEmNnGr
gUnfSLJaoOdUcfumz6m2laMBTgJhUkt+qO4uUZpGueHT709gY7oT3Rsft8gvmkFn0bKqqFrrVgsH
Z2+44zOnQsNgcq9bUh6R/VwVJ30muqKkbs1QS5LrYnQH3zhKgCbGVAdM1jRmzbxzLlHHEu1QOFH3
aVsSMwS/lQ2gdyZ5joJgiiDFHaC2+iCi4zzLZBOhilVrg/a8pF2qdSaxBZl9700IQyorueTUrfb0
nFVIRdmDJYxPKE8k7lhHLwOGm4lrr83nMY6MIy2zTp35SjoShEcGLOAK2caKXPiVYia1V8VpIFK0
UlTzRF8wj4xVWLjjc0dZSOrlQ1fJm3oAYU8P/6VrqyIwrDdPfNmdQ4hjSzwe6XcPRTI/lAZluoae
5dRG8iHMrm5F5Bo1EZKTsH9Qvbf7XO7yWfmzIT3rOCWS0MoZgBb5BUfL6v/UPfKU8nDam6n6bCrv
eWb/VkmDlKVeno1ywcEOyc2sRfPWi3SL6buxTWRJrlL+Ylqc1kCC6GCgJ5gJOXLzcqfYsb3rRXRA
U307aCOktyV1CPQQiTkaAXom1Cod6+5mNiBv9ICyYoMxhG+NuU16bPtp6QfG6MeJI6y8vT0iM69K
Z++OL5RnqBHaigP2cfgsddoyhQgf5ei8afr4QjniuS91Brjaa/ZKYd+OJdDtdvqlNVRk854pTUPX
BrZM4hd9SDiuciSfsd9nRB6SHBlZAWMop2ne3v8Xe+exJTeSZdt/eXPkggEwiMGbuNYewRAUEyyS
QUJrGNTX9waYVWSy62V1v3ENCsudWaQrAHbt3nP2iW04nGFR5xsn6XZtLo+VR68+cOPPE0QjQ2Uf
+hT5k68+NaG3y9uauXzpE2/r9lcG4le4IPYGHpT9yGzWMfNvdg6KJPGZegDriTc9208gO4i/nbtL
IhEb406Q8AFAzZ6MOyhWCi1andLchU207wAMrcpBfOlHkqqTVGyyAOAUnqV9IV4Q5WdrxsSIT9Is
35kaqMo0w/8WhlRn3aOXG0+d89bE2YaMecjjPi3sVn2w47Vf1tk1lbgVW/43IVmaGfZw0v2JzCOC
ATIDwEduWODHg0MS2dvWm+ilN/qBXZ9G32/bsxGrB2Bn2UsUkWKRzeGWVm0S6zaB9AjXvsq/V3lS
bD2FKc2N7C8WkKxVApV+20XiXWjp7XHogeM3o/1BfXELkgmTimkSLUYFo2CFN5d2T8uWKy+horOl
TfoXl+ybEHDh3nVt+I75uJHVS+Q31d7Lpicb+tgp4vql4EsJvjJKsgAHkpnqVBlbVDJ7o4XiFeaw
VICLMN96mgLf4GK9y5rOuvCjz7ZrRMfO6O4NWVVrWB3dJh2I+QwjiByTJfde3jnAmUGU2/ol1sx+
G9JeQU6Zr1VRq3U0WMgV0wPDHCBJY98B3jgYyLsfk4B3ZsQdCr2OGW5Qbk19eFvUx/+havwbobZh
SRsOxv9bqH2vvwVF/qtC+8+/8g+qhrD/sGzE1Kbt2tIwLeufCm30d39IanLb0QU/qpC/UDXsPwyb
/+bRUzEciBu8hwbxT/h//48loGp4ZKoj3LYcy/7fUTWEZ/MG/pIjLlFZQugw2HUwCtMN/a8K7aRR
U9IrL3rI/U+LEyWf3aJ2SpOTcMcD9huYaOo1nLM+pjn1w6qTF3eI3gLCydaAaPFxzI3Qnwd39lT6
sXkZIKtxmpsP0WyfXQ4sckS8kJ4QO3MYiZx8kjtaEkrEAJcyUMZpORQO91syB4xNS3Kr19XV0RYC
LSICUshAts3tfHJXWRBiopr31CXVz0GhIfAJpYxTjaAFlba71vReIc5xO5JMZnznwfYYzvfjg6qq
CFlXdiS/9CYG170YTXZFp1Afc6Z3kR2eSh/WCOkrTH7mjJkfjo/FEvKbOcRmySj7OfiByBqooeWe
2PlbgozqrIVwXDsCbnyCbojmsE9DCsmAqQV7wdm7Y83JOP2ckVP7apeLHq70fPC6wTyZ6ec+C+oz
HG99U1tkCgR8Gi3+YRn76fZazF+L7wsz9fOQEBpO8CGW0MDWDi3Kj64KgnMy4U6aFA2VHPxo3sPh
WD6NZ9v2YUQJ05IXDJ1idr7ovNpKw/K77fo2wvWUPvdmfIlDPQUwbCiSYigXEdHj6yflZqN0uGcW
rAageskMBxAa9bkeAFLOllCUTifKVgAg2/SaIIMRyzJdCHTDbrPPicelod0W5QZEoUEj2aGxP4Eo
dpKK5QyurpEFzl53OnE0vV99Ob/9Ej9/nSJKrK1Wq++mle/1cvRB4JHBK1zUkuiu1Wk5DINVQxuV
39hXw2xQPSgAO673ihjNkz17s5ZHPw/DbL830sKnWSx3Ji9/Wg7LB/rt6WJNqyeffE1DUE5qM/tj
cR79eDgNxkOfJim3deOjNTvoFu/c8ujnUzH76Sanhq2Xpevlly5mJ+Ty6OdhORmWp4jxK6SiTbda
rsjlYnQWd3Q4ozOWP1zOjj6WH8wsMreLV2n56n4efv6ZGTr6MYlPi/8rmC9kSBn0B8zZGbbYw5b/
kk69j4YCzH6EZO2U/PMwzPbB5TrPoho3KIhJeuZOGG2Necbzu8nyx3PieO2xfbSapp+2yxwlhCyB
SDr9HCS479qusDaR5hIQR+PnZLpiYobFYXm6HAxGo8jn4E1k8mMssoMQ/h5qREIQA9MQnBwF2xh3
SmE/AkXArMjDityAfT6057r337vFsFWFoaMpZPThmuYzvNZs17cGRdbypizE0RGs8vliW/5AzHfC
5bAMh34+hTAqoD3oyIz5Ecb5LxjQLfZZHF1ZIDYpiMTjEk9mZ7NbTteCLcyUCRk1B12DhupVfbSb
rOFDlOHcjLQwPFnTC99sIojDw1Hmmxy6kCyhkQueMll+KJs2ONeO9eyiVdwtb3FJowvJswSxbWSb
ZWi1/IcODHD1wdE9ZI89joyb6OPncWwnrmi92STTY+PNPWWA2lvVNbd4Gr60TCbXuAEwVjCiDeoa
iaUu1kys3yJPpEfCM6H+kqJi+PVT6urRATXWq25hnXV7do+59zkrBbnYDDm8nfLIJ48y/dJnUUoS
Fv+PKmrB50MUVDg6KOrSa+k65NsPw8ehnzZiSD4GxBYczSE2N00GT3eAF4y9hlNhGO4mkfNrofSP
/igomwRY4kGpG7Fbwa6I3QTPrrLRFkTNPuDTsecvrW1NVs8mp1ZLwvySlqSHcBFFFysHy+hwNgXZ
FV0/op5yOkdSI5Laio5ja1xFNTy5YSPWvaQpoWdod/qYEnFUrG9koB0q2Z8nXACn0qWPWVNDnr1k
fB3qkLiYWEOZHuZvBLGY6JXVV00PrNPExGlrzgQ8MiqmddWh+NTCrQH9HXlysi/j8a7FbnsMqAmJ
ysnFCu4yzAItvJtmbJ7J3MqOeUI7OzbZsWAMyAElb6Wf7GGqxgwmLAINRnLxanbYBQ5Nsk2pfGmg
oAlu2BxL2NSboL8XQWxsJVyItYmQfIDWiTkF3UMn6SspU2kE0riCeziYtxoFI4mVyly7WfJtFJO+
D7zxmQHNHcBB/5xaJjB/k3S9wnS2A/NJ2kYTW2pwjkDF1MGIfRK6S/5RSEkP7SSRqjv5cDbyRLsN
Y8hfDt5CEJE3NyXDrfJnhKKfvQzlrAhyYrEThfWJuRisl4nBpTlViH6AJI7Q+s3W1YmwC1D+1tpN
2djLgx7zkso6/M5I6p8QPjQ79NbjJsDz7rhKXN1SlptM0OtEoVB9SW2SDybB+4pMRQpo2BukI5rv
mTqH6lx4aBSn3DgWSE10PXpLglBhYAALGzpw7HGXibEa1x3r+aEduIC6PPzYZF250afeIWSvEkdm
WyP3WY+QQ1sjuWB8cyz68R2zFQA0a9CFb4R1PjiZ/4iM95qkfKe2XnxqveYj5BJ0w96VJI+ThRYF
3gPa9JDold4M3YOROshJuFQh2JJxFGKbkr66NJmQL5Pja7uRXowhA+1o5+ULI9CjkhrxUoPY2Zam
EHHBJoljBP5YeEnNDV8L2/uaGuDTG33emulSu00tNqMiRo9kc02KDMwWvZctVMa1rkb14DG03Xae
tKkM+q8QhWeYD6mFUyrp3h5DW7zvG93YlJoFaBQihuMhLaDDEaXTZtCs70ntyMe8fq5HBIheMGyd
oE2ONb36DXUp8/qi4+3G/oEY22jlS3rFJWmXmjE8GIn3xBt9iKJArRutr64xfGwS/I5EQ3+LR/PD
VAYGKnudzavvbi2dlJ6A7McotG5KUFt2tkGTkOTGVZ3RK8n8npkJmmcUYN9pLxNN2OnhjimERhON
5j1KK0pauvl17XwZpH+PNQ/xo15dI3S2W+xi9npIxKVVgCjJMqILlTwaTvKu1lNinrr22VIbswnv
KU62czhjbZ0Mt5sshmOfdDToBTYiI4EgWbsoz7j1E9fiVuTssTNfdUPzvk/AkZf3CL46+0xiKEZr
pEvQpHsch9rVleZnKT+ZY+Sfa79CARKiR9S56tsKQ0uWJA892uGVbsEbF1TeBIgDfE53zqR9nvJm
F6qcsU1EJT5ZGAuJohOO9z7Ea7NSUcP+AXVGGfbqoMin0AZmOJ7lOVss72/gr9ojX0SKD+Zewrbx
Sq2GaEqqnoanOpbXudliTyXLEUDTlYb4ctUX7J5pP3q0AdkDm8jkwHwbZwLYttye1I21lGQ49VC7
RPiwDyegKTf4YkHZ9ragqaZHxQH+PdscnTjqodgt6KKw/xfApp9ko54BSgM/+rBQipYDtemfFKPl
KUsiGqgmfx0s/N1dlsf4Oma32hzZtsCElsNCFPrtaaGAygQDBDXqPZPVZFNN8FXNGvVSjCqn7pvo
7CjHZaQeoaufSwmmPim7JBTRja3qfWgFL0OevpiFPu40r8FJmVB5VaKsd4rwiAV3tSDYFubVcoiX
tEOXMuiQ8ytls57HsaCcGk1EdywkTi6fg+WWdDkhu2QfhdGltmABEe/zOQm0cWsa2TEiW3O//HEt
onXgGLiP0HOZRTWe7GAaIatxiJjTbKQ5y11nypTrGm9jOjXbH+QpbPzgNfQfUKOFbLQc2rkqN2Zu
Btu668IPWw6LqicrGfPiZ0aNMIcTLrmErSXHGRTOc4/m5C7J6JDNWKgsmWl7y8MFbPaTcybm4Et/
Z82VfZ+0zEAWTBT3rlBfA5A4qx6+djHdxkY/+5ElnqRZvPop+V6sIoKrTA+uQVddJyuzUGb669h0
H+A2cnIXQrvHTvSmQoRlVV8457FRBaJKBkt+Gw83dz74YfttSu10l0qHqRxDLqwi7I+mUHn9Bnyi
tg99/RMz87Uh7K9E2wH/GlHzZhGzfTmfIiHCrv3YZ/ZddOPBp8G+zUP7syosZEidf0rDKLjRcWVr
mtGsTjT64bbdN7umNj4PbLkcRILvLiwN5ZNWFfi26veijYNnG/0AUslIbtiNY4iTuXwh5jw52eh1
hdV9p9laXFvRGqsGSAXxI+wXddOwgIp0XNKOwAKqgvre23QHB71Q+zqW52FMcZqF3DJtHLlclQV+
7ciWwcbSwuFqeOPjkDZXMDI3fgjvgKA0frDEN7Opk5tVHeN8YtAclgis8xj9BEv8qppsZNWNM6cS
0Purygi78xT2O2H76y5BhN8Uw/CYKZNEr6FCLJ2x/+eEWUnoLeuyQmWpnGFLFHB21oKsPg61S+6m
hQNsBM6sigEjccRILhyi+NrYIPX0vv4mR5oGXuDvnTVBT+21bcwJ6oP10EQurmMMa6tYYyeTNbx1
OUcvedyCAw88H/U9kmwyT9gxHZvO1Z9HBwOGTA3jaBcNEp4p3cVGUhy03idGLCTmHRnHZsQeS1bz
+IBu7QPhBQ+hGgQ+RELO4D09xkOIcpdw+doLPmn5aD60Y9Xdcqtc506uXSWuz72nrLeonVJMtYz0
RvZYj3QRWQ8xnmZULXvKB9rwOXG3sqOec9e53jK6d2bfjNmbK5Fwp4q5uNbKFFje14HtRHf4tBc5
KusWGxoBD8l4sIbsa2ua9nb0mJeHbhzfDJeBFdodknCqID90LNI9B3bN48UZjJNORbHtEH2vp1qI
Y51+GN2Y7UnB75pKOuAMDOnu9r6xCZu42bR8ItTjDbLNuITnHLpM2CveTUQFn3ObmWOjTPI5fD5p
7cHGZsNq0HQ4qCp+X9hsZKekvTDi0BL/0Qr0dxVdmgP/bL7FM1axyhMPpNXOPgcQgGan34pkSO5G
hAI08v2L6w/mdsyskyOax0Qf+kudO/1lecQWBUeBFusb265zEr0k+TaUqex7Aka9o3dg13fVQFVv
xvRdF8cB/WMdGa1HD0gr4gBnhSUgcXU7q4jU1Yvx3QkoeUSKbH3U5iRXIEkybO9kZZX9lCQqfCeC
YfW+Sugyt8XX1E31fTLvcbQgvivvPrS9ftVF9xIOvv5Ozz+qlusL8tKu6jL91tmFv+Xuinmr/iL0
qVlbcPNRQetOuDay6djPc0KjU9RkpKvemzTI7ijFk1vafOl1RGhDa9bHsHWC53IKTlpauceq5p9I
4+KtF5e0g1EX5KFDMFILKC+oUYTTEo+7UazCumrPRYsiKxXmhezTae2p2trEQs66Cb/c0utQB1lo
b6p0Zk2Fk85871cyWumRW/GTmpMtREhwvbIEiRHcY5upeRdI+hpaIPubiDO292OyH2bMT5uTclxk
48nSU04EBVi/dcWDFfXBVUljZxZN9hCa+o3V6GMD5PyUu8Oj43riGpF7gKlFrRShqSsYCD3aFroQ
5L0zW0uHcuc43gs3mvQoRuPIFvhrKev0isuQ6Ybt4IhMW2d/nDympjGif6yfBgDikEx2dxYFQXvj
l40EZ8yHxGKzW3cYJhqDHJHEA0JAhMmGrjFC2UwTjNDIq/PQJEMcrO/D1CtmgkyzD6mKna+t3e/b
xt5yTTXY3IAO9UU0n8MFxqcvFpR9LgdSKzFdnpgWUWL0hyQfixl+yjAyzI+T7UabXDVkDJIthQ9k
wIZVHLzU+RZTtr9YVPcKa/I61DT7KiRK16wiwm/8HDupnBPNuXg61IBWQ35hWxr+S3LNPHmMIzu9
ddCBHymvu3VfJzHTQuwEmj6gfzG8780Uo9OyW2Jv3BBioy0dIPXwDXD5VFsl8ufZkzFO4xzh2Cfs
aA1312YgNIYoQplkUMBONtX8goOtkLTs+tq4LaUYCSnTKpcteMWieW1Tpm9hXYgT3OyXivu01Spi
d4pZd1EGPTwMvDosZZcuiIKL7IdzEgE48inW25a+tfTdgsQneZ3Ap9D00TYJgaT7QKVfh3r0Nhna
fAeHFmql9kyK3tmLSRjEAIcWY6pXjpOWR1fG/jPUqWET9p+tfgrPfVpxfyKbgttYlN076BMi8Kyr
l40U9YZLzQmNQRfJdHK8M9bL+iqaW9kVDoWv3+3I5UIrYjr7pIn7A60oawV/FVQF8jaGUml4SyW1
t2NNCZSC6A318qoWIeSUMvte6+QJrVyv/yxrcAxJmW1llcDEsEm0xsj4PI2JSVuTGXlixeHVcxwa
Dp5+IU3F3+qOFh5JZ4agHEFiThgo2sb3btKHi0NuIqs/jil0mt+91qBtYpjHHmG/zhR+Q2aIxZqB
3AUTK21k2DgERkXDWSlt59XEU8LKyV9qXR/uyvTvtvW5jWP13lIxK9uEMaJ1m68kX4XQJbz2prUh
nahcSkLcx52pW91jVevjWpO5yx3G8vcywY1olTXtz0a8y1noggpfWNCF70dIDidy+kgvZ6ZHkkNR
EVgawmezNEaF6aQDLUE3j1q7wNGB+KhQqXYJJPSQ2GvqQ0acTCksOl3zCWtia00spDh2OVwtr9H2
SV5+0Cu3vhR9HJ4d3v1A9MNa2dmcC1yKQzr5nzP0gS8jFyI+Im6ycyCyVvX7qdSCp9jPGZ+jRMny
mRQRCzagjVvswWTAV2lBiWS9RU4bWx9isuS6ZaHBHE5GRUeq+SrpO+h2DCbPaGNmOlSvbfzWNK7R
/Crg0ODyCDgmekEx70I9Ywzb0V2X4tkEloGUYo5vYljD9qEihz1+VxAGtM150bXbNcYBCeodE1Jx
c4PbkNbyXCc4VNsqTY9tkj4KLep3Xs8P4HithHuisQVSHgsAW+y1O+KwRKWNMDZMmRqLfW952qGr
jOZs9nm7sxpgqF04xIyCHALK7OKrISmKyO5p974mffJwaUmkaL8OVEU7sw/4RqYm2kY4I1eW0ZVH
Wbjs14q63tCDJGWj18xNmGs5kRN8BSJMyH0WIwlo/opABf1MdANS/rPTsRJNebSz4so9tHZ28YlI
ehS6se4xAB8iEIqj/UmzYALlbvGsp/F0kGBVTjFZet1otFesgB+7lGC1yUZj7i95KpmajB21Mg3S
JvlgVQOZFoSTXPwsI1lpzL60WVKvgJA5B6/TU/qROZMTM4erQHGBaBc+y1DHqISKndBKsjQGJpbH
xCn1o9QZOhXxnTU5OLutn17tzNpCKyxurd7uTD7ZvgQUn1UyeOfT27zmOt9U/wGhWH9xkxb9oW9W
W2u2k6SOxyat0HCVxs55Obj1TMfV6nitm1Z2l2WZ7Kw+43YeUEJWmVtjQ3ecqxHZOUafo6siIBCx
/RF5iXf052etE38cOB/ObOo7GvjcC3rTfp+hjLxVSi9uWFLelcFQn+Oo7dYje9atk8BAM8b+HXPz
/t3gNds0V++8jp0qLoOaBIrX0vHUmQBUXDxxbVw01EnrqSokvai4Ok+RiI+Fl/SbPBUPRoiZAIk/
5/o4xZtomMjVsoRBKDOyk7BBoa+p2EVyY+1KycCSAHrk3S61q8e9a10pPwZ+Ot2Hhuu3KIYvyMgA
cPKj3nIUb1o2RlcvwARkhUQjprH62g/Seow5DRG26k+dj8QFXocWFOLGnvc46Q6bOjtZW91EcZ4e
LVy2d0+4aFBL6P55o+40CKtzH0Qj/W2SjuycsnE2rKWjp67wUCrNnIWDDo4NLA55IutjiZ9unaUa
5hvkRDEdpwcXDBEynhmcFV9UnVcEvrQbwBPGJi3N514a57KuXBwJQXTEk4s3uGoZnlReck/G7j45
GIlT2oFNgkjN8oromGU5fRqEhD3meTzL+GMECeIMML3VyM1zPWSMeFojjvBU5OZW2kXH/cPjuu7s
71Fcf9NjG5FG7n4J8R/0TZfdijbF/R4j4q180r9lPaGsQmE6eWaPh4Lst5L58H4chnZvpSz1Mdum
XZ+Zc8Otwv+llXu3csQGWIt6JW3+ojTbPJoO8+ZpdEpi7TD86WmPsDZt3+muKtdd0fJeB8r00lX4
Ajz3QgP3OSB8bJ0S1bmKIuIjbUXItYZArSqPeKbMI3tuTg5QX9oo1T6T9HbFVNWsaxnOvcp9bAfa
U72EXKGRUrgZsSitckVHqRLNNzMYinNe4VrWZYHvK0f3wSLTqOZ9bhcf9bFo1/7Yf1aKypZc0u3y
OZRbyb05Oe/7MOcEjoL0AGztJXQ7uCCYfhm73Sf/FbVUsOtIduQWCMci9JjcOgyeTkVrPZfJGRbd
8AEJVoRPyoJyKtWPGd8y7VuGfz/nfj//LPDVM9mq+Y5uLs3ebG4oIaNXeOeKrfIhMxYhCksXEiLD
p3yjeYq0XaQA1oIGFzk5Y+mcJ/DjeQyqgaHVHC/h6fDoe5qsNuQO0YeU75YFnr710m1kzT4mXIeB
wtXahvAVFnAjunZaZ/QK8XGGICUipAl69jkzXUVbVjt49T2ukSoEs7Gsnznxeuo5Kz8ovXVjCzj3
oKA3lemLVRy3/Wk5hGl881uMfRqtmlMzWt3WGji5M6ZYZx+XDWHnhMVKo151dvUqp95gzxKF5Yq9
THGO53xVhv7ZRvdc2hi2KMvzyBXihAkeOBMZVYBpZh3PvFRnZtR7EyuvMYE5oQ/6ImJc0aRsNyvP
ZPnzq4ZBexhYa7Yg0I/nT7IcvPmvpnOT7+efaSZ4kGQsXn6bQ+O3qQ4JuxE548qXT748KmZc+c+n
yyOnHONNbTJJYntIFVwnPbhxHrn/fLQ8BfnfnwrDeJ7a6haSygcSB1cbN/Z0O8rQB1zNwYMGClpK
k5vun7hVyep1nDASuTNFc3LZ763s+WGZMvlcDsvTyaAYjePCW1k4Wjs4R+cmmHTqAL6M+R1Nc0+T
fv4swyCihYjhhLszXXWGxkwrKHhjs2bf54b7ptQ/iNHUtuEcYYF4sTklS7+UGqQ5eY58VV4c7n7g
Y43hT5BsMj8CUyt3IPvIfSyZMkMbOYbOazt/HGyAfx5a2J+bvkvNH7DdRSkT2O6JtNyc7lvpkZ5b
felcmmYQrbDGtJg/fx46s7goQ9R7iHOoRmCms6+aO8IMB8XWwzBy0Ga64NzUREf2YLmJ2P1HIPY/
IXky0ftbfdjmGxqdz/W3XxViP/7OPxCektQldF5IwGhLgekExvknwtORf4DoZAf6A+1pEIj0Z+qS
6f3h4gySgNQs2hSm+IXg6f5hWUJInX+P9E2DQKbfUpb+LnUJXdlf5WGWp0t6ua6lAxmdKaK/y8Pi
LowFBqgD+3H4Ykw5JtHNNiH3xyUaZbIhuX6MVjhoZhHLfKaBxEYM2eE2p+/WroIGsI4UlA+x1hD/
YYH9E4qQ2sSpqA4xme3oJbWIuFArMAfd6lwnqzLpjE1fsCtuMoyjAApZJbSdFnxybazkrUTX39i2
OkcumEdAa/pGVOFn3bPdfePYc7Ak44jSWEc2ptvE3uTh7FaY3DlZtfiWFNm0t5qZSspHJNnQo8fY
fLAGeSvmbpwwYfaln+jz0fa11H4YqnYzjgTqeFzAo0lPMgn9m4vqh9ldntCvhHGALrgk63wOrZZ7
P5PyqYhpgQfYV3E+tRgfw+lsj8E+n6x9SeTatRbS3460KN0MGLvSp4OjtxW7l+TBCIJPGDnFkxtR
tiTuhdtTfcqmUax1ZumFT4eXMHCWNIwbpjuRVhxD7R4qlE5ToH+cEEa7mKFxk8snZMLlFuZ98uQH
zseoRL16RfeNQ7MFE1XTTp9oUq5pO90E+om1BysVWnGzMbKRvX8TfVJkqAcaxtQEq0SRQe8Zo5ag
8X6beW25g2iNgbHFp6l/T/qiWJsl96s6bp/KoDRZyfjtd7rRvmYGzc1paFhQpoBBJrmEbvAmQVCu
mODTzQyNx7ozHmWCP9jzEm6NKqS7APt0dw8T48ZS0m9IEPxOd22TOqep0+n2iAJdRhSvMst+9n2G
mw42tXVTj2dZRsQux9WbKOhdyWp0Nhg9S4YldPJ4IdscgMw4NOuLyqT6Mh5zrECj6Vz8DoiT7zFS
GfKnLmqjdeTrLuTOdj30iCfSJAfgFDRHpHOPhptdipHcXEAdZfZQVslpoMTAyOEn2zjmR0nG4JNn
+8extG+lhiw9YUk3CYBPPlUSzK1TFE/ILraOm6evWEfWAxPjdliXZhhuoOtBPXG0g9LBmkS4okv/
Tjv6Ppj+1ndioAk+nxybBU4wwkEbIlXLTIhd1sEQo5QD2KIz7B7Tgxlo5TYbwEIqkBVdGxT0mpC/
lN1wKPre2tmVw4wWS4en9QOjOLxiGTW0GMwcf35a4ncCWlXq4zGax0LI6shjxu4a6tn32H1Hvvq5
6d1qW3ji7mM2aoMZB1E79nV0n1Td9HdshhcGg3tnKp9sbWzfaX5KNDa5zhRjrybKw6GPvgtjw+Y2
P6a9PPguFbgr2+re2N4hHp+AqbCdG0SLycJ9VgSZp5h50sRfF4hT9m2KeUH3QHk0WXwh555K2UTp
EWd6zvuvCIan69Uk3GqSuouO5Zc6lf6DvJlp2J48U7s53HR25Xxv06KJwt0PYvCu78eeOXGgw4yb
GblMLzAgUzcoILGrFkDmPPWmY+DbCBotrQdSaVePFf3fiznNY+qW/nzVjsEWw0K9zaPS2mcFxlnB
7Gnq0ndu5VmHjNGjjp135ydIXh2FDMsK9bvXgcgiSLSvcJD7IFOLsJrAZ+ZPhD1ipG+z73BsxL6d
ghx+MkSO6KRlJKr0T/h+Dt1ornRI5QzvAk88OBUUI2/sb934aJjxmabaolOw12WGms/Xv8Zoo0Dt
yFeSSZ+QSuDFNgiAksq3z7aVO+d4QJSZ2+O2c7NgF5Sgg5mPqnNpzFI53gAesvqMgqg+Gz3ZPa02
vXUJjUzmseY4vNLHd7k3xFjfpLs3sfQcRhU9krk87D1REJngu6wbTm2fDfQox1IFGyd7recbvyEG
dYbfUELYxQ2V6Xp7mIrobJEuhEEixpHUVslFphjMgjE8pnCGiqSXe+X29Lhwn60JsZo2XkHPP/cN
8Ldm891wGohzs/i3GSvtHKWN3Aed8aAtfcIOo1yi5WgSqJ7PYapwSlC0s3Fy4gN0u1sbi/yg1cXV
HEb9DABZbvgq6F5BYA7ZC1+c3HzvAbPemxatWaR65QEmwLWIcfTE+UgHrrYYf7YgZ5Z3Uc9vZXlU
Td9RQjg/lMlZ2w8HTrQf7zIPExrPin0H+iSAe5Asxkpmfz6sIvvotq/SQ0sY2OZzwUx2o6nwMArb
wA9pPA4Y74iLo19GBWnD2UFIyKPcEISiayMYkljqxFd03zOJtpDRG+kw8Ycu5U99O8XPrJAOG1D7
dGadSHmwaXrTdalRAzgeR8GMTzFQ3ffadK0GJnT/KUD/JwWoEPxWf+dQ2JH7Gb39BSL/59/5swJ1
9T+oIIG+mxIPwlxl/gMh78CJx4cwp3gK3TOdXwpQ8YeukxXqArK3dWnBif+HQWF2NRim7bkQKByb
OaP83xSgxm/2BAtCPQ4Fi4RjLgJTnyvdvwDk+0GHtQqbSibpjBepI+SORQzzoLq33Hs2NuzgfZRp
CTnM6NmUgWChqJJNXD5glAsJzyKgvE2ohMCwrh1Z55d5dazSIIS+kUMpE921kfRpyfuglxQC1f3l
+/4zyvQv0aV/LaGlblgucarU4q7DF2z8FlyKtxGi9US7SeenYlmOUDBlxkrzKXxzw4AkWBkr5Tlv
ToGS8e9fW8z1+Y901TnhVf54cc+VIP0ti5/ktxenSd+hQpbtvq5QAXTFvkoxVSGY21Lk9SvlB/fS
RiSdVPnaNyO1/v94fX42b8kBsK05pPbX329CoVuOltXugcM/mFY/c+3gnIGRXmVOQEhfAneXai4C
5uxKVGb/5vV/O3+Wz2/y6S1ObwODy2+ff+haBGqSL19K/GNx3b0LampDc5QCHRtgMdNsWVHc6Gvd
uem6H+k/Ztbe1ekzms3KLGvt33wl//odcXOfLy6BuvGv30g7wHU1y7aF2sItXiDP2EKurC7/5oNz
cf72w0uDy4XQXPIfTPaRf32ZBi8vzAf438MEkXxEcLytBzt+Lf1+nSCEPelB7t+mZh6oduKgiKl/
cGpmP6lTGZfStEKETrZNL91y93//3ubv/K/npDQE9weDjSun5OyJ+vWckFVnmCGo5n1TvTk+6AXE
yl8tk57v6D9Hlq6vbT8u/82Z8N+/dmkYkMyl5dKR/28bWT9M4t41URyxzkpWey9dlzrij7//aP/q
WzcIzvBchPLod+b//mtIsdsYsUBzwTI8x7m7fIy6sBuaWADi//6l/tW3+OtL/fYD25YeVIFM1d4d
Iw+KOellKn4rYfSuTAdMwGjC6g7H69+/6n9Rdma7bSNd174iAhyKLPJUs6zJ8hyfEI4Tc57J4nD1
30M38PfbTpDgP2hBVjuWRFHF2nuv9SzrS0OALxR9BYmZDQOaxwn8ZUEew8RxKRHarSl1LJpam++8
TD+0kcw27DvEQnmXMB67U1n2D60U8Rq10Q4zm4eeRiZkvTO07WNtq/WOuUtSUFvYvlDTsu66HbhF
AuSPlU1FxqxPrX0t+oDOMW013zz5I7jhvA4+GsOZdmOCrrPA85/YNM5HMzoCrQvaq9Fpr4K57O4v
73w+oF9OW0bAs1vPdiUI6S+nrdsEjokSpd2mJg4rY4iuTKEt4hF5V1qorq0OeK9X2loq76FJaXDH
AlEWxk5YwrZaO/l92lAk6Yi1ZjMqVIsCDB/sqRUM+5kYjB1YKX3R1JTyQFPPrpx2JfvGqqK3MZnW
0TZFfBqa9yhjBxq4vb7zX0anARUVd0fNjJ///JYhIv7uPXPtmhcrm/++vOfYS51kYs6xLSrwdF03
Hfoq/jkUgKGa/nGKQTpPnavheLAhCowcDs3+GL3mrLfRppxi5t3FD9AL2lHXvzHbg41bGt9CfzLW
kVVEkJYRlHfwpq3W2QRWKh+8zt95+vdYc8PHbIBM1Uuuk1rVmUu4Q9tWZSOuY0D/epsdMg+CZ6fx
/0QMJku5V68oH9vuaEB7EMTSLlyLmWKrU6PYSzEc4mm2h4fSXEQ90/tOXYMS/686JAB8l0XWRcRS
3Ou6jSc4vUecaIOX0Yghzbt1q7BcF2yTk5wkCIF7fJKltSpM1Pu08J/w9boGNNh22NBkerTi6LaT
6kKPhXwtqnt37N/H0pyN7jloBIQEHLtFKnGhuLekNzgZ4+uyA3JBowgR4iXoowORGNlmKB+riFHV
KGgRFypFm1TR3J5aQEZ2zfRRaXdGgd2k8N7D2n4vZH1riwdEg0h1KvsVoeiDmMSLnEHhJHHtM9qR
C19auJ1d/kitukcncBUCPgpnAqhhXoHYI4+lvaTh+Jez6teFy2VfYlGuCbZ3Un5ZQYYmsDu753vU
kTUMbnLrqgT7dzQ8+APNtgClrZ/m+V/W/98+K0gw2qy2nC8E/12ZvZqzw0PXt9X0p8bqr12RfnQ1
1v5Je6xF8px4zstfvj2/7r1cWrSuNDzDw3j71VrbBJ7KtbRj7yVQv+ZoKMYhvq+1tlnXb7YEjufp
B71lDl/a0+2fn/zXLy7yZXPennvIIaxP2+//XIiCjn5Sz1xyi2TkpSShJB5NbY+cR9uULZrKdie1
H1ovs78cZsP6ZcXgiQV+drrPlsWh/u9xznRfozTlOItOEpbQqbWVZTBag3HYJ6RdZdQMS9TAYNPC
6dyweC7oKL056im2O+Nvr+bXqz6vxqWBTbPckFy6/vtqkkibDDDdDe1bdkH6vGwEZQKEgny+zMUL
m/aNcW4kmhx8ZJfEJ9QHZP46C/uHwjFzrLz66s+fjPm7j4b9MI0Nw0YeIr601KuqEBO5h83WhMG1
hAu7Lh0o4STdPpXB+KEaLMdNhf+G4jzgupc+Z1ZxN0pfPzap8S0ZjGCxa3BtEeaIEKEzxEzLixd8
rqtWDx6M2DyhXJdntiJqO+ADauE0VgREh8If1lg4/b8c5s9tzX8vja6NimuuCDGr21/3tIFgPu2H
VrNFMOZtodgG3dmQfrbOVcdF2SDhWMUR3Fq0H/i3h2Q3NWh28fnwxc+o1hrdeTMnti4OTfhlgk24
LNuV4zXeegIdKfs03eh2rq+SwLcQcroEIhU09BzkmYMg+bn2jh5gGYSgvOFA7AOLy+pAkDfGhEUR
hdlfdl+CMc+X3QBv2TMMy5IMYaig/3tmIfxEa+eCmFJJs2zDcAevgSktScFTZRxVW8GGCsU+7LWZ
wki2fRF+xBhQcD+FsHCEtmN7Dg/NHxyyxUxaL5YAZoL4Z9nHxUs2gCqK52K2BYTSpt81t3+E7eve
pLnRrLt+3v84gGxLRsomfoyFbZYWAdMJDos+WJd+gzQ9Gt+mJpsT2EnaSv3GggnV3PeF8+PP5/Tn
ru+XE+B/jsaX71nfpr0IihEbJRHjtJjHemlOBhA2mfWrEqP9mnWhXPYYhx1DEQhiNuSZSuwDcXv5
82uxf7fSswHnIs0qZMivS587KtEjqGiAd0i17YHHHoSZPHc+EowKTXlkqzmJHnxdHQRzgqlxyYYi
uUiv3Hsi3U288KNfMMOxS6+lVB0P0ssYB0EJX2TzHgfmDziq5Ls9M/CiqnhrjU7tvYD2l1857oqD
gabLeKjRLqyw06UwfQsavG4CYdGNPtK8HZe+NC8tHeeNnTkvGUJgFJUtfr/JH7YJbARGTPvQZIly
LTdb2brrbQavyxaR/mwJ/82QxaPTxVzbwebItnruEBlZ+AGOUUUGRB38cI04vfnLsf31pHd0wtIE
e2DcgXPn6X/Lm7kymPuqzZYooTfCkouVNiF5LCb29H9+pt8skg6lBqNRIfmrc1zi/z5TA0GIKAGj
AZCcf8RltcxkuWPpvIUEB+Mb+lyeCfgzuXj48xP/ZstLL4zERNMTAuv118IZ2AJCch+GvZnbGJ3R
b3fugEqubd5NC5jC5JINY3btwskTB8gLMrhspJL32ddDzSlWpXR/CLuLEGEODjK0GnNftCH1IvzL
svubE90hpdGRlsXmgsL2v8eoDaLK9GMdgkKIbLCvDkUTvyH8ux00GztQ9IH95W/NrM9Ny5dvOh0/
03MNk9YcQ+b/PqmntAYNNd8uQ3Vn3YLLRHiClNFqcuQcxdAuTcD+GFKsHV2GO9MHcdrkagUI0scG
Jm4Hq54dpyj9a5+N5hSND5HRHxgM/GUL9Gu9xgdpc+mUfC7iF7JJ1LXKDhVrUu8W7Uov0cWnCQxB
B8n0Enz/x59PnN+esZRIKP1pt9Hp+++Bcbw4CbJuaBiQnWAEnITgWc3cObM4Wwsy7gg0noZ0pf3t
hP21Incdgy4ppysfiHDFf584bgzEgKJsttnUPvejuBrYepZ+KJNlONQXyhXGH9SfyYB+2wlI3Yjt
ZhUqjTrcDwgdyhpnaekkTmKInyYGo38+MMavTRFeoKR41PkyYyL9csqAcranEKzp1tTEG6sKI1PR
IjUqmxN1488wYneshLtx0Ly7crwvRcDInaAgWRNCyCr2YSEo/8uXR/zu82KHzCdFdUtE6ZdX1QbK
N61cr7djF8QbPWNAxIhnn+ItWDH4ludmBrTG5FFsAqXDhw3KfWnSRETgmd2O2Raqd3RvDcPPLg77
+84IrqHfNOcgP3iaNR0qNzxPrDTHyqu6lePb+TZio3nOuS54sXHCVYJ33Au901RymcgVW7hIh2ob
Oh4gyeqUl1QI0UCHZ99ggEkH+2XqSNfUrFg+mVXwY6qiNcbfcNvn2ORSg8uaVU/lkbljU7EH+PPH
+Jvj5c4sGBZjyV76a5RrqLm4wQDmbRVScWsCwN6JSa37vCO4sLMforC7Olr9Efd/bWL/Zq/lcdWR
SMMMAie+NrGj2KDdD+8f6g++9VjvxC7SfH9r+hYAz8Ix9n1d3yhFUl7q09+0rAq3CU63/+8jQC1l
E7M7TyN+uTKUeTm1pUugFA6PC7JHwlATXZ9BdgWsOeNtcHPjPBb5MRZm85fT9TeNfOQ3Ft1cihhJ
L//Lt9ycmD5jtK+2rRxtCDrh1nSL73EZBMcsqMx1pHnwgSBJxirYlDP57s9v/jerjDenDAvHcAxh
e1+WN3ZKeetBCN6mHXEzJcgNvK1uM5OB8SPU+l/fMaXQb2pJ9pS656EXR2j1tZZ0E1F0wWTwnCrz
vhemjNHPt87tQNMGijFIkVxBcR8q70GzXQDFnf/DkiFmicGvtsHge7ex9pbHegiIYARSG0XhMumt
4LYzSb0zKrEIChATBLdgV5eW9uj6zbIca3vBPjk5askgnxpaTI3ul/dmmD43aDEJG6rjN0i6DLCb
9Nqk2Jgti9ROvu2UvfkQPeZt2a+jkry8zBysZ2je3yEsz4jUIeeb3rmnAGvuUgrDf0ukhtVtaZi6
fkc3R3sQaLx92dtPkZfEe9pf/skndHFRFEK7xT1SX9E2zrQi68pgo3psP6zCJVZkUM6zaz11kxH/
JB9kWfcmEqboQVJBXIve1k597StG+zk1txv63l0swbnDeD6EXXQ7oSt6anJyWNl6ei/IBdB6yIIW
kSnEJffSJ3Yy3b6GvX8eTB1VTWfctK33ShGUnEpjiI/QdPQFV0h870Dz9RpDRUYE4MYz2vFbyL6N
lL3hDYV6ytpBiEA74ZRJ0FIvx7Er7uNIvpthOb3riXHN3fRbm0Ua4QkiIm+si07d0P4oR0wlYden
E4KpgqwltD3Ue+g/I+COsAfTqV5FcMOBLmSDs44UYQ0pgk3CWdjVd+lzCzJ/a8w/fT4kQ3IeoDSB
x9RldObKHp3booCJQpvk8yED8sdN65rbdLY6xPNNgVXon3ufj/kIGhpV+1uSdTdxQrwcrUfn+Hnv
3xtkvQRvYchBxVJmmxHFEWqKIjr5Par/QAz0OoOxWgd+UhxCFMgAirS2OFSyfoWuTvUyoZeOAvgx
n/cmjITrlMCxRaKC6aIVNYhWILaFX10+H2HyN16IfZxBBcmuqJ1jm/v27b83VQ5YkL3KWULpWtkN
ZFPo/MmuGfOBPW4pHofECnetzLZ9S4pa2/uCkCRKqhukOk8jn8AmlDJYp4jY7smf3hhjbjxrYVEc
GkwSlsY2WS9L7a4tDe1uKKqrStFZFXGu3Ro1vWMvwosz4KqxISk/BGFCHkbTYHKdf8zY4p/IU0Wu
PexrNUeWDDLpb9km1Ji8NUQJUXfbJITfxgezCf1rlQIAaLQh3aO/95cG1v9NrDvxVRQqvtJgUuth
RPExjQ7td0eFB0uPgMZBUl22lvSe0hGnWFmAq21zExl83GjLXLQZeytUhUDnnkZh0MII1HTKNX96
MpPsRhOGd830un7KXkHPTU8COfF+6HK+DMQrVpQvj4HvjfdOC7+BqODHaiTpuknQ6JSTBY63mNWQ
lMQXp4msy+c9tq5zRNtCuk20MfqWPRJUkvooq0luZJW8AuCybxDDOzefwS3wgxei9YuzImUPnG9b
b0kFX2W8l8e5RwksFfdoaAdqE+eWca9n+BI0dYsCjES5ibftKd97VCFQc31w4ecmPLGKOniZRl+e
ALqBpi2BBJgHco8SgmQ6/9oq1b0Gg3hRXX8wpjy/OL1pnQlqJPjCdIeVVhO02PTFQjhl+ANqCWJ1
ESBHLPRqUwR2tgaPxwHN2+x+yrrr6A7Otwy/y7pRpNRqRF++2MOTbSP6sSKxtkqNxnEeK9SVlfut
C28qEysV899hM9RTu2u0IHmxHQbt8+OOxS43LcFHq4Fl1XKL5tFB0ALWwRx3HSiysp7ip3yMXllI
0lcYF/x6ch+bBY4XI3GewnhjBVH2NHR9d7Xc6BSOT6WojAcX6/gF0eZj0NX+ox1NyTlutffPn1IR
Rae8gauQ4Uhd9bnGp0Hv9cpFZiEDx7/35psRCjt9oUkcoMSEhLCb9c7KOzB9NJd2JQb4R893IJ1F
pcW8rRgfU2En61Tq34ee7LkKq+Q9KNI59y+6qxvV3LfzjTEH7Qwg+pZBkLTLQtm0nXOvv4HHy4xq
/hGTaXwfEbzr9Pqrl9UksLmD3PWO94LIj/S93uG7aIIk14TcGUFCRONPPuh+p7Qeh3PvilufjIVb
117VSKTOjOVw1w+Ji3umZUzR19WaBc852ppbru02ClcDsIpL4Fbj5fOeCtnIFADw7EmLN+NgMc8b
kL1C/A4vTvrkQS1EvIjPW1mBedCVZSAro2MDGn1aOZpj3jgG116v8qadN2byQKzUKinDsxxlcQiM
pDyIEn5G08Teth/jZZfY+YYRbXM1IzSN1iDkoTLd8oAzmLNUTuHl82IHBCFZhTEgAJqu0/nzBn75
k5F4+laH+H3EuUdOqmHuhe+/TVFLmnGbrWNy5zT17vgG1xz6bDN20SNRGOhKvaGi9lYFSIlIIHM2
9CBY2TnA6rzICFyadjVlxMIW0VqbUa5W+SNKkrsk8VGkpuMmmKKf2lhva9w/ttaLdd4IXgX7PsA+
60K6u8mE4ajwZjVh89yiuPbN+kesjoLrOAUMLnzxDdDkna6BwKX9dWU7v8oHJCkygXU8KngbFXtI
LRNHYnWfzbG9nfp5qlxeiIqZr7pMlnyBkgRYlEyeXdPficl+N81wKyALg2rwlceypn3kKjojh/wx
tQPKUAtfUeCzaZUkGdaI5Qa9JU+qZcJkBji6ZAdrXyO1gGIovjGK6YkkwtvKIY3XwP1MdO3eGtOr
IoaQvJ4IXed+iAVJI9CorHzaNpG2HpW5TQJnZc8WWzn+pOK8lhbz1VHWgNVLQQcyGy0OG1tWm7dV
knKyB9GpWtUfHRhXCeQzJ7bvYqFPy64RBL4of4Zm06/1M30FwOPdNTCXRUR2LqY5A8IjhWEkfUMb
RmMLeoIIRj2bm4y4rOnGVYWLn7Jz18DB2yXJhPu2yW8yy1HMJrVLNAxvEdlvdjGRkFSPvCHLeM1L
/UyrRAET2+bAryQxRyuvmX6EfYQGVZl7khSMJdcktaw0mIV1XbvEVVfEi+rxCkVIsaxK61avNWvR
2Cl8NgOrn/lidi7UGoQ/CjLBOslSwpiTuFlXYXXu8VBu9MGoEQMqkOfYrcibN8+2Rh2R12W0aZSJ
WNFhSRDyp9bCKStc60PLifRz7YK02skDeTpd9YYc+86wCTp1nDUIgGKZ5G2wS3ys3TT+9WUQVsFC
RVoHPYShhTMRXgjNHUpJtJysYCbjHE14+e1ECg2EmRs6gR9QYZDIArnvsp8wQz6sBoIqvnC4H+ws
FlLVG/yVxLKp5slR1iusIwQG8AjtO3GJNIbRgadY67AkDBCHSC+BDAB5BwGDrS3LuD14LiEiDfi1
vktPyg82k+m8oeLAMVbZyaZ28N5VJBVZKTnrRty7i2psj1ZMTk+MF842NCKy+v5Sl0AYIiafC6Pq
D13BdalUcp+ZUb31SYyxAh3qddW951wA43KMru1YX1SMjr+LQrnCg4iSsx8HvH3cayLQr4HX7VXD
pWeoBZnaATlJg1UcIkmZS5/Rnk1iqUusjDuGB+ARBZllEm5u5OWrQqdn7GKmUzNK1oW+g8qATFfi
HmjBfz7YxVZ1KNvgaA29u2V2Ux0MaICLvtQrfGhJdTCpb+BP9KW5BUNwkvMTVmIsD9KRrJ4GyKqk
dom6qmmMFwI6zPzaw2wAIS7jd0YD0SEOhujgULsv8qjpVgqJP8sVVBNi+pqDTQ4L8r5Z9lGDx1GR
ey4Ssg8D7BWNn31XQZmDd0ugIqiuOHTzQUhihgtejp1EI273ENpy3BWjvQ0ZtqNu7/eZi2J74Jq5
0CgC8aBhNbYcMkhdr9uNJbKRvic615KzZ3y+YS64kY3p7WrNXg9NFu3r1hZI1LI0X6Yh8/+qdolJ
t7XnWvP7TTP/9PkQJfgxymUMTyM7wF/KD1MW5gcAia+uzWbJ6hCW0YiCnekQOlD4E2lsIB+9RdU0
xcoop/zAy8PQC8aGmEBrH7tc+GeAUhvU6eETpYSxcTvZYQuIgywR5RcbfgKrNt8Uk8Tznhtkiszu
wdqWQI95PE49lsrPu70dA5A35Q7MaXAYyao5fN7zQjIqQBBPPtL/RmCIjODmyLoSxH/V1XNYNsPm
nx+10EsPnFLdUlj2hJKCKg8ObKpF8eHzZoSFcBiK57QIsn8edlvhYluLa8z1RCxtWmE11Bo+AsCu
027qKvluUJhijyW10OpUyjquzlbiDTehbE7EY7k5THx20z0TT65rhuT0SVtCeQw+cTwOAOcMKri1
2SNNn1JtFbm6e0rpWJ2AriTQFvRyU2mlyZc8QbDRyHoThD8n1/BhLRHcnCZ1vazzPWZifWP7NsW1
5d6MGqyBPnHJpGL2oFXUqmmiv/cdqVEGaT/LUfd+4NXfDG4Ic5IApp6wl2XtGeEEUhBzqZvR9aYe
4e4UiaI58CXOb5zPR71AA3ilRvJEPh/t5t+yKyNeWz6tCg3n3kQK7e7zcSuEtMBOmX+tOx0pHYhe
+PXPm88//3lP7y1Bal/i/vN//3mef24//2mhGdgJO60mbmd+YZ//qPx8uf/+uRKXxgqpPq6G//fa
hs8X//k7/7wSKPrPtjkR6jG/pH9/MfRDZw1V+bkwVcSee/6/iWbvGhtWQRPggMxnU+TnvXS+9++P
n/c+H/vye0g50k3X5Y+fj3/e9EFNhNK//1YGjb2p5piW+W9O4CHXdVZ8b2ZrseP6uFs8KQAi8uO/
N58g1mKq+LQ/77KmdzfCG+yVm1o3hcFePKwae0mSmr8iUviodE0AmnCcVTnZzSZp42w7ZAZIw0G6
C32eBQ7xKJaI4z6G2MAiFBj2En/pOxcihPEsztukDvdI7SfCYToLEJfRbDCIDyfHpRIvGXJnGc2Z
uoHmI8p2ZvIkSzPpf6b6oG+nMGN8CvYntlHvM+2N9O8upcslpNVBnX2fyW/s2MJVzUIOU2GSWF+g
dOiCtcdJ0p/N0J5r27wiWEH2OZCA6If+c0HHfqE5k7bRJ/nqEVVt6JtiqL77Q5De+CMueglQd9H6
7WMaU9J1uNliRVxChoc/JL52q3v2fd4iLsqnakdpdQtgaxN5+JYb3E+EQ5lby2iPJO60Sxf/0tJD
7WcBogEQMyysniFwVIBmVxgxlMTuRwj79+i+V9U1EkQplJbF/im4tYrh1oyLD8h+6yzDpMX186dS
kJ3DlsLDtYgnb8RNPFVUFaCzfLg/jHonmkX0WOiI1eyQWopSItCNonCPmVV+G7pLp+fknsBNqQPX
XdGM9G6lKr6rPA7XiVv9KIPuQWsrQp/0vlxGcGiDOHzL4o2W1ZJPdpYldmJl1mG9zqpuK4vcO5C4
SsnD3sjIe1xbJsEdvrEL4Wwh37oLiOxclJF/1NCnHIxxP6oCNZKlHz2vLdeJF2M264popVcZeF0I
Alyez3H5oxDBsG4ogYHjQPhM7AJeRWQ4C6WTeuMFNU4YbE4pAVpLo8GmMVPybFBAZ02rg13jTz/R
OCZnKUpgRrV7yGZ45mir/mohPIuy8lkj+/cgIW4z6+jY7YiqOKVRubOVIDEtIbk6y57IzowPNq0P
bCqKMSBxVOtJpGJTyJm4apZvVLcwU4gS3QZwIC9ELuodW75cYyxfdi3Qt0HWK8V4E0E6WZZGJikI
C2p3WmAA4OgO8D+iBwqaccZNws1hLnvw1RUdk8fOhL0BUoODUzuPyoTZQnLcqKVIXPRV3GVksiCo
JzkjF/sMjO0RqxVXoqxkH5zQsvXRd090ElFFhd/wz3GFn6xoZcV1fWzpDzUuyiyRufWytAPU6b37
MhhleuN+T4oOdIi/jX14JpNtnruADkMDAmuXwCHRDdQfyjZY+kNYt/Goso1jN94W7atH+ql47cGN
wu8lejiM2O93DHApK5aTET1bA+LSKO+IDi8onAivw30ZkJGVVulGI1GG7kdUriQ+PdpY+bgtyu7W
NtOa4Gx6MvS59l0HvkZves4akmXGHPoqqdHn1GQsnOhz8Bvm4aVP0NMu1d9mDRisVTYjHB3qOjr6
6fSRM0rWiuibVpQfXT8IYJxY4NjJO9vMQa6Fx2gTEF3P14h/7w2tudaM8B3+3WbI7WrNlrsgvxPA
U9iTHZNaERDGHDmnXTOTpu93ROcEwxTBNpdOMSM3h3FXF8W0hTZCwI7Z/4iiYryyAiKEUZgZ62qA
IpTE1WbsVbKsp8zZa1RzBorvA4DOS+BUxcFQbMAs3XwSWuZvMnwthM12YJonzduNyj9UXUxqJX79
+3awfvj2qSjPTcwcR1MEWrGPiG+nwvBOIRjrbLLZm9UZX+35W9RbVb+vBuMig5oizoPCtJZy61gj
skw2yqdqvsFEGwpac3krb1rpia1W1cfGK5PTPzcmayME0w+/Au5OlSDWOkAUeAMGvdStrMJjkSNT
IVeNZCtnLRkB0hyccbx90h0ahPMHCkri3VzmFxlhhgUKOkIpCWXlGDdQ5e062Hs1nRUzytAjaESN
t0FPwrTcOWOubeqo2sOpAyiVvwm4UBhMwfv0bmiunhqVOxvsdIyFBxKGQjcktIx4zMJktSZykcaQ
1++E3r2N+RTupU+wZJstNR+2DtcVc82ja7eMynXZmcGS/OBoqcPUOURWUpCtSTZtFDTvfabezZkw
iSd2AUqIOnZml+Mk/FmA/BodazsCKaQXCvm81sojKuetYgd7a5jkrFHLLAgE0OD9Wqhr6uklMgOx
iaP8eWrjU+gz1Aj6LN4yy9E43TB6ZF2xC+h6bVBe1eMDZPMS42RrQxALvtFstJdsbtHumOQ2DSQN
T45XH/IEar+5zVtztoPzzfT4mxbL46Xi8I3hhW1qvykx1gKhIAQpS2YucvxIyxvzEUj73Lp4k+uh
rCXXUJpRupRlf+6DomHHQD49fFdqLJcARg/QsdS64TZsDi3ma5zv7iVhBxikWn2trfIdyB8nnVDJ
aUial6SKo+1I82VTgJAhDL5cs08OVlGBMI7cVHdTJcYpFFQhRUByfdEnB8kwfZ2yaK+CQEww7+bA
gAFCPZ36pY36+dJ4XFwsdWdMAfq5GS5ZzpYYVUbGevyGpSO7g2QsV3GSw9HI8xxUm6Y2hUDA5rab
44BGfK+CBLBjUC7BHgg8uAkDntT6nqaEh4q+Zo2l1wV1BRpcK/sAp3a9py9DbGNXJ4eG5FTVlv4e
4yoEPHf4rpGUc6ja2DsOnhdsUjSVqLFMhm2DR3o6ur8zrQD9mKSk2QHxuK0ENaw/mhfDKwYX630R
3151cE1g0G1zF9hgDVhtiUuyncHc4dyqby3/TtVWdl+mwQqck3mLRiG/RxufbFzMzSuj+1Z3fvkA
zqo7DWH0ja9b9dC6Hdt6O8zJVf8wVZy9APSpDnqpATmff0QZl61acqpvLAWpO0zpMVQSKj2wzA9C
qA9u2a7JbVupypYv2Yh/ExEgXRJJrToWwwUHf429oaUmoJVk+3G8M82qX0mjny4Wh3lhxyLbpzlb
SHCm2Ga1dDNW4as9qD1EfnUtnRDAWlCe26HMHiIiEmlBGcjR0g8oCmppdXWwERm2/faCAzU/Vv13
GhLNKYmxabUp0sow927irBM4f4HMx9Gw142m49ulY9/QOnWIGWbh7w22GaIeZltsO8dKT1kje4Yk
FC954Ec7q3RY2tmm2Jy4N7r5Hrnd2h4VruQ0II4w8ilw/fbVtIqzY2bF2TZoF/p44Pd2A2k0Bh0U
YVaCvrXRytC5VbG9FaPl7Bna7lTb34Hwbc9jXGNLNQnvLgtyaIKMq6tvyz3avXBr6bp3TCv2sH3+
UpvhwA4pYrZneLusNL/LVrf2XmydBos2ggXJ1elhahPPDb2KedMCBDtFvCuO2RD8xFpHQ1TKfp3E
kwNcDDy0Xjj7NiTpOEgJU546h4TCQHDB9YnUrttB7KxiIyFBLJijxBfFqmtEhn2NIhtCuA/TPStj
sTFzOiIaIzCEJuPaiQSkvR7U6VSn/h4pz34CErmC5oqsipWir52NRasKNKVewsCHZOz441NYGfbB
wrFAiDtS5nDIyJhza6CsTVTeG2m2bhxaygXqlm3pZDG0Ao9kO/SOF4/2OAyvZlxJBm+G3uxZkQak
H46i8aHCO5dkOx1ZNYjBn8AS1V5ZdIYbi9DpMWLT18cl3meXy4uANxG4XEb1TGhrU0BVSLRxk3UV
WZKUy4eJcha5q8+QwI5eTVqse+F6r0Hvq1Ntr40wDm+DAbNI2rnskxw9Y3Mh6aiUVHdUtPVOR6xt
DVV+7McbhNMUfnEDyTq0660VRVtEmCjOnWEPgwn3ZwOgr8/JJu6TW2IM5LmunCXik+FRb5Z+XGvP
xsBURtbXeKyALVvD+8he8ZgXFJ40145u7E9r0nyKLR+Mv6vFs18A8tAiX3t1+h++zJ1nI34vx8xf
k9o9HoWr3H1NOrqJhJmLehKeQrLNl4bIH0m8b05+mxh3qoeuZWKAQJZwCkkoOWctKwmt/G2C4OSa
hWRxyDRyTio92y61XOCimsZ7T7Re1rRXwg59MNy1PGvw3gxlI151LFSjLqm5aUl7QdmkScqZG/gJ
D4T02BJXPMkF20bv7OlXxl5HmB87OLzJjsDHhzJs4yMjivGuJtNRmzRqjS5m/GSLl6qZ3OvnDW27
XZyYP8vCYninpxIRqgQm2oyYgYLxYfLj4cT1QN0Jpd8AxHztaRPTtVZMaMDmLiSo+tPU+Rl1gVav
UANxWK38Wlgk3GgS8nrVd8zYp9RaEqtAhk/ZuzN7oKQr59e3Jikx9sZDu7gWuTWupaOToxsCf7DC
Zk261XTIaRSvI1MnYAWG5EHXFOMcm3FzZYdbY/R7ENSctwwpq3hwiWJIBmJGEW9HZf8zqvqKmdEk
1tVMvrIpWIsoalYqrLDVZqRedDDjNoZLW9E4JGlQ3ueE/VWopTAtHUcIU6OVg4myS7I1AOetJj/0
li1JpMfIzW+T0Ip2YAXmDij5DFb5wvCdVUQAkhxiEhf/j7LzWq4cWa/0q0zoHhK8UUhzsb035Ka9
QbCqWPBAAkiYxNPrQ/WRjo4uJjTRHYyoLrJJ7g0gf7PWt9xEqqtVKblkP0L+Rh52a4IpyYZXLIMM
5wdaVG3vxMLfjkZy+JMd9ueD1gzBUoy8MKJKinuhqjXMIePRc8cf0r7tcBHo/UEl/kcZRt8a5s0b
YBKkkqXYI6aqCJ23BkrGUqynrChWarC6VdWYbI5rN9oXMhqXTVFH4Dy6eucIslBDl8mdUiOz13je
8Sfsnp2NTMN2K0kbXteJ/z61IAK6as7wHJrj6CVkU4zlO8ZYySURJOtYM34oQMyAd/LhIOmJt6nh
16vULe7m1DWXok/GaxhWpJLBClGF5WzIb4PMPWT6qnfh4MAEelME9fKQzNs1mCBSJP2UUigdPKJy
mpyEzK/A/F17PVyGakDX5+YflYY/dLTH9IO5uiDbclkPtrunsXZ5emP4G2IYpIDMm01cDI/CSJvz
DBl0imTbudJd+DxH91hgmA5sM9knOzz2jzKOxSoMTGs5eAO1h/TdTZLJbp9m8JdloNcXgBaF9+13
5FfHdQg7wlEPGxTnvpMdELsWsYKJCLkoS95RKek7fHQCHYI3pDbSWSSaG7GunX65NirciuU43aMg
hxyYBdG+AJNFj/AdMwjUF0HcRd5gWPCQrNMVAV5ElIMIj7kW2bPMK+AKNeCOs8T4qsN1a5hU+hpr
PymCbU7wwiIMqp2wVYXQIO6WAp3pNifymBQ8sRoFovdMrAY/Yvsptq5d2b8HWKMkvmRM+p0wsW6a
YcCJq7VdRTRMljO4MkfmP27YnZtC+xiL8WcEAJK5JeyaknQzkmdtY19p6jr1XnAWWtacjEr6K9RU
BQtNlqg11JvSMpM15/1865bLbCRG1xrf04rYaBAaNTBo5Ff1qnHrmqPei6BXpZA4KKcSNayroRx3
0sIh74YmkktGMtQS6OvEsJQV21woxUR6p/F73WlMapnx06Si5xGKVm70L3lDzIXQs20WKu8YORvD
aNGOay05sOS38r4GcqcFZGtIyJbbsIGXSUK6PADT/cU8XN/6Vk3CsxUP64ElW55VX6zJ3K2KLMZa
GtYaqqB1ZMbWInH1Y+GQ/jFaXfhUM1xSI/vaDvfCUetlTJsnn+oshjKQRcghOs1+luWXZ9o5ZB72
fbJQxIzEwtl1c1+vMVjrZWLtFPbepZbgWnAYheO5TRmj11SOhfcWa4HPeFGU21qPx1UtJqL6wtHb
8DQ88maN+BoaehPykK99CUMce/2CrSr5uAqReGP6zHowJS7juLVOQHamfTEUt8CT1aksZw5f2zQX
z6PmdOV44iFMtleYBdecbDAtYbaWpLVDKpZ8UEERPFZaiGXidm/5ZroienzJ8jNaR7IJtpNeIKcY
F35deSutqJtL500Pg03ZPJHyDoaZFyu7qxQ9NS/cIBTtvwswUYbGo84meeAJd7CVm2G6gag5mMYS
tKC2bC3Ge/HaDgMiuWrKt6gyfsS5zNlylL9amvbtKErA5dV3CWPwhMTO33hO+mtw5lEXIKxdiuXe
8ef4aVyEG9sPf5hmeSU+c57bMshWJnuyNsb823FVw21090YZO8sRhCuB4Xm7jKSAVeOkFLJYC5eQ
f2yes8U3e16arILyhXwhzu2eYRHpkQwWxHi25CczDMA6SfbmDcSXNd4hM6SxNJx0pqrXbEXjol5j
4J8Rk1+Nl+qbRI9hWglXIuQ31mbSd/u6TDsadB4l1JH3MvxteE11121HoYbwwRuJNN26EXemF4zw
xHluBHQbIsA2ElnzwVoE+ywfPmTeJMdIqrsoYbk3tTjlOAuWqVuxIZzoh/0WGdbgQOCuqAeSnGGQ
yuyfocGIxs4k7zKQqMob+gXhIiRJ9YFFJqD2I8dIDNCf+5fmf+6t/ONo8evZI7EDdgnVrQiJroxY
OV4DFe8sD0kXE1rSR+rQ2nosW7LYPUSFXxEtYlR7XwN4kzL22/Q2mFXNP9ajDDCwDsnesy8VQxZL
44mjaffIcGBKmAFXgNlyI+fNm+UB0cTYV23FpLvLivXTaLss9K1aoCIRPPdtGRz/fAB79UswW2P2
l9QbhhfkzE3lLfSFfYob6wc1pf4zb+y7E+rxJVa1vzHi5Oz1Q8r52htrRkL9Bqga93Nn8wa3YU6v
6e6YtyRvaVBdpqEbIY8651TM6zEZPSRyVgqmPCUbr9jXWZsfIvh1+3J07lYJwMeseWhNWc16b8mR
Ec88SnQePyXlWtf4b2HeUJwPZNyMGTlxRaCN1AHWS+qVu6Jrv8yqzR6CkdCWdRkKj96qL0XXPCiq
1H7UwXBO0M9KaiQVS2vfB41cYAQHcZbRpglCZ+GC22S4MDAlWP3GekYtYmnGh0bnFO3GkN6wdjCY
txmtwIQLw4jSQw3Q4IRkbjML2dflGPn3Nq76pTYKfaNU8OkhXFvqLmR7e8R7gHWrW+aV3BF6bxFR
EzmLgF5MpozfMrAIDBoGY9NY9DRTpZ+DyeAc9MQWdish8SR8QITvvbMbkLNXBbQ6+Mt5j8OnSx7m
7iYNCAa0a+7yVpCRXsVleCaUcaePdnDIqaX3fY7L3CUQZuGZ+SXuc203Rht+DvpyLX1SlUfKbq9i
8mjMZZzinzAjI98W7ClZQY0tieQ2rbJ2TqvWWjo6rDzLmMRelnLY+Fi8Vr4OElbSt9Wj+w7vX7sV
hmooFeJ9iYLqWgjtUqim35OQ116CKAJ9IICtD9yXsTUaB6cA81ePISAEtHAkfsTSJk0td5JTFgre
nl6a2wYC6nIs9ZTEOx78fk836WkC2Ksk2Iaz45IoSkW9FjcSBq+WydB3ssnH1tL+yJtJLAjX5ToS
gqDwDGA1ASLLpm7cZxIk5mwG87kqqVHCAfFRn7EZ6hPjR0kQ0i3x2nVf1faHz6BliRWIHwl/x7oE
OPuq9zvZf0sh7Udt6fLmp/JRtuin6IeJaLGi/NXJ4+/KdfvvqmK+5yg4rA16WEejFU4mdepnMnRr
jtnZN+3tFIzig2OwRINIVH3mVvGhs4heCzrlXeIMTUkYVcVy7LtVZNT5XmOVHibmo02Cp7iYuIh0
unNVWaAJexyCKDmti2w4P8JUOtdeTP0yBkRQMcq71vMHpRMSlrXNeLNH8gf1QbdfJlTji3h4xScX
zD0uWI0hvylhjbt2FL8LQViHn3rkR1Q6giIC1AkOMqILqQlEdVRPJbD5I6MbwO3MOVc+ZgbG9yAy
TR00pxZ13orWmhj7tkkwAeBtmwR1f4OWNqWoRQdXwVCQNHUmgQGDiLJPwzGuuJO17ZwZvzEbRG48
7j89Y3KoyKs5G2uIVkDGs/VkZi4OqrjdEc1tP8NK/y24vhO/Lx920Fm7mj56kXEvT3qvX4eRxw/g
cDSr04D/Mcmqc9HMwhYbijOVaHgsGsGWZUpOGBqzi2mcooblNomTBQKS4C7zqCKPqmoOWc9Vh2Oo
PfpuSHiDXbYXs833el09W47G+Blnzt5vGgoa6SyJ5sPSGUTWy6iCJ4b98tD78crGIrBQVRQ+oxF+
tQcfCCExxkfip/O72XLDV4STrTwLVKVimkeCT8Xwz8SgO8ZmcWJHS48liE0j0mnTpdK8k3I3m4Kd
Vd3lLqnaUXvpdP1s8MxYkSBmrvP5FNFyRreEBaC8Q9s0sMBy8qliLtjJp0ir9HsQQ2veYrbKf5LB
Wy7dUW9vbX+DmJ6fcswFNJ6Z8Y4wEQO30bBIZ83wRr/YD+dQ2P6HlcqK7Q+HosH4h+rQY7sEe5WZ
ZfcFTh/poivsQ2G0n3QE+tFsOBMCEobBTl68gYxRiZ6cd4WHU5b38W0YYdH51Hq2ETMhmT/4LKhA
bnT3lPP7hg3ibhDdCO3PORClg4ooJV+hJ+JgKWv8Rq0zAA2N4PvPHyJJv61Nw7DLu27bE/O1rwMn
Ja8gXbl6vfZ4Li4LqwfBygBjRwbSwEimAO6NLVAEVvTaJIxdo6INT7zrJQ7GmgG0nZWfOThHlqpe
ci/KzgQwa3ev7LaR6d3nKBs7uwJttxYFSGnfE6/kitE9Qxdo+p2GbehMjNRLyELzd2XVHIGec3M7
Jn19q/N/DX3rwlbong0UQ4QvqLWCErWqOnD2U59QP9GiV5nQzzqz/gUZus8SgTKva5m8xTXjndrH
LzaoZmPDqaajNZYORWhf9OIsshxuKKpM9lABD+EUyGVTuF8EL1Tb2O2fTS26NjGC2y4rx23otjRt
Id+msfO7o3z/yJ6e2JF0SJmT5OGuzAH/9GTO3QfcJQO+g3eirIZtliV3A7chixLTXXBP4vII97j/
Nm5rur86fApuuM4qZlN/PqSO4V3syNbP0JhWxFGxD3rP7bo5ujkXvJGV+rts+g6RWuyT6YG8r2tj
b5trfXEWSYp2m3CIl5iLm2Fv9oqYKt0yPqSlmiJvL9rIWARDIH4oVkQqMfRTnII+EH7gHExr6mjk
XPSdLat6q7B+Eg2evbSMcKgGnHrpeT5ZGmIYn4D+ko4rw++RcdBTEqbTRpQIFYI/86oSjWkpiLr8
M75ym7Y4+eq352njuLIslJ1AZYwlhLtuW8vZdZCkFqnNA2GjZm8d2rAnVsjQ//ZHV3DeQYtT4Hn7
bqdXyMLzciyIZFaYBYroU3VW8pKLp0AE1WtvhtETwSxoLtL0HgyxdgV8sBVx+GCqo06tFcTI8wLv
npVh/Gr82UV0ozj0YbkM8H0+4nw6ycDxGKdk6pFVTNowmR2bHBEGbY51HDwsUVHQ1O9TyAoLc4Eg
dxp9WNMwcwhQswEW6IJN1tFCO4iwy1lePjnNuG0LwnCTIS8vjsIHWRIyulBIzdc9YMEN210UlU5b
Xcyq+M2owd/WIJS3gTlYeypybgmKjcVYsOAPlcZjhkp3qctx2nQBvSy1tTq7FPxLUQ099Z1m7ALD
loQh0fIKQgheFbsH2fndEz/Yb9U0wWpCHrLusngg5ZL1fyOz8ITsW67ZarJgDRv3mqEoJuxM9l14
7CMK3qLtfvN2MiCMCBxQSWdtyiKbj2LDutHp2jfayg7Lj3MsNGdcy7HK1vabcorsUUda86B+ixa6
lsdbR1AfDSU99jDJ6eLAuGVW7r2RQti9ILGlxfUKdWe1Y1ymsFp1JBmfsXA4bCDVZ+NK4/zng9Yb
LHvwQDK/4L+xJts1ddBv/WQifZAUbdR6xlPoHBLSH+6iDa1jCAVfrw3aGtezHpPxLAPNfDN+5m13
8ccgeo01M7pCFHkb3QAAvkN0oqXi4foH10ts3QkHbBgcQN6k9mJibrApFSXqhPGVNXGpb9q6af8Q
DY56NnEqW61cgl42b52df6UB2ssxFdYbOqkYkd2z7OlIUteAJkqqyDluy6tn99qVhgERUAxWtppS
wl4i7dAK3nmgKW/uZHQ7u/dAKHr9B50FOYcd5Tkju2g3jkaxCUY8M01OYlSADpTBSWa7I61q7K3N
KKxBmJohbrPmNWYqvmTZ/ZXbZvwydTdXxpCXQ2dYT2333Qv5pIThr0a7Gs6QKg59ZZFJp0cvUVDr
x66QwMSVNq04J/ztYNr9X4bLf/k5/mv0Xd3+8tT/BWP/WbGeIhJJ/o8//t9HVfDvv81f81+f8wfn
/vc/nSETVi2Sp//nZ22/q8tX8d3+z0/6h/8z3/1vP93qS379wx/Wf1ik9+67UU/fbZfL/4TKz5/5
v/3L//P9vyKaYnTE3Pov//07/O0r51/h3/+J36WJkn8kmv71NX8nms7A+gBWm4n4w7YAI/wn09T5
ZxcwH88Rth6uxyD771B9bOtt1cn43//J0v8ZchFUUwfSG5we8/8LYQqvAgf+X+/vHwgnGcaByz9A
+UFnwFGbDfL/DcYUmFwiYeXnO+Zl31VKGjfgL32qf0OHhBFuwjALspekqE86Ang1K+H9WRNP/tNZ
/dli5f06AkBHI4yCPp+19L6pR7tBSwl+DWfufGAujFl73w7G3e+0C67MeVTCHSAQ6jdKFyvc+d8E
SSAh1YJjavXJJo/Zg1epjTQMxX87a/+N2QUwzn6ABmOANTsE8tkrMMyugWn2D1gYCQrzfcBWIGd/
QZvyQHAr5yY01P54bCi2rPZMlpG/aWaHAl9JqHyaUsQC78HLqy3AuP9iohCt0snCMbKL9QRrCGz3
ktR2Y/ZCuLMrgp3qRqX6l53HtzBHgNLOBgqMFGp2VGSzt4KobcpxgmAy12ODV67BrMF59RyDzRwD
3jSOn6mD7nVICosfVHgHMXKALGQEi7NDnz0ecnZ7sH+f+CkxgMxOEEe8dLMzZMqO1ewUsbGMFLN3
ZJpdJPnsJ2FObC+DqBtWCMjuJOd825hPUkwoiWNtM3DYJkdJgkllmN0q8exbsTCw8C+BT/fMZRI+
1WjLjYkUQP+mY3zxZwcMksuDO3tiADvMgWr4ZIbZMVOzC+8aFGWeG6OeRh2GnZYcXYw27EHA4mso
EMKV1A6VjkoFW46DPSfApgNO7a2MfK4HF0KP8zPzGHNqUlxRUq3Cqbl5GH5CjD8CA1AiQw6J2ROE
v7uhv3fZc3X3afYNpYX/NEj7Q4N7bTfV1rJPpux+CWR97DFg7KQnfIJI/DEkuS18dguLUsF2yp49
S5gCFqFqthqqTYmpyfdi8vywOZnYnfAObW06w77GXmNhiKowRsnSThfjiCQDwUB0HAK1BvcVrOTs
qCJEbt/PHisXs5Uzm2J09dNyvlWHhn6M9WANpmBhUGEiMeNVzzN8IJ6B00vYYq9wTy3CIT+DYWSZ
1oWQ8kuGeq3jEsZQqac0TosNseXxudPTvZ2pDn7jCl5evePBUtwBrkj0xqAvx8dI3spOS9XSahmZ
M6QJ904Qvk8SUY+vcMOQFpzXCPT8lIhH3xzPfW8hDtYg+6RtBCQIYY4VIYZlpajhzsbvpgHnXfBm
1qA8ttD8g7XecfmqsH20fhfv47hWq7IbPsGYh1G5zmTtL1Ni0b3Yrc5tpn8SYxDs2Yy9pKNlLBLP
ZV7FJGyYplOqJaeq4todGevDcpk+4h41X9w3p1LaatOG49LVBrWUmL+rDBEk5pYMoV+3C8lRX4c8
pTad1957P9F3xi9NgQSQWeTgQBpdrCx1j7OR3TeUqmMp519ajDe/TElgVn2/5BN2EbPpnUZcB3OW
YDsYhrbSu9ZfmvFALnJWE1BsWNODYSSXUfwjQezHFrN+HpWfXeEUMfYL8kPjOYKKqa/5O5wFKbs9
FmHaglq/3rjeewZu84JZfZWzM6X1dk6NE/1sZYaFtDJfkSO5hB7wwsZdjX4uwqDCXQEl0maj6CNS
3BSs+lRRIavv6wElHYGeoyk+8s5zNrZmd8ecXVdTmctp/GlPRfJwxmwFRApjL0HGSCdog+3RrdcQ
4WZJtncaNKhdKK75fWaDppYdNe8ICZ7I6gntQNOsa8PFLN4H51T2Hl9t4uebd3VMeMgqoV1oMvcV
K4VHPDNJXfOerzWzzUgWyFMVGfsIYdpaFzlBUIObo7X2jm2NihTVTE34grFro/IFKUu4oZfeWi5Z
YuC79nacfHKAYqSawqdkIMPN8MY7tMlVPFkBM62xOQ12i7dkQs6rTWXxKktWSfp4TjGHXg3CVJZ+
EP4sUo3v32QrzBsxo4ofWoqmsG+ZrLpO4yx9w3gx2/S1wKa2acvkSB2N8ixBihPoQ74udHH1uQxM
gHDQPWDngC/fOUmvVnFfmuvWgYdlqg6HTYQ9IAwlQ19dLJL4Q4NNeFOYSWJFDB9G9W7B3InI1Xb8
iL2OEHEveu2VPAxB4i1QOSict368dAzizKRJauHUpmxNddRj9RO2u45g+XZ4t812uqBpeOorpzyM
kh/ViAn/srwhXhn+7FJsk+ml0vSbj5PpiBcWqe1YF1sRTKuK9HFGXP34HgvjzIHW0rRZyUGJW0k0
6ZpdhoHJJGyPLg1GO+uSsollOYOv9hpXe5McOZ6kGXg9TN556nx1ZkeEnk+Xbcnmw0HbPrckOkRZ
3r9SDacuauMrSsiLGYlpLR3mjq1T/eCscd8mz35R5iOX/Xhk81KuSzN4JsaGTbHfvGVT/rO3qPbR
83rErga7yZ82Lm4r9Dxw0wtn2+jer7YiBcR23fc0NvG7ifQyYLU5sN+QE8HbFnQJZUNmj1p7SQk8
HUW3JkW0f4J1y7YqD65+LPqVFYwpYQ9sFEgNXOVFl12YOp5ZPwWU/jYJBTEaknmSidJHe+jc0JTw
8oOwG0Ika73colSB8OQrixcWXy2uVFpTbNLraIJ55GUWalGBltYRJWmobsNgNo3Ri8u9StGgjM2w
dSttG3JV7Rvil5e9licXF3xg3Tf7epqFExwnJpjt45iEVCcff/bdWSU+9CDvLub8Qen1l890wEAD
DUOAoV6G85mbViAsW7p2Q152oxHeA1uD1YVAd1MVvDKBOS4nUZCiYKSfmdbzIHGr+VwCcTD6HWkc
gZetrSxu6JfcNYQBnpawLLf8DvFb1Lx28e9WfirSvRHFt7TmXv2IPBPAB77G2GLD1IBwqKrZcBsb
0brJSPGGoCB3wo2yq11sleshpSkjCrnRAj9CKaLrjBl7yCSFGrUDYrwzkClCHjzyPLLK+4ojFiRG
PL/HWY4dEDt5kx/DCO+BbSK0MiMuTU8XxtoV+TflUMCyuWZdkvkwJBpejCk1ODQn860xy34tLWJk
LU3rNlJyq9hAZRpA/VI4e1QrB+D8/W/TLleGt+vbMn4n1s3YukViE1szUWNVLqKTsMf95fTjmroy
3CU2dbYZDmLTmaJZZWX7M/WtaGcJR+xMxEIofQhj9TB2OsM5Hy6+4aojEjz/Pl8yTM4coMJPQ826
vZ6yZqW56NxdTC5rxHwHYIGcU13iHgKTBCZFdktHACFC/IxrNorOo0epb47hdhAuFEgD0ovKKpQw
vrcRqixvDRmMmd/e2Ya1t8JsqqvEFEaT6+wQaD18q3tkyKVxQQgWu0ZdkwvqjTsjn4V2QTotqlwG
a1auFjIiV25dF9F627kel4D4gcIjO9LNs7dM+DRsPvrajjPC3E3zGrifRSy9VSjMfOcV4P/jdnxH
E3JShfnhzGJtSUbkMu1Jds5QeJOg6OPS5pDuu8lY+mFpr4XgKGBndyAB6FoV8Dl75X0ynl0aosi2
05ReI5mveoMdttN01jIo9yOli1akBN8ET1nZf0Ep3mtxiDtfhWfQyN9oBHd1/VobwQ+vYftVdtuO
TVE2+D/CofqOJQ745CPwu6tKoG32tBuvTeDgaP3qE4dMd7kdI2tPSjHk5+6q6fY+DAmZCuV1HIdd
E+uryEMSIzPtbFFEdAQi+AwDGtJ2GHhsZeIva63dalOzkZrcSnd6dcZ2oVWpudKRZKFoDuBxTzvb
cp6sFpGM73k/nG5a+ZE8Ee0KPmKF86QnPcgUd79wH5y0EofHd0/hjTWnfYPFuWm6WOKqD4+z8wht
pccrjlWUOOizWAmnfp0/yWQqCYl0N6rqINPhqbbDk184JK/bxnNlNMfWRIaZEDQAiZKT1gqOuYL3
o/wDV/bvzgnWUZRg/GABPs/T0IMse73biDxZ1JO98RvxLKvobWjuUcAipy4eMro5bPuRgeFcj461
ZX+79q21LGAVfMPaagl3o+8IAILw907P0hAf9GttQ5nh+9JQLzIDuJvHGa8pvAP2c6PAf/ZGuRm0
2FwD+UAYNQgSxq1wofnhuhiw/aDhnm8QlqbFrJBauSo5ekmyr8gw8+OoXCqR7ODyrGg99qgHyFHS
mVhOdrB10FxNZnIu7Fb+BIWS+OhLyix47ZG3k2v0Mbbt+9C0CNQ3o1F/IWB9Ic28zZ680DBJ4xIb
5Yw/tUDtJ/+TnLy3MI4ZFhePskueEG98tvZI0DOKhWJi+S629hjvRFv9sJR+603z7DYULJgCfDeG
xw7Grhz9B3YLa6tF5jvW5bOrrF1qdPuify7k7CUTVwr6tY8BjyRjtRSGt3bK/OH0+S6+iobDdQqR
4xSWwrKGd1wr93Rk+TLSWC+nFdZWHE3cDancoH/UzOLWhlwpwqQ81AXNg+fUi3YMrsXBoab0Kmbw
dHpHm9DPJdoDZ9AW2lMv5hvSJCZ7BmroCyg8667KAJ1Ma2HkC6QQT4xyeTHk+Aw0+eFPBVHtycHN
ug37qY3TOZehlPNY+KpD92hMj5zWSttJv77UXk2qLSucJIHZ4ZwYDbz1mJPBd7CldFD92tahaJOP
LtPvabnw1KwVceUhdewnV+ve2wx1OX6fvm+/AQweba08B26yTKfxwm96sjmlR2dWIhefyrMumvIv
jl1/Z+OjMYpbjaIAT8whml6k3m4bBu/Udwvb93H1oee0jFvgRi+a1+4TL10FRXCoOq40BPLUbpu0
ALWF7G6bF8WtGf1dxMY/KjN/Gdrqg+TAP4/MEttbm7cfraY/uT4hhLCLw2IHcOgn3ou17lrPBfZf
NVQ/dCSKxIaumr59YIuMs/waoI/TvXDB6nApi2Lv28m9KrO5YWRT0P4GrnR3u/BTrxeBP356sn6N
eMBNmbuupPtocveXjHGgTKb/0hf2C9L8X4HUfqCmOZQe29iQ6KYgOKVotd0BOV2x1VNQs/PFghXi
o0rx6vkUb7GN3JhtUhG/g18qWxxsFoDEprf3Yx2d7QrwQD9oy3EAoTA53PaqaNHn+qTvqd/mwC3n
1fpbOTKfypy5Ap5pqMa7lP5LkTnrVgsuI8VEKZz3wapXPNOWkegvXWatRf7RaekXKdgoJLPnrorX
+LZPyq7gUQTlttNIO9Tp0Z3umQdGtIg0Y6WJkZTT8qC5483NkA0W8ba16p0u1TalsbBSuEdB+Jym
8T61jW1kqnPncGkzE3a628jMHy+uAK3vpbREJnD0PNl5fb2GRMUMQWuPmv3pXRg0Xn2TaoThGBa2
ZICXAvC/xjEnchhXWRf/atD+1j20CexstO02KJKRmHeqpTrvd4aPlcLusqeap2uBUnvpBOZSaeOv
Ik9fBWi1bQRZFEkhamN0yAr2/qLOtEfDsbkIC3FWjXmodWtTGd7rJLiqlUCrmugbwnywuLkXGdxF
Wt8zh8VGK8oPxGkbL21o2qbbZNszAAoBk/40BAydrHqTuM1bMFb32oLa4KQlnakNsyvHq4wcL11o
7FEjbcdEjuSBOYOO6YSeMiIcxQBXXrafRuXewT1PYA/LJL8Wsti7mr415HAt50m+UyxxOK+NjNZo
rFdO9mIP1UvpEmns9afOSleK5UHalu+Bmh5pYTzbArtOrc5i0orFgOx9YWFzWhQpLVHlsBaFKDcX
enU4bSvaQNvdSR4mbhquTNaZjHNwNi0t0zvVhXyPLbjvSLtG+8mxhlvjle9xcdWS8pjanLh0fzqU
ATUgc0ed01nvBrBNMHuo6TJKA3dTOwAU4uYdJ8+D4HXoGxHPiH70zoweLxjNue2r9lVSnjdJSzBp
dKYAptIaMuSHkP7cu9OEkmRud1Pq6hQzpSiVOy5lot1NlzjH6heUvHVq/bnw8ULtKJx4V1jZDo79
rdPREpr9uzW9Qwm9O5uqtRmot8wY7j2/XcdBYZTH0ezXvl5/RxlRM8qEK+pMb01dImwlHHAKKXH6
m+sS8A4FAV8I6Kg0jpbeOJ7m94sswY/e7V8DU34WbX7BRbLFi74l8BPjxpMp2NCjFTI5j5tzqX7l
dkT4eraQev4VekaCKgZTaWB1eKhphe2JhO0Q9cdcI7JvtlZEjZNUQRfl2kR1SIvcSs17LofwbpiE
IqepB8unnqiwqmfZPE8h22tlLHINf5+HtMcc211ml/nOSDYtk2xc5Ui7HSDomxLGMgAqMi+xruDm
3zBQmTX33Tk0Bn0dlIOzokF/Tu1PtAJXOlcKpnxOj1b3fNp7QfmMHo3HVT+9NwQpk8Eptkgg1o5b
XnXN/WDRni1G2a+UVfzKWnUYu+8IcB4P8Ne8B85l5ZrJJZtvBwt73mgwNyUMD85vyho1ZK7Q+Rgb
G7p6TP/BynaxC+OWM2TPkqjtzxXX8iF3aNCzkbVz0vsHG1WDRgLkmakzVV2l1kPt7ryJ6XaFJ6NK
qY9Ahf7OZflH+rZrA0isnUZCwMTz0zWojJyy3dhWHNwkMCsGIDzq2gmXaE0LD3o3CheBg7O+U2XE
U03t6QAW/qqXgUfnLH2WCe3zWJnNGvV2vHbaaNe5WJbaOHrQEfyYYjvb1G3a7LuekXmEJ8Nr2Mpa
PgJEM4bIj7H1kbrBLTRqczvY1s0d7GtLoDrR5NprHeSQ+qLoMWmIl8LyNXQAJDsS9L81dtoqlrW9
SwVEwhyUyOJPWFle/gd7Z7LlNrJl2V+plXPEMrQGDGrCvnd3eidpguWd0Pc9vr62UZEVEarMl5Xz
nCBIKuROgYTh2r3n7ONBG1UAEOS2jg4UJBkaVAspXnCGqIAPgQ7koAK5b9WW883WTMoftnrYysKF
Xwfa2qqutiY6VPBxuzK6vkbsgZg7EOmybthPuQZuaZj6CCZdb1tVDWcomja02dvLwi+lt/LCag9G
03wu0g+GDG/1cLHIPkRe+VyX5GPmkbvLJR8hxh9hoJRDZ8oOGROS7ZyICqcSUjMchoj8v3hjaRok
0GNRogRF/BaWGVdw1u1tHShDK0vA48AVl3FW7c20Ih1FE2sof9OJiCXJp0EwsNegMfJj/4c9UJ4G
EcI7ranB4Ej2nCNfJTNBwlU4PaLJHrqEPQbkDDnZ0S6Sx7RLv+KemKHUazaew9tjosxNzbkP6/Fn
5rrc7l6R+bEDKOZlaj5rsfVShFiUgOA8NuqbXNeMRVpXcUN1DM0p3Dn8ce1iDIhaL3JMljWq8IQv
W41Ed6Fs91kXrtip4kZTmlgcWOYT+RwvIYJ26x6E8VGW+V2Zu+tE5ytr9zA6Gn/4jnr6c7a2jpvt
iP2DoqP5E9U/Pv/0Cy4ROuF40ekeZ9Am0jYZ85dyANuk2dO+MywQR9U7t7izgK601AU7XKseGuKp
8W7o+ALMDx31gXVP4OB7ZjQrgo0q9KksTHCEEPI3V/bXyPRbpDJStQ5LqBgwy1DzmZ/KW8X5UURB
kIMRRQLuesh3eSZXItS2FjlnjLyRbCdIu4z9yNABgfN2GOUTwrPvfgPWPioWc5nsLcfeo5l+9glM
QtQN3thD6s435jK4nb5gYLgzwAf5w/jJtkolZeHIT7BpFOgJhhRApUjy77rX7915WA1Cvw5x9CmG
bAlf9DGIzXejns4xxIsV8JEPMdq7xB1ezIhNiZRrukPPYuDu49UfWvFq9la497nzNq3TLC2uZFrS
wDdp2G34NobQvfjHYidld1El8cHmrhj7ZAvFhvYuA3Fo4vJK7uKSJsgi7McLQ65Xh24hqfbjVxjW
DxFdv8G9MkNZVcLfCK0GSDHXj8GYPhlZd6fDEBFx+FB06dFu/fI0tGJPh7lnlwhXgH51znS/XZaa
c8AyyyjEqfc0pz+d1t8lY4AmC55phDLJG1quBONc9elbQH1PlJT9MCTDdiTUPBADP0zfjw7AFSf5
bvvtNyHsu1aru3WYpY/YqBMn/pzyryCmoZFTN1rkETvSPspMP2ueszZMbYHsJ1iAEL/U5ALxD5l2
CHrfMC2Pi2aS+PyjblWKOF2SefbYgCRGN/yGnpaVUczUMSCNyYtUX85zMOAFRtB49ISOEqUsv7A+
HCZmivVsXKwifIha+d3rvWeVwkpSFyaMIgI2M1CM1M0ao8i9q1n1Iqvbl6BipAg5s3pGo3wXy54s
8zrcOXOqZNPFV5pXe33M7zEKrCO9ZSpr4c1udazqHhJiDcU13V5Isb6QeHbUAcrA8OvR7ammnv72
2m9Pf/trt7/x6+dFzTaZTEZPmTKWOI9RXOggaTiFdQXa3NeJqIVvkR9yZgWMmOdrHuOasVIAVIY6
3B79dfj/eG1keJIufNoicogSyHpBcZjCmaB7yaeh53l5cNHh/DrcnpKC0+7l/FyLrm9hmhnFAcMv
PwB6JkDHkGBPWNHpjGLVZF+i3q41op5Z3x6WmSQB5fZwblU0tjtufDdiUfayMTvcDlhI//1RA0TV
8XGcpR7poWW1d+2O93t7m78eJuq33J6XU6sadtgoS8C6lHD1YQTcALdj+PNwe+329PYH0g16Pvf/
+8eNekTkdbrkfjEsobgVgp4lL5b5C3DilolmVB6YoJWH1oKfh5cHhUESVgfGqdXh9uivw+21DGrW
3uve3bK/97XhM03xJjs1ZBDfTU5uQDsOIez7zPjmgu9iogBAixUNKFCtXQLTc5HRfEvRSPZuQ6/K
GL6S1h3YpXKApwStvwBdp0/TyvOAwcwsk6aNLDYbIXolie7vAze/I7R5OtTWBHJAsLhO/SWpSY2W
thyXCHe/j3aJR4CbILtlIHb2q+in9NCzCcDmUVyQZKF+bvppPRfI+QOwI2nyU8jqYI6udfC6YUJC
NV/deEgOhuW3x7AgX3Oq3us4rHZ97oMOYZreDPmlqcru0lqVx4rqHJkyFAua8+vC7veyUonvjc6v
MdDVawkfZpEBGQqYXFKTSm5VrtZcyJhfORk6Qwv2814bxIM56M2lt+szgdkdpGuHoAKkv9Thi2dk
x+lZoJIO8ta89IZpXmAJcPWb48HXnLvZLH/KLInW/JXugo1sleXWuY4iRznZ76N2dPdSN/1TYvhU
QJjPtPGHjtRw6ZbGV2O02TkvqN8hPp27kJKF/8bu6NMtmDiriUf7N6xZqb3mbRhrvLFmkd9pzZzf
zdFPggNsZMczwmu6i3EvSAh3+FTgw1HiihaPdZLll1DK7CK0J6ZL49meg3oVlikjFdptORGzm17H
zs/+XJ6RrMszPdJ9EOVXI6gkraxqOjk7AoN+mrQIZkZsC6fyCFw05gD7ADlTEzcmStVsXuHDpGQ0
6PfrJdvNMJsuGMEXU+6RG6TeCbMnjekc5Y0ukAr70u22N0V2AZ186ZVZzZ3IS2FhGt+434kdbbon
CpC1UB8iEyWUJgxUMmZy/F8hed/LpHLM9e21X398+xOUlHjhOwLQ3eMc7fLSTOEvZq+m5352znwq
cLEtSAR4hJtDC62+QF47xJr/PI6w58Y3pzK/RBc/TVlwTsi2YB99HEb9KWqDbNFa+guu6mqheeUP
aUDg0Ge6stV8Hea+O2apubI0QU4ylaLugDtnALPT5LKq0kNpRqcmp86LK8zVUCsjE8ymxDYTid5e
FrJ/tQpj15OXA9nRKPHQ4RIOEcg6PnUqKtlrFaTjkkwua5m7PRMUvX/yuFdpo/swgAim2TDdV0Q+
0NA6sL0FwoBF2G3tl8Efzu6UfB80izKVjadwmns9Qzqj14d0x2ibsmT01r4Nt2SIGxR6ZnmXyXPL
GBUsZ+/BjqmT6BHu1gqSAFW+JEgR3nEL8qD8GCqKMJmJH12JkUdm3npAm7jS9KNLdNPCn82fNnu7
RaUTymgH49WPWPmnsaDTFzRLDAZ73bn3UY0SbBltNKMYj0Myu8sx6791jnm15uuswB5hHdx3mpGe
Yg/NRgpoxzCSRdmjM44iHK7aRcC8YCHEQDWTAVb12qtfMnk1wpzZblLsant+88FPsXGtryTeEql6
te0LK/6T1+Z0h2X+PGHE0ibzVFU60mnbeXD1cF+28Dj1ezBxE01yZhaF2/7IUXwkhTNtJsnWrxu/
8rLw9qhjtXttBEpadozUhGEcdUShTlDuZghdK5t9HhqQ+G6ehYX9mNOQTiiwjZOIqSgbY98xCBtz
vVs0LTjRIi+XOiEZC5NNjhmRh2QWiGBLeLthNJyL4Cip4lZRI0BxZQl6/REnjplVX/Az3iXazEXH
rFJgqtnWsfeIn2fchbaBVzS39WMVvPWhbrx2Ng0XuzlkkOn3UTeaK+xYr7p2qajPygIFilVXn2ml
s0z3h6IMf+qEaS2kwK1cp/cexVlv9OyMA7RiWqRj5AI3U7CB1sJkmdbcgcNmPqhSsjHFcbIZ2Rky
wlNfo/SuCVnGQty8xW5Lpx6l+MK32ZaRN7UIPt3GyY9gc5CqsflZBI5Z3I20ExbG5O6kAz2P3W5+
rZvyGcXUe2/FX3H3SQCdvemNyV85c7Bj3bXuM04W7JGFAdF7M7LjZx4wPsNdmlapN0l6Z227eSMy
r9tUtJdbx8JKWnnEybXjnR6O3bpyGD5WPrrARCUW2G8hqTUbmx0lH/ddibz6u2/rX1U43zlRZgBa
qN11PDbLnAn9og49sZ4HwbXd0it0DMpmmh7hVAZMNDsNJ4RvrUKzJJQ0tDreTzOuCChyF05QPRBu
m6w1A+srbiNjXctp7Wnka/WgqrV0ftLmGLwJlj4oeRe7aKNtIPTH0KZmNoBlLNH29EsJagDDGfVb
mn+NWjIsmnhiO8zKRkvXOcc2Ep0CJ4drYTMoUb55ANntpraYnaH9skN3LY36RwfHc+uU9QNtWW9n
uvpdxFCqtsNrqqCeJpMKgjqDKzPrHZ0h9xJIDNJNW4p9TFoF1Lku23lAMtauDTGuSPF4NeNwMM3u
p1PNLxkRwPxs50A4/Knzp/gl7e5Cq/kMxv6pQntAoQYGbxD+uvbFtov9e7os4JuCiu4zPjBWG4uY
QSBjfqC/19o4LDJd7RYq56ugA7ygKB3WoyKRQiQVCk3aK0hpAq0UZz3/BPilVm65i6hVpuGU9oSC
nEYKd1rl+4R/2bJu8RBNComqBV95AyKVNc8EHoYvNOK+u0kUSjUJgaqGrnDP5C+sdAVcFQq9WigI
K8GrE6NiwKxCNnjcFKy1VdhWqQCuEMYoYeB90HIlP+FC9yXd2gr6KhT+tYIDi2tHO1gKDdugzl/1
N15sptCxUkFkE0WZTRRYdiheyTgjHff2ijrMCkNrhE+mwtLmAkAtbI306NQVt6qgBGDbQbL99RTN
yba2wNwC/LA2bLIZLqriDyjuqKC4t0cOTeQdVob1pCi60Y2ie3s41zScMwXZNRVtdwa7e3v9dgDr
Q+IEdF6etTsBrzdWCN9GIXxD9SiC6usovO9EP5VLMN8Lhf4tFQQ4Ujjg/EYGbh0gwYYEF2wocLBU
CGEJS3hSUOFQ4YVZ3I+hAg7zAZ1KxSGGAw6MWGGJQ/jEt5cShSxGWZIvq1ZxjIcGpHEF2xhHjrdz
oR0bCnt8O/QKhTyWQJEldGRscMS61Yj2fYVOHhREOaUNskoVWDnowThCWg74xNEDAl92FYYZSMlA
qAtoZswrxRFtCXxuBW6GbvCuB+Aac5jOHWznTkGeS4V7thT4OVEIaOSOYtUpLHSmANG2QIkXKWi0
qfDRhP98sG3NNxkq0uPA9gRMDIOLuFYBowCo6W8znlJQanoL5bGFU50OpbHVb+xqXJHVsb8BrdVZ
xrEG1Vrhrgu4160CYHeKj53beAd1hceWN1L27UUJPZuvFE3wCKA21uV67SrItoS2nSjstnX7hREd
N4DchUJz9+okBCMDgw5ud6UA3jUk79t7jxXc+/aIUAS56hT6u4EBjk87eqh7rjS9/jAUJtxj5psq
cHgBQbxVKHEBUzy0gItXCjOuzd1dm/EGIpxTBiP4FZb7U5k37gJ3JJxaeOWVApc3N4R5QDk3QTXn
RG8wfqdnxtrlygV8jk4o0AChS5dukjMGK90PFCYfymDAHD6qRbSxHqyrP1DrTV4FjdP5YcJajxV0
XRPNhgBL/IMKyG4oNLuE0X7T+P+PHeJpKjE1vH1mUU5p09bRR/tvf/odlHtANx2brK3/3A6xexve
oug/+Ct/uiF02/rDxXlgGyZyUKwHf1ohdEf8YViOpVu6a9nylmALSk75HwzjD0PFbeFYkBYDCZcs
uD+tEbr7hwfN1xWGCQeGP9H/O94I3VSxZX9ZIyyP8FJCPrnzOQS7WZb7mzVCOB5NWzswHkUZa7t0
Ak6npQXpTbl+TiLqtjSf8wUIlyPcS+vZneFGGF49HZIMlESvzy8NcJ8VEOWBYZUgSGG2xkMLHwyd
tnYUSKapOPR623sNu+uWShhszn7oGHPnlY17ztXyE1k3T0gpNqTW76SF5npi830Qfjog+dKXWKXo
FhgM8jA7aTtwt806GJrdpI/OD5fNDSuQlMvUU4wRdzB3UcuQasoHuTNzHysSutf7eUTPIRxwBEU4
JhuKpIeKdXQ5CyQUYGiZpzWxe267YD03znOVhyvDax6rYtxZjg94SWvtY8AUfeyC3RybZJ6olkAO
xUitOLoVp9Tmdr0UkR9gCAFS5MuehANLzV364aOpywUybXh1cdnRSxy67aA57609vbJ610Ap5YNh
1SV2CrWmAokaqiR7mHCSIjtRvJLYszBOR/Z1KEGsVLJ9bVz/Jx0NmBuJR0696WiKWlKuI1SLGBtW
yZCgc8UAv0aUkO/wCG/ifugQaARn+KL9HiM6IR+OdSiK8efN2D502jctEvdNYczXDHQalpImeMwj
1FiS0WlYWeW5rzF3GmVq7eNc/ES4MBxh5X/EredcapnSohyBzwWihd8AwayiOQcuKcy3ZSErimdm
hH+75v40a/2vvMvuiyhvm//9b46Ki/zti6yyEbk44Ae6uvtbHnTGhJ3td+M85hVbeuF3O9vs7HU4
phP70R4/gA7okd9LIzn+QWG+IgSMOWRq0TEPjeau95CMakz30WgU24FgxweJRWbVzL15z6zD8YIn
nTSnxTy5wUGW/UOUiB4oeDytgaFsGPtG26HTL8Rtk1QJcJD0sOwwMusIhkpuESgr2ixJrSaO5FPv
DTpX2Vqgqr8UWbMNESOsnbSL4O0w2iqTN9nPzWtD8e3N8qVPO/uKdHndz8MPivBghcM0IEndQUXF
LibWp2tjuS00SQTVyNwMhCmo6kkIYTjbZt7jvz7hhlCJg/8445aQahFyXQxj1v8Tf1u6DpAtUeaP
sko6dh4Kt8sEiZ2teTaDbOn5NqaXMLhLTyOG+mM8afdj2f9oBYm1CRCcVTWZIMS7+sPuCBiRaZ8D
gMrqEx5PFGzGOdKjeBPDE6L04RBUDAD0AFlUUw76IR4He1n7HY7Z2LzX42LfhQ2qu/EdAk8CbK9/
xXXtsimO7qsQWayI6OnMbvZCdgRRb+QEGmWhHzlL+UkzzK3bBRL2B/mVQTXe267/gibe2DLIR2tV
6hT0+UBhEs36YpbldzZfpzQFwJR1MzWIe2owmq8mlvh1haJ62bvl90g0rhq8Hjw1NBOz+Zk73Wmo
DX0nWdwmFOvbrNerJRyf4mUKhpPlE8aWCQLQLK1FHgVeEWf0JoxLuTRjjAeEeZAEM2XLbiAlKQKT
vEizEOg6W0DuQ5dUKNPNBOnabBlCqhiOSC516OabWrHHCGP6JpUwCiQDyDv/RMxc1hTRo231KmUZ
f1sTB8sAgExYhNfW1Vykr4iitSFWFphAMD/rtliqGEjl2FUIZFrFqXbpw4Y5Ph3bY+noz6h075hO
VhuCHMfVNFZQLJpo2IACTnZg+9BShZL0sRnB7wwS0og6cNRltasISwfoTfE7DUctJHu77bmk576c
jhWbLbOk509lDlYj6PYWljffI9eoB9G/qaTmHvA5Q9DUyw6JlGU/um63K/tuOkxTgOvHzrZc6J8t
BqtFbfTaojOYAtMO/wB60eyyFJkPlWLatuLM92oJWWxlYM4+0dEnk0qUx47FxGDTcB6UJ3yCCuWr
pCwgjMndOD2YYUY0VwfggbC/7RihLOgmG/qaJ0uUlRxkXi7KqquIOOwr+sJJucszlHieDacg9afV
PLg/wKehSoPHu9FLZ8dFQOGeZytvsputhvZ3kRNmuYuF6S37OEgOJlEJgxGYW5hezWqaJbenJDjd
6N9EbN0zO/zAvDbs/vUywNj7H8uALYRreMgSEeqZnmkYngoR/Zu50gh63w8YSF6xx9iLIYSEb+SV
x6Y4hgdjz/vZs2q4jgR6UO+vatl5mJaXoSahKRX0HQWDBlT9s72Ycy6vLO9fgOjTquL2Dsp4/JwD
YT9G2QH5Q9l146mx/UVqVwc315ytVtMoZjDXHjRor1lotpfKLb+NHpKYah67/YCWGgnoBJWnnYyT
F6TR2pHb8E60zFoJuKGlBJUEix1okKZp15mhI1Qw8y9IG6TaBJ27CA2duSWc/eNsGA7wtBxCMJze
EIViUafMCkOfnz8SymuTGQUxBtffO/gYAkiFlR3rxlp1xZjuaB8fQLuoAShrP1YMkrBNezrR4O3w
aWqgoLmwTmaJQLQVdD/IiaOl4aSQjzSZrWhyZ5sWVyhNU80+VpN4gc7wAzz0u4PZbGvQz/WEEwAd
QD/fw/TtbHzxDS79EB31JqffuZaWbSy9KB8OdTMv4zKm08sFfHQ8A1t/b/abyG/B6OmtdR5y7Aju
RIpb5k3UZWyEj1HAx9uOAAvJA45ZAEAs1XyiRjSghIGz3o4O7oGCbW8RDGrOlHwWUne21XSNNC/c
WJK9jjC15moQJgwMGIF2jqCzyE46Zu6iKrNTN0t6tOqwG/vu12bmH9buf1QL6kv5171LfWlNimcp
XMcxbEzGKm33b1/agfa2Fsy1f8Vnh6akD7yj75ADMbdGsxOW8VLW2U7T5vHa2x/x7E1nC4QgDWUQ
N3P1JmCwaHlKD02kVMHoo1aRURioLIzxlA20s7X5qk1NjE3J0UgdcR80O52+uznCQ3KGwyuTSJye
noi2FlD+iMb3Gtk26bB27S09t+5XVp6N56pgLTNlPW9mMPQnI+g8RnKDj5xlfnciOKetncxEJSFf
asxzP4KAk+5phCKydHIUKhryo6sNE4wimg/NqcWLB9pkRsy0G8wZGaQVkBE4rFuunPuYKShy1VRu
JRHlVdRpm3+9XFhqP/HbibfU3kZ3DEGkk/3bapHP0JL0MJDX1Jnb9Rjr46UqWT2/IeLx73M07Vth
hUjWIYUNbUsCa3gsmqg7lbZuLXEzxVew1AD4tDUxhzTM8R2DaShfhC9sLHyBtqyt3rtgrsXhjcuv
cHUVjghqiVnBUacy2PtFkDI9K9ulQRbRDqQwewK7p2symcmTjuIgTdzvdR4Wh7kPwyVJpPnJQb2J
1bJ5bAO/Wc3wsqEgMv6jXXb41+dI98R/cJKkJXXdMCSCl99P0pDV8BWtwb5SI3LHhOp7F+kPzSy6
Qx32Ysvv/OYYcYKAAQqf6OaR7QpOoarXidroWeo0j7jzpOnAttkj9Heo1ivHAj5RyrKiC+TpqzbW
6RB581l4OVRtP6tZt3NnTw+7P+DUPcsqfkWxbu2K5hRm/Ulg2tg0ZYgcxmCI4AY4hZwMnmAj35nU
2TtWxflJIv+pR9Pbl/TmZ8JTT32frfTSBYQqFLqFihHMYzZi2YunS2qxyCVRL5i8NMhZaLYVXmEB
CM3dUyYw6yA86iCHo4CFxhwHUfhN0217B3mnJwnnFHXWZoIocpaOGay6KbSehA6S2Exm55g1JXmf
9cRCcsCF0RMnn7G/MrDUhP2ABHVEAyTaZdXo2tLDhbhgSP/NGbgsB/Y663HI7UXt4pImPQq7f+bg
ic8d/YgfUIeuHniOttMomu51awC/5NV4lCD4kfRMxCkcgVVTOCdkM901mnF0tD5ep7ZyLnOBry+O
RHhiUPWtMxuWjQa2d5G8G2jd3twE5lZL1BAKWHeXURMCIZWMtszPHgbKmOVwS/x0BZ4c5U9Hn+t2
ByJs4B4GSUVAcnWJSu0uHXT3rq40uslhipyUWIU8bS4IHPeVQK1TYOUrZKEfcFIVNq1qI5baAbL7
XhAo+mImmb3ABTI94G051MpZEU3ilfG//jyMChxZNyto0RO7Tox1kxEBfMMwuWk1eqGxK+/b8jkz
svgOKd+FRAXoY7bH1KFh5QmyrULwHJuRmNaKuedgRd4SFuWX1IGcgXGHU0nri54ZJBesmmGkhSem
KcWmbHDP3J7SQ93KLP4wi6zYk538kXNJse01MLu6Hs6ghNPOoP5EtQTMZmgfTXPKNuGEn0K2AfKg
MRBnTq77XwTGs5j9fhV7psV2VHdt+9aw+W1HiuoU3GLSo3h0KA7GzIsxFXXy0NBRuXBTus7OLY8l
t+5koj0aIfM1o2pIxRjGajsRT4JayKGiUDMq067hu1ndOvLvtSx/sIw4f1JiRqOdH4RBnEOE75Rm
Q2gQN4zfM3IdcwGfMt8WRvnUxq69FQ337ds6a9YtSPK0GfahD846CLrhzk38z97tryI1vScYZJuC
j/nSJz5uGvDKQEzhAnPPJAMBc+XS6F3Sqn2ifujOdGhq9HTTDCoMWnP8na+XITw1B32e5gN+H+Sm
xhhy1GbXvfhVgZo1w5tXOlXOLw7yO7szj2AJmEN4HmTmPOi+y3Le4yafnxy96tdpQIp8NRr2Mi+J
IiU3ZNaK8Nmcq2qXgJpcpdoYP2X+o+Op/1vM2nn03XTvWSDkuoh5U+WzugkZPPR6Js6+0nplwjzF
Pnr2wa2TOyrF18bRyTOZjOTkIAfZ9yHB5MEk4rXXyY9MzQaDDmxoE0YMAE3GTWWxyz1zOOqqnAli
FPwpjm5GmGO1sCmZrq0+L7HjmluiPfCg2dy5iBfamwkbulGfqeYjrdqkab8F5QpqU2b+xagKD7eF
Yy9DnCJbN4Ri2LYa8pUxoa8xaC9RD5oi90uxrSedNQ5exbqj6CgKwz7mxhPRdRUC0x69p4881i9i
m+TDcBWZ6DZn3F6IFony8JHLIvR3aMmHVcUEreySXQpyfYG99DWMEStUozAZ1jeMRgKdjMnUYw8L
oK2PnQmEZ6Ryyz8GO9UfC6dNtnZhBoeIHvgdagrU3C2UkqHKPnTrjjuu/6YVBBr4LVdkoJP9hB3T
VBaRo29lySVyo0OBJPYZze07DRv9XKlnbeURDTlf0T+YSLUdfNN5m6wDaC+k2bxk8B7vGtHAqwtN
uUR/lZIyLBidiMzlI/SSq6ug3UnB9ttKfvr18O5UrvMQvyAXDA5hg5B93DGFKB4i7TNqQ3fZMs05
him9+0BiISOd113ponCfrTnNMCu3RCzFpA+ggLYREzsvGpI5VNPcK2E8O+g6MYKH3H9JsSRyW1EJ
gKqVy3bM431g589lUOCrFLk4lOKpN1XCT2FG390+21X1mSFOgZbcdjdtAY/ajN3jlDFpli0yszkh
ThXQLJ7sNnoYApRhWu9sApxZLK/l9JL4fO0ojsKwnb9VIzIuaAv5KrPJH5xYxU9MpBImkt/LMSMm
wCGXyIjtU08i2b1UYg+tH9P70qofu5bhdepV2qawvZR0ALASnk97Eu47NZmGHj/o4tc8IkYKHx1c
CdcjrD0fBN+WHhS4oYffMl1Wy2Ho5X1sl/Qc6k/6FMYlDEqPgLYowScYzhtPps7W6q0Gc4a+iYLW
fQISZpuY/7y9hszo5Frhc+y32roMdmnc1rtqGnCDNHZ2dHCXrzr2T4RRWP4u09xmo9eMdXEgEaZT
EkRlF2vRIp5MyUCa0WP696NN49Tq83RPUHa76giSOFhJBq3PxvMLBAyFeBOhyxmhtLTV8BgUaLkM
dxq3Zj8dMkLyFreyebLf2rSs92zeMU9MCe54UHi5NhkXXHfoAbZlF3+k8ZBuROqKk1GJxaxBIQfu
Bv+nAPDmTCTRDdV8IVqLGLGyMkH8WRSzQidaWje/y1zu8AR8B9pp7ARypb2nUySQgugsk0gOFz2u
fsw0i9fCzJReb7gyQ/A4ad49FwvWddENl7REQFDl5s+0CtB2YTx4tab8LlDWAausWNOspGbS7mw8
7wUld/4NyMsM7sUWizHsmh1RNvLXnfJ/Jkv/1WSJCp/tz38+Wdp/voXFPwZLv/7Gvw+WdP0PYTFU
YoRkCodJ0l+zJV0yQTIZPdGbcdXQ6c/JkuX9AZjAEyQoknzmGfpfkyVL/8PzbM/hW6EKFgZS/53J
ErOo3+sf9SME74sZEzMu01W7nL/tsRF/Vp0tfeeiT3FPZG6xHLhr4gSYyXApoxRFXRriP7odyqjt
N04QYjmVzSHVowajv3p4O8QNhnsCvomhpQ13uB1mLWyAd3G4PS3oR5BJmoabdDCinVlryEPVoUOT
dYhM48+nv14j12dLchv5YlzT2AfTClQfh9sjoxl50apdgiekT6TVWJeHMpbcz24P/YoYBpYzls7i
da6cmhTrGkKBEhlIG/BSAS2LJFOkOdVl9AYa+GEG08hFrdFInF1kHSDiZaAwbFo3O4eNilwZsex4
qE3NtmMMnztiAXZi30zJu8f9lmWr6g8hBi78cmF/gECobyqjuddsXqpbolUtTSIqCaryOgX0cDTJ
ewpi97mbvL2ECBph1t6bBt3rpMG/TgVaHsbZywCEqYdN3fCQkCI0xvpIg16rd7f3qZUOQZXqHYOM
lHtIL1UazIfbQZ+rcCuG6G7sm2IX1dMuQBN+SGqcCOj+KxU6NeKOS0tCi3Q2l+1bHCXHkA0Yi7Gk
jwo+EkDEPgjY31ly3AMkfcyyqCIMA/zULWVXpdjqA9m6KG9cDJIoTf46BHZS/O3ppEJzV/kQP4yu
3m2gUBaH20EoMfntkVSK8tsjwzWcHTtQMpDQtt/e+e0gb1J3ddBmupljZmGmYACDrZTU3zaO+02Q
bA3mpY+EweoL3NESw0sQL6sH86Q3bG0X1bNhP8pkOX6ShYVzEyZD0WJC3FDz99pGx+q1SDcEpy61
ZVYCqXpTszLtsSL/ruuuPKLJ7hGB+NJjQzdWDSQ2cdcSNjI0G9+hpXdMVHm0yL8lP/UVJp/X4hxG
a+o8wlqbhLpnVSDfa+Y7c8TX+VnYGzrvNbCCmnHNRHBzuNLbQ9gvhmV1pEkA6RyNBfILYhr387t4
DssFpaOFy/2KhU1y51+EOfJZeXTEnkkapkoP0EK9ojsuLSIiIFMcrHztfMX3NJvgMhgAnTDjkoDR
LvLH/NGMN86L02EoVKcNY4+NvtLCJbWKrEM6bGP2tbSFQm+HkypFRo9jdlxUclkHl9J7Lz8ZGHD6
7vqn6IGSiyZzsG5P7SNAK84EpByVKLq1qiVRO8yPJuUSX0TH4gGsf3PlddJmF3L9luxJvj9CVx/x
0yzK7zgtGbSkCGJ7jAQrYE4xqFOMOEvEhhbY5sXYb6foHgoISV7TV+cshvqDCCaJqBA5c7IvquX8
IXDEtZgwF5zdltQIIHHeUrwxifAwE6fr5gLFFJTmSJvVOGDS7q4mOfP3xrP5Cu9Vt1lDFuyxSc5t
HkxIAAxNH8kX35OaJP4PXeex47qSZdEvIkBStFN6eZcyqQmRSkPRid7p62vpVgM1anTjISuNrkQG
I47ZZ+2nO0OCFXkaz+ahNAIIGozwYNxIr51Jy+yo4dthtZfnXT89z6abbRPcUwZX75Zm/YmpmB4w
7i1wFzFFC32iPJJsgx2p/9YpB0O58ON1NtnibqqcvHUg9Rgfs5VwxSWVD8OyVb6U3/GDUSOIbwtA
9kw32T1VD9npMUL7KRov4nHAlvU7ryw8nuLEydfyjJ0iUM5QwdA7R1a3T4tjv6rO406+0ROrrwwb
YY/EYutXRonA20K2lwEzsBGFYmrJglIzT2bED+cvfUldD9+I6FYv3XguMoH/QfoWcyfsET4RnS+k
4267V+j0/UHyB3llyWQDrm6nC+3P/Eaitmx+lR/MKb7iH3PPvjM1rnaMgKkQrlr56xQCNOgteaAE
sSx3DUPMrS1dUCxXtrlASs4cF4g6ZfsMSBC30xMhlU1CNb0s3BW+8sItssBgPeSUL9zHT9V4A8V4
56dfM4Par5mZ1y7KCsgkA1z92nSYWsodUH3kzogpr3FoJS6U/9IG0gHjzsGbgYQAFSB7BmPrgfH3
fHnTWQSkj9K2vTazT/aOcKKZbY3aDxlrph9UbFFyp0YKPJe/ppdd0Bi1OHoyXm7EUOrl1p8S3bQg
+WkjX8M+w2Ky9SA9HK5588U4uCfdi1/AwgzwGbC6cUzk3yc5sZPrdFJXeB+zLQ5+5CrzAQks/B1b
PcWfL2J9r/DZLYdbn3iveblLWoAlVh363MtH44ThRhTn5Ue4wDj62QbZTvgGrcP9HQQ64AuevefH
+HD4B+WY4oQ1rrpz+JozSi6+1emOKXgGn6OwxNpqwHKMS7XDpptEnIFiK6Sa9ZGwKJk8F9yIWhqc
Orz+3AdGrczxJEEautqex3ufr5M7ZH3zOzq04UIFgMsGMvul2UYiZT1gQozXoj8l1TplNPHIOOIo
eLwMflTAlyZhpQu3ZgJDP3okfvU3VN9ruDaRLE+7dLL6yInOg4hP91nV0JfXQVHjuE1lxW+lM0VK
Udw341YX//Bu6hidxxuL3TZ3QwWmoptnv3kSiAC60Frsx2sJdRSyCMK34+sY9je5+X3Db3h6ARHK
ukenpi/psproCkpLy3e8hkKJSxxdSCFsFm/KOm10nCKxcEWEZ3JnkO7cHswMgNeEfAn/8C+b839M
Unvh6PLB2P9Fn9hs8fiO0MJaHzTH9lF2TZU1uFDebmu/1sPcDq/1AnJkzNG3FClo4G2A4CT67rUV
suE0nz+RlnceXA05DyiGygW2gruipvDrwoTsB5+3x5Qi5QHcB6VinSK1AF9EeXPeOm8ho0WVm7lN
L2Ebc5Rmr6cj0LNl+mkuZovkoC2nQNnMtq9teDIWrOjckpbCVacdzxaTMisKixV7UAbcMDcCQ+A8
3jZVG4qJGI66UhgA8XzKR5khcXVBqhweMnf4KDwm2D0gThnGPx7OaU/IE+0mHQHxrRkfmZbMO3pn
5kG5g+oPJszKwwvlYHwPIloF5ji1bdSEX1QcI/K+eKlR17dijLRFuwISBenhCReQIBKOis1sAY49
leQyHSFX/pB8vAqvU9dSH/SKY2RrLbT5fbl0o2wPki7CPI40kdV1YCM6vV8KefL2AQiH6NaiDv9b
YLN1EnZK5UvAwjl6NaqDMC2s5DdO93KCwacF7u45+RRVkBtTOx2AJXZOSnsVcWiFONhNZkszPeug
zmWGiumvW/G3cinX5meOqfee7wIWDZeP5Qj7lkjDNi5V6fCWDjJqTGtajb5xVy4Q0lbZYaJD/d5O
2z9Bd+oNlEzECX7bOb0vO6Y/c5+3di/4/f7lRjiULbp5sx2Ws88q2GsAmn7r27hhNsnYlrzGy30s
leBJUcZ5dE4yrHMnvYoMnX/UhS1CylpyjZD4T8B36AIdgek34CoIV01yhTlTzn16RuLTwhy0cYV5
4i7HJIIv3s1P8dKByxnc+gSft9/nXgam9zgtiZV4FzjswKD2cQVDFZctEHTi6LTHt3I/XYZLfeL6
84/F3bIET2uh8MrxFHHtYt58DB9Ie1mxpQOMvIU/l22eC/0snV6/j9HFiDB/rplyXJAGDCVaOkuU
3ei725VfildjEf6W/LOGHBGhDJVsZkUP3Tw6Ch/6Dwun9qWT2F4QNqhnaeYznUCTgyRCEy/G64hZ
ElYj/dd7xPIMoZJ51aoN6v6AXFotfPwSK2qbHi3oNPWA/q6o++KGha0GKJjnLdm3CsVUr+ncLOhE
r+ho4R9ize16XwMRnIN1ozPkzb7ArqNOkb7cptoWP5zTJtM6uTc702p6+MUPU5l+u+laTIZsOTyR
VVXb9iTecxyjrwZ2V1769IAJMJDWNGuASlgL5QPR7a4/1IdaXkux3R9mhW+m8/QzxocPxPCy2uFe
ABG/OqbffPhq5g6Iu2zwg7T9zHhR7eizMt3TgPLj7/WNLDpCvKDN32whE/GrBXMqUvA8KO0cG81n
BtyDGXMruU2Yk27SbXjhHXV0pF6x/Yy2feFTXQMCRdpk/qmE529en10qGEr4dXzUS6QAQfdTUVMf
rrRi0fXT0qLktVCl7TDnmucwX1bDC9E9U4LvARewnVY9eykOaRlEr7dMfzbAJS4xKywkY/HvP/oD
W+A3i8ow6ls4y95u0iYDiB1euf+++ve9f/+JFH5qigoRhgFdIaNQCQ1Ss2dtmDh1Iw/WyEAa0T7p
Mo2Wkozv/dUgjf/3VY4rHVN6759kCl7gGIgsR/rXIO3evziqs/YZ/L9/rZQAYFVtII5UAz0B8JYK
16qOeld+EiniQvDW3pFndu9/UDbeyeaMS20ylIwp0uLZA0tUXpPThM96gXEcx/6/L2clKf6EZ5Yt
72h4oO5si0v0W/zGMqMKtrgmRWvYHu04oqbr40ab0+nqHfABXQNJxxF4kp/vLGX4hcC4rIOZMu/1
hVFazzt2EQbyBiuhn78RySQw0/7EDZdxMX1Fu79JECFZJJPrXmRu1RYSEA4+L6pom27dW7otH7Xj
bD1JSLyXguExuYDkXtbd/Pd5mXaC2xKLmihhifXd8sKAWbh62NG6+5Q/SZBeSz79JkFnbgl2G2iW
uZ8eTucpn926upF1YirPPMMDLz7mzg1oPFb5tPpLBZLvkwnYnXTTju1dmJzol146F1r5LHx98OTU
4d5PFTIal8E3+bf/SXYkqWV2UO+Go+4BQwClSB8HdYM6frw/veecwIPeSLlqcQskSrKbPwGYzBVP
vt+HJ90S4r5Pfc94BZcO5MYGl7138kx3wQ4/m9/iVkWAMWzs7eApS0suHpAw8h3+LKL2gfTHtORz
fQShzWgWTp3o2NXV7C5z/u0bnzvSEg+vQVbQY3EeHre7bK0J1Kz1DNR9u4hQZFmzzSRRKnLR5QK6
gM8i/gxQKRLLTAnZ2yQYEfG+aTUwdc3CRcHFH/FSdBec5hp6ZYgvCRhaYIAlNrd2MlmDF61YlWVi
P+8JtjKD218eXM6BSy2436M9so/Fq/BDtwEUzLX5C6uVdQgYym28eDHDlw25jtX57R0be+WHV61m
9muynwF80MY27wBqhGP7cHP+PuAbB+FQMeyzVkrEH5zvB/Ln2ZI6irSU2FiOYB3xhMdkhvHBwaVt
rUCbsvSDCFUclhZD+T9lkF3qkAyfmAqQOHJKeGZudYLNJznKIloqboRYxEEiirHvAQ11GWOGShHG
4lsaIkgfBCebrbkW54gvx6A7JVu8/vRLtWAgEzDMtrg9joyYzApn+kGduA97V0/s6NSGrEyb+2K6
/Z2CMypPTGAHUkstduUfkOJoL+i4k+HzOehtIcQNj/K8DsYLd6PyTa/chhSEPmXFSk+IXvM12Uv3
DgKD+KaUnkkikLIHF54wm0sHgvN9iZV25Lzl2IWDKyO2v7An4IC8MYQBbmt80TbeCH5JOVD3fx+c
uU3BTJD272ml4xt49qVj+mznxt+o2DNhrUKxIHf/JvgjPdX8cv4ulmHs9J6/c1UyFHBSVAyoEQCS
OYt/UI77FXmkGNnD7bUK+y9myB80YzknGt6Er1U2BBOSIViX3Zd6zwM9h99lvahOJp4uuyFKawiE
F088j3PseCkzYWQvBePDgpsJkPmJdzLPOHWwy/MTk6Po5XfM24kOUNTxLjHyvURD8a63NHZze6+i
m/FLFQHB4JGFkaYWj+Fbr/sgFacqIFxJvtU7i+QBLt0aBbu6zV6Oem+mfc6EdOJlFCSuOHIgZf8s
oRulTpERqy37XbOh4aIDJL2UMkaabJK8L4oTc20/aA5VrmQ33FAYUMrQIps61qRe4GAKOtJ/V/zN
are5TcBhuWjDGvbgi+M7smELGn8N9a/Mg5iV31DMoXrNfYGyTxQvhrVJMq07zT1kYIClvp51Vn7G
fNpPtnqLYs56XfKbeZjUTZ66Q+dIkp1l+yz9CNmZLlFhM0ba1340rJvxXWZ5j4QlmzHk7KU4FK1C
wWMeQrUZn6Ofymw2PkQWGz37ZVytXpd+Vyz6IDxONIXo3livPWUtZhtc7m79k+55SKLZEcsSfNZf
MyYavXzy88fCZIhHs/BbOMHP3gMiodUHK+eU7xnFrdblcKbqxUkUqruHSajgcuTUd93VN1TQGMO6
8Oy2yCHW5VbbTTtaxBosaHalVUOwwJzFAuIeAg/r/XJ7yGHcxwpv0dN7pwBOfeTO88gJFyazjP2b
5MQOi1t2eefUaCY/QQg4Q8WBtTSuC6d0Pez0G8JF04b/L/6OStDxyMFKv3eqk8488e1BtsDZ06AS
ike2bhWEERCniGJ02knEi/gE//673twYxRWxMrNF49MRReSIfm4V6pI8O/TLLWbJKq6izKUjDNbp
Gy8eRZAXdi27EsknktZqAungU8IyfjlqUfzGky9kVy1ZckKxi7KwGGLWJVJNq/0YDvJvy20+8rhh
kZQPLiVxaneJgJrXexs7Dy7/oKLAM7ZQHAg8KLLFZv/YAG4g92cGsuOxtp5fD3QKdAKuqJvz63Qb
1jxpbNhwlRJw2oj3pHWWnFCfweDK5vWcoc2J9iHLqZiToXKtBGhVsjfo7ivgqRWwE/QVuJ/vjX5G
fst753orxwZXpMrVilUGAWo5u+FlpD/hcbsIIarOTjFoGj0j33asxp/YJT32VOTBkZvm4Lg+tMnV
62CCwNG4yDFFvAXmWKDzmdlZKpdaJ8uRdj6dfjcP1DvUfIqf3PCwXz/KINJ3aYwkmaVAVsmxTV+W
kevQjgsbHkkmuwxqvhcKlhGm12Z7TD+wA7G6Yc2xUVduTJ4cojr0zA3brzW42pkO8IMYSl5mpsdz
N/xKzdE0vKYnu9yIJw5FioIdWdJPsW+ieeEnXqzuuCmzi3KK9tFJ+cHYWd/0yx66ygV+D8MOVhSY
oOGp/TrSd7KLEBDZfYE3uM8zqnDAlhYkwgoHdEs8FTyYiMdZEpfhl9gLi4GW5pCNLME8KJFdb6X7
1GOraL3uI5eCcG7ffqgMhpyB8GARHznhvmEjeZejU7LFYs5gizccmpO2yL/Sg+hqtwqu5wN8kYVK
hoJ+N8ylC/LFP7MOInybvYdNW+c5F8Zv1CKNzwj5F9uvwrI8cUgCARaPXNiwez+7zS+xOGNJLVkc
3jLlWvjiSE8XkJ8Wxrq8SnBR/7BamWrvZZxadLoJInXRp2KTcg/tcMGI55NvKe/CqkjJEuu6v3xD
zn/TdTpuRHsy9LzSqTpnOA1udM55AgjwBg4+LDgCcGc5EhJL+3uwA5sWUisRVpxLHZg6JmP48mJc
yX/suijgYoyNt9GSVdYenz8KkhTrWTtYr4GrXU37FmucX5hc7OBaaZfUgZLFi+bH8AsVYJHsqkMU
sFq/eZO4RTTtimJpCZa3sapFOFcI3XwoMDJp+804VxvFHZeY0HoIFpuXBaGNQQ4gOX8cy/jFA6s6
EXqpy5SkZJGtpK362k3wm6iR2zOH4PzAHlXPAlnyMhpk2Eio7zAjlJaRsXqU5D1eCx6+WJHa9Xfz
zsMJBrO/sFjkH7l1uH4WWOVzuIBpw+o/jZcpcXigHC7fzy37eK3qY3NiU0yon1C/+YgJE1x5rny+
7uYFrc90SiM7v3EuqcoWZP1j+uagIfwPV7NbWDkPbWl8E50IqE7B6ifzxwFCffyh7ksKOsdU5i1D
eHO0lfwBtSi79EH3m5H3LLJtusYp4qrWFqaTCBxWz6Wiu6AtSPeQUSIjb2v6LZY8L11zHWGaZj2C
0cVd5EkErrqIYTwwsFaxit1ZYHrPnbkcg/EwXCXfWEFDLUmWYNe8IwdI3kTx2Jx63I3aCmUCKZfo
4gG38M4kQ39kj2ze+4aV3aUami/UBCtiOO1dczZAvJCNsfMRTZZuXYH6thTk0CvVhwRAO+BDjB2S
aRH5jOHMcFB9eQYV3s4G6IE1n+Cmpo+0p0Dnc+w667k0sPN4wmW2UjiIeNeajrx92UaA3A7r45KN
NaUWRbVh0REiy0EmuQSIuCp9S4t60d6Gj77x1MGRr9iuYFH+jpg7yMokh1uyPgLTA7w86cbk9rw4
kfEtaQjMSSz003vUYZ1tgDhnIobBwDjfqUbzKVJpZdOPAoRarB3hKwyG6/gn8vEKS1hXV6H1uu/2
DJfPxDBzX7V2h/MjmpmzsRTvFK7U3lUuwqKW/MdhPA+1q7YepYviJyFC4l1RzQdrjy1vO1ug7Qef
KMc0AChucsPdEheYB7a9sGjflkflaMurFtegjnLKTX3Y4oq6z3ScXquZy3TasbpGVJRoQRGMw4PI
KcZQJjko6a3nE8Xz4RoPzAh55mRDecByXl5RSf8OGkzC9+2B21aFFmM4FN6sLrQMyZkokbONMCxp
CT+trf/NzjQ9GI7MI1+lxSYF8W72WkuZ07As7KizK+PUdH7ZePAnHqTBGQrIAKtiuAZC6jBkFQB2
FXESesIUsakofpeWZEdXhjfxZXlRmcYau7ZivAbgOh0kzEpCIg2M60k7SfGmLXRVjHd5YHbG91AH
/DJ5QTYxfOama3ZtWE10M6KfyYNS4dFb3FUbVDGMqbmyVy5yHh5CZQ6SaK26pVd8dWf13q6S3soR
Cn6JlJLr9/ab/hWTlf+1n8b4Pqjo9Wl+s2iWmBmBHfmbfeC48dEsmFsi4Z9uyt+I9ja2X/G7N8oR
8gjQfvGkMZJ1CIUdhgwdQ2IZQPJFLe5erw2v+OgW4zV842ctGpISt43Kf8d00MJIF9AiVQVElUWT
DgfXrLelF4YtVvw+s07SHejL0wgk06dpiekZcuQBWo3hv5orEvnqRdPNpk1UW2PnPyNffscR9ERh
6XQ2utPqoBCUoz2mR3ed9Qu6pvjg4KTbCKCWgJ47xhfBcbjR0H3DsJwPCwIC+oUkfk7PA/D9/ER7
9hQcdsunuVdVP8bwOaiPkulNBgGMlXw/wJFzZDkQG79aque1lYlOSjc429LgGEyK0nQ/AxIXDCF4
FjcJI26WuI5uMvsY0b0rA7oJuHtEwCnzmrgCvd/By7DyPfBi6p9A0JmbXUHMXD+2ibpu4IDBQyEG
xT7Ajny27A0fl8g4uRIt5+XqiRXBqwiI0cwv/ZTP7Oc5/Yk0l6Wer1LbdI1PKgG6NbEZ3Sgz5ftx
FW1on7YfSPQN8K5MjHyQw9NQND9rRGYUTJJLhfqRIlTBJ3CF3+Hb+OSQk1XnfSD1OPIu8hsgYY5v
TjiUhmyu/RH06W++rwhx5vp3oVmVmz68ScZuYQXvR/PVK8xbdJucsDxJqUevf5xAtLpt7TwnJoER
2tKk8mkdPj6cqvboJtMvA44jWe03B+jMhrZ4KgwXcTdhGt7OqSOeYZ1sBbYjmc7Ui9imGkDKugm2
4jP8HZHhWS/WtWA9TrHXHJmbECUXvoTxDB63DBu1XXkqikBHOa9Q2XalhJodPkFzKdlNw9lMXJw3
UQvBGMcJRpe87p5S5/E1yjsObUHWuuI262n9nKuWEFA6Yi0Q2WH4cqIuO8XOGwpz1HdA6dWtvOB4
VM64PXjNBSJ3KTDPYPcnGVQQltJPBggeCGLw2XBbYrFjdH4dEdR2s1uM+JI3SBuCVlZgUCfHn7K1
k7dtWPHuVOnaPHp4LxC9CFIeN22juc0i5Uoldn2NERskJ1y+FTf+GjMbE3H+fxZMoGSmHQ1zGkYD
1ry6Q8mScEOh6ausaJ5idmGHLm2sa0eb8iTthHm+rT6yA4e6WdMzEBzM5X5oGCXkowC65zQcwPEH
6VFUtsli2Gotol87+w0v4mUi9yXwnlefTz9ZIP93qerMvih2tzfq/+WiwIVBsuVlfXu6oSvM21N8
5OMoTii5dDlm88ccPCglNz73Yx1tx/XTl1EFU1R6d+igZ7JoiO2yj/qDR3P8YJGx4cmVpx5nV6Y+
hO3YWdLcZDJZXvXFp0gJ46xRjGn9gQmLp5eN9GRtvXVod5e/z9kSG3JEyYgYXxzRXHvCnTxopgCG
WdbSc/Gm0FXZXgYH/6EiXSQQ8sq1BExOn3clFBC3ww1+pJcBKc7NQ09LWf0Wgyb0HxjoNTo7AwqQ
XrKSUAbjL2EjrTlYoBrQ+uLqMZr1vrwqjqtWikkqWdJn/Rsf8/vIVOcvDeE9L8+Kef/WonlAr2Sr
s+NLs6x/a5ElwpFu6avkVCqWcTDE96ebodems0Rpq7JoAUJwweJA+ODu8BmxlnwRhl3kZefoa22L
TMgWl8bh7Upeu/oPHBx8Aul32zqNQrhqyVJb9l/TdyrxDFrJH32OebupR6utsHn1h+EcdRtp5uJ3
jp3Ecx9dGTUtqOzqa92HOnQUiW0VGp3+q3NmnUO4kdOzQ6AuWdM9vpBUhLlfw8Cjo0PzxO0W+Ery
4vLdWJaR/diXp4wZAk+YszuIkP4xgVqZBWCTAPib5PIYVA4qVvlD2UW/0oHhhObbyOzWRhZxyn4x
6y4LyhKOfOHf6z0+OzWrdXMRg9mJlqLgFEfhUzuMn1ESSHNZ9RnX+m4IUX4ADZ8p3KknIZrD/PPp
LZ70yWfLaI714sE05iU6silo4luIpmKTw4z4NtoY6yGgz1BqtvmeabBB8O8kf/hOdy3NN2HXiRYr
vjzNPhWaPPExU5zyZNxRXKsUf5bdB82TFz51wOZx+rWmD16j3dd78a4s0y1EQ7m2wQgR4aFHGc+v
W+3PonertaHQQF30SJNZxeTYRf0mX2UnPz5uLLvoKFJsto0tLZ9ycvLV1xdpdUqFIRh9fI7bX32w
2lNFUcgGeIPSnSamwoZ3TE6vI9oArD86dvAC55o5TF7k3tXd5G/M1V/GBTVXmc88Nxsn2gV6o8c8
dGgr07hFN+Vmv9NR8x77ZvmOkEcOXoQAFhKSEwXLZbvJt9pGcLilya3kwVrGXn0o9+Zc3TFfuxt9
5Y6P4mywkIUs5UDdGabbXuMLj+5jgUnOPtsMDt1FkDsic7cXhbI8YefekeZPn4Es2WN4aNIDdHiU
WSjMH5jiQifPh+gu7a3faHxa2rc/75It3qwrupQv57EUsHbgOpOuP6znSQmygxa5K/WvAh9F+TqA
OhVXc+7zD7WYR+TiJ9SpFvIOhG4sX4Q3VB1oIuqL134mz7UtIWZafZgLcZmzfXL0VCvWZbnITkXs
6F/ane91mM39skWwUKTPBDkNkf2lXsuORMQWExE5lbwbWjehUzNBxkRPB+HX4hMqkT8js61sys4g
+lki4ke9R/cp0HIjo8aoIfkiei9nHz1B0suVZB/XQ1O1xO9qxSshljVm9pucfh6OUKl5nRiL2IZ+
p7IMHw52dB/5BxwuCi9Pq2Agh8o2QsxjuxYW6Uc3R0Wl/evykzUe5NVjcoY5kXrJ1sdb5MQkQXwE
xoUWNkD051r6pK77OxJVraLzc/WWiEUO7ifhNDe31ddjzqP1op56RRNC3wZzoc7KVgLHPfI5tzS3
IYpY9HDn+oqtClwq6Ejs2+O1ortLdWoRnVF0CCttT1WAye3wxkn3kaYLY4+wbI/Mdd9+VhfRqYmj
M6/8YsfGjgCswozlM9tygnDSaAtUQ0qFDI1CuE2gKVXrCLfIPVG2vpMmZpDsgvC43k8fzVHdDcva
z9J5rNg6ke259tlgtkwQCkvzI4vm2kZEQMLJTPnj9S1ATHMQxSwTDCMQr3loHimzEPVOD/j//uSb
DjvBtdad8Uyvuz4nZxMuPaJeKv6WeQLybxB+ucwlLq5ZuAYpoxPXUjHmuyYAPIuW6vTH1Jt5TT5I
GFpuZORnJE1utas3CTEHaU1lg/AsZCJlN/9pv8hU495PNuYtPNaE2hCP63mbOw8xgGlPPBkOy2e5
ScRA+9a+U3yJuVRcxJWuO2oa0EaPr+RU3RXo5Di5Go0rcasT7OZ2uhvg1wXFMQmemxkPZmfrX8KO
ky6fbfPos0LDMmNxKeRTQyBOq3YIzOchzvZAd7AVr2i1Epj+VvT/LsQQMOkJMwrKWAwTe+0p+h5T
Vw4pc9g8PuzUmeHmRTCUbiXZY+p3WB9iCUOqp0Ait2oJtWzAKqsLqsv0XSle0WsCioogal0sW9/O
brwWvk4T32dr6V1NW+ifueSW/nCPn3MsSxFkL1XNfkC17V3mzBUMiTCtwqGUyZ3cZcLRBADGoM9x
Ctrf0Ye3xxPUv3sL6kdzSZGoRsGjWIFywyHvoUDOD7AHBEWBjIqdj6mbAhGfTtJmS9/T4gEBzI5f
7xCW7Ia6ZWQ3GNpwVkFj2TOpR5A7tlt9btA27QOAwFjDc07TlvYiNhzmTKdD9HJm46JCBKEt5M4j
IuEN59lVCpGMwhHC5Tbp57AiJQ4VmhHE1vL78leym24xOs6FJcPgbXGI062cr/MywK5YYsKUHEg4
C8N86HfPCe8PO6cHWdCYWIz9epbdJ22hGIjFzpNBueYZEJYQlxELESQwm1NTDCFkJ+yWXSP22Cu5
Ha8Erd7KxMARUR2DrzDpekdjHIri4VU5mDvkSR1+0S2jYIwJMVhvERg9S08qviJlzvCrOqLhOLMx
x9q8P2n3fvevsd+9u/3/6/P/+59gKBC/5Pjg/e8HDyN6V0dq9HD8ATxgHB6Y8Bl8VX7M/31vCjWF
6Sl9h9+0OQdp4+YdhbGk4UkoBYpy2itsF3E0dJRS+EovUdQPk6TOq3plCAq54r9v/fuhjO+q07SU
tv99T3o9+TE+SN1//8ysQWVXlem3Crr6PJFhXIzxjzS8tfb/vle/f1ClSO3//WdqGD3499X/fvDv
9/77J4bSvc3H4r51eoX21r9fyjNjxo73fqF/v4rZIIlJIqcL3BrqbdTPRwg7jQK+CT/mYMablbTY
8OuhKbwwav0JDZCctC1uUtrkaE83PqXdtK6jaT+GTQs+krtW5DN1qz3jbZY9vsxZfpgpwpcs9q2n
ZAru27Q34nSax0Li1jyvXbgdn+MMcAxmDGV2DQWmwbFWHr0MPV0a9aP/apvIy5OCJI8Kgon9k5oh
i51g2zA6KpHSGDppcodONJslGyFOr3lfDPM+Jj5l4oSjT+Pc1LqYxlXTjUGu0dmOh69CLOSlEiKL
YlJ7MhSXuwKdimukir3XMKbLGqQ0OuzyVpaWpkr3gYkJZtHoxRszr4QLPGF/YtTTjamQxspeBBxd
r+X4X/nMCRIYZTEtyxh9p4raooE24E4dssZm4CBMYYxNgzjOs+Jx7RMZE3COGAZJGHelh1aW8DmB
iMQJpm0ZeYTKMCmS7wrhpYlFrhoj8nopCWK6vl9HmvzbiMiZtQcK/0byXi/65eVjEG35pf8kufqF
eQlDr7EaMrgNC1hHmTAaaF/wApoz9IapAa29fiZJDjgTNjxBLIG/CsOTjHWL9SSPM1PGzx9jfCbu
gIH7GB/gp7UNarG6Jw1IpsgZldfgqIzH28Ib5xk/znHdPw9hgdsFprN7INz4uc0gmOiP4uk/8xeV
uCbLF416H6dAfQoLfMvZJAo8ibjkboORmSXF2cuN8+4aio9yXuZ/YoLyAZoySdOYDQw4qguTXkDP
0EMsUXOoYdxukhaKcvvea7LnV1wxbSFtkrJCpFAYiBZeLRl5qt9glbe+HGp38/FaT3JGUcqQUB6L
+L7FyGtTPlGkUNuUcSEDuI49XlaEATRagl4etbk+69yiHxkInV6oufEXEXJ6ijOtOFesRFcaJOqQ
WDXIMuLIlM0sMbK/enjUSygHwJipiRgxY9XJk+cjHB4iOg0mVcWM2FW/sQWWf0oe/STwiv1nxtmW
4ohsySzZ9m1aXwn96mVMC/014ylJiAaUpMFVmbOgpIJWtTSIakUTQJNqbAZy9qVid+zKdXLVY5lA
LkTrrJdHMSUl6IUndeWerqpI3TBKONqSmXnsFMxEZ2WqOjVbWVLmKiYfKPmHXchCcsKeYoQcGQ5s
DtS5GFp6z79BSLsVbDNgCPLMMd+joGKcx2+wkbroCGmSMBr98FWkdoXotpAVdIbMn49tJvqMIKsc
qEWfFeBataXGBegrqoc5nGdIs1TBIzByAYO6y/ZVJ6suJlDJG6K+Z5ky5PoVN+NCYpgbIaJBIUSJ
AkU1IILQhojTARu3nhZpHF0fTEBbhZ5JViGnPoStzo4x3PXlTnl6DaYF1MBo/vfgd77rlxKTAKeX
+vU6K+luLGlNtfQQx3RC/Nyxgh9vFp9AEaug8RmbgpOnk7jXlbzdFjIpTDp+i7r4OY7ca2ZkJ1eY
UhdZ9r0pyO1hFoE8l6fZ1lAoOQrKGXoEZ/U/CdBEwyUREdvmTzS4an0Yc0H5TCk3yjN6lZDi5OjR
e5kiLAaCCBnMtKU3RrtI+/gGPj1xGaJbYm2qo4qEs6T2NEjHiLGEEJVIPFV7U2otA8DpspjRJk4q
IodWmuESWxW1x3zqVsYHU9ZwzsAUmLSnnr0Nid5TxNQMmQSGGwaYyeteNeM3+mP7lCJ5I8rdtZa7
U4ErS9HhiNaOImm8Tn3igeP1Ji9JQFWa9i8VvKyYUmwnm9OHsvwPe2ey3LiyZdkfKk9D30xFgL36
XhNYSAqhbxydA/j6XOB9L+PmtSxLq3kNgiYGJYoiAYefc/Zem+dlfTNE9CCimDmFFPkRLSJs3FMC
rS/IfIbk/jliiay9Ny2nTRmVhJ85OBT0bO73YJ1D4RTP/rTaFZzho/eSCE8/22HlfBZO+XvuHX8H
8mSEBk8PvgwTxzWCPEJaYhhlEmB/00n9RGru6zXp6Bb10qBoaRmxs1vi4T5tugRevv9i1WsoVUGf
gtMMpVwHW9LyliDmKEfpt+li/D1MnFWVOYfC244xekNgaLDTU/WiDQ+z6l66GoAaKMvITTioElhA
5hxdkclmc5wUL6lvJtsEePoR/BmaYygnjHHQeBAni7aw51QExtlv/YHNdMXgY3TEgARa2xBTITZL
EkdbkGa3cLIRN9tWHfrEoA96Qsp7VwC9LmdAKbRHPSgZlrGQhLQgbFgUYQYlOPO0LOgxurO9LfMO
gwhPMlHhDFkAhu+2Ijecq3c3BvPapiY7HkEEn6mv9bDsRrQrotGvnJbmcrMQZiNmel9GpDGE6O3X
QqNpUHrnpRdLaEnUE7XqepRLoJ6bMYPT2xwjOy7CGvAz+StY+7KYLn9jR8PVGOE7j6jCcoD8TNAo
YRCeKCQLsUfX0Jzhorntvak3IkxsjSEh0cKbzKLr0TnUfiNX2CuXwVPi+jMOxIIZpkCLjXJEzuN4
JZ2u2cWwsSEn2DfzRM+4Pvq4/DfVwHw/dS1A5zWfTYtRJodZAIfXzvYpg3Z9KuBjIZDHM/2qe3SX
Bcd32NNQq7M5pUgUz37ReUHklQw5yb+TvVU+GlX2IiT5ghMLcjx0ij48xYhWGcEQY3qpugzfEheT
snXhFtrGS2ndzGZrcyFv9mKggTlrOY6tnsjClqFr4/mvjmert3nwvqKifARAvtyUw9idVHwgswHx
pZOqk21AcwCKgRimpAvV+t7Zr8pfdoT1fNSY4tfZ3UQi9tFchueVs8PByraG3V2joFLiAu1mJo0Z
IUGbkr0XOq4F7w3zp9Kx3shH2fmQyTaZG1H4pvSwTK0oUKPp32Zuv9St1IOp0UDpkOBB8HowUr8E
9kgsdaNbuypHupB0D4vrHuChB3qKqMHQ5c6TBEqVIJwDM4Z13CkyMvs+LNKJJhYkjAaov9MuGMYY
HjSlsfWFLm4HXn/Q23FLSguZHCJ5nycv2TtqzRmds9K6t3ptH890k0oD1pR0x3Bs0f9oHZNtSyt2
09Rlhyhd4KCrO1nU6a4yk12S0r3SE1T8dSaxIaUDZsW1BBJtEZJIp3cjl+nUv4mVPh/cge5Lm9VB
LkZ/qzUM6YskC8h1cUje3jgx41Xbwcio6T+26r88refb4jtk0POJ/R1vWPMclYt3kGegIdbjYjj4
bvWrBiLSaWFzsltekiy1tjjA4dDqxyZlmGNFHLX6Yp9VYjNMkYKkPrRCMPYJ46ZLP3WGpM65a+IS
w+2MlRR2heuR1eo1JXHwi4vuSl1PPlcJxeynk46+8WfUkGp4MU0zOxRFeYcQYTJaDJcI6qXOR01E
jQnGtA0r3L5rood7mF15siYrfmiyPIiNZNO1SBU903K2luw/XL9R59IHY+lTrvh2sxunj8q+Nhqy
TbAKh8L1GAHNMBRT9zXR7ce+IDNz4LXyNmWoCcsoZwOZP82x90nevL03Z9PfdlX/QK5jfC4tlrKK
pBI7FyQW8Yba9EnJKD8kdvNOnFXEnq57K42UuYZW36SRhHNEwa04c4PSAbLd97wLZOxRlBRYmsxH
rdQC0Fi3UCvmK30nY0/bevW48Xt2TrJazspOvl1Vkqcdf0Y5nZ0on+2Qzdi26puZfCX9pkxIThHk
1ZpbS2+QHDc01QaqXhZ/X95rPhOVPq27XbMqezM5HHxXig1hw2SE4pZdRpoYMXvPDoeItOcXayox
K3op+SlZp4e+LU9SK8O6897B/kB2KaDP6fSOyDNGKdTRfJvBsLZYC540hmYq7d7LKes2ianQTarc
3dkI8/OTMxqU0MZ4ckyuH31C+JBblXw1o53TYpNIgBR9mm22YZoi1WhTolLGL43I+Y3oK/7S+17i
gVZYyhJ9jkPHxhyqxhSZ4hxn24hYSkTk+SO5OSAyBma1fBr1hnTgEJRnF+olEyOqaPr5HphTyo4D
SRB3oETod3XbXJuPAt3ERDYibcmR7XlF+5Rw8JCLFpwBdeBM9h+65twW4J6GteOGVpCTB41TA0gz
UQezJgA6ahkrz0l/T0/hWRQ6vo1S7M2ID1DoLT2QafjIhwrYmuWF7ObFpuu1czQzrdXsEhUk7cYZ
sbTt3DtUQ0fdvlcaA7FsfsniYe/nGa2DBDpSGQP4tTnZDXI81KutC2uTRDqyWn/1y3YvmLunE1Dl
9OrWqioffM8CDdUaUMTayc50pvtx1Km8WzYzkZnRCpXejenQe41FfL1E62ZZ5+BkX4ogp7vmOC8D
DypkNPufXju0dKOyky7GO3LTrvnDSfUBWkrQcIeHfZTELGcfuZmDc4SNHAwk2RHyi0rQzR+gZ8lw
NHukJTPvr7Z+7mBPNyaBFUbkF6+aA74qEWSy9atPsSRLC5r4SvYSuwIQrZo05i4TcSQDH6UFkGZj
521xPa19vo7EnTb5JC3z2M59foJgxdHhWYx12hiXD5JWj7Iink2G1gtuW2W6hyR7qOE8Mdnov4jf
/jFbmgOyp+jxmatPVh9oLt7+SvHuNjRntlCuCMRIGXiLmuLCkbi25nmCI0PHwc9bE50uekRHOuo6
qd1t49tqbWXg8TYQxaVGNIQOJC5sSEZ1GFr0dYO1VFTb1kaZqMlJnvN2AxqXdkXf1IQjt2P7M7P0
2n4yn8uBXLoMAA8iRtRHyrejwIoiddPlyX4cl+tFM/JT5aH7m5bm5A99FzRthHYwSkM7i+7hstAa
XYyTuY53bKL2rqyye3EKlxGcFjjqdYnJewQI8jJaJmKusSNiOUIJxOeZ7C0BgRq6HPNAkDlmNWCU
6tFOzxCyVSm2po2vYX4xCxIQiT8g5qVBWQXR8yrmqFdLrREmBDySKvgVaUajtcbXIh/hfurhuuqT
ksG2hJ1xemOQX4Z5gBx1hB2NgcKwmeW+y0lI0EX0qLU4RICzMpMNC714LRxzOxJS3eGtEGZ6Ylt4
T8dkQWyhdpVm/LBQfiegvjZuRXVXDUrnDChJObbEVdubjNeMYmNXXh06qU9B6/lP5GNwEjocqC7D
QkUNf2uw2GDOcr+WNEUTgvB9ABO1NRz1joOq50NsgU/b/LEJimrZVNNWyIw5h+iT+9n59OIHLA4N
PSnIf4Mfusr40HqGKWqdHs1vrqJyKZzuw9Ao65ptF1lvUY23FAvWUevReRRD8qvXaAplMAOyOgMb
qthWZQwpOynfOOVoMEUENpma9d6ag7rSTYSnmlMZyNy1T9NRj0vLTKN3yNCrkQJ0ZJz6ZKkUKv9O
yNi8W5DqGzWjsnqtY21KOJ09XKPis8A44SlaIFOhn6Ml9R7tloGIYng10/yKzVS/gQUY1CT+BN2I
VDNvpupxMbVPr9GTT2qbbzvilNadp8q36Wqa3TfXt/fSofdi9zG7rNtaDu2edqY9xdM2lum7BRoQ
i/iguKCmFmZesOW7gaXhXKJwmSt8+70Bl6yUOztmE+PCamhNteXSxWjCgvWsCrJG9PEzMjK4cyjF
64jdyRy1Ea7rkZTMQt9OHstbNeu/ish/rpYM/0pxWawYPkXTDfDUd0/v1G4hue8sJ9Js+kLogZNq
NYIc+WtUFikfnOV1C7B5Jq7p5PvgrDL2LfXSVttRj65Z6LITOGTrKm4qmhue/tT4ktqwnARST0xx
9vDGxSu9z6eeMEXPf/TInA6jBYBjJ7tnr6oCZ5ZWMNUSW2ptPlo961+lW21QxM3OFZrYoVE1GuxP
0OtKrnP0eCbWvmrSWqgjcL7K1jq2deXsXZQHZuEOu0iwCfVwcppRxSpUavgR2CVpaY1PnlJvTFhR
vN6CVgpeXsQNJPPM35vsLY5xbX2lpfBv06y5WzRMncowpy1hfFCBPRwvZcVG3nJCJ7MBXWvbce6Z
WfoViZGfCuFJycK/oSKUaHsJL3Q7pg7Rq1lVobeYiPRH5hlJ9quF/H/n0Y6mapivnNF98RHflVj9
8LxYM1BB8VNZRCI4nkPlJm7dof2OabyFdYtWQjXmsvNRYpDPG29kxLZ77drXWllvY5fsQgWYaq+i
NQlyIqjJZUZqRzMbOcnmwBUoiiOBBmE2WDF0+leQDA2krBOhK8PwHsfiJatdOygcquSkqd6MeSn3
hp2foggk+qywH5rDKrLs+6CEW81Vk4W01mk2m91dKzxQDHFJnyNO7G33MZDJ03aQwoxFYepwWngF
3QDoKxEEK+l4ebRq6QIbCvNVv9COmLjCbTLdL/aZAf1dGryrYtK+HLD/Zlfa7z6xxpmXNR+ZM/3S
enFjtM6Za+2d4pN9aSL7CKgPdiHZUces4xws1xzg6m2iKt5HLRwZgZqhOhMR/wWnkBm4YvHvsWVx
IZmuqEe4Pjvyq4hJJE91D3kx4N3q+D9/mcztPXxeDFW2TciBb9fZ7eXbY+l6M4PqtYgY1RxQ+Fe4
Q9dvWm/+3C2lAxPhcv+vLy8//j8+/ufHl7Hldf2573pMGNVOF+qHX5ngkSCP9RL9evnqcnOJe23X
aNk/dy9fXf7v8uifb/7H//3j7uX7ImgzzfilE5o1E9oXXlJjo7zhr5nXP/GvLy//e7m/mBMPCXiX
W8OvH6lP6r8iYzm6cNz+uS+W6N/3rdVni48mfXPLhSy/BTwtMT/GxqKVeSzyfuGvFP3BisqroiG7
LppMaDlrSmI5EoKUaIl9XEh5DWDjI1lZ7/Zy+dcD+fotrkNmIAfV/s8PXL7tclfQFNo5Kjld/iu1
Les4GXBwkT7kFv5luD2X77s8crmpy5ZfTtH5kKUmxm3S7bi7/t7Lwz0Y7kNtfM2WYSMY9kfcrSCV
gxSK2ImNA5StlVbkSob50KpB8jZMf62sf+wzBjRjO7cbB8Dk8XJjTD2CiKRuF/SNCwoRqDOgJr8n
gdai8my6n5lOPBkXcKtlYpZ0HeNCwuBzYGN7eJvVMVtBUeD9OFzWu5ebslRItweXoLmWIMRaH7E3
XB4Z40pfwqipfheKrvyfnyu6hAvqPDjHCA72Lr88w+W5m1is5BExnvhz0t2f3/fXb7k87V/fc3lo
6pmk6Aqw/J8nz//rlV2++/LA3577//rwn2dovKzb+UN3+PO9f/uddert07w9kZ4zbmBmsfx5JSAF
G1RtEvuPykK4aOj47Ny5P+e0nsFJQc8YvYphmEhpXf7KLV3uXRmtiOTkQIZwdQAT3J7FoJgq5czx
yScfkzHMiLERMboVWYPyArESRL74Nbbaj2Ml5XGUDOLbgq1+y86FitOmyoZUIByHnhgzSyOi8vQr
c4IAA4OIPKFdxOwD2iz9dmKdtrn/xAasvskVS5ovAdPqmhbGfR4FTTxKzEoM68eqRfgJf3JjTUAN
OhgeVfl7jFMRtg0aKPYC4MQBRtOiC7DLoy5y6ifSIugVJZBBdJQUI12ygE03827wmOgfrfggJ/3R
cKtbtrfdZio0hAhpti+4BO9HR2/J4YPBo1OXAfVHTuXh56qHu0KvuZil0XAz6QyWBiaYusmYbljV
4EXsH8d6gpaaY9rKBFpie2kWTi2gOC5aZbgfM0JJrxHtXc1sMcpuk2gpNuXiI6HR+287zr1wyaQb
GD7M6kQNyE8jxOgwy2MPA4jm+q9kgMDQsNIAQDYOogFFDwBnZxG/hgGQalt1n5q7zYuiZ9BoM9HP
87uOSBQ0AQ0a6gS/bnQJ0Eyjk2V/uLb5y8gHzLMdzTRr1ve2g3Y8qREG1LdjjtzQLeQrLoPyyvfg
nLR9HF9Jjz6pnqc2l0BY9iPpO8gT6+kgXWqHmBksRPL25Cpxw5ygHfsnqbEv1qlM+wqGCVGkG4bB
NyrXz4rIK/RjQxb2Xn0telNulR3dCsP6rOTat+XlAN/Ee1YY4kpkA8jACmNMHlU/bpGeikhhHI+l
uE4qemhczmAKpYL3pDBuYigjpjaS10jYTiiRwJC4aWyqXH/TevO3k4s9mTcbjR+9ph3ACZMsd6Vw
Hkenne7oPRoEbIa5jQLMsV1/78KjkTRDjsLSZlxTeX7QPaqgyhcnN3rMrdG+B5b7Yxu4+NPimSxq
FGROhW7Xeh87wib8fnlN9iLWKRMWI9tb+arrdfovhoFr4adE6Elqvb7GxGcORdhkrGpmqS8MV9iz
mhUjbSSwXeVqAWMsI6xz9yse2+Slpr0VRX4TJCrdSgW4LaKvu41Ksrny9EAz89lYs54l75DwTUGr
s7af9bo/F6WPBs5jEbVKha3OsvejmXj7vomuYQa3R8uqWEdqktYnDOaYsKZufJdF+6E1vIKyQQRb
RvdNrd91yUTpx/s9inC02Qqaw/yt544gJBufgNHRwhNA6YEku1ALkYFndvSWpIiql0qDqUOI9Ia8
zk2fRNf1ApKaTHuiYyPxRbmGokI7VORrXsXDyUJhpzD2dC1IJZbzramg8TWijNHUlvKzdGgbdBAS
A9MBvmehb9Np7SF+ybutC7H/sexbVIYZQhneWwTMfSJu2NMD8NMR3c7VqXfT+M4duCbHjIUsi5CX
ydQ/vMzXUMNU6C+N/Hm20mHX5ZTheuLaBOtEXz0ttEG3QWIYyLumgdclh+wu7RvwgWSIb5macHZP
44gsZr7yRzpTdoxoiljJrb0Q8tq4vXoaasXYUj3JrtPQlia/DXMwN5Jmwba30fxOuqGzh+dJmRKj
cRlWJ6Ly/U27Ru92ZQ/vJDNCMd7yEo3A6MhkawdaH9bUyV0Fo5IxPkrYaa5PVax60HmoSRFy7BZB
7KXKMFVAAypzlMYO4N6DYQIWskVyS4gEGSWEFYPzUuM2yrz+0MfaLRku+Y5h1fOwENxC6pbqCC0x
PHofc6NjL9Ri66i84SuDlEqjrfqeMpCEqk0qdmnai9Bkx7tOUrOwIWXKfj5ptoexbXC3YzbQwq9N
Gjymu2JAK8wWcnqcegM9uJXSLRbBQtbPqUdcAwy6vF5FZhy5bj2SntQsZdiW5Zk+6a3QLgL0lCzW
jOzQWbrtbgD1D8BwyY9zywftL5D34xQ4DTlMtBGmdxf0OUSm6Tanb39UDYOVEui/MWUmpmEioLWJ
tG0Er+40vRcOw3TNya6Jm0IfPWO1cAwsTFprbmIbKfw8zuehzYqj3M6qvC8anTW18n8B46aZ32Px
ddqX3NNSNDPNo8NQq1pALUuHK3Mp3G9nPVUdgxFOXp5bxQlEz47d3jJ9RuQJKG1ugObw12c43nUN
S7ZXYkGWyROkYFtHquvLA7qcUiJEgALK0xEV6wC3Y8yMDWr9v8sDiwcbT7rWU9318clP7Le0gGyY
tQRcDCvBRq03usoxU8TVcyKS5JiUrX+crektEYAqusqcjzq7PeQl3LTCjkO7RE6QoYM65bLSD9Jf
AmPtHkadsZvqsTpqLsWBpI70ulrfaSvf83Jj/NdXl7t/vcT1B7o0ZTAXXv5j7A22c9P6yj2lP4m8
APLjKi3w8Jaji3wtp35Nrq12bB8XGk5z3h89w+NLBun1Ve1UZqD7AgBJ6+8qmIhl+27GaP91H53n
ZUt/ubE8DgVjvbncTYRHB52CLbD6djjm0UdsDYS3Xl6U2YEuD/u5u0/WIzy3uB70IPOvwMEDI1uL
CGmALqnXm8tX//g/MhK4bjoYjFojozm5lk9CNGxpY3NAfZkTaT4MFHTV+ln+uenWjfOQ2vFGY+K8
sSTDzr2+klkviFSSp6hZKm03dT2shPUmc22kTJf76QplXSTdGL8w944Yc3T17tigeIHMWrYPI/kS
B8eFWOStN0uBkFf0stgoTa2kKmCxx6HBddbW9nXi1iwQjmEc56E2j5evWk0Yx0Y5RCgatGLjlREr
yVJjL2ZTcnDv8houXzmUumSjIOFKUlJmpH7sO08/omMfE4fYQAnNxMgR/cZNggm+0K35kJgPjEXq
Y6V7cpdkHlC27n1R7POo9coNYwPJR1hrQRQLLDtuZx4bQzePnUmW8sA1lCQe1AcuaVpXKzoZ1qXv
EgS98sSKCJoCZHSnYVo3dxYJ7CO1DHPMuyaK0p1euhxOPiVv2KfiR611zOVmWL/SVYSYfjFpDP0b
k+vC+A/agoYITPvqVI069iXCEkqoXo2PEDdLUThzQ3/1UPeLvpuYjx6X9eby/l/umrQUi5JmDm93
DEBv/QzYuf3rxp9gqHhoBTaLT6yIW1AQGYmJqFTt6gHFi2TD668g4T8H4OXunOEpr+clCobOI5tD
vTcNnrpxWbWS2ZJ120SbPk3s8az77kFNzen/lNbYJVYvphsDGOHiH2juAN+MufLSswY+me+IN89D
0o/22sfynVBAZLQJyTgK4DmG/pP8FE/1idGUhkgVpfa6F4S5nLEh3uBocs/J8/IOXux7umViET0n
TyVaj507QzjdlD9AFNeTctrR9mSC2OBLYhQwX5kWcTts3BmW02Pd9m/VChwDQbJlUV8e4Um3CtDr
dtB2UB2Tca89LLf9V83dGdnglYUYAsQRM8B3g9NXJ8Yx6N/4VQ6zOORf7ZX2gBmNIWGJGxzhjXNO
P3WqGOyphDtxBNJ+2tfihHeqz0J2zu20wxFiWERSfyGGAVbTABp90t/vAViF6d2aznqFzRihxZOg
Uyq22M6zFTTlneev+M44o04DXBDij4VIUDB6/W64nBUb59H5tm+MR/FhHqNH+vHs9TrsWCbs3aso
ObNnYFkx3rPX+Tb6nvCGvyoY2P0uPuvpwcLAP2wUi7ZDIbm1ZCCYYiEnPwOfXRqK7qv6jeMAB/zC
dIKp0bk4ZZ84Lhti9ULd2sL2t+AoFegtMPYCeBjElUwZYW2QxwGKUnfsxFg3kMT792fUFrvpMyaS
4+G332/7Gan8ecbn7UkuhntL7n33URS7v+Ha7/6Ktfp7zJjh/TNnzNPIGrM92yVrDBy7vWZo/o2B
3hAdkBWmjlGTnAeBZCXMf8Sp3uefwzF+gHJaoFvYatFd6gZzuaOt6J696+WLI4R9LRq9YmW7kG2g
b9uIbdNBFCsnNYt3iXeIqjuYnaqBoRqYYid8gxk7+4adgeTvDaIJysCX5Qe637bclu9QOK7xgO6b
l/GeFK2n5qWn47Ahqe13doRY+1b8sjC47Mab4si1Hx2mxgGLsX5v7mYmEjv3nsUMrcEe2Qx2auTT
+PZNjE3zzlAbK+Ds2IB5Q1m6WLij+hf3GgzzRDf77IwEqGx/t+O381SewfEmPxgTMDS4PzigiIx3
TlRpAcC09+wTMaT2Td8a+at6ZLDwJPnQsdrAKuYRzmp4DQJZP1KyA4bZ6Gzfc8j2jB8fEJvJVyQW
3k29vcEogVeX3nDB+3dEEvXupmyy98UnWv2tuDdfoGBu/TD+TZYaxm5zlz4VK6fRePPMMD0PB22f
7KwbfKHWB4GE2KdCrPf9PRhABM/law1ZBNcLyqYQuTPmSM5TFzfAZxZu0gPRUXQnOcPm2xUB8GRq
m9+AyVI3ZHcQ9Js02AOzBPbJBDvBQHgaVuPFCZ8COPVQf2BYqSfsdM60yKGLr/QGDltkfDdzwC4j
EHIPkeHAnxhvzTv9uywPcj/9ogTnpXIB39lH+T6f/Hfqyh07ty17873AMRSsoIWbd/sDJSEK0fCY
7bzwfzny/xlhdjnwHUPTLcd1fN9Yc6f/duADsu9QdBnqxvDGGzxLSbCuMRxez67/ZqwKU7Llg+oD
2wzKJoxGzziSupX4vWqV/5cXsyYt/T10bn0xumWheNZIZHL/eRbaGYGErT+qm9SgV8i/XjskVTjz
FoFow2HD9SPAZ5dBx2AOdtv0tzEDXGyWz/hH0tvLy/n/eRf/a96Fp3l/++SCX/2vfwWt3/wqyWBH
PpRWddr998iLyw/9K/LCc//D8h3TJL6ChBhiLf6Vpe7r/2GThuTw357j69aaVfzvxAtjfYj/t3TH
tTgAiHrs6mGNWTed//Ad1/X4kTVjnWf8f0m8sD39H6s9O3PDNX1WfJ8ES5Mt238/6FMnJQRc7xLA
X89d7fuHOVqhZx2amLfZapHOlSSwOSlFJOWhhWXC6WjOaN7WytNvZ2p+FtmLVXMsEVPiNSBfeaNS
/27uxvLIgM+npERCKaiEUKmcPaOD9UtKI4CuU6Nn9ovGnE//ik3lPk7SPi9iAthgu8uD6hYkzCUL
PJ2I6M4eZsQYQFhLWfRbR8ICa8nb3RcLMRxmh3i6eFN1I9lwsb8ZjfNU5FpYtcVOV9mrP8P9z70Y
hm/RsI21LRnGGr1YxOisWSkCi8a2z11WvHhzvJw08+BWlbGdGAX2BmxGJEBvyjmKgavzXFXtHYHW
m9kmrsZ1l0O5po8y9QUtYLJ6xxPsiGJY6SWdeUcuYARsBWBjhJ7TnsdqF2MDzf2sfdUm7En1xLgf
zZ62MxsmjYNtUsfDNVncLPQQZt9cbnrHOKAumsNcQ8YBJMgvDEWQIJeHnN4V+ILMDMuMyyokVuy7
qXiw0OTe2Py+rm2Wna2rU9PCAkln6j99iULfIWLIbcgDYDrawM0Y0ApAgZnJLtrn1vy7VfNBIyss
LDq2Ah7pUU493VrrqLiAb4/MZrpri9G9ypTYTGPNEGQUVO4ZbvYcHTJdAf+40N9JY9pEwH2apnsq
1QqInID9VAwaU8r/beJgLjRVTXKAf0spY7SVCRiJ0W5Z00OxbGef1SUi2H7x+ATZHdtZ+ZqS1O0V
yRjUcQPE2X3T4CIRb2XdCwUmgg332rCLzDvHYPGuXO8jshMFQFsA5ika8PRuGsqarWeJx+Vo+gqU
jtMU2EFFd53XSG/QKgUVZp9+SuEGDj2Moskp/rrhT7PnpHgc04LGCgVx19b07Zvb2KjemcESZhHB
azQIjRAec10VNftSeuneSxmMmgl7n8oY6rt6ZCPgdkiCbag7HS6hKc8xhWr6g+u0mD6WnsQ5oBEE
LF/nCPG62NSxUjBX6AWNMXeObxjVHUSeA4Yxa+8zZ3vFNOtcNk4HuZp+H4KtmOt4YErjgIkh++14
yXUV6Z9WUqP4i9iSC1w8t7LF0yrRD9HYI9VZgzTR09/cDE4aBdqEWNTxj1WZ3jNFzsJpoG809vqX
V8agWJg6a7lNy5LYYOH7CO7EwJXcx1u+AIqIT1O3qa1a36ioGDHRQEVPxyUPl56OnkVgXz479tnT
czLlChLNJDiEOc6ZEKOf8sejIrphWYwvu82fWC8FTE1w4ktLXPzceK/ZyC5N1lG+SSzv4GUJiCa5
sOXRK1hN7L5nwsI0BVSrMsHi1ynY5JxmRr1WyrPr7hCZMjMMyehC1FsCkyfY3ir53HNxSzAg0qZZ
PY91RXO0xQIsOv5EJ4WVTvCCY5ggHnX1aZj1i0EjCxlZv6c2R1Rp4T91xLQaOmV3Q319Y4JYkcUx
QWVMTD0YhRy9L1OmcpN4n23y7lrOtP3tlDDKlfFdoQTC23Rl3fV9dVtMDbnunXybvYXUBY9A5mLJ
6y1KleYqqpPpauwqyiemCXZFK1+rih8Zq0caexJVRFBKinFJ+epFE8jiYaL5RNEymMlngQSNNy//
bAt5iBtkCEavfpg+pIGW118khvUb5F3I39qJthfbIRMR4dUoUVIuabUbfBfZRwnhrqZSzRId2Un0
WMbFzzia/JQ108vQQUAudXtXLcuO/LC7wn9KPCq1xF5efUsgGS4i5PvGXnK8zd1w4zTdc1rIj2pK
77oiQotOcDRNGAafzUJ0QOQNHyXqxmMDxcKzjZn2AzK+kSZG6BlALlwmXlNF9lGyaEE1HntAtiWV
1dA239XvRMV3RVJMR2PWbpze5kSezFNWetcG4T5JiRbYQi2ZJbYBzH7EgtjgsnM1muWOZ74aUfFR
FMRluvH83ZCv26j5fW7ob8vRfIvzBoC0TF8nTb9JksHe6W+NpnIA/zEJORa27DJFhy9TFwyc072m
YJejIVJUmngBpIYy0eyWR3LGf1DcSuToGzOK7m1dQ5ZrIPsyfuolqdeWNwErfVbf+l3skkmx0FhJ
4Ft6b0bhZOfaZWbFue5vpwSYFFrSW82/8XqM346BRlgQCjI27TcSRsJOs6wNe37XVU98J9mzmzH1
fqVpek0QJXv8CI07a8uzaLtHQ3FljbL+t2W3J6/NGHe5Yjv58W1sHyNJ36+pWLkzbH+nRCx7RUor
QEsvAmhH3K4AM5RxfjR5CThq5kWmP2ln/7KGtV+RWs/S6MmMqzvSvEfj0JUMsvy3TLMe5lha10MC
pnOc6+Ms0keWHq/j2TtHgi3huoEG+1T5y/Ps1sAAcI53s3PrK+8X6YMvjoZXzbR+e1yBtgbJ2Ire
ILMfVJMztnFTBE0+E45r6AeSn3GtM/RgG1EfSA90U6pJMhrisJJujo/beC+jsbnh5UFzMufAd7lw
IBI4uyb+SgQpaEvWNVwN87PFiRFgDujj8ptTdTmIRHEttkDr8BETmshWRro7v1WkUUDnYLd0Yr5N
5T9Wv5VJQKikuB3SEVmno711kU3YEQrOuLG+5HQfScIcFwf/7VBSEKTsouLOTk6DS7NvcdxzMyzx
lU14T3I7LxalRayBaTJZujL991ByKW0c/QqGqqknYZMyPrYGd5PI8tPwi9veNq8RQ34avf0R/ydX
57mcOrau6ytSlXL4ixLRgA1m2n9UDkyhnOPVn0f0Wqf33lXdno4gDY3whTc072MPmjaS/BwlYJD9
6FablyBZ0wy/9pDw3G5Re9UNEn4EzcXWS4g/5iQ7GDWAhqH+mifYr9V4slL1VapCvAqLX7nSNw3i
qXJLURO/ik4rb9JEgqszxcQKwEQlrJmNXinODx9GSO/TackhwZvfefe3faDIVjTkRdlQI12WFj9j
sJ2SH9BQ/iMBpy+Fxp8mp68Xar+QrZAoDIx7hCLe0Av41vTID8bUf1LN+qC+HNA+ZcRoJ5V1qa0H
TQjpYuenKW0NWwiMzygvd7lCr5EA4RCWGh2axDJtRqmgSiofH9CeG0I/Jqwt998zMsE09c5GHX6H
fXvVY2FrLnGlWClbFCkVaBUS0zrCl6B6kFmj3MI9gaWDtDLHsmpjBb8p2MELATkp4eFF2R+hTNBY
60AoQoo010U/ORKirwEkpnGYd7S232jAIw0citdWWnobGVvLmImXbqo3WItukmERjRhvc4aSGcFp
sDZh5yJnJtOQpB436xpyt63lU/1Hl80acmQ3LJ4qmQDCODrxrSkCGECVM3hIt7QWgHH3qBZaKhoK
vd+q8qeVtIc4FL6Nh/mq4cQGjhCp9WEpzs5AORYh+xKiUFPgIJm8yQnGIIquXaQ6L+0B55egbw5y
E0t+m/L4aVDjt4nMe8JGp0bog0UgCnUoVqiexQNiUBQ64ib0mTIRPhDLISPGmPEJOiD9akCK4vmp
ZnYYqMBLAP3Dj81QqP7zk+fXUVU9HLODNvX87eeH5w9kxh4tz+XV/v3w/Mm/Xxoy1irSFK3/z/f/
x9s/f/l5Yf/nd5Ik3ilyhy06lG3Jff4eJyysieen7PtwS/99q0qT1qYyPAjWcQYqurfCQGH4+cLP
D7i6ozW03OG/H2ip/c8vO0gv2wr2bxBMlL/Mr+z5Hs/fUv/3r/7zPXUrEqeSJlO6b1S6FN3yYc46
WHbRIvISiBR2nt98/s7zg1bTXaG+kdmNfikeMxrP//vv//2yTyiIdi1AoyoljkBA8r9vJBV64leM
0BOE98TXPSq6EdLSO3h+z+jHxB5SsNbJGAVeQ8/pH8eIp1nEIxvp7jw/7YQQw9HMyTq/Gh574dCo
L5xWs3Ygn4jjK+QHHEtBq7ic1FsEKMaP4ay8UYg6FnaFcNyOyIU2+zXDXtoub/ONiBQB+uIHPBkc
I5tIehtdJNS5odWZeziVMR0HsiAbQaB7fLRe0AKcEbkeS+OcXsyTMs6rH+qUGAnU0x5KbGbTWccj
FS2owevurF9yFfTtZJRKPsGe4Rinow2wjr4GNp7MFXH8xYZiizAMn7Y/OTY9CKpMEA6dov9EXZJC
KN7KKGl9N4cAHSq78ZUbWwnsAw8nLCBBq+C9vCQ7uIdYbCG1CH+OGj9+f7AlOdIOqQ+5SboAtHvQ
gIFRo7o6pTPcKk7p0TwhXBhVq8RvO0+EOROSzD6O2bZ4DVuveF306BDfAfK6z+E/wEDfyPIf1IRH
cCbmhKr7gY+SsTKRGrvDn551ehK8TD9uyHv0beRnPsX9RlhTtidlhUuJGledbNlHMeED1aJgXVAQ
1nV4G3Cq2+olQGPgMr7G4lX4OgHQagNnXmuo/e/St+yTDTo9RStpXdgpzn/VGaPDFQhi+NumQxdp
JRPkruhkfFneH8M6ItWD/EeAaiL6lZBlOgfNw1bEtwN5PhmkGRJ5NimmAzMl/kI9ZF270x9Mpd0f
EtNwbx3awZn+5NBQP2nl7xEz1c43RE+PiBTvKZ6OVIAB/aiKQ3q4SgP7hG5hvTadE8Qlvr1Sobdy
j9ht2Oop+MU5mlIpsF/kHM0Nar6+fooO+kb/zb/5Fwene32D+fsdXaErBr9C57U3FSJ0vApOoUvD
Z0X4xQAgptswrx5QY7d4UunOXTzlNyQsTpyKBeYTG8GFO04y6kSfwcePdTVP5gkE2QKydEd1E4Rb
Cy6hjBzkiSISrmSGBz48Xfm0USiWh25xxUrjsxVsT0wcxfksXo7h6x8NUDGNP3tnoP1xxE0vxQlK
W+uIrFOyDlZUZE20q+zRpv/qI9EGk/5KNf3lrry+Rv1GsO8tcqffJYp4hRMfI1S0bATWu+sldpA1
l3YzJpJ4S9vReXz4KYQFJ2Mt5TbVnGZACjNB6bMS7hhNHCeMGkvYAStsRa4DQLwd3gaVj63dyEgV
h9QZcQLzUNfFWjv8BJ303+9S0PDCLYIbPToS+SueDyKgBSV2UEdahdsZkfsrrxsfK7+6w/VhLmOW
ApQsH5zRLt+bPRmKDKHbp85CrQejRibbzyHej17t9B6Ekgi7lvoI1lRhC5mO5mFE8RybrzUANPvh
3VWsKdCyQ1Y4QgXa/Wem3BPbt+yUHHVlTE59+0n8ek1f4kLNh/MbMwFscjI7Q1XPmVCKOAgv8H2E
Fe08qnbLcuZhMst2kMlDLDWwD7xvJH48XOle0vPKj2V+CMKNQY1jG2Y7cav90LIa8RiZz5D7gnWH
3LC+HqtN9PI4hei/GnZxGFfhJ0USehM3GgcrOmSfkZtswRBGW/Kc4kzAxMgVPkDDPjt7YJGMb0Cy
iSse5s3jsfMK3LiQp3v5LMqTfO7+5kgoTMda8HCOrNbogOvgXixGrbDs6qt5iV5pv0JjRFeu/pR/
EzpH0juRLqWsqncjn/rk7EglGqxo6GKQM+/RE7XUr/5XWwyPDhWkNqyTVp8Q1FFt/huJx1hZfdNT
1OldojqtVV5yxRbmhmY5yseOsPCr8g2EVSpR7epxRHgam4HSye6FXws2sRXkhHuubWaUXWmUm6vI
RbT2wGQpfEbFDbcAJqfr4093HvzeODI68w7BWjtZPBdMx5hX5EZyjs6XB/KR12emw+FS+4/iIPGI
UAz9k/ROjoAiZJ1VtmUVwkdA0mres0YiV8xflTWqc1fJASuhmvsW3NRrTL0GQXjw/tDFweD76CeM
PPrhDhdohfw9Nh3KN4clR2BljzuYWGwOELqLT4Qo0OsIXcag8sMzhkapN35PRKrg9nDL4fiD3r48
e0o1xVe2nTFtQapG/FWQKWGiHB5ev1aXuVfSwOreMSsJlsceEeLF8iuFy/TyiV0mokznp7Pt8ZVL
FO9o8q6G5aYPbD1jsIkea9bbJqZ7tsHbMnRQI16jb/v8PxzwjqWpswtdr7mO4uK0BPXaTV7AfdrB
OT+hn33F2fShroH9MRK4DAyFjWrGqPvpj4iet3mf1aNGsIsfAFcA9hbAHgE4orfQPuEYJ3Ys+Gj7
DtfszsnANnJDomFRyIE3RBPyyDzneAu21Up0wQCvmVbxr/lXR+QbAHLNGeUxhRrWSuVzQHmcpNzg
uMKKA68jGKRoXH3Ld/BKbOep9WMg6CjbAfU52qLxG3TtWTtG243KQeQBjsXBasvHrV75eKeukPMA
g4MeMfa0IrZl53kT3bUO1bOmpMX/UoI2A5v2uFggCJgDL8mFxPu7vYlXFur94eBHEG6VXfWJSZLN
5smeAYofVue3sRtQtw1XXrjrvhYbVpbBn/Ar+BR2sIR3oYdwJiNo9x5H7LZoTijqU5VPT/JXuKOh
OlIBwdbafW5MDpuTMxoejLL0/YRWCIScFQRbmmUvPJzminIOQ4j85/IQ0fTnfmMHa1DWkt9TNcKn
wlzA9i6748IFWbUAGb6AR8/sdTj1efg2xRD9bcArO5CKNkmDsKjvEw7NxSeICwKeBXeRrafspPbp
Du8HR8BqIXX0YI9Ws4wRHS453Zth+uXwBu8EzVmAEOIm5NHq8UZTdzFt3VfUoey7b+q2sN45ok83
GDVCy0LCGr9NFz1kRJR45ArIgVX3WR8fXmydyrXh+oFHNcsJPCCJNrP8VXEiMCnucB5xBziG1Tcm
cNlPJVzqNLTHX4VsUlasgwDcS9wCMxTw4TPCk9SVoJoyFybRXOC3wFzOcHqAmA0YBBzGujW+UnCP
xHs4+kkQkuaLWqauuAGJzXFFmWo03ihxasGe3rGK7oQv5D/ypZ5sRMuB2snAK80F/xscgrXV481C
JQF405ZtR1pji3CMab2vlW/2Ns4TAmkJUX62NpZ/x5PLztAua8sjXKmu0HyrkcLYhkCVhXdk53nA
otp2d4TGr5DNYUKXbBzoemNYQhOIzeO1UR3ttYKXx76tIa1PBOn+zLs+oB2zWEc1iSNpfr84mrgz
tsYsbY4rPE2IuFtcIpHCs+u3uVyXnnpX70K5RnD3PviKSRjxUR5Z58YtcduNiBHfhoqJjMQP1zOv
qK6sslcJcRxgoq1LkbhGr03yk5oK9GqkBB1CrWOvsPEhjtjFWPFo84FTAZlEvCOjhEEvgkoQzfp8
I7Na5XE7qkdKKnMKltgTXoP4JcRq8JB8Gn8CzDbVl7H3GL7+F6rgP+PB3gcIrEtclWv2ORPKYsNo
p0eBxANPMxxXCF0oP4rDplKhGzBwNrigRHBZ/l3yjlxx7LGeJxQiuJdqdVGHtRbuNdAMtn6YtqLb
dzi+7IvkNO6ghGGKit1Ktc1SyDh3Qd3HkZvlzmck2oLkioRFuEYhULHCr4Xz+Q+4ru6lPk1XpKoG
2ROL1x7fL7QVE4eiinhtojUKBB1XoBOkbRT9oDRvk/AejB9mZBcoHhMzoAD72YorIsJbS4WZEBwa
ZGPL4JWgJliegXVm5RJgTH7YHQlQ5x3oFea8dqTQaOCysJig4efi4OFTHYJl9JhKxTV9E5ILTZ3t
VCGes8FmipNgOKUexj4FtgkkYWCyS0da9+W6zs76YzuiXRhc0hgZBVI4O3dGmm5o+LOb4S+++NUU
3wvmWEzhB3ipcuqkI+HMYviHlT3ySnfzjpUw7HgcgePJswy/Ur0ElZi0uDwQR3kIXonbU2CLpasy
NEeatCGSQgZ7m41Zg4KCQ4KU8NrIdlWIPK4zdn/JE1BMMN+ohUAyp9QIrIAeHWK4g0bx28ljRyzR
GvUCy8UoGD2lEY6v4aClf1ymHx42SL/klk87Jskc7ad8vMab3FhLng5YJd5PCOcThHGOaA6dnukc
Yqr72FOOxpkb/YwEWjnURLQLXrMEFQkSEgF5D7G3iRH5L04hYhJr8wDmb6JBrL50vGE4l6vkhFkO
Nk+oyfcQu5Md9j+G+mUapxqUurjlyJZkdBC+h0+V2tZ3CfuMXObOqSRr9l1GThDnvG4tnvDDoPm1
R4yL3SvkUW2pfOOPjjYCNI3YGxSPY5rWMcoqarSeiJeFq+a1mYfHu45q3q2W3OzxGwDeunMkgd8r
NtF44aLZc8B4K+U2pBbCUUTAxF43p+cRYdoLxwPn06o9sm6wxqSF7R2xvSJ+raiHe8Qd7Rui4ezo
WNC/hF/JV7v/LDfF6rP8VbCZ+wExpsOptNvfUmUHxxQPa7mviI1pOvAQbgYxDVP0nbJAs6pP5LLr
6JCdY7Q3qbFTmSW9+xLesGof33QG6Utx+uOou/EPYRdmeBxjxv5SojfvQFSpruam/u5v7KW5gzcX
c09iEo+13+Ag7tJNootMlMrH/Jgdki03tGrftPVSPECz0VsOXqru37Hgsd2Q6SV40OTlengdf7va
JqSJ5B5/4TW8e41iBLO6crPmc2RWlmgtepZM3cN0R1gfzMxmGVCqEnwFWk7dROY+oZ97QsF4OCwH
yfjG2uKdyNz96so2Vpw7nwWHdsAR2QeTPWufv7F4WZGpR6+cegF7+sgetJIJn4Y1TtU0wTfSHoE2
Ztl0B73/C5MC7A+WZoEDFxRrJ49a1F/xKp1Z7rxLRtJwamFg/YJMyu7ROTsbu8I3XMI7/fC8nrA/
xj+iO++xSFvSZoL8ErPDY9Ad8/hjNrYN/l4DuTf8Qzw5zPiloIRAWLw0TLurQkBl3eI/5OSGhxGf
tpbvFJiE78QNsh+jdLqz7BLpsEHm2Bg7PId8PDG12iOZqnQjvNTt9gMRNRhvincUNzxxw6+P1Eqe
bmpz5C3udkS0DA706MiWfigcRU1DLEqxmo5+GpC4wN02vYXpBiTpU/9o8MGjwcf+B8DzQNCkWZe7
gSKsK1/HwSNp7xWkshyEXXzJAYtabEgzxATb+GOtH6PsLwI3N968HTyLGc1xXC2wkLh1F6xp6IoX
wSvAp3FUa9iahBigvg64e3r4RdSPFdGsqpwQQhQ/dGof+glps+bOBNoEPvcgo+pgs2XhwjNveif5
qve1vCovCJMIP4sdumJnABd6F5rDCa/kSbUDKi+VE+5xBLtVPyiA7IfLYxfc6uvAgUnSiXYahGhz
9TjbaD291cYNxDRqwV/jFtEFyomrzHOKyUH0Bm1yrOscDvsKdsJX8BdjN2sPP0wqUahdJdHbAJdY
d1iJhX6JLMdAxbjfl/2f4YvzjLf5zHyNWKj9uJV/M6z6NOpN5Gyq8LdsaKrayWf6dimwQtk3Z6KR
7hPXuK6wZXm3iDJj0VqsQVxQZmyJY6kONPepWT3Aq61grs1IId6VnW+9EpvvMpcMk76o01HDlBcr
V48HKSYv4cs0bLAVmuQdsMh43gMVkT2SCY7n/I1YIPuUJ/9i0A1jpmIFsSR0BGHLPo1LM3WQpdhx
j9Gw9jDNOUyJz3dFeScwh8aNQEOjOYgztWY33jdJw+TOjGsZuIN6Qj6ovFHzLRFOYeMhDjWbXfZu
tsexfuWpH0QawN0u6bnVo1UTCaTfBQdBRQ0uDktww7vM2IvTHyp0uQ6XYh/kEIu++Y+KjAUEZ/nn
RQl2SMauhvJqGeex2elLHKpHJwR61pifXSD6mo/fNHN6Ycd7dFT8/eBvfmTW/1AbsVR/XOPBYmLC
EjhsaHty/KU+gmLAOkAMmY0VOicuaq9GsIPnp5BdQff/oE5HCI9K8o2Il2yJgmW5xbwOTD3tnlV1
DVrK53Z7a2/8s1Tc1trNeq3yV/Sqd3Dt9Y9OWJN4vTDv8VxJ/B7uidveerafuXQJw9g1jmQaZv4l
DsiH4UGYcwPOmB7YUXkbytdkbSzmB7s64S9K+evYW9Tk4K3ix+C23ySXQByB8HRH7PCWgq68w5kR
OzCSz5vwwjFUOGyqOogTGj8EUdgOheuMqo0vYxCDEmrvjetlQD65omZgI6URBvNzyaI5EUGHIaIE
6/O5A2YHtts3cvXyDeXep8nlN6PV34i12NZACyOQt8w+Nj3i0uCjuz5+SF2Ii6nlskFCtCk9Yy3H
OxKL3R35veAjUt8IMWOKfvSEGvqP3+xu459M8nt+R0dFagekH7tueHlvFDVYWouDTrppwgNKM92w
ljilbxKcum+JJjYypJRmAslL/A2p/WqMwIr4ooqrqAiqmCxslxjWKr7A5YsSLLuPDY4TLwxyVOE9
44YqZAi3OwxX1Z22qHEQV3ssMuW7fQNLtqfgUVGtIQA1P4jukVPlU6r/pEKEFBI1K2IErPiS95Bc
EVSHSzAiKWspPnaLnRxq4X+xLySiSnSbkjtss8FFuafyCUtARiC81lNVug/aDVIsSKtwG2/+CG/U
RNky/OSxpaTEZfGAsH4Z7iHlnL+LamkFbLrw8GkirMLnjhEFmJKQIiVbkqTgYxoOyi0/Ji5n2wfD
Jsa3gDiL/NukQpOgUoF59feIS26EYPGGrWGRW7qO37wS2woKYtSlOOGH7piCnrroJLW2iSRIsVe+
VXkns8Fh4AsqdlxmYPKOLSWJTXCIk6Oh+bxY2iAi+yIzMuQWb8q6f8ve6SSj9ovX8zuK8Z/8fhnu
UWxpv1HjsN7Qr2IR02V3wdkdmOBUmkwOn6KkougyIOxdGIZS7CFRX9IRsBuDa5krpD9xIBWTd62+
4ZZKq41mKPlrcuF3KexUBBdIx2soMvo8jV6jueSOlIRIq7GeNE4oavAJfzegI+qMaxggZBIDw1T7
vJSVbzBHLLQb3Rl8vq2PQvjbgo5BjZMKU7Sl1j7qn7nl6eG6VDdEzo2yy7SbwNbPNQu4edb+FK7T
2h/FaZk80ZJ5sGWTWi8els7ArMzp/bo8B4yy2uPck7a5DwHFJoejPX0jMEF2Q3li0Ll6rpVX5hNF
Yj5TT+fpVhRIq2VsuN9WufKG7GSMR8mWMl74aYbFiObksks1kc9JuYqrONqqdIkx7FJRw0mwpLWL
x285/jKo3fDBn/M+S7qCGMQKKS7iLGXHsHJH3BckbqxRJ4SllDWXJNGvpwXGj2fgNUs/x+hPnIWM
OOOlQm+2vBjWG5B98isUBB0DFaqOYg95cclTpET5yezkNREs49yDzlSIf7jrlGJjlbxT9ucLLp/K
OqZwAcrXXipTt2an5OQjpZbQh6SbqWEgR1VzYR3Tl4NxnZ2h+hM58lA55xlVNAQEChqgylnxdLyB
tqAxCwMBgQ7ZZW7B47UClOhROVweEbsCUynQ2OHOQvMG5cevPi08Ojy8xjzwCX2xFoW/KmX7g4lU
JzW03qNOQqmyM91l0pquLv1hrvAlJVfsuZYo4fnOvAOsey4BW09qGuqKO2NOkp6UyuKOyl7NhXKv
E4ggtPATfOI3DD9vz8Gf48O3ZVj5ezrjywPFmhQvWOZytMjicjtMesXlqlhE/IRf4XEM/vigNbzc
NneLUzSXhoAhQ8cQcI3oJHD/MxJu4eK3zR9xvUyC5SEhpdRhcfeghcQDJAfFdHJp34hTsw+2JBtI
s7IZcZtMB7NzpsPwyRv3b3QJBDImj/fldvhvbt54QZ0yj/bC46EunJA1qyoWyEdWhaZuWPKZsmu1
TUdXQEMVmCaw6IB/4yHyYsvCiGwWaqVhc0ez7mLsVPIf0+PBskB4D36Rx84dcpuLCJDT6351DmW8
BKgOuTM2aMAkl/4BMFCiXwfhTTynJWudlfYceCNdXcuRLnq6o3giJBQT3pjzvHkA6lkAyulOxilu
bRzmECrifgamEvHg2pj3PAZ+Fz7pMhcBplB+RqqE5BToKxV3wh3mKrDO63DXakSgFsdhroLf4zFI
JgooEMBRkF3Vi7+4ZylX/uAh7gdrT7+O+cGjHGFnZH4l+bwTPfdHSsC9xa2Y18lcazcsq88g7eOq
uOx5T2ODZZGUdtvtmGTtqXulQRrWGDw6SKO3F4iTVD3KFnlSwhZQOj4tNrSsceLNHeXxBZmYq2Md
aw+XyHHsPMgpomWXmQSJZfM6Ww7bidWd+/YjBibWwGGFJ6wegLSJsodKUyMfUGR9zB6k10Lc0BrH
Bg7EWCK5oeaJ2o1nzGX2wYW1ZzRvfMntLggu/H2iNXF5IK2NflULjtQzb2lzLQMLIxiIjuySPIFw
nHETX4Z/hb177qJrzZw0q6s6bv4ZYQDbQrsGU8n4IEpPLpzU9oD41Pu4AevGnU3YhVINRvVaRRXR
Z8HlS9fJrk/YwpmoADsoThTJWpIdZiGYAgSjZcFlwPBsxx2QR8dALRrD0H9mLwXwycCyA/F1rblL
IpW7JdcdAxNHWWvLmKIIyFL+Z0E2qA+uPGpyv9wfz5VpGdC3U5f65JDurO/qHHBPJE5MxmjLwJLm
cUnc/wIIMgAX2Q/dDSjmr8JiyU3BR0ZogGXXed7x9ssk6Cll2ggTmWhTQ6gKfJUqJ1nZis6FjK+T
BS2Zktqq66fVYFW2z+5po+CcoR45vEb6HxajtXv8gFLNXpf5iuooSaq5Qfo9zj8X8VGOvIQ0Y6WS
tRXDJbEg/e/FEfFT4SaC8XwuO1P19H4ZaTRe2Mmo8kFEr31CC6UBCueUzLEcOVofuQBcWpYB19GI
sEtM6N8f5A7s5cC76DCCnnImFsW065UzkP7qQp0NJIdlImGJc0JOhehspIHPMljWj4p7KPhCpwR+
d4IpXXR7vsGjrqpdjfZg71g0zsGwvATvjKgoH0B2xVTuZYcVULCHYMTarHUN/sO6Nr+Xea2ceZYU
WkUaorQ9K8hfFOoRaRJwJGrdrvEAXFLJZQfKKZMC58qsZdymydyyD8uyxe5Pio+0Jvh+tDosLACd
rF9rqp+1ThK6bM+FumUachcIU5JACwTqLNDaxZ4Ga2ki0nhjPV7aEAC4F4osHreNfagUrDQQmWa8
KYYv4QfECtuYeq+QRUUR9jUr3IYxJbyx/qCUXTYOGMRlJiHAhxvyQm+yxQN69g3DM++U8IXOXljt
+sduytFn/oPGytL1opTwcB9YArNC6y17lUzJqV0OGtYiNivqF2UEizaNX1ZrJiaPgikL4p+SVB7h
nskK1Kj1EWQZiNSiH3HlMELrjNlOE28wd/yIrX2JOfBqOQvffG0+kGBGK+2icwslqkI2J3kuctpv
heQ1pWc2LXfBbxY4D/Kl7pRYIQCMRLEKsLWBDT1KK/ay7gWwnx9URHh7o3FYebwyHSfO7ZTj1C5k
ZiNN/2nZQJYzO6WStmEnAaA8Y2CGnTnFIO3MsgScHjTvFRs9Vl79VualIN9HqA/9MOHpgQTKmaXb
4hcGXWF2ESgduSHADqwKZN/mytHRD2+3cEtWc88DAwPT7RRtHQ5rYfJESuehU0JMpBGDTku/Q9yZ
Qg7DLeTngIiLjeW5GbFYy1P6wZxhSXFl7EQzeqpcwXM7ZzNi5+ARhTCL0w0PjZ0nA7SiIxFDewmg
ltN8AQhhg+K8E7QNv470Hnkz8TICQmDWMruQjmxjXXSoTXDGxOaIgtqEDbwZ78rZR7GMLxlDgjNW
iziSo57o4GgWZfulycBj5a+yEGIOmPGDJXHYQcmJR4Qi1XeUeehnLvEeL0UIkvhsIemMqvwimhAn
VId7Zn84oCa3Yc1QT0uVr1cwAbRkiMS4e+OHTf5EbZRknXx1Ob5BnlD+BFmEHugCM2gbUH8bkBYU
kzmcaypMiD/POMALkumZI0KHdoMaDar2bB6aheVbWMFTV6p2ZDCXr4U6p1vUa3rMy7PBVtXcbLu6
kkEJx0RI+vAymykkyrw1thraL6ES4+qSgOTEECbyS13FVmBUtgg8KVtrcb0QY0BUuZptIKx9xi00
iqyd5G2CwDhSG8lGHB40ugVILZFeY1xdJ8iy43OwDbsgRNZZxggtHxTR7pE3YbJTOKt1aUBnBPen
SBc8aeaJoG51HfQhtcOgMSBWjIu8nKogbHCpVJNEahFiMBfRBWPWfuss/BoCDplS4XR+zJnfGW5M
XBOGJtoEgKZXQ2shXmRIb6OJlSpeSP/580DXJy9IzOPzW3WiZAQ54tvzpTMMM9YjlZt8oQXl8thu
swYht6GKGLKu30cyIMrk/3+Qwxkg5vPr9mEABpVLZHYqFm6tltU2TB7//aA0vqYVHCXDVBFuiK//
/kKsxz/mpHf4feU0gZYPdT/BKf736+dnPRKaqH9km2nRqIieGhXPT1OxANCITnCMqs28EyqQnUJS
TzjijDXsJ4M1EoH3d9oA76fn1ZoCiNC6Slqs+pZPn9/85w+XvwbZyU/+/WaZBJu+JgdrUb21a9x6
UHvgIp4fEGhGrvB5Oc9Pn9/UyupmiXQSRwW2UpiJSJWpnHSIv//nw7B8+X++9/zp83syrtJKrEe+
YiC/jkOKl/dhBdSlwggd8TfjEQrsANV7LcoNUn4PAzER6AVhMzhir2m2rIMyt/ZdbOrYQxuF3yAp
iZWkOAMW08ylvB1TGcjHv4gk1WR+wTfSGykRQbUtAqt1h0qjMTKDaYspocUGYgZln4fHfLFnVNSZ
1G8h0j0aap5I1xGSNzCbFmMm5L5Q2O0W3ZvhVLYcyL2oYZielmCaJ1KiFPPThU1oqgnatZhMWKP5
nTVvtUZBUKul/CLSCkEzHlnUDIdvs4pxBytphFAkUWv9PMnSCT2vwldUgK/VEKzakfBkAnPoazXq
GWhc6KQE1OeKyVMeyPpGKkda0XevDbjKkqqVmeDyV2bdBqV5MZIUmnB15QRjR9fQJNdCgX7dpAN1
qFJ1Lch9bjYy0uEEzRtd0RoBIqc29kmIaPyUVL9jJ3BAI9WPBPiAlzvN9FhI6NZzCME9NGy6Cg8s
4MgK8Zagj411OqI8DGpvOkNPfdQScbYaQIRkEhkGit7vhdhuwNNHOvLvRUz+XBhGtJFmMEgFVWaT
AqE+oJmHC8tnXzBodTWoVF7fFYvcIR+JNkXEvSArOn0Go238hB+IuIfRg/hXVg/l8aeaEJJ4dI8Q
bdVC9dMC5QYqQJqUaOtRwbquTAkeHzkNmI5ilR7Qj5qp7YgR7rGdHodQmrr8kFXyGyYNjg4VYmNS
QgTqBYPWAHlkocuBzF/dC4YvPoaPouOKBSEBFCiY+64dtReRs8voMBcf8dJTI8Ce5SP5MFqiUVH7
tmJL24cdB1ymQTQto/Am6WSG4JgxUZVxe330Ix6Eeb6zlB6iBGZevaEVTiot4b1UBG445OkBOthQ
DD0qDb1yyOXyPA8dCCkavVBQ5p1kaH8qWQFK0At+2UXo4Ay4Kpl4PIbheciPjaJbt2gpIWquhXLd
LhsRFI+KFidjDUm6sthpQn0wDG1YJ1gn6KEmecNQgVVh8dqVYJw7KeLci/C9TkMzWiYReU5k9FRz
jN+8nAd0/eG2xar6WyE5L4RIg7U68YjQ5zlOVQZgBoyWUG4Sdw8DxzuUn5x4xtOkMHDcluLuA08T
ukBzm3ixxPk7qb9GaAzroYbYB+3jRekTeaugTBoWKdH/FHxpCoaIQjJgqB6iRX3JKsPrVcna12W1
h0/T7uCtILUn/VWmBgJNSeGMI4BeA4Ak/IA0TYp9Ie4R+4d5lEnVVpxfWx3ybIM62zYHHAHNb2P2
Big2eSJJKuPFrkdvtjCk8BcNtF+0gTM/K3Q/kFJOgrq5DnX+OegplLZO8mclfVlmOkxdS3Q1IZUx
MZu+zaTEeCl6uOYDytsARaWSGn8k/lattaBI6yFCEEzUodrkFliPeh7Qz+Ecsdo+cuYAsjcWsOi+
aRUwEKOCAVtpxkboiLc0GQ11OTS2GQ44sHyCyUm6B07hYbORRGHeDEo+ndXHYx2X2o4pkn2ngXww
8YeS22K8YorgGx00N32gszY0lA0f9YfajGvVbIXdHAHTQDYRAtg4IwphNtdJTMeNIir7ikdDyRH0
d/jAz7lT7tpAfgPjCqkPi6hIkqaXkf7ugMAbWl3afNRU5VZbUkPlY442NRLdlBYpRCHRT04ICUsv
Ue0S6n7cFBJuM8WDLjIKMqhzO4UCTUes9LcJ/ut2CtXBjwIEeic5z7czgYyeFovHl3LuqvgSSFbl
sRknGzm+6mEhvrRBubfCWdnJ9LP0JJIv7dTT1AGK1dQIgGCkNk7WL9JEqJkN0d/pgUObrDyuhRNC
Od0U5qcQzf3eKotDUE2pjwZEBHtA/EJGjWw+oJ9llvVeLPEcSaQHvlw9eR6djCmVDpIws22a/eAJ
ifFwpax8Z5baZSWU6BK2pOc9yl+CpaVu1Ah0AUPtTcUBJZ013YVSeo/HYB83sgKcNkvtuSTsLIYI
XUSy3TSh7VKptIHMRNJ3XdBfWjwiNyEMHRoPS4kE7nBYx9EhSipPNbK/jSHBD5Cw+UHcJgyGYTEA
SRDPkW9tFg7uQ9VGf+hLxMGNflNpE0etKuueNpAeGdhRZmL6LvUKGI1mOgtGSFNMwWU4w/POKooc
4iN+e/KIFGDF1tKpvewNotzt8RA5oT/3MRbtsc4aagTJqCA51+9RKA79Nnr01KAH7Kin5hgbNoNX
+IKcYQ7UhoZj6Bq2j8kExEXA8iqQg4089imphVBvWw1CUqNTVKhaOb1A/zkO07hHDuxFiHXU9ecM
FgQB/f9j70yWI0eyLPsvvUc0FFBMLS29oM3GeXA6nRsIne4OxTwqBv36PrCITA/JSqnu2tfGhDSS
xglQffrevee2DWAqD7MkwVl0UDKr+lERIFlk3o76XX7ENt5nLvanSgpa5UF4SqnQj+RtrPmJ+gbu
95PAhpxUHVl+dlgh4N6S6ZQdm7H/Eq141hE6KPmYHLZMEn6mhmqzDjVSGZ8+VeckJ9+mpZlXgXci
v2+J9vnM4VCMSE0GhdK0HujNhS33jC30QQY1KvNsvMX1OOfVL4z7UIV976Mxb203hpskBaNfjfz+
Po4XY6L0dlH3oVeibdDfoNwhZl04DTjXi8muh7abbzpg4OiGfySeT2GedMOrsp4mUiO3edS38BLH
Hylw1+eIyZJdpxqcQBjeJsn4mfRBfLBOrtcciTSAyzXMtAFMfWpLSvpclNeqIxjJy/tPMYyHzqHc
aEOa4F1o3khMXEM1OPctC7fxe9D3O5mYYeeJkXGziNmCTH4n5tvFTdWNbhihhpm7n0TEgDDgkMMx
HHoiB94VNAsJD+aQCr51aXSaHP2NDefJBwZMaAlECUJ7uU93cM68m4a8yVmYAbf52mOy6+c5SutT
hg5uKWZ+SQeDr0eD3o0k48Hexf/sQ3dtbzxSEO8Bq7a3gAlo64Mjj+gQhGokVmZu7l0BOCuPGL3O
GHFyBfZlykzM2pR/D+s4u+lijTooyw++79FynT0ID5NNTnGwVc6WM5J3LWaAsMEivkICvTd68m9F
0b1iW2efDFFvZhjSHYclZ15o7i1V9JD7/CsBRaBqclxQPoo5pz01W1880jEbihLSzEA+j7Gr20r2
GR3wgV6d33i7IunP2Ti2rz2yxX3DfB26w5Pvd7QvZMO/rKCgG22m9K0giMh0JB2mBajxTHMcBtBI
/pF3AtjpnGQUQe8FAakB9KzFN52zoB9fOJo2hx4bNnJg3i3Dgqyt3HtfIPmQedxdT5iMaVqK9062
9+XKzNTGDJv15vHzBQxmwh/X8+WqyaUktcp95c/LHmihhx+bMsJiZSoIaZhq+iBxJt9rat+dW9o/
yw6m5GxPYDXBdl6n8KQjbtLGSVjGXC7wNSSnmLQ4xWNJbGUNS95nmawmnBZuiFc27l9IHQtvSQwl
dtmpj3W62hAQfFbCE9dzbO5sexRHBzjEkfO0O5m1KkC6nieEmkiDnBFBGAfqs8i7/FGnUXZQmuE6
gQvdsa4DIGP+4t7YcQ6Ab/TpmqUx8ezzyZ+wH4WB5tAHDeFcFKNiv8rpSQFRlMK4lCeH0C0WrN9L
8hpCsN2YHMx3Vou35K0IsOBnFPVbPzD5TQ8zFxNcxZ7n2PHdEuSrX4DxSewVX2ybvogvhXhoQsyw
ktKGYHkSj+Y+xCnvwoKQQbJHBpgdmtgQMznU1/gYf7ZLkJ4jU6d0Togm8JuTsWA8l0Mx7U0tznGH
cjsK+urc0UarEn5ZO0zuB5d/7hoQ1NqGg6EH9msKbWRkC9oMKyNQta76N8sCgec6Y0TNknWnbkGO
zimCllOK6n8ww9ngf+mHO8sZk9vQzu4dOVkvHHdd9s5P0/XtRvbXo5/SsQmZNWrrqa4C6GYcFALN
VNOO2b6LgSl6FdxxGNpWufs55cpH10zuYSbLirEDePZyeBvj+ZW2g8fxKWSV8/pjHXQtBoqouYm1
OzGQKE45h/tz0HSsLa0690z6rc6OD3mbj3gi+XdiaT5YpqyuiO9bT6H2yLHcRTiZMDPUlM5VgTJU
uLhPxFSegnJwH+Q0nkbaIyMpaLdqsZC2kw1yx/XJcpq5BiwxsVbUaZTbvvXDwVlwHYr0bU7ZVm3F
3cjVwg1NCbtGkVX7TtT7HtlrL1hGF5/AzCaRIZ/QfavdyQX72b3bkwcWLE25RZuGSY55E6n9RWWM
Cs3IWD6MwP86BaP+eCHJ0Krad5UC3XbnhCElWvO+Qf6vWqYfSo0cu8r8bk7dZyuYxoMdLQFzD1Ki
vk8J8utFNUg1LGDcg0v+RqceC7O8GrNgIYtoAOu6vKv6/otR1dEqkuS58L724/g5ZxEiWsVRsqHN
AZaURDGH3q3T2+d+LnGHoCAB/49eITyPYX6ruhtX2O+dAclQutF1AG2A9DY/RHs7PvVROT7m9vTT
nbCRhITmAVSIvKs+yPNncu7e/Om1qWvvh5HPVZo/lnMHlrYyjIGyeR06MwnqI9qtubyd2ZBg2g6/
xjYaj0PELA9uzchOb6IDBCXQZAJFI/yWD8swWRCguUeyqrcWGr6dyL+yYI17nRGeSpsou27G9DOt
ix9NkLR0dduHTsT6pkJLObKrBib8EfW2IEVKMo8czOuHDsV8Z2uLFAn+SHAr6kPrxugAdrDwnQfR
jccgLznTTMO+YgXfaDHfjCOJcE7iUvCrW1NCl4vGgNFFY44zdI3NvCzYDjTgiNQ/lc7ac1mNiVNH
E2MZGhriugU5ZyimnOYejy+jC3KO0M7KtyqKfrqlVe8z3X+vfP7jTho3h8X4924h6Ehnwb63qIoC
znZNiJVGWrgBddVi0UcwPktIIBG+Lf7r3D5Sbfs5QOuRe7QKRuWwYGMVsPIlvhuj5kfKmHIYyl9e
DAxS+3hQiRa0WGniyP6wSuREIoEAuRTMkVOGcZYETtl33yuBC4pggqVv61Mna5ZXyVEuHtVX3fdv
82jMfeE9RCVOY2j0xQHmR4V2EaiSZVEx9/TSI17DKvrHIe9I+px6ffXfoLdqSIfl/wF6c117ZbP9
z//zvz/n/5X8rP8D6O3lZ1X97PufP/9Oevvrq/5BehN/wL8P7MAR0vU86Uf/45+wN/sPUJouzI9Q
BG7I4z9hbxDd/FDYfigdWwqbeuM37E3+EYU0UyJqBy90o1D+V2Bvju3wA/wdKihDJ+JoEElbuICt
oxC03d8JhyTTuaBGcCEqQe1v5q45i/Vhki7kcvtVt153rl34Nht202ljtYQ+k/sGMeGfD1a5jAXT
/+mvJ2dLMVn454cvH7g8V2k8b7MumGCikbkwdGms1PACEtrUl/f/fDN0u5NTRMOh8mP/WFzy7yA3
Byvi+je+mVYPMTpa44awWvf+gn0WZKQARloJ0FS4kSFsaMVlr98llxlTEpIpHCKurW7vt6k+q8k6
tXJdxueELS1EulVUiO3LZoa9w4qCDtDF1AcA40xMPJYvw8GV7NCKtDgfvogRDIchk2zTCPeujJx9
rpIPMaOrWubmSyeI6xjy4NO6d6WNislXd4uTnT01W/tcmvhImGazKbVkGteAUrHHB5Yb5HLLaidk
3b1aAMGnGimxTtyNGjGMgUc/2E6SMoDtYEDP6fUwBPuInh15TOqt6RBGkQuyl6GL2Kk2t0FCIoTl
6se56A+pHIjjZV8weLFw6apR7UuPofrEqkctv3dK+dX2i5d+GqjgsPACEEe/UWEIEGUJNzTNN33A
JFkCyNuv8WAJIqPMOBh3RPhWMYJumm5GXggAfrGjm2Vk1xRlCMh4qWk492BIax3RAqTgvqLQ2w3D
Iatt88VST9OQfSP3eFelNHMl8I42tsU2Bx8Nel5DV2UKCseLaii0QNIwBHDoW5QBcfY2jjeiuAiS
1nJPs8G6SjhZEs3HEDvEX5Wp8FZSK6CyFb+syvK3VepE57ZoHty8ax+d/OwRzcQ6TdG2YOxIyF7c
hyBjgIFh4a2E0JvGMk8Bi/deoeSwltA6pEV0nQxMXWc6iVcw2L45tBUAFIGlJxCr3Vax/31aX8Vf
btm936q4HY6ksCInDs17GjuI6ejHXm4U89wXNfmmzgylC2A0dHIJ3XmChqbkZzL4eAvcIN8WAZdN
nOGcTCvnsJRI63RcbAamG4IhZFfSnGYHegLwMWMsi/v91NLsqtbUXuyDsxqAc+chWSmrIGvwu7M9
ooPqUOsyyGk6f75JLRor8WPk5CdK2m0VoszwO+8ZNtT3QrNfLqZ+HAYbGYNByUYKAWxJe99w9oYt
jlcax4yIm3bjWqhAgpTWRod8j5xqHMaELFqet83WRBL+GpVfMULQhUBeCZeiacW1leQvnU2wR0qn
zCZElNZv6ugWmWeJ/7+2gWDge+qlzZ6coghhmvedqwP2qZ5wLqfY15ekVtuqxQFmRdgdSfjgKl5z
WN9GTyfXsoDxyJiUswk5t5W8FuzZmjSxvRi0uKqxZoSe0Rz/JcnrIRE9VnJITXQssNjTe+kOvs04
gQvose5ATC7LWz9FoGuk6+yW9Qdrq5oOvgtWmpjzHuHRC7mD73kQo1HcE0O+ndry3e8jQTagmtC5
gbWg73ALPfSn9tD/+yF7PIC1aisdWW+7vAejk+IldfEnJrhoB8OpzarsaxqTVAQ0rZroFrgo/x6y
acYBV48HDdvmZKyiiH45Nc0KkoLoP4kf7XJKyu4tT7S3EY2bHVlADoXk1qDnd9Wq6t5fv0nd4u8d
J+ugAlTdMTp7zsYbd+68B23LH4XHmprovU7nh3lMh7ulICNv7Lrk1EfPMeSv1z5gYt8s6Xw0AjwP
15itUeWYYgFZ71jg+lIIzGOGRRcclBflEaMf+9NZ4VClnXwk1qZL0VzMebqNOzr+JT36WIH8ijFR
K1bOkTikxoOtMRS7pEdrKJULFgqhRCSZ+8wIE+bUwmWZJAWAUXxrCbSfMNElwgROnEEV1DsztSef
kASCGaEsMG+BUOZggJyILZpgV41T+FPOLC+jvxQ4wbjPm5NeRowXfnWi5YOotivfPPmLqLQBuaI3
bgATneIaCXnd/ArrigF5PB6tTmhq6+JlLtG9z1bXkSI+FtusUP6Dp9CmI/rpcys+GcG6qX80bWKO
sXFfOc+M2zkXOGz6qSITmagZrmoQECxTjUS2VhDeHTxlIeYlK4ZoLwT+QY9gMye0plO1HlRKzv83
JvtuGpfXcZlVxCj4feedBs2729Hqk4LsqFa79J1yhRw6q74zrfqgG9KUKe5Ma76HbAYsxo7OmWoR
KET3doAqYEFncAqc+FtXYx8NlWaXUXQ9SsWg25EbOTDyK1yD0rFYYto+Cn6WtDHnmfLBapjl2Z5E
QODEsN/r/qSYgG/V0BGyc91zwFrTCeJtp7LHZc7GTf/aAfTfW9Qg2wbwK/2P5TBH83yOvRbZO7Id
NyuR/RHtaNzuvlLryDBHPFCyFxmynWHG0LbKKxaNKf9FfGe1K2GqMcjm5JjZGsTc11E2eJWX20Y3
LDQLsXKm+IrswaOdjgVRYoUnBfEX6cy4DL2OGHG16rbYVOhV3y+5een8HtSZny0349qgFcTAMluV
T4lId5llvOtcwW6I4VCQz7P3XAbYZAscFtunkbwf+9V83dsEXGJzH0a0WmQZIDolJe3gS/+JYJpj
5GFGo3O0X8uXc70gGga4kQn7Lqi8Z+6cNzsscBc0zXwAkHWO1lyKy0NOIZH3WbgLnKfGQ4EmcyAr
aqJ8GD3wAoqYlQxLfdlO9YlkLvtcrw+uct6JkcSKR5d21lUA7YVF3eTFI6dsrjwVvY+qLHdNXh/n
xHMPcWLPrHWyRYdXei82w7srFS/f7HDM6PbT2Q4VMrnGLp0dgo2P33P/keY7VWZZQrbLkHpDPUwy
Pzml8NdajEAmqGkgRz9iDlP0dWO4KpFIN/MUIhedq+NkWd9Z83sEiu19Moze/qKQ8S3pMohiqJMT
l7oluhLHaouySy5MAgpIUw724MzrHzmFkzVlFSeg8bY3Mhha1+8MwDAWV5JJnGps92gknqCbUkCj
kVhDS0cYUWngbknlbc65++RnXrIlmBA59SoEsRVolIrv2dvY8Muhpn9ocecdfG+6T22EfZxXj5fE
Rqa4L24msCd36e0UpfM5oGFFOEl2TnziOqdZ3c9ujXxGOpD8loEuQVY4UC5QVq4aFKkL5lNF+FT1
AzHF6fOiXtcBzdbWkOguP45PXDnXCRF4UYmgfYxp4bfzVs0xzppVvbYmlFR0fTelhbm2jBysgEPz
kl0Cwhcq6b0G02Si3DuV2plY93D90Ps7kzuiUGWvJiGQgq1nDbu89NWp9RmNBG229VuB5jGmBUK4
dbu11+mzinXDxqBBs7kO5vH4Xfbxl8xQLPeyBDXavtouKkE6OcSz2q8u3fQ9SDdO6PV5Agy61QtN
8DyQwzETmm7SoPZD57+Fydq1qYJpqyKJdrdIzBmVgL8LwvK9TLseeiATPgJXzwF11FBySSXVe4t3
JMOHnbJeKLu+qzJhHWqnQA7lfpnpXNN8e0lby9mMDcEuugf8jFblI0pBaxmPrKwo5D9vL3G7TSdI
TTW3k0iKVxOtOTUJ0ucyeqMOVDhdAXRWPoGADFsLZ/w55jExIdU5ThBdLbb6NczF9UWL1dgvDd34
UzIQJwSL4X6QNcoFvyftiekgBkC6NrxMsKmi1TFVvXiSqVBlU4MxOcTNPeePVusRXVzCawrt9mgR
iHOOC8zyFH3Nhuyl5VRGT93iB+dmfZiSz4JMuROTYgJB2+rVdYVbEkom8IKTm5MS/MSQXkHCbZEr
uxzc5KTcfVA036gooisPG28QyO0wSORxUBuvuhKQczJXX1oW273vYg1a4Cul7fM4qYIAlgDIEMK1
xYTihG87MIQX9enwQfXwWrR1ym3VQ8WcN5HOGBbm+4v+zAGrDruwQWakPHnWi4flqsCf5+l5VwUa
KERZOGcrr8n+rr/SGZx3BWv5nze1JILKaSHokPCGnG+9Cp2OXBxfks8yFyRmx0kt9sH4HmQtl/sa
+1LaVrdJdHFTAMUG62Yh2Y+cGq0TkxrcasCCB/5E8cAYNFpIr+wilDW6TA+crG7TeErPywOCDqJF
Bl4ucJOXekn8/ZAN6lqXxj8NtNCtKrPPsZ8hUlPBK+nBYqMCmmHzGqDjtdc+nbxzW20qOnD1lW4Q
8OolOyUxZ+a6j17blL54Itz+z8t8UTb59BrLX+R/I3TvXeUNLcmluckccQ3NftUemOuC3qI3echj
GwOHwBDG2tmU1IGHoAw/f5uDcVbyvayilcFTjts2/FXSbT5fHmxbUYHFnvs4lYZrdD27yqT+66Fo
9OtY9/N+sry/nmp9m5G4Gsm1WB9iP0C3ViT6xka9vxbpO+OKRzbS/gwqdEC+wVOkLCHdMBECABR7
s0Ur1DYeiccku51TX+pzYUiaxgrHNIyWhF/KYa8KQCKF1eJ3+pqyGJ1jY8tzSqDnn2/lk79J8pbV
mn0Is67XQ7avINNVFukY7oxFakjIpuxbInqmjmOlbB8iYhRJO2uDo8HXG7RRdB7Xj/1+uDxXZIj6
EmsmBH39FPjj8dnPsidQmMF+Xur87KaPjiwXvmO8fEqaK4gfQu+c1TkbaO1Hd62FQkX5NjtzhH1l
aB0ssN0wnGWHyhQC49sERJu9YRVA1viraLH/hGASu98aTa+AMDvs9kWnuJjD8JGjWHumBdX8+RCv
u6RQVLsZvPXz5cHORnOstLN1e0haXlhTxgaxOV8eLPPYuhbM1nVb+/20g2oK+vl5KT37bK8PRjcv
1SChrIW0c5eUQXiPHkPEoE5MwEWVGRZfw1J8TMoaf2A+XaNyIDCbpCPGa3NBvpRPAE01nhJsNLET
MSydbXYXRiuuKuXD5aHEZWjr+tkbgn4zROJLG7mk1/jxLu3A6+QkRxGaDhzeobXc9Q6ZT8jbgf8f
Aqs1t4orD3/aajrJhbyxs5W+l73mi5t8m6sn5iSVJl+V6ivZMg1OP+SoIREWXn9NbvqjqrrguWko
Dexw06iGW70CVBBHKeuqKn4MHTGs0YjJptFIc6WpsWZkyzqDwxdAFfGiFQmDQRITj8bBYHbq5Lpz
3o2N+DaP9Leqz8YrlG9IPd2vfYP4RTpAuWc3JUjObvljJZgGMnh2OsS74knv56CLF2WX0dHT9kJ+
Y3BQE8ezWNXzk0nTk6mqj7gsxWfVgu/0p6+LU7pPiJOSrZdVEkWlo8gsXCn6yXzXpO0POwrNFvVb
gZJAIpxqs/F6Iv/PG5zgdrQHrNUl0JgyRH6ZNt/FVLjXzf1clPKJEwgRPjWaRmbqW6lYEcnTak6Z
w8k3aQRT+oQkgiShnlh8Uhi6ich4Trfbrq3aYx533c0Uo1dJZPbkTR/LrPJ3B5LDYA/gLGYXEb7/
EX4tEhHdsSsmSPU98aI8cgOGyDnNDbbXRlXLzYB4e29QxRCU1Uc3qsb4mvWYqbvS3UZJGRxGBYWx
8QSEl3w5BO4vUhrNyfey6WAoRziAhNYKXH2pIRkTKUGBkQVyvm37ftm5A3NyFU7fC4BL917Vf1V1
KDdKrBvuKrjVEZITupbUgesmfJHeLmleHhO738euJoc0EmAJ1+Wfua45h52GnmllL5enqIWW80Nb
ED14eVjWALRsctsr0hnsrV67tARnI1xZH6yabO3e4+aL+r27GGyXgguwEDajE5l8ydeVuxuj6Zi4
an9JGY/WTMHF6R441aMsWt9zLk3XxvG/DHOb7J01Be/ygNabBQSqSb3m3qXrjtOqhz6tl9Pl4y47
/RonB2a3UtQKpT03sMd7iuuLBvsi7b48OHO/XWIuXybg/ZX2EXtceXQQzpeiJ+75pS9vFYLoiLwS
r5eTTs2xJihXFOlMetvMheIL8UO0oTo0aYkc30cM5zcRIjXcQDVC3iSirRILh3bLUiGtSfjnjXPh
U+VG+sivR1NEH7hhMKrHivXDephFTtRbPAicFugz5ez/HJdZXC8yvA7DTND+Mw1hSXpX1E8qyc5K
TExiK+g+WZy/EHMH6DWge5w6gNTdePUX1LjdWr4XGH3Bg/eQOEmMB83HAr4AzuJqRVxMPCmnHmeL
9S1PdwhdUN8Mu2aqxkPtQlEjnGMTEvBH+2jaRs261CQP2sUhOGJD1vB2ihY1RZAFT3mS/aKpBWDJ
OufzvG+UvQrBUrRuzfglz0qoyqQ2LSEkGcYa1hVOou6qs7CTpgtG3rAXy77LvhSp+1MThsLhCMnN
lODQc+J7ncwHuNB0eoha3XfAqhyaiyyPcABatuign5lKHmhqgBm10EPQXRx3rhfj09LzdI4ENhU3
xNLTpPyx0XqXuFNyRnMuycMoSeSEaI9Ana02AXSC6ITE/6ZEQsdIg18/Ml+9KThn+LSdOb9vI8bj
OA28bdMryHBEdNDk3fKdKW5yn6/W6xqGL00vIkeraJ5ngRCC4hUFakr3uofYULRuc+PkYEUCKxP3
9ULmLKNe2w7TG5c/ji/wGLY+gSyMM2CiRGuWMgAQK/s5AwZQGNhuZuYBG7cr39MpguFCZAEAqGJr
BnMneut6ceHStYP1TKP/eddCJ7Ia8Tb2tH3XMraaPmxO1zB17P6pNOlbQlX0RLYHYI82o3s+lDSc
KQfTInnmIJC5t8NSor1L1XNv4CHJmB3PoImvmvLFd5LbgJp47Ad1O6//6HaR7U0A27hmbC995zNo
Q7MPhtcqImGsgMrB6OfVk9CnlZbygCz5dgpohUTEmVP4NXdtgoZCTxZoqEwgwYmDU6+Ec0RdeVtk
7GaVlccbbe/Dbv6qsxSFqVhewrDYC38BEMWaxa7W3bSjt0UliXrYnQea+QLOjFAbZYEkLzz/yXEY
CKRjBI6ZsagRPlmW8VXfM8wtyqbDq4FZpyzixzy+1YsF3sEB2WQzNSG1edwuvqy2ywqemiZvZ3k5
2koxYF9m1FNGbrR13J9WNPxwHXXnVLi1EqsuKIy/JepB6SQ+LQnkSCck2I3y4IrGCQ0sD1CxB8yN
730jStcB0Q7pApknKC7T8seyWVTic2h1714nf82fFVPCqyKpbq3F9m7KRH2t8H8kvaJ5h95iwPpt
hmJLAhRHtuZhSV30aBFdK8mMvOyblx6iixWY59azQ85LLoZpWV3r9J1kFO60yY83xn/LBJpzsSCf
7kHfZXlCmGcBgzH3t3aDKWCcaAlIJSq2LldsQXNkaE+Q9WXbznmrM1xBWe5+kYPzPXWrZhWVQbkx
9WtV0ioXevVXCnXd6Q6a8gzmLKebWC3iBXBh2xGvF3PPNRr0chp1xzgYb8o6f8mlhoycmWrrjxQ/
ZRTuVYZG2Emrj0RAr2sIWSRTitBvJidYaZ6wfhwnqp5+cCELVSRPpmxYcjXJrTidetyGgfVk2/Hw
rKTztV6ib1Xe4OESKjoMLOm98u+cOP1FLC2ulSnBYIbqmgNaxsyoYjdSVFBZgo+nD8uRu5/ao1+Q
2hTMFHZObp30RN84WjK0EC66JKtGx4JmMLliYwP8lVrfezwhkNO3DeE4+yxFiBDMQu7CTmLuGg/U
H5/c7OAdEIgjESQPxnY4XAMUCZx7t7weBXdam31pOZ9d+V1T41FmWNEn4jUoBiDBJjyZsLlJAEjJ
dF4beHm9lXWHNNAMhwnscLXc906IEqPDOOcqdDndreF0xx8if24b95fTmSOTNX7+YPo2BUNA8mWE
Wa0tbtUL0EVWw2sksEyAWp8/A8YWGiwNPLxV+WoV73a+2u7T4StDBHylrnOf0Rw8ZUR4th6EcGkQ
i7pY4YsCTo8C7c0Gj5i2rIM9USBeWl810rFIUtl3nQLIEFTubsaYabVtvR8Blw4xiAhlGv82yQA3
rTdUT48otrrmKiJtkphz0AlYSnP2id6n1YtgEyaDk4irfuYMumhES7kdAKXAUlLFoIV8Zg5NhX8y
eKe7+dnWVYd/H9jXBJIqsl/SOmAcVJCUvRaJifuZLsN1vmARZ63ZmrlETcuMKAqSXfgjOIgKL1WB
pQrQz9oyghldkn2IXui+cLIPJmztHqvVckX33gOgnD13dQ7lLMifxoVLzJ4Z2FXc0luiaKpd0VRg
VKpcb32QGUhxz2UJiS5s53k7KyaQ5ARtkTLDkcoUi2oAEsVbwHmEmDG94Jx0wR5VXnclF+pKm3K9
ncsj1e9bW3hcmg589HYUtykDzqmoPuQn5A33zmnGb5YG6dh5tTyhudyYKfB3SBJ8aGx9vfPm0L/S
Yf+LNSbYtHYQbqp5vB4Spgsza8ZBjHReldG7sIy+k/p0HRhGwcR60O0J75jl+tAraB3Wo6yLEPO+
VHA8cZb9fgjWMjhbrXT/8tzvdy2z2tA4jqEzrIhavGQgV4ObgEm/BCP/aXzzgOswwsGoX65JAexs
WCLXuIC/fX4XE8dQlsWX5vLll8/525t/vtz6mvXaTPAdbo9LRHTo6nthhGGKtyYxrw+Xr/39bnr5
IX5/v7+99L98+p/fb5nIfkoExJU5zqbN5QsvmcjYz2hnehnKhsu3Ji5JHEtj44dKnC+2cdNDkNgV
XJbhk6bYctRDkx/aOqyPhKZnuybzP/0lP47j17St2Q1xp6tF1XdB0J2LtvqWmWl5VzjdKxUQ3epo
72ihMqI9xAkkmiKqoX99s2rL/tyGHHAGrd/j9ahC/fTXA9Y6FCGX91EdADa6vIk8nxyJy5u9HWTn
kmiyeJSnurz+149fXi+o6Fj/+SrF+t0un3R58J3sH6/055PSUFuuYdQNe/Dvz/v9Y/35Wr/f/3ef
8++ek9YQnoL+0K4NdK9fWkL8AN0GCNS2l3fVep32//zo5a3Lc5ePXt69PFxe4Pe7/+5r/91Llbom
xcDlf9GtwxEGbfSVVgMpvy09wPX9f/ukSy7N3z+Owro9p7+/6PL+5Sv9ltOPDjHtMDroNJc082re
jGuE4X++efnQ5cHDnmW1JM2sL/f7u1/e+v2ca2Oh+28V2v+PCk3IMHT+MxXaqfqRflQff9eg/fU1
/9CgyT8QPbhegNKLgaS/Srz+ChwNwz/sCAkL6q9wVaetH/pH4Kj4I/CiwLbx5AnpS4Rm/wwcDf5A
0oZYzEd/FjleEP5XNGj4GNYU3b8F2yIKcUXIy0Ue85nQcf5Fg6adXqUGPRRBozsj9aHw3XUXTcv7
eFH5Ff37TYGM/a7PcCL4GT1BuWCDXwRQDpnRf5zlAYcNsxw7RU404A7h/HYo8WBis/oY+pJ0vtz5
7gekHspKPHa+I89jnn60gVL4EBln1Uiar+sai2tRaqiGJTytyYdug0p0Z2pQHewz/WmY3wZNhJcN
zb3R7nhN2XhOQ6fb5mVLtHWAzNYt65uoqBBjLuPNuETMIWq0P0Vo33pEuCLAAJ/Xttn3xWFEZ0mA
nuvxl1wmLHSDfrLIyO4i2V8FKRL9uAT0phGuDK4b0t3UCwDZeLt4wXttzWq/lDBfm664xhV5xadA
gk+mg5UgKtCjgAff77qOFkAmqx+e733LinKD7bvZ5ab5NeLEFnsOcMW1rvEsoj7lrKMwcWb0uVB/
ZxvKpI4ZB6c7GhtqMwqshBydigjtduxR5dRNebLHD6Wjnzk40NYJbsoC8GAl7u2kcA4t+hUjp/bV
azm+N/lRF5wvYxRydzLTN50eyWVI1UPZERzv1PJ7ItVwr6RPAGbut8c6sZ+tZ5o4eAJ6chFdyt9u
qPQ5VGKHES+6i+LZfmz1r2y4jxwn+TqRUbUtJ0jNbuB8ahkwrvL1BhYCQqEoNXeSVJ/SBE9LCmNi
KaV/3xaPOUmBwcgh1c8LdDQGFnpPmtepHKwny63Epq3zH37LcHo08HkiD/5MZk3ogYLyqR5BTish
DAwfTjsZc/wtss/HPgRkSNYeYu2m+ESQWJyzoDlwWkEQN03E/QVWf0xD60tKSFdUde6jUtBy9ViS
XLUkFY4CfuiKcX//Ws+1jyxyecL1Jras0f0pDjA2On5zg2hzF/UxznK31Vcz5Cfn/7J3Hsuto1m2
fpceX1TAm0FPCAKgJyXKTxCy8N7j6fsDT91UVkV3RN/5zcjQoZFoQPA3e6/1LQpF+0kcghMGT8vp
/KkD469fh6Qon9krTVDOTTopbLILFRMPi4s+UGewXukiVoI3hR0Ey+9EA5eNdytET3SElrpBjhec
gASqfq6QUk2XRbJYdWtih5vkrHLp82oq3QdFQF+ZqYB1w/mkk+g9qONDB5nN8tFwzwEysVhAgdMJ
Ino3wWuQmhPuWp0NjMb2mJfgzjIALDJrEqlIXALLNIKM0mE9iFl4oDv+Hs06SukJiPgQk6vWvckx
5rMJupAZgTdO2vJeMAPtkFZ3xhCbJxbLVN3iNFlpPQqp3vhOgijeDvSp/BmLi6TSqhfa4EMAKZuw
2fOsOfskRfUUKsLk5WO9kfm8gfKFjDSkzikaziBq+tGyXE9KwnYkQCCKFOt4ptAT6ANFOq3TL1Mu
EjihFhrxs63ustsaWnghc9W+xFO1jzsTJjt0qs6cP/PUVJF8LrudEmTfWMIDDNq7Tuu+EzFgcyG3
cImiia6bMBKDQIubevsqJTr6vjoqHC61JRmnz1GNzkpAZONBlptTIBF1GUynFjks7hOc6hkxNoYP
p6sgctUoFw+LFpgOYsRN38ZHgXqHregl8WH9In8V1VUpFWDTMtb+HZswzo7tmI8b0Kro4QIdx3VO
RlJuIP4yqbHRXB2JLj6qCH2cyKJs2GKr6iXlXiyNV41QS5qi2X4QnlO5i4hLSp4FZG5IaXBkTsME
CTVR7wSrChj+SFtOSBCwRnAHYpszRuiQz0XrJRxGzckleOuz3JseRon3oJJPfYQerk8K0ptLA3KS
JqzDhMClIfqWimK4s6wcCetsPmQIctxloXctAMAGgBU8tDUXf+7uxwh0eaATCynVLXVIxnEJkwCg
1BiHALY+y/xBwAPVSu7YQCwGxOjbbMfW06mzlYNWoe0ZNS9Wu5eZSl1D/QWP97EQ03uskPetWH2p
Jv3DqM9a16CK6adMedHU0aobzxIlfySVwFzKEYmyUPbA+0YyYjovmEV87JjyS/E0NFF57iTjMQ+l
+WhKzQRbDmSQUr3mooqvWxIOSmIhOC7m97GKS2+Wwm8WleMhNn7w6xAAZdHXnCowPMp2KiUHZUN3
h/YE7v18Vvx4vld9xlA58Z1u7GSOQjxt6pmI5opyvhcN2jm2JsqnBg0eSpjY9WuidxtMfoHa2SOZ
EAHB0bLAflhvffqlGqbFtMPC2gms3cW5OjTm/O6rebxLyuRJN8ThZJUambNIGrVyLO+zEcNGYsJg
p/nuwlvA9h9oRxpAd4NM3SBrFvUmXmkan0JK1F/5XVq5eKgTlMlKJPv4dUgbqdG6TvBqzUyOjxBZ
SLpix+NpHZuNlA1lTMqpq2sI3yTfKvYsZj9mBRJDXAlPil47nWp99LS8nLYyaRLFMkyIjHJPXuQX
QUN+GzDfRtb8lfTdRzx1dBFV0jOqNp/2DEq7GBm3L2fhPje16xRb41rwReCGcBXsbpYGjETVg5iw
xME5gh5DoUYiQXca2WSs5Xx+qMolh6FNL2XGXChMzQL0EEkqoZ9VWlCTJoazthzjY93SetJpw451
BhMpDie7TBoVVy/RdqP0IyP190zKKhQjNwHm3vUE7oNwaZQsGRN0tbFmaaLoGmCBLXVWX4poeHHH
RBqESWinrQn1JEdVj/C1Ju95aYHGUZAcNYgeyHvEPbazS4CrliiLXj21/aJN7OV3tvLQkI3OOAY9
Mlm1ESSPWohli2r7JQXaeKiolK61NIPxxTuJH4rKKm2pqL9GcBxuIRWPulq9tehsNglVqFWgKrrT
WrupaNNr1NbKmtHQlABVlEL2jF8MSTjoOHFKQVD3uYpXE0IKBUHBkYX5I2rCwpbi/FQXGnRJjYaf
FKlPcivJePoRlqdub9VP5UVEb1qYGSAtAjjXUimhEG/NhaCbOpSCZ9oJ82c40IGVWemRztABlaPV
UtKI2lDW2Q1lUnnlBKk6myWqLW3DIq5mYEsCGFspaN8JtzGdYZsvSkUzinFNgq1fCItqvqeeNJKh
UNBoZIrotr0WDTYdUUZapBKBwBqkmOMnU6nIn8qOoWBdo6TFOR21PTbdyVErtvNzs0fJNO/aKQJ4
PAN6GrE2WRjhGOhHQkGhMdG4SE23l6TAzoWYliugFbi7rAINwrramtzw1j+GRVae6L1gyaPVNLHK
R9szWKQK6tG090NkRaNAq9LIr7IBb2nMTTIflJpSjDGBXrJkkbJHicQIl0X4ha6sAKtQAwXr/IdI
DR8iH/3G1Nc9ZJAkoD6r1oXTFsjJTB8Hh7780ApYTC71h39ev93IGlvaJujxkGSTU6IiZqgSBlP+
NnYCsERIuCMAD5o6AlEbRrKqlrvziMo8PfFz1dGdZBZhy71c+u+u/ne3jb1sQBiA1Hb725TCKzhK
vbT/x0e5/Z5fSaS96Nhj4JQKuC3/ek4tyUju/b3esoanhZwCQfu9528Xf19UoCvzqjJr4B1/PZog
ADemjy5jimQx9edx/7fvUgrIENNKpDB8Bd6mSife6q+j9Ocd3B4qKWkfZQrKp9+7izqHC2Ykpn1L
BUWVbldtoWy026lQL7W72x3FcgbcLjWUfdZQv1BHLhGitzsABs22sZxl2IIyW2rbxb49c0qFNw3i
TYp5++HHOQmYSepJKZ/qMtT97cftNgvVDjyFBF1rHs8egogN8sh81wlVThAWYO02xEDSGHKK2jOv
QjelTigvH2iYcYa2DZloVjZmO1HTsj+X/u02VTVBXvedNxmsW/ZyhRZftRDDTSkrQK0kFGnxJunL
d0fWEtBmYs3uN8yJKAnJD+mjiCiKIuihHvI8vz+m5Rlvysrf29ABUfSFeOwvRqlbaz6Ye4EgieQQ
LT6o39v7frTcqZDJtfCzXWeU7LjxWNLCoJ9vhfo9tVzkGppqJZwsFc3P2z2KgeBb7uvN7QWXi+z1
dunfrsqoDtwZO4U8H27wueUVpA39ipuc4Rcf9osYC0soOWZI60lfqmz1UlH7I0ldrv65jfMOcu3K
S7aXyZ13FwKRLnHNidbuBNV9Fq2Vl6Kwa8L72hnc5JCvjOPzuMMQsp3cat2soUYT+G1shs6ONfcy
754H1wMRsNIhpjgUzKb4QA8RtLt/9fpklx1S0/b8a+1od8TqugeC7W2SfWzq+N68a9bg3JzX5ckO
DM7UBS9JvX6OTfsA4nf7nBvrZ1Nw9fP0yQ3dmick7eaqUeYoviQytpIrX2wvOzz71xZXHAsdkBch
JfxdtGUVfMdrA0jPk1PMJUqi/sGzTRqFtJvtYQ1GalhDRSjqdWldM7QbIccC4yzvbniJqqOanzks
EPCa+VJonxyeCUfOPG8t7YW66gh75pxbtEsj0LPyrmrId3doAIqC23R2D7B3OlfzRcfFTnzfvBVl
nUXOief2j2kbOCkr9eEyuHwkEukMYFfiQ0qVGRDJDwmm1CwMEmpDWqlrcyBD2ksOnYkfm57+CrcM
kjf6dkwKYNR4WzMufcXuLBwZDhe4aqluOW+JvRxDKgRIvx31HOaeOOyBYaDo50NgSaBbR5MN8ycq
ABlsz8B2eCO99b7DrRrS1QEiObaZ69Bi68NF1dANx+txYvG/PNl4kuAr0O1/mVUXxXbS0dwnfcvB
AhNt0TpNVHRoup5n5rUjslkrAsfPcgNXEPosAEa4pqFGmFfzXG1N85z6F2Ysh3/U58KRPcY7+Q7y
oka/aunse8nTNNnRk3JGCIyFyy7x2N/nR1my+2O4E3inOxUR0QM7TAkOnfkhEieI1Q/Dmxd+iJe0
XXHA+m+aM/kbR4cWvH/PqLiyZIJQ3lE5u+FDv8akN31smgfRdUZG1gOJRPWxXSza32UBGniLf4e4
ufQjz47xAHMneYLXVgPVSaqjeN+tiAldiyvrxyeadk1viTHwVB5DokRO+WNaHoTtj8oXpxpe++1I
TJO8Mcio22LdgSJHjN3IGY1UCoNz62T0tVjiaOlO+Rl/FF75qjjE75wCnSa4orGFGrCOne5KVvBX
SXD9kxRvzdZD/lpODp9T/KSXd9aCVCwfpMwLqrsmf+XPaYAF8nI81HNjrWhl86lL7LGJnAXphiNk
OnM+8pF19vO8Ez897uxeqJW8SfGmhwfPZsVOGocTKUXN+GOBlwbCeS/hySS5dHJi7B4UBX/4+BeJ
GN+bEqvWnVoeObmCELHf8pQwOmbzmqMTfOLN8ZB8IUI+WKO5bwlGIjOLxGkFiDPZzQQbg0bpV0vI
hMZWxW2GPR18BoNJ/hFILmk7JM1ugwVWQpNyCIMjJ2VqrBXYCKrLjcSz82L2ZrNLb0dpyfUyH6vy
wSo/O+ULFBd8aKeqt0W9pUlkUNiqXR4yig9C/UESOE1BSMhXpXYz+dCzuO/xWeaSJw3TRureFf/S
KywBCZ6o7pKJqKHxjS6RKEJoKy5yeTSvs7SrQM0KfCIDnXe+31IOEzXe9uzFEVzxEGHx9QyQtHgC
thPULMTWfPeoBWqrmu9k4uLzMbYd0ilb/TSl1eQm9babL9abeeYTlusNx7W33yPbPLerUxTea970
yTdYp6e7lAzZENlDvYHkYWwy6zyozrtyB8AXlDFovlVymDNGTy7xcSDa2/XOMnYzxr5yKvEcnrTr
aPsy8i/nGH807/IfjSsOL+WQP1FnmrBL2EBdeaeB9V6iRrgK3zWFuje+Kg2cxk/sjg7t+HqjJqzJ
T6BirvoZPvptaIo6D+UPA72y4yTklYy76YUAsBPHgLobVQxvVl86CZuO458nd5BXwQMjZ3TggyMq
mqNldI+8BJVf1gy7d6BavZijO7k4RqZPRh+G0pHvWgd2iGnR30g7yVtmDjVYk1lrl8uomT8xWAIa
WE7UxRyNLpb3YHjolPSzmTCTctYLCDq8/Ed4K5jcBbff8WFRxpHPuoSMxMm2FuxVGo7x26t6FY7f
0IzETw4dDWpku2ghWZDRcOLh42cqKQy7GhJSLFyc9dKaofr29ErmCYZdHIzSfjfeHI6+8Gjcwdh9
IXjgzbhj+uNzNDwOUPg+fHLBg3hVL7MIHFqwQRAqmIeZ2EU+6GUmVCFCr6Sd8NiHfFKcG0p+KRG8
m4C8kJC68x32SYdTi9eKm9bODmzsOR3qlcnHAc3WYymZbJe3bIuf75x5TBeGDTdzh/aJAuiZT8m6
41s/MxOjDLWTg3GX8XjMB96z8cY27FDywCHW5HTNoKB44lk4Co/Sjg+J/5/jp9H+5CDo1yURYc1h
0o4ccS7y/nlbnPxMof1u+Z5q+9LBC48U/47pZZG8FE/pk3zlYywOTM/+1TiShQX8jzHKs2KGLI6V
cWT20+74lpEUE5AsHuZ7mc/PlgMsyhuecfaYykhxILjAGyzOGU4W9qT8JUMldVaXUbR5eeWPWaPg
1wLXvmeoRO0+b6IDHzyDT/rEMCjt+ObRLznwzhgDXpjcteMr70J5490A3WEO5cji4sEs6/JUxttr
3RwiJtQ3flDxnIAtr4MHTvsM3ZRj3IH4wFTo8LkQ6aG64Xuu7RvmyW3rqIQVLCcrPR9egOFxhLN6
rZAiuPzVuJyk+uhymqU/vCwmf56Crfi86Wqk7Zfmk6+1b3h8Kih0mbInRIkQzxlXjzDKoy2rKOHA
X07kT5vX5SxVnVTyZE70gyIiTIDSeRpZLKCSuKQ/1OJNVnvBPR6KGZrIeKV+EFJ47R4XGB1javWG
O2SlacOFQ1Acoks8kU/pdVBLSWIHlZ7v/W671PQ567FgqzKf5KrEe4mxYeqOwj2ARRK7OcQaAYpW
c6D40VMrCZuG36s7V+31fRpGmxkUfbZFwUZTi2Z42VxqcND6Q0n7IEXvE0u2dnw3r2zSV0A4GRrG
ZZCTkazYw3gKjMfLVL3kmZeu1OhtyT8WqQagbAOILhDrhAu7bbcI+g/LwZfy2xLNjYbrc5pRWXRZ
NpUO06rZ7wGcSgc9OzNEgbpYDZ/jTpqoYCxFgNKmI/LKdDrwMENEugCSrZpZjdgb3y2sY1k8aUfd
2hHwldIQkTzfd/P8ZI2O2i+ngVkcS7KQeKbHoJFWs3kKwcpOF1bm4kD20DHkdGVFrBK6KxIux+DP
ypXP5z44agQNAIbLvk32+k9MrcZjzI6SEzhwFL6nhK2eK9Y0ywl2qBhHWOt/cs4uyK0V141sM+JD
vsAebF77yfZZ+WsrSfRSza1epm4rbgnlYDDvNjiORtVlDoS1Gpqnlqt3o3mSRDsZVj1ee8XxPI9B
rq3vhce6djnTihfGK86AEVI5Ne3R7axjxnIoWEflUY3WmCI82v8zowDDCjA+CmDylqYgOwxWK6Mt
EsbgKaIjiA9Dv+cFs+Pg3PJC+L7sd5heWbut5HJlPgDfpO7IIp0Zo+k20inF/MWZwjqFhfDABGUr
x3GCN7/ODs3n2PxkOc2/O7p7gOCglmo7+UF6q9Z8KQ3PJ0s1Zb+xh0tjsjRmQIb/D/rYp8qeiuOl
oiINVHpjfFi1xIY/fK1kdPjv6CRVtjKRdU2BYLRPqGvVXcAW1Y2y+7necyjMbfZGHu1o7FT4ADXS
0lXY2kTNp9BWz9Gd4LC2dDROrg0L29rhBGwxcmfRQWRBohyb15ave+YxkbJqbe/1DS2LFFI+2txV
eUJ2/MlXDu8vX2Ls5nSXYfsjouX7SJuBhZwFL39L5Qvn/DP1pol6PIFHVIc+2x+mKWNv5Q7qI+HI
YMKHG6pemxwxwQbCJpXs7DgcKT7S7GzuxMieszeau9WOTgvdk9AVKSCydMmAraAW7aFoOWisa0en
JTZQrtW3RNN1A5m/Y02j9mQqF/G1EpZTaOSrjCS8+zKtcHWpMOPjchMox36Z4YWAu7x7Guh04woS
XvAIQocflaNQ7bllYuf9VAwr7TTlmAjWKiM/BtnxZdQI+GjtBg8oSQvf0PhW02u3sAAAcuxM7qF7
FIOodkUs4d1dG55BGtFQ563A4C7zTcDqGWtT4eiiC6rr4d6yGzc83RYmMrs2QiutE18c4x5LRfYd
PE4XJjwLHle0V8V9TGUXsBR+uB7WOLNuJkREkRxihWWIR+LmV0CR/r5T18k+ZxokbFXo8JGs/Ad/
w6abxBesMcW60NMdrhwyMNuBZs+ddt9QGFZxLXtkVFi0Psm5wqRnUzTuocG1ATuncM3yXmjQENra
vX8HE0z5gomWPWE0FRgyUIkT6nUF+AaS4N7qglX5AUSjx+lfeQPNSGKS0XquGcakN/9g3beVZBet
mXBa9puYaBTljY9Z7beRZ8oHv2V8GXeMP5wKqINZqgqrVNlUxkFrTzWN9no/9XcRcv/hYU5f1N4p
wskLw1eFF0BFFyDBKlMrYOGIDtBA2vU5/ZyVdXeXvw5vVcpWfs0MzCi5JwVhHR0mTBMra9ccmJUx
MWJGrj/4NzynZ/mxvdCIIV4D9SbFaL0/k5eO7MFX1+iIx8Ve7QjHTF5HrVNRaUN48M6IgZI6RopK
Hh0l2gahpYMn4UC+jTftFp4c5FX/bXbHg3YIGd2c9hBIjISoR1kevJveMdjMDwS14cK3QjTGHJEe
/eI60N9QL5BzQg7aDgofa2X2e/YcvjeCeRENvlPlVrWLNwtyBmMmk7lTPQXm2jzqjxRZHAxvSCxw
5HO+k3ffPqN5JpAvp9NO4Y4+quXiLCjZX21CV2KNgj0eH0MKn5biPpHCLOits7DfT0g7OR53wb7y
gke52+BOTjyo3Ci6wzOjqfqaHMe9JpIGiZ9Z2RCGsnBWyGoPGc5gTa+EvXbG+HGVGRWwAG9GvLz0
Ot9JmRc5fez6Jd+SlhWTRFh5YkUFwFsIbrvSUw/dFqJddbn6J+KVDsZZoKSwMs6FU+zFaTVeoV4K
TsgqVD5kPyPbuzMO7fEhckDUg8adX/TX4K17BBAnhrt4TcoQR3zDKyZaYj4Q6Zq2S/YE0+qzdK8F
XJiSUyHvCzTCzZUPGtMvo8dqQVCs8siltTUImxocZcBiyyuOA7AOxkTCTxjzTyU58lvDaV7iZ0ZR
clexRXoSR1nZRjHj975Q0WEgNiX99q2MHnQAHTBw7yv1AvpDgvehbk3ph1WXWW9YI4g15HBiUtj8
ZwSQ18T/vbJ1YvpjhSAg6mZtViD6qMkIoiW8/FtoLUccVXZ8MB1s205A8NqWrLWEMXMfjquUugqv
JdhmMGFQCM6IjO3uMLwYSBBY05rP2QEttWYSFDJ59TMahYJU1dTuxVXglMKeZha7Klo6tNpMhEEr
YlO7O9VcT0eZaAkaM4AP9ZVIRlG7zbuNPC45LuATaAw+stxkhz69JGSxTA5LfUTg1mWW7ij1i9t8
2bOjJHEingTRsOBSzRCOk/vOWSCTe8ws4NG2meI3YDcQfpzwBDHji9YfuybU9QZ9k1XwiJdGvRpO
+2zpOyQWq+ipMwjJ2qjHgmTRZfQOHomTZbxyx5fkJ3ruPtDsFpTf19KnRvVkbW0S7MyE+0xbsTkk
0xuRkYQ+KSgmGMetI7ilDIvEXfAD3JExDnUBK46DVK1pi9OAkpsD5QCZMkroIPbe0mZCH0T5AAUQ
KwRGeRQdJEnHL+UVA2rjAZbRNuaWRf51roiLJLNpoSO7fvle3JHmSzSLnuyXoMt5bZ3CMyGY2Ljg
bjBXDTATwfWv/K8YFFeyzczu0CiaYnMYc/JMd9ErXDwqRcqyewmfesnrSEaZ7fge1DW0oMmqXssn
SqqfbXzHSkvwsIp27TpQTxZEoIaSMILyYt4wdCQ7q1/5BJb22+EkPZukrK68ymN7T5YsB7S/ts/6
a8goSkvcLQIyHdCjj5sgviQd6jXNQyrQfXME2AX+ZCe5+NZIE23Vg3I/sp54RDYu98fkXWbfGzgz
pwgsSRf+tO3XDk0CvLX5c/lRfhSf1lHb1ezsqWuckQugFlCqK97lFb49ckcdlirfMdjiiNX2hSjb
PWcHpDDqGJ52Hsu7gPrCrt2J0o9/aD+ix/K5dJZV2dl/yJVN0J4DkliVlTQCc/W/q4acOn0ZDJiS
UkKh5Uczalff7UqBALsJCGLPDEc2HMFRGdxWrAAYgDeR13+A5CAIlR2Psglpuu3HTbsZ0SLYy3Hc
MJIEdyxvj1iXqxUR48UpMV4I0jNdzFFwDleIN6731il4o1+Fs52hRbxSY3t6pwGkL6PtU/jMEgqK
JYQH2ygY6cwLNCYQB2SRMuz3z8aJrAPq4meFkTxZWRQ/V7Ers4/3sqP2PH7JFH7flPvi0d92hB0+
R7vxgTPxu4ovPSzIKn5Sg51x/6AKvLdPiC2PxCudiKUlp0c4JTvQ9czInAr+JUW4v668ngThJacZ
yeLqnISbngg48YVIWVvfsTijupHId+3gb5IBk9qDUQiHVgguwdIAAhDA3v92EegcvaB6Yg0pGoTd
DYVCGide9WHp+0ydYCDw6ml9DLA1brdZVbQv0fF4ydLCChcKABIJCjJyTUlyUXjbv/dky+/8XlUD
Uhhi8QGWF4llS6/t9ve3H7dfbdVFfD6Bv0RtWTEO/OvfJ7iptsGwi0TE0K2gV39+BMvV221+ObBE
D03tHaQhZXO2w0uqxe+v/ttf3u7QAGz97VeKmgD4NGmummYi/qtDh0btxq9oD91+BNXyHLeLGg17
ybldNI0Ee5oBPMVrRoK7//r1/q+X+XubFQjVPx/iduPtdzJ4KwRbBe7v791u/73651KYhSQZLY/6
e08CgwqFDFPT7x2mghkWVju/WAysy6SytNa3P/nb098OAIpQYkyFia9VE7CA5DudlVbvoIyi+LXU
cKMcv1ZJkEldZdu4rzaaZuBmiE3Rk5XqGGT0vKKY2tWsPEgJfh1luDaStelKtn+Jom4FWNJryKLY
ITW7bZna9dC8jwLhw0zaY6PKb5bRejg8P7sWT30tEA7XKc+hUmNQoGVhCRaCEXUJiYIZBCynwfqJ
jYtas+n1mSRRMe6hZYGtFvGUkAViwGPSkMmGyXM6xGR5Ntq2nWo0eGBMblqfpCdCTB0fFUtaiLrx
dRjmfeazPBMrJ++ndSxt5NhywM8egiq5xNlLELBOocoxsHnTTGsrNCNLxRh28pDWLkHg7Feic9hk
rioZjF1KcJnfRVPdGR1xOzgrdmpWP5aR8C7q812uJa4ffAy9Qi8oZ9/MgGPJZ8BkhHUlUMoxesnE
mrb4JaGv6jNFHd94G5GLLmCxC1IzYF81YCJM90Q/EKdtKswiZLMGAWK9UqWgUwy9cAzT0+Ab31M7
Ao4v5S+UJEcxMF6CBAmr3M1YYj8laQcn7DMHlriCqc0iIGzQr3Y/YW5+0EbG4ScqOH7FOfTCKHJL
AdgE0kRNYzvdysh02/zZmGJ65RLJThOgDHi6GX2W2T+MEYbRur9MBIFEQ406CnN3QkcI7Footm7W
klo36KzFGO79GlWjKj92ltebD+CSYmJ3ZKfTZk/SzX1AzbPV3jhMHw2iP1BKZ0mOP1RWWylALphX
gQP/ayipemQcM2BG32XcfTSB6NNsUFntMccTB9xxxIDMHFoDw7hQa8ThzebKb6Wb958WTKUQlTfe
VeDOPueEdpGv3RM99oLVkzqo1VFNVWCQ9fk3FqFsFXbCfmiK9agWOfkzhjdmlMG0jj2VuvSpWVgC
LwdaWMVfRWarsiGug2x4LE1m16nVlgy3Ztz2SXwY0QOtG21cN4v3jECK8hQ14utckmdagVdb9wr7
yUx+Gjup2DbZ/AYxnyFFltDKNPUaGYCAuxGfHWmcvUa2a4ryMsLaZSnqN2eSI0ntkz+Y7+2kn326
0ovDG/bq+Djis+pTfN46UedmD/5IEo+TEVyNMN9lktJSsaL8oQzy/bgw0Wo7tXoZG17jlHJLsmek
PiqdCc1Lk9+rT1Gxfqok67dJweEaq55JdtrLkLMgRfLg1jQxefX+vtVI9hGqkShAbScRCTOLvovC
1z8hft1bcfstDZYMlK+5pqX+iJq8RoiJ+naqguPca+96jnxhLFhH0xGbM6tyAJXTtZiKr5h8ngmo
wTkRCxM+2wnx81mqEtYfNfkUauD/+MoQH4buRZMY5ipx3GmprjuSQnc7nCQTNbqFqTr7qeHct9bA
LA6+pPbBg5EQLeb9j9rMV9TOEToGtoW+HxE/VcR7XW+eo47dRSYP7QoFIGUYULnr1CQ8vXxKpYys
aG0+lYLwhFtS5uhqL5FuAW4UqMhE4tYMJnqVBAh3Xfw2DdJzHyL/kus28ESBHXMUapgTJoXyEEZW
4AVbSClHzQSnExFNpkziCfYHK9UhuBTffV1++S19Ho0GZAZaDVpDpUaGHRokUMm4pHWSfOQe9oyh
ycuSkI6LP4HENzuSTel+agJlT4GxhxwxePzIJS9Abd60snms8uHEMT/NtbypWNCOXUzXVBCfA5Oi
V2I9+FC+s3kGh1leIpXoRiFnYqiNWVz5WfSjjlelGFVskDrmiCK8yKqSIA2GjpKKBAlbS3IOClMb
3iGKLl0kmDMBCN+nnyAmQsTV7Y+qU96qUoIt1eQjYfC2WyX8MOs53iINHveGz5af8Rt/FYbQhIwZ
xqTJaK9NF/205A5cJGIq6zlAra5ahI4ssyCyh8LNzD6iPNhhzm+ql2Qs8b+3+Vm5gL+dhRIFS/at
ZbJsf0HKG90qfE3bDz3Eg6qKMJiKaUGYkkCAUH8nZ3eCX5+CsWpOqKsXVSkFdakgH1X2sSsPKd2a
NnsSwu5DIymD5NWl1bXU6tSaLLE0tYcCwhPsgcdIn+Ft0ptE9imvfIRzJX1P7PnrQXaElEzG0SD5
q1BpAycCWB4q5mVLEcRE2zuWxUXJ6X0hxc1Xqj88i6M1rSLV3NaFT3DpKDdoqrVnsRZZsYs5Z23X
Ugipkwdxlj8LIhyKpkPMY4M2piqusXpKEZcYcIBW8aRrByWmkt6y+wypiDlFRgBN78NvylVCGIbG
VpSd0B0MBa6sItJmCHwLrcmYbohA848BJUcrQ/RpKNOnlVKdEhtKRllGiRawBi3pE+41fx32Hc7W
kT5Jno8TKx2JQnuZ33dN1ZCmBflLbygBmPJO9IkOkCIsrpFPVEMtxXaEOMxpuvJTSvTN/7eU/a8s
ZbokAxv/n8Hm+/e8eW/+xVH250/+6Siz1H+whsIYJpqaCtFa+qWaS6L8D4Z+eYGXm5Kqasqvo0z8
h7j8B/EcYgL38BoawAPhf/6Hov/DAnwkmaKsQD7XVen/xVG2+A7+1VEm8gQIkaFbI9M2ZV0Xuf/z
/T7Kg+Y//0P6PyhOTOgSo76XfH+rxCkh5WonHox2GHczpOUAOLCXTyV1la6CMbfArtRmxFFpaGaJ
HG7xFs340gl2Yh2x3JYsv3O71Edd9berhZxRV621ze3O3IfnrJbbm2/3Zta9Xbp5eeuuU7as0X9v
/r3vdhtBFAjtfu9uiybxSiXZ1zcFIhFNgxvRjNeo9FImf4WCJbmptQLTKGznZWOYiIy6il5nttmE
PFa3KBRzuY+oexTE6+pVCW1OTOl5iA95MI4bSRXWQyiE+1SORkfX9Z++7aBTSH2oHgjLQoVRsx+/
obqWH42/BFma6bOUYQeZYLGSRcnx3oJUuh1Hw8/hWoDFvnHk5UV7yfP9Eyv/e3UsKY2z8sNpNZ6N
FJOKFiIrT+fumC7BqhIyFRaKOG/LfARZyo9UUylImhmCDFb+RFfQ+MaGRdo628zbjz+28NtF4EDl
JuU9F2T6rP2eNczvy7i9tF/Y/e0qr6N1GxFfyEKEhhPz9x+329qiWo9DCqwaf9cGDtofZH1Mlwkz
LuIvWyeFERqHghPPXOJ/dcGgQb38EAltYSvTb8YWZVublVR52lRw5z5cEqGgtY5atJtFF0bSiKZy
cRuHBO+G/Y4VS03xrET3MyspQjy2gSp7fw9mEyCyodtFZCEOaKs34zkQegsaJStzPEi9k0P7WSmF
X6xFgAkkXaMsRDcmZaiTCQcRwUWyJkJaD2/dJ419kAjBBL5N0qV5uKHz/UUQevshd5m4gdNq365F
RWG6ZhceY2z8zLCLjPT2w4/+76Vi0npq2ff+rLL/mFj38q3C6WlS2GS/sFUW20nnmqEfbXIYDhsr
7ogSJ7s31lM6Fwt9cygJFEkKFVeWCOMvNGkItrL1Y1UIS3AaEPM8o0ko//x2mQXM07ffVJvvsXkF
IMTyXNn0sepzdCnZdr7qSvhbHWLPPoUGbpSc1uO6kIzFGIbHB03zsIOyOGFWhEmelXG5zvyaPt+i
oNUnk+9StWh2b4dBS0DRiJDd/u2931IKYC3+F3vntd04k13hV/ELYBZyVd2KOYjKoXWDpU7IORXw
9P7AHo/+scde9r1v2GqKSiRYdeqcvb8d7bqgMRjtMXDoFlkx8oCCpgY31/fmIpX/+9uU0SkT2cLb
94K8mEHB8zB+NgOqYyM/+y15I3Ynmd23aqFoKcWIl/lnQPGymUmBAizElh0NzF98SJcIZavnhSHH
JSb8o2iGl8wg3zjtFc7Uot6ROkRTX2+1HeT7thvN47jQ+yjpWpMDor2kDRNxWHH9DsgX7UUxLiFV
LBe5zTSf+k1ChuMXoEUZ9JRacRI1a0g9416Y+bpZSGMuXA+oGKwUQE2bY5VrPJskNOdLgHITVh00
TQVCVoffiUSqYf0Q2ZB15NUNcDHTISajiibHjTG0VOMgkC2ev6Oz3MQOHMHrR9f75GgNG/DKP67v
frkQJep6STGeyzDfDL6FhKIaqEQ9E+tGy9mgJhhqY1oM2WTDBObPr4Tqe18PhAYsa9D1LqE4WbmG
RXGXfVoLjcpZbvAhMbCExreEShRVW+5F7dFfLng5r9fCnw/dGrlT7w97tUiyrZTxFZCPTeoE3TFV
HLtD+9DbxDlhuBihoXqADCikNS6h4RJVrBC2CeWMLN117Mh7ZVUAF67PLHZNQL+nMV4Oy1744tsP
c84UoaSJ3+WRWpsZWsPrgntd3wrMONr1kz/rsoyIOMBbzI7XxMXetCpjh//kgWzhmxGb3I1bVbdx
ySyoigHz5AFyUkqCaeWALVmbc4ymVgsY0UlzNmx/3F0dF18GDM72yKyMbp/3auHc8nIAVWmO0dIS
vP4XK/NP8vB69AeEPk3LjyKIkWVPOL+m1LE2ZUxIHlTf9ERzuOcN54VsvDrJ6J5dP7zeiOXOPx/Z
bQIglGWzCckQ0H6nbiIsvuhbHCBGmVseyNbMT7OZ5afJ6vMTgXfVpjRKCPMd6XjkudI3nlhmdN0n
AMsRAITLgtIFEShVElCcXB1NkxU25CraumkOShlhXeeUm5pTJy0aPHF4nvMS8KaTtCUcdtoV9rIX
XO8jVMJeq4yCPR9Z51sppp1legdRLAfbeiAHALY3RBRV3RXZKA6xn90OOJX246hnjAm0xaeEHKbA
DdZJS5xV4HgAaFLrIHGdzIEb7moedUoqezgBE72p9YaQwDWJgcHWD0vDJKgYw0zemH+1ykQUQjtH
IKhSq7ybR7y4mB8ZciU+pq14CPd97RII0HUOsOOWMxpvgesNCarJ1qmK135pG8dL2zlbmsPXG4ys
xVFWeXLwwJSKazv6zycUPaFi1eXZr0aPd7kAHWtbMetXR3CGjW+qbazHpEQRCdn+06YP0yxdyioD
YRKWn6DZq50zNvTDjX4BKps7DfleTuKJDukiZHXMNfj2I6lPm0CPr5nHMBoHY4Ic521Ks3bj9QFx
lNVAZxANiVre0gbrCz7ffePVb7ABn9NApzeR0c47GU3fvazatIyPR96MqNji2444O6IHmOxI195l
9JxXXqxecys+d+M87YHmcthzfre2fwFm6R36wN7ogc5eZ8XzK9RfxBEu0Y9zErBA16/+gOoqzl5F
p/NLTo3noA8o4sWtnNBHxrJ+aVPzbMblsI3D6EOAVbyZ6YQ61E8bznBM/Yp8nwj8XL7mUEvFuAdT
l+MKIZgbGs+6bMtlH/isSpJgjaqm91ra6aqrN9Zep519X0f+S15MR36yiPLqLojH9sbrlt1HsbXM
Ax4A/PYr6Sp/S7naI6Mhr1BAUSCBPH8mUAUKSzyiAJi19dqyJ8nB/O27GGlVZvzoTIfU86xeN02C
HWgmz2QOqP60/9Ma+DdW3bNlZTUq6CHc4Xu96Qrc7slMkaH07G/g3G3KstuF5GDW0gpPujoECb3R
LPQReJrobVrnfaIf8wB6niO3zWQMqYVvZyGxOB+1V0a0uZoD6GUwmgLPtSfEnU2n9+COE0+vCj5l
6R1dvMo3QiTgkvM4Wzv3ft4njyns7xvbwUTY5+IAk5AsCc/sNhofqe8x30Svp31AjgGFw9bwaB5O
HSqCukZzNM2EJxV0nDuJUho5KzpwUEiF72wzDRJwJqU9jopvA/zuOE7Y8pIIRnVjMU1Gk8aAAdmo
MXzIHn2ZAng+eghpEv8RJ1G+d0v5jZRaFAGei72Bxnx769vgFejVoHbS5XjbI9YlhWktqsmCVSe7
rTWrb5kcbwGeImx57hnK+fEp8rtyQW2i1Y4a0s6m6IUwoRXJ7CZoNZhecVzed44FLzSlKeGOPFzj
iaYT0n6Q9PIxJhUROvhmKsbvpK29wPOsyGdIzp23MLVaIlYrBoHO6OBXtIeHKYyStQCrmTQMQbWn
frZhw0LoYux3S5Hu/CEwd4ap/XU57nXg3w1JqXgXo5UCIEtPnuC0TtRoknrNcF6lOCe9HYxMcASB
mNZRGCCrKfEKhDdjPjyVuffTMKpdZfGHm63cOhmuQFW+gSD/HkZAQOZR9tifSY6BKomBVUTfS6FJ
wx76b5bpZt9JYP0cEDaMHJfxaeMrUIgsfYG5uCuS7RR6Yk0XPJoQ0VklhfbVqlXVPmemq39r0Akp
TWwbHLE8wkPQNf1Xk9fXffDX+Mov09f1e3x9+vrR//0+cPe3yqhiTZOyc6iOrgNIZ9lxLR0whfwz
m1wGlPF1SvmPmz9DyuunfWrGra3ELUk1REnMFHvXjzrfrA6hyRgr9W+NnDPD9e7rTb486uuhX/dd
P6I/S/X2337669skUPf+/LDpKR0Yh359I9PwsH5Bzrve9fXAv/yAr+8DYH8pF10/5XT8jz+gpHLe
BVl3IAlZbeaqfkuWPS6+VvDMpNZpw+Aiu562r3deb74e83VfOS2n+6///6fHiAFdIGmh3+hCIgFe
vv/Xzddj0+uB4ev/18dcB7Vf9xV9laBTvz7yX/5mvYIAlsoCGfjXtwNQQ0DJmDxUboPnvBzFvSVB
/BYWhTb5I3+98Zeq63pfPU1EcQXMvuNrrTVUSxvl6/N//v+vP+f+47tcH0+AIdNnXXKWdRkn1OzV
OZ3keDBpR16PwlmRpOPd9cPZFRwqdI1OcqG6eTNW4utHXzdxSArE13/NGgcxi+n+667rRwVBU0wh
9bhK//kLrl//r+7jHYPf9Ovbfz0GatJDxRQeD51jAT8ZuGmKX6SN4mIi2mb3/y3M/00Lkzah9T+2
MC9l00X/tvpsSuaf/wTH+vuX/r2VKby/uZ4NF0WS02jb/hK1+B9wLPdvDLB91+QIuPCvnC84Fv1K
T0Ktgn9vOjZf9peARudvPBScle0oz7RAWv1fWpmOZQP7+ic4lrJc23GU8Hwb0ocjaKj+tZUpUpDT
TUbKe0zfdefr6sWTpCbhKd4Uld0/JI6IHsJkPBa5le3MjoOiU5nOY9EjEEshsh69vKLoLfzHyqhZ
wVqbWG2Sk8+MTyIG5q53P4DLCavh3u/DbRgWyVNpoHvN4hEleF9Vbw4bBFt9GpvzR9AXWAHUWF/s
rqhO0IWX827LmTO2xEOtZrWavCB/EqAr05BgRTIMnUdpG9O2sy3SyhlynHx6jFvG0AGwqdrbVpp6
qZxa/aNTzMSlRSRV7mcnt/Cz/ayDfDdY0/huNs2aFVd/iynnjLrzNnCvCA7M/fKN+fUSUySGA8yS
o87D/gW2Mmd+Y6pu+27uXloUYsCqmGpVEC9ufNOKXoqQoooiPsvn/ET/9zLND1MQuYdB1p9kcBaQ
bonKps+yzWOPjpjPjJ2DyHYcN1XZWRfHid8UJc5G+NG6nsnUUvmZ8N/p1AaMRHmyXs2uWTMXdQ6J
mp9LP3fgCw/N2vfdX8YoKWX5cWbLoCida4GqXqOsRSwbVdG+mMfHPmXbEfbTKOxVHLoEkpsW3CW3
LXcGFsq2V6+IqB9M7PT3Ya/fgxGGfq4zVCI5EMmp6cu92qVjOOAzbPHjLSB0PVj3rh4ei2awGNIk
iIXzDNYRf4Ltnw2ZYXZMa9RvcM+6xsz3U8d4phUxpZDbJK9BL9duPMM7kcj03Noq95X7k/cRJP4k
R/U/+SRVKfyuQek8LylmzYbhpZZReyft3F4RBlcdVDUoQKO23jGf1luPF2fbqWjnmtOwhfrWHCBd
GMiQmY0V+YRHLalhsKdUdARPRidrNH6Xrfm9MsxpP4W182Aax3AInAP8dnX26DwcNN90lQW0XGBf
hUcHzBDC8zpjTh/juQwSUMC+LFZs7owLqwJ9/0C4T+BkH41jpudquRFzdwpoRu0jdtaTmWZc9xEy
l9YhkohTr1CPcybsWxlr+9ZxINu0mZtCU0ue0rgCW0YvWQYT5NlkOko3SO5jx1j5tfQftDPho4oK
/ksYOxkDzWK1KrKNMuNgE9aorSt30vdJmOfr3ABlZgxwoyGYIUKJSUgiGGPdldNrMUHQBYCN1zGG
Lp3Q+URmsCDmIRvYOXZOZ/KHreirjYXo4uZ51EV/0k30nVZUdmhqEJOe360KmXBKNBu5kjgMZtE0
+2l+HOPuVNeVuKezRyi8tfz5k81Ez8EuqAnIWHcudt1uuViroItJpfPddWtV6YZsPHmKx/TNjNzm
XpX2kx+mnMsd59YO5WtkBOUpGwlYXjLaB1oU70w1dqJBSFSwAt/y3nnzuhAKX2sJXEcY+jTkMFMQ
gdLEyakIsCI4hhNtoqLEgNcH/q7v0mqdAMa96c0B5SDBy5ivU95o7qLMLSt/PWbavjikC90mTrRD
7vLhunW9hpmaHM0aIt+LQQx658b9LZU79tSmkQeChfDaOB19aOhbnL1eCzBld8JFF2SVJk4vPRzN
Wb1LBetgLgRyQy//xhQKf4IbbGtplN8WQNxkim0PPx6FVldcfKX1YxUTcpGJCsk3MdVQOzC9MGMT
sF0A0rhG3t91orEfwBjf2TXjbTmKB+JQyEUsaQHK0B8utQIiIGuBdAkJbrnAk5LXcCRVXuYV0uh1
OWDRndoAy5KVxodBCEIGc6E2aNyWo2fEyc42EuT3hKXRfnlKAvuuxO2Ejq0HX+8zbYHNsmEfKs8+
tLpi6t/MiZXf+mWKyL6ruPo3cBjNS6vgDBdSABvR8C9CNSNB6ZtiHQ/04klYwYkhPsM4UK8OPeSL
26BOShmT0Kka931i4ApNco2vzLC3ANHV1p+JqRGYixghlB+JN7p3wjFeJtM5wc/pX0pU6HaADNUi
n91m/LE1O6iAMTMGw8TSl7ZldPaKms2DBibSfXc61TJ9z2LrKYy1cZIBOr00S5+b6Uc1EFsQ2fIl
MYx3xIongrISku38CJsKLRE7Isbc9nhqc7pXnFPq5mJHzEAmbH7zOBHNUnxMPo8c8jza9k2tDqFX
IBYPJ7Im4i7eK674dcdM/UGB53Gdn4SVqtc6rL39bIb3scyqVU8sz1MypXTcp/hRm6CDCBXcFUWC
NSPCeKARllmIAk9ua0f7uC7eF+TOaoSufazI9gXEBnlBz0ayG4KqRx6Q2Ds/svft7JXPfcb0v2hz
vfOtUt1JYEom05GtaES38gbPPKsagX/JQG8nZ2LjBUn3B2KPxrWMXNoSUxFeRkO5eKH8DxvAnDX4
9stolchaEut+jvOQZDnfe3S5hsIR4ENpkZUeWOhZPNtDiRVWazsDFDPW9m+4IZ9A4KzXicTXoVCv
UzY+Uhh9zkUELYY8lo2bti/hoCKczWbfnlG6ES4oPyN3GgHEjO9VezQsiP1MOstVq6r01nat05+N
BBHcIZKYG6ZEWBu3bsx907In9n1H/y7viBluavy3bpvfqwyF5Gx/2rXpPWBWsQ50bR3yHpx4m9Ts
1BF5GHCrCuK7up4TphWVz2WczBsl2dZ7VLe0fKdmnzlteWpsJ4FzTOOwTyd0Dpnc83ankzb+8LPH
jIigUw30eddZMkHLmVqPaYYNuRvUyanL3YDI6dh6HJeFcxf2LuC47qLbKjy5VnxsprI8VGnnID02
ToMO5q0VIdH32qp9aFVwUixA5xKZ1SpK83TXNq1/Horo6Nc4+pMqF4A6sl/1XFMVGAsXY3xAAQZ2
LGz1Y2j2T11reM+N1d0wmsFnZtUENqByMmhAnnGEZ45ZQGuYfjYmjstCAXyI4GdFsaQXNgOw6doG
aJ+XhgV5lovcTGbBjtf5ZgDo9DFCpt0ik4TVgTjdT23zEmdc+2XVFPto0uaWV9rZyPCbVCG6/LqE
5u6gmj6MM3LyWar1UMr+bvB7isdkPAdTbaHUCUK6yB5uJknaZDPY0dn3yl99o/GdamvrRxz3W9ct
Du0om3vHMN4IxmpObv3UCaN8YlKylBEo03xyrR+TvLC2JjOl9Zj2xftQA8JjaTPme8tLf4iEssO1
SUx1K3ErqQvXFVjWXTTXNBHVt8LDduCOd27gfnpuhH5zZpZat8BRkvZhiTfRZHifwH9tETdaZzom
HUzbUzZMv3E1RHi/Q0a24cymIGIHcy2ziqTI01MHH6yPgwkCIoCCrkm6+5xSS7tjuAmT/p6aNT8T
u0TjX2gyQdww20dOmq5MA0rB4IRICIT/mtv4i410Nvd5iUvCFilduMEEeY91ABpEvHKzMtxPcnpx
EWTtHDt4FgbK6K42452XjHcRtRs4ixlHS0/QRMd7vuM38m3jOemPdiCb92XISxlUDUl9V7nFBq4c
8dJxfUjRB/RJuTdT5hrKmsyjZx/p8lqXOkGTRyEz0zAmDjvwB/2Yu9Vr5CpYLV51QAnJ3lnNjyky
KTOOptuSeblG23BfhvD9ndg6oAZ2DoZG/+9jRHMMivBmRBc50E4n+K34WRRsuYHhxOe0YOATT/gv
ok4w+5BDz27nMwKYAgxmBjKnOjLEFlhhuWLCE53bdHjLm8Q9XIshfl/MGwQxDF311MYADjkFoB3G
IxSgTj6LdARSyLBg19jVk9BBSA5DnCBKA0GLW+iWzx8zVDJYX/AyGynyktibmw2hQfDZXew016Js
FCP0xihkAOsvzpouUSdzzD+SEndVYxTZmRlWfRgKs1gLI07P3siMnzPRRompIgehnjYKpc6+pweJ
+S/dJDW2qVhn3lOzGPF8AjM2QK+qjQe8E7ZrORJfNlmXRnB6Wj4ZDzLi16rQdFawUYmn1MrLH0Oa
iauS5Zg0uu5Q0lJdTUPVk8ScKFwxgGpiu86oKpFpOxS+fUxNbTQONMccCUPOVQnLON4R+bkX6KEL
hdac7wxsD7+snGSxKfuPwabC8jgH0HU3N4mrfwtZyXWr2FOzLv2BRok3pMN8R1QVbxUyjImdJT8p
bIkmH+cm3sHLhtucEfZSG/kRsezBDpFJx21nX8rKIkCnrKNg7xg2l0Bk1/DnkvckhU8UtBKZ37IM
8NJt2uw18cFktrPtYQKRzaGrU4yLzGS6chz3CNlIS7PDixrJ3kT6hmmNCphZNwHQeljbmrU+ILHs
5Gr9lJs+Yu6OBJcscPDlUK7Q5oJAlEExzfv4eW5T+EEp6Sqe8Gs63VquxVPlA0Wxq5lVNO1zNnCc
vIMfNMTXGcMuS6Y3ldTWJehEtiKbjLSj5bJsIGUwKxuOeZreVlP1FkfYx4iy7m9k4WAoKaZvbU4c
1+DCsU3KwN/KVmMInLGx1XH63uPnwJuMqS/tyU0bJAJX2yCAcsSGU8OQ39LODI+uxr1ru/XBqr2f
lmyGjQ6KYEWu0GIxzAzCgYORfbV11tNQprxIgFo4cMdyoo/f5U8TM7vVOFi/S+qXzZBA8IvC4cfk
VbzcSKC82pXnjsPnKiIFZ63yWu57P1Znc+StFudmz+DUCLdNjba7SgvYwOkg12WEdGayJYPHRu7b
Fj+za6loHQtT7BH9UtiRJZRacXlLAuLRF1QrbhyYW8vtw+im9X7EDgRes4b0NIb2bgo68Ck7RdrL
jhhUi4FpgHHErT99b/rRzoeOc+d+brW6rQCQM/opFPZm41DptN03OsHLKxz9aNna5zVcCM4Vzjx6
HQg4MdcV9hzc6mD44OTKAwjoRc/WvUkx+IfK9rr7prwvYvjfBQztgP1o59LKWdcVzwtNqx2ZQARv
q/M8DgJYBO9Fz+uyrdmk1toMYR3E7fxLJrO11rVOKMU5hCWTPGe2YT374AR5ReYM5HVFmjZnU3aP
4jEKmoPj2d0do93yZuiIvPRlulYyx4RZXHRpu2d7FNkBxjWIYVEwyLVEixF/mtsN0aiwLcmt3xGE
jk3dzSBQtdBzJ6+wLmbHEA1EKoqG4DVCDtabVboNE9WvLYdqpyxIuVXzeVb5LoYbe+FE0O16BUWz
ylCXodYh/XiSzcp3bHNlLVugbmzzHKjkxW86fa4s9jnCMeapuZ8wEZwATANIDdpnRpN563QrESnv
lnPHLukKed+B7UWXsfRzXlNN0WX60j9A/iypiWjzqggyhkrS+g0Ec2XhfGe7nHd14PXocZlmxY09
7AXHzLyIxoMxywcrb637Un4Mbc+BdSzvKyvfWm2nNiXCu7XBdnCwHGfV9EAu5sLYTwURX7mNljmF
cLsWLjMqa4wPk3XbcxzG0Ty+Z53RvpLXRcOg+N4ZRvzkZvF7kAz5iQSmj+uOBUjyJiAGGdNBjW9x
hqJDI4b4rAaDJuuL0zi3KbGBOCi6gSRbiJ8sK5TsD07YZa+R40Q4Gtajo/jbmgn1epjv8niw70YT
D3nZBuGu5CLvtqOJtMMvkRMqiyQo/MMcREzC3rio2asv9vLXagPmyly48UElY7dzIlEf8OMKTb0X
joBomTOQ9RZSztWJTa/Jwoo6C1ggmb83MV48akpAe3rMvb76lhjlWnYJvSOHQFGJbDlNXGDcRfI7
cRvz1ou8jZeTReXS4j0gsnYZMNs0MVozuvgbVxGKUWvYk0uMQABGIBqNQxvP6SnWiysoVd0Wmbi4
LcrS2NeyfyrVyO/fpOZhyJs96vBiN0QKoUaakMk0RfFtNno2SCr0VOEEkEhp1/3OnPumdg+VN7bv
FjJ+16KrecNKfufiB9xnSUCJj0Feloa6NcufUnc7retp1bQd6G5TfYsMni1Jf2ZFsRfehOxu921u
PZp4Y7Dvcpqhshnv6w9JsOh2dBqm72jZ3CAoz3lueI9RhHe6Nd+ioXM+QuM9CIz+FDsewXt+cCBv
LDwlMjvyx4x3i1ibRm6zc3GZ7bOYdZ5d3FgbhkEzJjcfjAQJThWL4YIk65BkMClSR4I6RFaqyOVi
1axImQu4ZsulWeuM7SMCepqZktCYhAiazZwAKShdHJgY917b9EH7SF0Sz/9hOxGsEkMUd0Cg6UaO
z9CGBc7gQ0gP/azYl20Ld6XXajzg/sTRRqEanX1MokOukadLGdBv7OliFYIfkmT9UZNkhb81xVEe
AvGIAcAT54rjr0gDuaqGcZHekd/lVQMgsKVjMcyYh/IRZ7YRLwnn2dRthtDIt3XToPCPS7WDN7+a
S3rlcH/vS2N6LB1O4xl6GgDaw+ukqJTZny+jK38MXqme0sRSTxUCnFDTm5Du/egbMKgtLHe0nJNt
m/sHozeRbcigfooWzzvF3e0Ypm8tg/kjyyV4K/oMD/RHVoQFpJtxiakisammrY/jrJycfZHiLmdA
cJysCYS9A1+ZjOOdHO1vNl3zm6T3NyQ0xG++qPYybV5r78cwzOPS4ZDrwUTKkRIhbC3tDxlSOUda
HYSfYmas6ovvjxS2bZE9JLp88udO7Ki+9CGb3AulTsgoGE+siiKSsYayhXZuoA8sbTqute0fBgM3
fd9bCLrKhl5wQ4zekDR7ZE+NFAX1EXtFYjOLaIv2+4D5BjcZ6sphsu51js5FGsWnNGwQ1inBDIz/
2HEmymGW5CvZtdMCHFZjY4VlP/KX7PlQjLskFBdh1u0R0xQYZYQTi3whhdE+OzeQ0zXKPW7Mnzqm
NZinYHIWZWQXe08mLZRtFwQfOKTwQJcskzi/CA+vMA02dFwNHnTN6kYsu59yaa6aekyIQDPvqEAQ
7rpAi0Xr1gv2t1m1rYEnv683fsf2Jdo+WvKMMOclisrf7+/6kKpaR3LrAVynbRRvtENcTx/iv9Uo
MyRPG71bUKCiie45Vqyb2oMFn7sXM1RA/xP/0vZ+ivu+fnADmwNvtkQJ5WG5uf6e11BZHB6csbMO
QoHD86/KF6jbt4kbWitNknU2SL2npGZxLaHGgicv16QFRqsfHYv2H1wr8+hxl0/poa7nFjEmNyHl
Ojnr5mGqaQ6OI+iYPNwMVRdsETS/lU32syoJck/a8JwvCswi5ujoeNlvgSkQvHbfciyWgj5N0a2j
LkXSPMFZ0PUPKEzsogatqvScNOrbHLxf0bb2LFxyFwiDW2TYYrkJSXGDXz5hzlpErqYh2xtaYP3a
XeRq1xtavrD9mb+sDTXBwvNIew/64Xwl107aHgGzjN+7SDWA09InItotpsdWezNNy1wCqaFryhXe
w5FDA5KpyrJ4pYv0sZhId/Hjwlu3kED83j/SHSTkjuv9SEDAeZLawcG9cjTyCwhwKYesG22nI8Jp
KgyjUN/DOvtZuuCKK/E8J9kvVHUkzBDpUM8MMtglfa4VKEJRe7ScMNra6IQCUwxHG3D2zTRMHx7J
NDeYjqkCUftq477V0gL7j61d2lh2o9w4TqbuyX0BGlJPvBB18WI6M7A904QbtESoS33PlcsWWIJF
XdQKPlLYrdsGp3LES2cl1byjP8HFE4avAzqnl3LuLGy/Yu+xCBxELfptWJXBdq6mF/xDzvo6I5nb
sjk5xfKzLmcrxiRnkEX6TZbdOjGoPjzRGkdEO8+RoW3m7MI5msX0ao/a35hxZ9xoXCuMMcIdfmfW
7D503yffjjg9HkMLuI2T0uWmY0VqSMX4hLOML1dupDouAmT5lqfzTV+SBlnTp1+8HuNyM7VVQyqA
+fjnulz0y7Dy1Y3h+i9uPNw2k3jO1U+QVg2oSmOKgpu5rz8FWc10LlSP+QnYYm5CR+jT39okiUh1
EwQaWAWGQnVjY+yiLWzctG3nI3wJOuY6rrOvCmEfDb44soul4chrjFBVLJvxyiFJeT9yUaJxpYe4
9YlQ939QppDdRBxMi2jYcM9j5j7ScVxli4XFcNWntKsPMx5485Ivk1IA+0+6vZ9D/eEqi6VAVBxw
xuHdKKq39oeMLrnl9xsjOJttEgKgWg7V9ktjtk8u0nJjpC0zDY+VhK5p63XElkBGdcTV3a9NC0pI
nauXFL9+YMiXiIceBUaA0UnSvafiiu23GvfjbOBYvIR17RyYbqBQjWyeYr9wadL1TIR6Kt6ZDlld
7yLoXpoh88rvYkgk57HjOFhbCFG8qXyQqbZWNpMkqLV2rtYcWDF5pttoDkN6d5BHyjh8TO2abkRh
9Rj80gt8B3tmC5/ip5D2E+VLSBop207ojKRzOgOj48UuQUvDxAVUAFL0c3xp+meyZPMV+yrq1rJp
aBkYqGqCCLbi5OSHZnb3UeOpXciByPJBUzkIBgmPcffWsvZcs63NxD32daXpotnGXhjOKrRh+SSq
2A8j+3aFdhDDq/qZo0Xd2OFMzYxplUM+rS/6AyvDTzhUKnUb++Kdgjhco9u6k4skpq8W2r72rH3Y
hOYutlA34xr9xmSCI0YiwQyivFtbgZmcmKGAXi4RJw/56B5VVefbGUEkYmMShXKLHl5vAlQhDd6L
gmNeU1Zr4ZLjoPVbbimUrHJ6rZYvC8LWPMqaV6c1HqgQ0CRmwZ25MM6W7e56Uy1ruxsnxSbx5H1t
RidtR/x9iwGkcSswHE5GlK3HEhsgwa/KCMoo7ifWOgLFZ5tzIRL8clER89vWAc97FM68tYv8DtVC
jWidog/l+MU0+RYqPFZuf1d1IDL8lDd6Wk6fcgR+EjNH64qGQ3PCL7385tePxuxziAMbUJoGN1Ua
7wwwEUUW+at+cAp8EDyxVdXWW3KyThXlDO1ZGazsot1lpBZVLtkbuXhkvxo3TVc/qhJGIIfS+Yg3
iSGAZcV0zsSt0hbklmR4s0X+2Ye+XsXTOK+MjPI3t22XE7LzXS3VibdRDsuzUzBUQ3+7RvIoj2lp
ySMpusWhIXXBtS1n11vjq+exZ7CcE7QUpPTjVQpdLHNzDC0L41LKZOXhkVtnKmDryqZhFS3Wocyy
f9eud3A9+ph6dnbXfZsGVg9T4dMxjWdSZkne4UoBaXAKQ39fW+5jiw5nJ1os2FWXznTLmCKIYbrr
WzwbQbLVps9wsvJ3rlO/TkMScnk3l7TTJ4eOEBy4aDM5jftIFDapWhVYstzXZ17JDiHA+BwO4x2V
7QOnNXhfXtNscuUTXx0D7LVYIDgrr5UJ+kvM0IF4J9V9BcpomG5Ht9p3b6nZ24cZPfiqGB1euXAo
Nq75qx1rqqcS2TkrXbCLB5p5YwDunSMgXMO2uaMj2gSLD7CV+8AGJaAywGRjr3dZhmNeLI05R5Th
Nn2uEwMkeBQ9sE7AeshoY3hMtrEOWhWQiNwK20PfjMGmBQSYLNlPNG/z+zI3Sa8Cddc4dbDz0jbb
EygkVnTs3JVtGMiMPfNgynaLuZF2QS6/xRiuDqZFESOgWzMSOTWxpJuA4qaPx7t/p+w8lyNH0iz7
KvMC6AUccDiwNtY/QgsGg1rkH1gKJrSGQz39HLB6u6qyx6p7zcrCkiwyk4xAOD5x77ldiAiAwiRr
9FcyEL6ZvMQr1wM6Li3dbtBv2Kuhr78UrviCAjezO3k2K7KZzORbYSFhKacOtYBnDDBucYLQsIN5
o7NeF1lEsO1DKYYjHY/FXXKV+CbcKbw4SOPZ7frpaHAzUP2GyvkFR8vCk/5hWsahtQRWzAotTJ2t
SSSTd0nCk9eptNlbuUpWYZ08KRa2h3bSOH8CC6zNR1BiBI6c8CjpJdeNC7rML3/if87efIBqVZsf
RRulX/x97WcgbKggD4MDrXW25YdftSAn21atALsyvQ/OMfkCK3cePXIVqqPdWuWWXyDcmS4DMkei
yvUKvBJKoYj38Tk6OC9WgeO+cBEQFcVAKGox4OhFGBDCg1s284GfX+MhCw+iezBRA2+MpoAzG1Pg
OSFvqnVhwn2jYF3WKd9dn4Q9kw8G0JO4aKY9GTqLn0MzajQbd2eEgFWKHEa/O7AhsgKeziFk0vSI
YD48IsGa1igZ2lud9HehandVSnyFb/1gfC/vPK1ARtWXbra6TR9i6hlixnW6ZeiegeOgwZa5i6kq
DPccUMnBKyu5ppV+y/WxyswfGN2YTdhjso99fB4sv6p9QGZFwGCI04oqBeBStoRMRaDCVL9V83Qe
R8A7jgKl2DTtGpNRdrAdZGPCgcuIwBYkCwiwTqruIGz10V/m7Rgz/2vygGQXx4GZ6EJQcOfNuDVZ
oO2CxPkimidb2SDBBzQKMdryZX+F8gf1x9ZsXUBhDLlKG5lLWtwjrvB2Ks0aFspIGHK8YyDVmTps
GT7SQUmSydnK0MZrlo7dNLBvhLGZFg7E0aVbQ6FTxvtE4REg7etNITPP3YU775Iu3bMgwdxG1yFs
ZhYcGobDsqlN828kgk1wzPnBZAVcCjXsjSjgnsZtDS0qgujCPLg2z4YcYR1G6VNW1dZ5wp9k1wb9
XZ+SDGVQJHObU0hmkINB4IQUkCSNJq2tfqDL4yZtZoRDxvPWcqZNFuvp6GTogBrQRhKqT5QPxTqe
8/ucQcHGjvtvqpGPc9cQGxJAGq9wM11dz84ZmrI2Yu4IGwR6bRPtPGdsTmULzoZEokOnC1hEmdgl
wcD2EGV85tjtbkx57kJreDAa4uciro4qlScWo9m6DiCFYo8jc6Q4ypFEA3SW6SZUYiIWwfrO6hdk
e0WsXpvkDGLEeGcmQHjHBzqc5iQXZ3IgoPd485c67vtVGdQdQ6/xzS0vod+S7l0537LBhoowKHOn
Y97nedm/I/6B7NKpAOK0f2YRbOyzBpY137LLvJFEBBCRZYytol3+lsE1nV1dwk2CQ7HuykwxCjom
tlGB/SzukozoKPY37sYJpp+lGY0Hu3AvtudD/tSsI+hVN8ThcePFjboTYXRNgSUFQefg1xSPedaT
wQ7Y1HawMRZcrVUNA900cGi77C02IbbfhkEKoXD5NjTC90bcF10xP1f5fuaKwueAL0EIqG9JWa1b
xb1I5iazXjWYZFX5N+jG7A078RELjAAi6b4V2QR/udUIXcbHMCfSxJQk9o0tZj0zX66GFnxIjF1T
Bijthm7emmbypF0QdqyPcqdjvoJM1LPKiPfcc4YOcYdEgzad6wMRmd3e25EXnVlTXQaEh+A73HgH
EeDsucFr5EN30BCosdrHZ9dBzJ/L6LBM8bvWRRijIQ4n1P+zARHGYmOUTwM+ESdKt+iy7uoquwZq
bHcWEXcYipoAcV9t7Oo8xp82RLdNNb0nt6N2vtsZb9epKp6rrmbL2/tfYsAEu8jHSBfhFY5maxlD
5udsprUo+o73BGqwftXRvJ3CJQO7Pnes4mPBfdlnFUY9H78E0k0oPIjbykLmnKbsTkOxvBNHamjO
Pmhsnyrv2tR9dwZu4ynVHWGJVSe1VNefD799qGic3AloiYwxShCllzLkIBzhM3j80/7/+fBp7v/9
w//gcznO6lVH4zn7GRYhj8Htp/O4TwhhNEf6zMnV1s5rvEeTljAtgwm1EaTZJh1On47mzz9Fi7f5
80+/P/zyuc8Pf/+O/+3bHIfEJKY9etM6FvmqMYTKpG2ia+Qn3pJdDpO67FDmTcG8MVrGM9GcbIuo
eXYG50eowwYWSjxg00zVyqm9c+GRRlC5S3g5cuS1y1c5PTLTzoZfSGZkYlUnT/QMBEHFB/BN1tnQ
E9JTUq61tdiNEzUJlubxOsBd74gb3RRygvMsOjaVjDkkq9qVo+MzaLfVFKE7RsdCzh4Q1Sb48sVK
Lf/iZD85M+GImhxzxInKrVt3e7lAZoT1NUxsDUa3JTMTgLJBbgjIFEUJBcPM9K1TGYh3j6PjGLib
YrS/VCK4m7B+7xUt/LLENvTwTVSudQ4Ik7I6lqCuYi4ExY2n59r4ic3M0Eb82KMoIiEZpxEVpRsY
Lzr/abZ+/jhY7501fTBcjcC0B89hTRBmak97u+2qU5mmhP2O6GrA+zjrhiSISgPJGejsh7H8MU/J
hdqF26DZvqCHZi49cxQAcbilXNh6dERk16p0G1v6IQ/w6xkPqIhsKE7yeWjcPV16zFeYRLGK+HvL
gAJ+TIx13O/zg2iAixvYE7thmDaWjrs1/fLVnvN3Tw+PY07hYC4e7iH3MzQ9WLWcMDx7kbb38Qyr
17Zreeq1h+Ou9J4yw4KduXR0IwmEy7ho3Khx8nZj09xmWhun2ld6HWhYt0H3o5a8cbuav7BsbQOK
ApFv033IBLZWHezZ8SrYVa84NHVDJo+Aj5yngBVKiAfRmN/Pk36MfA/+dSb6TdPDmTQs0ONujrXd
m/KaCMvCOSasW9KYcergZ/uUU5Cfjll6nk97vwFk7Pvi6EV+dp58sukw1Rycpcfryyplf9BhP27Q
Svglz4UV5uLsqPmVRnE1d76F6WyIDlWAPZ505ALX5OHz97eaq01C4sYczVu25ScxTy6dd/6q0vRO
jvZdAiUsil6IQUvPnkmIHogpuMexfNAJ9Y5g/PT5F/mQflx+J2Ng5ByRdNExM+ijxj2g21hyfZjF
+gqDfDN5AWwC/MuY0Q911PeHfpJ7W5oTSyuMy3l5TkmitLPbhJjOMtf8uz0z/WmlQuWuDRmcVG1w
4VAPo3Gl+0/9HUXeexPRCzoKnII3kOxaUb5lKSSp+OJJ67UbyYKzsV22lQWUyMXpr97nInsbmx5N
44i3fgje7SAK2GInhATBpzJn6MY6yulqWJk5toPkGddoq4M3q9bmTtkJw/14ek8ryEVVyjyqh2G5
DZKAF9aMzMdS1h8mMddNlCYPGiHDCg/bOiE5fEid+KGI2GzpGTeup2DfZtTrtA9bxUaK1bSXXPM0
OZhGAJ6hdMBgdK5PFm5sEr3D1GVwbsrRNw46btg4NkB1MTqg8Y6ulrZoZ75iRyVkZv5aoC+aavUw
MsoJ2ThWiDp27RTdZ0sXNShYWGJGt+CxeWDvCMU4G57I/iOKSCdqDQPC2JaV/y3BfYCaSwOQ8zKg
Fsvl10lG9X7L0x4WAEtZL58jgR+eGEVnbVKRAiXDcRoU7W0UuuytquQ1qSp75Q9JQbQYk/xZLbDK
fApnTj9YWdJy4UKH6IC1y9ZhIugK88p6nnyflgaenYlmht0OoVAL1cT+Jy/Bx/tJfcPcAJ/0hbTe
fm+xifBsREGwU4psTk5BJwDvmdV9b+FLXhYanw+ajE9mJgZEVy94GdPRXeE7gGAvY721+/FHbpaE
0/hInWs9nymZMKVyB0k74jUI1MkpFHFOEMOwzJ5cjfPdWR7msmdE2LFZ/ERxWCJ+mSu+Nm+Joktc
oc+iWJqe5oeI04LhKt+DAoDGajnTXFP89D0I+QMxoU4DaIRL4wCakJ1n31w89E3vVcUGD6s1cJXx
tVk22KVHLLk5pD+QS0XH3qvMa9+iflfaYRgYGy/oFfM5iO8QGXfr0QB5bKqU9JHWbblrjuwBTDBd
lQfjmHFcdJ6NnxPzejoJ5+y2sXv1O1baxWw1H161hYwnQbs6A/gRYb8NmkWxaSLGkoMXX1OnvmF+
nu1RZBTUZfoCd+QIT698AK7zDR/1I2Hs87tRlmdfDeNHbscX/26Qc/TeQAvbzIaM2eCQoj54CajR
sHwR0QRsVg47kCsEVWEZmCOWqL6o4jeh/Xd7kM2PqX1VxK0CBrkLO8elWxrkxinsn4FCjJqUoYEN
2IPm0At6wwLBlo0XZWNFIXnUcfCRzg466m5eRxMywLCcC0CISEQb3MyPapGA+2XjfbFA7FYt0Qjy
wa1jvZFNmB5bD25NXj8zo2JxlS1ugXzeoYz7KpM7Z4yjp6IBae3GchOz1Oedwcmm6uQrnJjwLAPU
lFAQ9I4quzrKEFFJWpaPJRq5KjBb9MWtSTtbPwzIRh3f7r/D9CTXlX3vUxVVp4TKdiWLB3fS3U1g
zdt6sopTElsBWgGEXVNdhThgLExRvI5upLDPesxgxfTh29lNESb7Mh2cn6KOjl6D5Jvm3SWWhSfK
17a8as+yjhyFeu+gsHjE80Wfi6fpQ4YHazaqw0yFu1HhrM9hJHHMaOuukUi1x4a1onLdG6HL/VQO
9aWP7PlOA5PZpyJiBMy47eK55n2HXBr5cltcoK+yXU0YpvaN6XGma+u9FXO8i1OhTmpZU3w+5PSE
p/R1iLrqUqRJdcmb2N16FdPV3z5kkL9vOwe8CLUKuenDnddFbxHsTbo0Njy6Eg+JF8iN7fcLiDeu
tplRLzYRmINpBMrEkIrzbky3cuyadRq4Hdk47ZtSc3oTyuU5r5jcOKnl3NSp8Sy1IBNiQhPZRT8t
tcDw3OmFdRBgmBkiXe+glpasg3XAuomSlZCvCu9plBH7GMnglkweHOMgj6MpvfMeBzdFQgTlYu2V
GoGEP2brBjB5OyDHxLxBSSwcZkkVppmSw/hg5IW39QIjW/8B1XbHWC0si//CvEe4ZdFBM5ML2+y3
Tx9/8CEbGkfiZxTYBoXCPIht8Y+GQR0FWVx1cXJwRYuJZ27Fpe/MUyw6/56na6eZTZ1Sxy66FXOb
retMLXdxNv9zgSmFUgoxezbFGYqW5KVvPQrcPBOnOI2JNxlkDlrMzdPVUNn/sELZWQTDoCGaKaxa
uN5xcpoo4VEMZO5Tl/kt3g9tne0UHX5pCYj6ljlvmSdFB1EF71lhD5fWr5Oj0Pa1AgF4+f3By4v2
kIX6KbRq9loOdVKPAs6cFEzyWbeEr5nWg1Z+8G+eRkf+69Po2dbybCoPLIxYEHN/QMgNEYaIWXTh
oRvUj6oPrXfdJD0hfom3wnTjMuHo47f5rZpaND8qs8nTHu0H1I7kPmVZCU88sx/Yv7ZX5cw7NAsY
WJwc+wvD7kfeuJhxtHoyp9Y4phCd0JeEd2OaQL2MoZOUrvs9sxrCKq04uhfYEJFcRF8IE0ZTNM75
C5jEYuOUhDNwRKs18s/gVln66I1TfUYSetcJfHpOWx879s7UZ631Au22Xf315bZQ+3693HzbowQU
sDMdpRb/6h+ep8LWAXHKRExoAVa0yPutG7T7aij5dRMxUUpCQ0Bx1J17Eylr1O8SroH9YGvSt5zp
Nih88yZiQ6GmrDl8GtgS2QGyDqW/zdk3rn/Atgiv3hYC7fQM1PR2NPORAEG0jEaQvxtJ0j8ag3NG
w/PXvxv/7v/6y7n8gi5yYcv5hSNYTLhYi35G9u5m2RF5KePTHSj2+EtUtVggwxISoMMLwfbK2dl1
O64qI4adXUMf70uK4CarDk4is23hsWxlf9pDGNLmc+NL8uKanFE3l9WqnUvEK2xsr6Gtsj/8CeL6
rRJ2dztp0jgMkXbfe45I15yKV+LBm523R/wznnDlWrdz2RabMDTVewBxAigGtsDRfDG75D2GAfhM
daP3IEC9g6O0eMgQgq/QIiHEHIANz6HxytTHfcQqAZIsiZ1tQ8+xLkuoRDV7k8OUuUfX3ljY0s4i
ums8Qbp0aHmP3PROSMsJ76uz6AYeeXRLM8uBEOClbJIxOLd18dq3bv/Rs+wKnO5LqaclEg8pqJAP
XY+OIVWSfATZOY8Vs/w9rDDYQTTUG8PCSJrXyPmU7t23eiyvVjPLD47WA9PPAJTviKE2DgCAaC98
SgKHKHZLurfY7HBcGPkB0yXAA0yGSbTjvt3sZiJUumHXzlX7ju0N4Xh75L2Lf3fwuxuR4HJxCPwC
MVS9Fcr1Vz4iBbRYzimJZH7o7Gbayw4pZp8IhbKqs7cZZUYUlNb7X1+F9r+eRPBnLLBXJKGbyvr1
HcaCJzZsPLkHn4HpwUS6bDPavKj+NevFXayASjghZG6GieKcgRhj5EecEhJ6On5v6LbNsnOMTfEt
l8x5HXZ3e2WyJzcnyaZ3mki8wt4hWpwCelHVz523Ul2bkyzLDLJtvK1d+szvg+gdYRuiDaaja3g+
F7PjK4HHyEPOrvLf/NrLferP9zHUFLjeXNtRtmVavxwshqyNWcNcOQDAvsbpJK5iIofLzYz4NpT6
nBciPxRhQXyUj0y+N/UTHc3VGMjam5pW37UOHstekSkFHu1iBJm7DCtJ5prxLFc96u8w71EOLkLI
efxq4f5b2QYOwDBJnnkTVYSvrsy0aW9dOzqJUh4YR5PyOQbspxWwt0zkxMDJfcv+azOzzvo3T4Hl
/utLD5HAkb67UFFNeqs/H66qNyscwfWSIlH11ykLvYtubPZl4s1VXXc/h250qsP4u3LQbjhx9TrE
AdTmcNy5ymQgl/vVe5Zeu956zEhvuKhc2E+5Cp1VTeaxx03kLOumf/Xj9wCZwl0/9N/q0TQPop7w
uRmO+WKTo4kihXdam+BXmcprZ5OXBypQRmX2UrB4u85x82qEHRDmIE1OrdHoR18BriyqJ81EaFPn
Y3XQurzLKnO4NqyQb8Zw+uKZLfBVZHttNaEOl+5LOyXy2gnHuXJevmVObG5cQQ5l38XdA/oh+wbW
wK2otaQ1zLGHDMZF4yoiTM2RW6hT1RVka7LpJnH51JZwZh/bjJa/N0eS66d6fqik9eDpqjzrunmw
7c67GRFEPeQ0g5U/ozhGL7ln13o2ygrPSVfEe09L3BSzt9ezf+7MmlXBYJIVMnn30tLp3nBhIUdd
6GwHA0EqNsWwclCgq8q7EbI1EC0hfxmRlu2Yf/xQk29ucVNDTvXqYj1owqKz3Loyccj2SZ8R+eKh
JG6hP29j2vetaeWgRz2F+M4y0l0s0uLOjPUBySnyvZi+PJgZdkuLkJM5GpIzmu4W+ihDcxl5BJrX
ltg7XcpR8EJxRf2XMdEzIozP7TdpVUy+5gkp19y/m8pu93OECAVnJLWfxuBYFZAU+oS+oZmjn3Um
7tBtXiwkW9chZzjq4DD1EOasatquuybT/hYIkr0dJwYu8WSlrNYLtIAKtcUUm0/4zMv7LBpjkpT4
zihwqdVn7wWl2MpW9H0oTN2bXE8seKrAeP7rk8US8Il/PVqUUI5reY7luL7zS4kcWQaDoV4Ze7ap
43oxEV4zFQRrFN0Qx2fnR08T/VBUSUCybZttK+UUpyEiVbxQIfQEBndGAlei9P3xrjVEdNSAn4iT
85+k74HVBFmw69VgHWzbfe0Kcz1WE4EzpWyv3WQg3at7+O9R1t36gbH2pVfS4N2NURrdLeu+ewpS
vBUWsTpxgeo3YDnvmSLZe31H3HHX830h45RRFRl3ITu9uDDE170c9AaCmbxIJ2dtXlrkLPjlV9bm
TKrJ0dSgFlH3cz3G0lK3IutqYMExcX1DA67fwrqdT91rPgh1N6Tx1sZttvj0dnl0yqGxfldTC6sd
9a1l3AnxjfFFfzCAcyGj3s0UEbeKCpc7yTAcgIegP3GTzcCBvB16/pVQkDFi5sF8sN3wDkIWkhta
MFZz0xHuhdx8+uClOtvgcoA2VPMhZ2JDvOrgv2CjvRBFDZ3CuS+Avp8ovO1TJH3sgGC/DtjnI5wJ
vr11sGGv5rqwr2lBaY4w6QYd5toyKooNjF5NhjJmwJp0JpjAJN7MW0RtixICcTV6F/mU4Lxh8uXl
mz5Ai5mkpED5XlrfxuhBZrAVWyfEjIdKMgmT/LufIgzwIbxbTSDOQuFV/Lxi/8/38f+GH+Xdb3e9
9u//zcffy4rFZRh1v3z496cy57//Xr7nn1/z5+/4+yX+3sDv+9n95VftP8rbr/lH++sX/elv5l//
x0+3+dp9/dMH209Az73+aKaHjxYp+OdPwe+xfOV/+j//6+M/wfxYruNRcv8FqZy/Rn9Ppz+zyj+/
6R+AH8/6G5wWS0ifHt4V3GD/H97H/5vkEHAtaXOLdeTS2BQl1CBw5P7f6Jt9uOKwCLm9mJwfv5PK
Hd/zYftYDndkasj/L7zPr3AfT5gW9nXp2zbREuKz//hD80Ttg+0M/OFpGLdJsYBN00/Oszsax7IK
LotoTaq5OWXKecorbCFIfKODOd7HRnZKjGE8Fiz5ya9MiORg37TK/HIkgw4qoDssaBZk35uuyskg
wyXIoPsxNZipDGOOodAFcxugfhj8ODgO9fDRCPDTeoan9M+X5B8X7x8nEkhA/vX35JmSJmeUi9ve
/HUmMbZykqnAJhU0MwM92e3GOM3JbgILG5g+IVFoE1adHypqLrNBp8vnwtJzGLy1IBnm7FBY5ksR
2CxATJh9jeQtnibxOWmAvLrBtvFtfeIUfnaZ+qwtXT4WhvnNYR949/mQ5ewZOV9YkvjBziEMGxH3
McaxAXKjXnB9xTZ3Aarvpjnl1k8DP4FWOSCqqLeTGsklDMRwpgBE8xg7X1O7wkST4oLl533yjMg6
ucuDD9r5xOlFkpZ5+nz4RCuTO62Os3H/+6d9xZE75yHqxw5thE9snh2L+fT5EOHuBl/o2+tP7Pzn
wyd23g6C+zFGUxDIjpUaw/hkh7H/Hf6OEh99ibh1cigCuNA7UBT1W2nG/jZZpLSR5jkrfBWQtImI
teJmuy9c/xZgMGzWcdm/2ZodRSiz+bvl4GRbbtLpmFLr4DYAxvvgLn7DqsyDk+Pa+IIxKKP/58O5
MymJ/vnw+Tmjom50JnWo8LntY7u9G5cvaLn82nBYIhIjogDhMzIuYdmbCmiRyuKLVxCMw2PaEMKu
SZiss16ePv80zZC+29fUqPtdB4kZEnVA0YIUEzjdoQpnNr2/EdMXzT5ixG4zGGMP7wefiGPPPsEd
9VeRaguVUcgzsohhJ9u6R3UG7t8Uu5xR043vEsUtor7afj6wnCYWNizjc8+0+6zLdnHd6ZfPT30+
hIv8oc9nYwcO7J69lFEwCWVT+flQeT+tMl/Qcz57GOdLlZKwUQ6wCLioanNUm88taFTNDbmr0iIK
VxIiM1MY46rra/vclM1NBuQOxan44rnv0BDS7RgteyhuyqdP3Dm3vwZpEiG/Bv1gNbgJo2+HnDZM
MCtcnNiuk1PTn4cFXhiqGetp75EQ3vovvotuP1i0ry2Y4i6f3WObdNG5mEJ3Z/vxU5gg4clkptfj
nYZuS/xgesk0js3aDzcEeXsHwTiDZV94UAnZJwYQK6JAff7p2AXtgU1y4laf3WT4vMlhru21gbf1
SFiCdtAuzIE3UZL06R7oZPMb1Hs0QyRe9eIDG8t7Y2HyMxYglMpwQWyWr3y/OvJyidMM5RyMlB63
UQ29m25v30WSRh0B8ybv4f6yk2IjVoOrR4Hr+Awg3Pac1hhNRLXo9buvZDQZp1EfxhkjROCN60Kr
/qyHKCNSq34Mq6k/SwJoe8Rp6N2f63wGY1CRXcLUulm5AAud3NvKkPBwN6vYckT2TkD8pk9s90EY
NWtKaoIBeYq4iv29sC1OPFyXL0Xn5gissvnYh9/LyVUnDBcKO/oDTHYKI4mB1c9KHFLLQcm9rz44
TNmCWtZ77F33rdJqk9OnsgVlu5YXT+DiWIRGEodvia439SqC4cdRov/sEcWhujEW7n3pCfvoh89R
NdqnMS3Obpf+9MMUPApw+hQ7fyr6j6Q0d8McJjtPJDetNbDuzPy3SGGxsCyAGGH2gv2oPEYLB2AK
UGkxr2dBikDciw3ikBL3a9eibvjc4kW1IdZJnT4NIbKj2n4uRHaaJ8/YEzpxW2qAGLkXfIBxdsLi
C8bvGgjJb2z/KQMqHTct3uL8S2Ga7rZe5hqhj866KRBUMOLkEm7cNwNK284g5TFRTsf1oFmM0gNu
wPmUJ5LXhHApRlvxEsQo7zgnHpT90lpNCOHdaHd+yYqUC+KhT1maCSXPs4C6wA+zrQqEyp3QS8ZA
cfQbYt+j1MRKb6rNTFN6a0UmkxELXnFhlhuQZSMvziBTeYgrSKoaDzDWYRcBLDSkZiKMSbF2cTSX
V8HweHTGTeGaC9nn3dn7TDaXadUH2o1bxzMQkbXMh5uxPkJxkxeXVHhwvzjSOjATqYfwrOI77KlT
txaTjK0dZx2DUpgAosF2VJpYugR5BR6xQ6sAB8TenPxvY1LuYqTkTBMotk3C2Da+7K8Vpk/gZ8ca
HP2OQIbtJ2IzjeriAELw0Ey7oaumQ5ITWmv5ASHFWbop4/pVWBG2ch+Wsz2hOospX6K+QZHImsYO
bVSio1GRX5J02zjr5yPD9EMSVkBJhmnrIbpaFZG2DmUwX8ZF0p7WabORxNnbeNbtqh23IHk5j/Ch
QxrDyeVX8SJXA+aM6qWfc36MyXhWeGPYaRjGPWtR/j/L5jIXp8WX5xmw5NzvQQD+j5NFrlsBfxem
xcrqYEUw2J8ODBW2OkW0mUnciQpPHakwIAjq4j02qcwG9Isp1gfkoGC2g7sBCsejW2UXRqukw2c+
Ohyn2Ta2sVuOsh0LzCvuxfy50Pxz6avr+1R7SAORpEmX/VlzN5cTALL0FM29yV6M8LSK9klZCARH
fW+aTbY3PucW/RfZyZc4s2duKAipZMxlaTmpsTE7C1CAP+/LsFlBH8Gn1i1IiDixSct09a4uKApN
wviAKaU3NRXba1ZeZfQQEP54hb/zXhfkt7VzjiyBiMhy2Fm+est8/JBOYTRbSDzOXkyE6KCLeEuE
v8iyBnxduWvdEQ8h7vBJ750S+x0yXNyfwxN2R0SpvfMzY+JRTjHZwp65S3wqMpxVaKtK9K6ZJadN
qwr3CJAo3LQ/jbRzzhrLU9IF+w6ZyDHU9rYocpDnsVN+Re+DqpPJMfeYxD+MBAhAGMKnHWZtus4N
SmC88IRMhN2N8mtuIU+OyMUBqfeNNdYXhtfzOk5qfz23R9IjDhail3VrhsOXiRjxgeG5V+bsUzQZ
5trYNG7LdSrnTY+a9awQ+YF2/tF6FQaiuXgjkYXtHlHqrlNeusxyYPm2JHPEXnnykGqBXYncrwq4
E8IFNgrokgnmgbnTpPW41uV0UzHJ3VP+IUFjz5BLHgzGfxcy6+tOv5VN/s3zvWjtUbsn7Q9e9MfS
7u/ZEDDnzfK7JbE+y/Ji1y7j69538nVlPbefdV6YHLLM2oxTAQ3Rn77NwOIRUEf7Qtq7ug6wRDj3
aoZTUyiLaa6JJyQl8TUd/WsYFMRG29teQ4TIAiwuqujZLNrFBwnJVh26EPk8hquFuBiQxD03bXZl
B0EQf+QOkQLBmB61VPo2ZaDXVPLV7YhvjkDy9AbER37kTeqi0iat9M4qA5Kih5DpKuqxFaomvQeP
UeigXpWxiCkccO+pTKcb0ZSvMKemQrMDKxj2136z7wsWrImun4UYX8ZRvWHseCwFOAi/I5LYhdyj
UHQc/PEFYx1oAcfDkoWYcBHqJ/gW6fXXqjl2mndwbBekcVj5xm5H5jUk8mJfgvFOoR/zdup2chI4
RqzR3EASvu2r8BDyKu8KLyt26dxuQoCrBM5UaynbM+CNFzz6ECqcbRACOTctGFuoHW+cAl3DWIji
bDloGnzvo9Rfh1Y8c7/Z237ublypf1aiP9bzyPUaE0DeznNzpOb8qXQ27MKcOE0mLivD9S9+GZ6N
9J50peGhpRwr7QZlYjxDFYkfEkT3aFdCpIny+1y8V7rLiVujDOqFy3U4sC2vHqJl2ZSZz+At2QZ7
xdGEns+rkbyCQ1uVbk/8XuiBekrIICYABiF23uw0uXMrxoBTFPLaWvOZ+351H6S3yHnqkPRMt7K/
DVb60LiAHvLMppOT8QUy5rSTqXsnOofJzFBzDtc2Jm7qJ3MeYnZMxzEp6sPssn0YlEHjVKeYfCC9
r1KJ7jGwkmRNBAEC0PgoUmIvpqy21oGHatw2rXITh+wle9TCIkx4qk0KydBLnuusvLflMBwbi4EX
9XjD7ywbW+2dQhExz3bVLeXZIJl1rgk+CpeuSvYQA+BDBW4c4XkCsx/Sco+LSIVJ4raKUB2U4XUk
aBr7CuZHihg0Zg/NmDsYdTkLO3MG8Jn5Xxy7EheCGOZ5wMTBkgWWzbUY6xes+MykpDGuG8QLxL5/
Jn59aLRN9pKvUASwXBDLFxWcNZxPI52dwfbJbHaQIby94Td49xQQtaZxntJ6eUo5C138fm2ANcof
u40qWhBa6UISxV1agohYjxk1sW6bW09nixOe3FwRi69h0Y9bxpHXYub08lLrXBvyOXPti9l43wMg
XiqpAFVmnBJOJrJtmn5PLCX/h73zWo6dybLzu+g+J4BM2AvdFFCWVTRFdw5vELTw3uPp5wN7Qppu
KUah0K06ohm/OyQLJnPn3mt9yyfP4q9p4HDVIgyYbjl7oY7ToqDeRUwK1qo49FlxCFXo1ZWWYDaw
yh1ns40gF+OWxXEJqRyZMPqEjt+iFKAUnPE7Tj/9HP8dwZxsQqm/uA09kLlFDjh+Vl1WHcV8IE4V
wtNoBpu0CL1tl8TlTTCuRYluGJt0zD77NoLW636W69yn54hYAjhjKI/jBHSDKwhscFn+MNTd2MTB
6OXPmLXzEySVcqNJrLXtEQoKFXduNfsmKz/NgBAZeoH3wtIUHQBzS6u13USmqnf6YgFvXkyCRqfN
3KNDpQ8/bpo+NoDTk5CJLJp4mjjxIo344wDe8oam1eTBEh7IlkSNqkxasinuxa6LOkQAE/Igt3kQ
VvgMqskhhJOkxDS9VkX1rSzS5jmLkGqMW2Zn2PPbMGFqaxObl358y3rnMSZWYhDprUwGfocMTxJj
vgAv2ptNBa+NpJgVk03GYyD+ZO1yaA0ODhnMDKOpH/nGlE0JC1jrpH+0Fh5y2roeSUOTrzkUeV2Z
RruuI4Ov7HCsjcWRbK6TPgtJVxhmDcI2oYVndOA26jiceS2ArJ6zHApM9GlFVvq4s9n9E8uD8Bl5
Zd1F2BtxAA0cLgkIS3hKsL1oVNgmPdlVOZ2QcQLgd1mqJw2O9c7K5RbFqInjtqcGDJbb9f85sWNI
zPsJUUVUgBPqzL90EHlcmUh0c1VtegqSuV+OkRb9KQVJ7q5YrXxwZxz22ApqDkjflIqB14GyAMAh
nhwfkCKv/3ohIUe9OuehWrgYK6NLIa8zZQDtL0V9bbbwjGg94vuWb8YCDIYuM3L3sjoBkKn5Fu5P
FqWPFVnOUfYt6AXUqCg2Ccw9P4LXbWouZtOB4atlLjjHc+1Ibf+SlPbeMYNnFykTKDZk2RSRnmoC
ZBdl8EAkra8mkkORD5Hd1Wd3AAO+AhETbHR1BxSdiX4K5pJyYywsT0scKChpG2xiUSzQ/1DadQdN
DmA1aTyyOX6iTQFsi6UL81fdc/7HvbKwT8Demw6BxXUL4ABRRDoITZmvjDPupUnWnMgrMNeAJMzd
AqCPHryyvdGMwn3A7KxSOZJqq/pwJR9YRPE1WN9IAl/yrVslNxFpY5C2Itonkg0pealC4yUbGDNN
bn2uRvE5ji17bPcWR8QSgE0rOwz6UAHS+cIaMvTi0SSNClpg/jSHd5VlbJGpE9kyuPxn40H2wS2U
SBp24y5IHfWGZlMNuyWdxx9Ki0jUVzPpYe6a04LbblEeiTibOgVE2QrFOeSmIf9mVlxAqvznCYFf
ayzRxmGjZNfD/mlx75pQ4X9kEV0CVrqYk0BWgwRzSnQRY/BDXTXcFu58rUGIHbI0SE85oW+YxU59
0x5atzxLg2qefPWJdLHlWdXTY9DGd51jaH5kRd+VATCeCEnIZ+bVzOoXIzIeEmJdzf6lNI27FupA
n+fIwFzPnsCt2+ljp3hbBqr+KJfXHDxeYEP0zANcYaGNrohT6wI5BxulzIK/DKZ2Am8FEDRUzgLD
G2HQzcip5VemkB/7sofx1N1p67umyu+6KV5Lm7PEgi/LHLrPpRT6BkVQh7XAuu9WRRfDt6emkM+B
/igs3OVGKX7abr44oYO1T/RIlysiYrM8Z+dtps90qQ42pndvwIKjN+J9ElqHa1tg98vVBwUbEl1y
m/o2/FNbQLJ6uNnNhMytG+J78rusxPqRA+iwMqVXpofvkXLvA06ccVndASD4ESJ/LNfPDGfp2SoT
P+9ZyB0tBmOmy03LnfLsBB+yBGdUF85Fuht9itDAGt2XbkxHsirL20q7TGEsySOtjillqlc0TrBr
8MLugIsReyWsHVzIEacDjTP6+5xAmIphViDOqZ1jWogJOC/keqrGpGnq81bG3UBXvxPHULiPMWcF
VWvs0smLQFoK6GbKN/ECprcGQ8ZQrT9OzUJGUVsh4oAjHRYYAewc9CVOTbMLYNDEszfhhwIIK9np
Q95S2MobnDftLlv0v2QlY1SpwBCnVXEqYRsdmEbTTdfam4D48g0lNi3MZfzMOyR6Q59unXLlJYyc
za0c4CKMXKpXjTMd6KP6Jd3pCMI5eOvAPGLjxTGpaGCcW8xMs9s6JdxbieUDjZPYwiQhQGUA1KVz
lNg5Q0UOUU0S0pK+tgiGcRxd6wApnoUp7HGC9zEBBcla5n5r9+lAsPRb2eXPblOWu4j4cYNa1xMP
mRVdgKJzpYsm9qNumM5O1Hx1EWZHIzb0fTlj8KxVal8CinxqreV9yt2J3KnMuDUWHoTamcnPNpYb
dwx9kcvkgplj0zVAKOTMHsIKmnfOXcSIl54+Qac2AbZ7QOQxAnosv8GCOBxYMJ6X23gBpLboCuqa
bYEwI3VzNC6yT8mrxakUlbnvdoXhZcBiAL5GKZ9b0bTtBj7mlFBP0252FwNVdvkktT7wFyOzdrqI
ycsekvtZuAEnkOlpROFP8iWODrrj24D5x5Y1DrhawZ+rxtEPi6AAOjRU/pQA4csd89GVeXQTY+yL
kuRUdcV8Q5XM8jX3xr61m484n76Qn+KNK8yTXWX3WaEnaCeGaoc+2tyjMMb+ldgfhKxtWxtBf+Go
W1L8PiZ6Pzd1ieKMuRie01Fs3BZjcSCHnuVeJRunaZNLTY1kSUyrdOLfk3QONoPE6cnBcTm3Tv6d
zKjtAkVXSjqcCDAGmwSdZQ+t0I3Lmu1j0L7eAdsiu42nt5uy6sr4OyaBTB3joR5vNRG9BIWISa6b
3jtgz+eGlDsI6xXwxwm6v90FGyU07S4a5+M8rc1Ko4fku1EdmdyajIikaqjiVEKA1jyru7i2i30h
EziVEAgPKFYo9yNg1hgicPoa8xVZjRiQxCda1T/EhbbVGph0VkfConaMCsM8Fs1PE4rxzM37GusE
1225MMxwSQrTxdnWhvjGdv4oZiL7NqXEt6HyX/rWfB6lKu/c6rZQEsJRTx2e4wFgnJCHKZP5klET
uQxgWAYAN/ld7WTdKcgCKmXTgkdER1Q5OP1brf6y+/kKIvVazREWc+sPJlMSMPs/qZjMfT1yR23O
oG43dXsr/q673HgAtfbMcTk4Bc7PsDCgxMmNFjuuKYBrfK2YFEPRl+hCCIhD8XU1yvCe1tG4ZynE
btc5j8Ug4EMtzlPggpWQZTk+tGP8jSfj0HFG8l1cBlBwyhfscTS8eCV1t30vgM7t12mhH48T2iDN
/RNb5RN6HsiYU9VuYFlvejWHf8KAEwfk4YdlnIHrxGDaQlNijY3j14opwS6cX0Owf11IE3Wp7L+9
rq4oCX0i1gS1HdL/sTfVhQqid6gNw4KczLioyWaBkz7EONJ1ezhIx5iPw3i2O/qYmZkIXByjsYkC
sFRpGiG2JIDL1qPLNM4H0wyRh0MX8eKSbHbkKY5PRP2hTIlLQaTtN9l4O8qFd7K+NU9QfWKiHuqG
R5Azp7Ttc3VJGUtcUcFh7qIFbq2nySidfFDEhueYtoNgpf02BL9nRFRdOSB3wSR9aXS6oVDjP3Oi
8dLeiQ6KiIbCrf8Yo3JwZdJfya0doC2TNbHFgdBb9+YIH5b6bvEB71sM8nSBboKqPEJ8THLcAiZq
g6xik2vBDyLJfGszs9N7Y6Zfl97iqvjkcIUeKQ7xwbvvUyUV05kS2VLZ+0kYJ0e7+V69n76IY4RT
El6TEoZ9awb3Ta6Ms1YX1zTlgJfOitczGe4ct38LpwTfE6inWTivdT68w+2KzinTbhidTDtlme4U
V2vIQbbMRUVzp9MG+uXlXcqxeVu3AQIlS/MVsPBBdTMGLSxZA8xGbt70ZJtvWFxv49zIdozf+pOO
9mbDVoJEq97Z7iw9pZnWIcwZS6uW5JYpxJWyVAWhMOVjL+KXqh8PrjGD0aV97A9g65Oc9kzSr337
NfaQCC9jtzoafGsqUv9vSasaVKPBn277bYMbehv3eXiba9V403WGnzTwe6PRYqcf6y0JJedcH1uf
QHP8KXWt+zIeryPpPMcUgT68lgTPljWSjRrwkOw6LcIgpAv5MJMtac3AmzKjPUxxI32Ezhp+knIv
pcbkRos/KRtI/3DiEma4ekjrAFoD7eZNrFOBVEPJEc7OryuLC5AEDLtx6RvG+iTPNmX6FRqF7hWd
uHZZZ3Nd7PAejMO4dQadZiNa+iZ7WHIDdXKMy6hY7KuZsxu48XJrcCBk0e69AVn6ybDlZzFSqE8T
AZsBuOXXtLtr+p+A2vxhkYV724plW5B2wq8NBy0lH7PHj7azH0j1e1TDXB+6gLbcGKr2rtf0D6Sx
2TZOxR0Oe8wgSX/GGkqbL+uiS41V06oLXzPG+qWBbqGH5L6OhU5sa7pvpH3OBtzmvfudRu+jnR5z
jbepMmqFNBDuQ2nAfqYG7IHF7WdZAH1wBMU/xCAySE0yCOCEdGWCyNxoMwwa+q5/TZbqp2hIcBng
8mWN+uuaZfGFWuqEcqufGwB9kY3LTvV7G0P8vhEsL1WT3SCC8isxRbvFtDkUBZTemI+5Ug4vAJEh
KGg8sWjWytGnIx2LTTaO13Kl9XZTsAlNMHAA0FiMVPhBigJ4lEGXPilzl1S0tOFnF1XiPJxNC+Bc
MuXnvk9XhDS9RhrajT+H4phV/XCjp8u+7830TFRRUyC61n4zhgQcHivSzqRWQHfI6etVgJt8zMLd
zTiIiCOpzZ2axRstY2LK8+XBGtPZH8blg2pDbJrmPesBtXbYN4OusE6hFiMmzIrRl5OxJ6aZzW/W
8we11jdWh56jbeJtBYbl1qJdTgIJB+xBZXcoW216DN0eTJJMLcze1WfSdOXWbvQEVgWksJjjh45R
xXMduaIbMTIwCebHQ2MpsisM5ftlSIe7XtCkMGxuJ+7MD8aVFxvm0veyAhB1n80s3M54vnwKnPYK
OfCsITitTNP+AIBIRAuYH2Ak4a1p9Ox9C8k1IbnISap2xJLFF3YNTCFLd2dZDbdP55VO6wuZOBBt
WStazfFpEsBFxNF1LyNaJzZK8m1WI1EkC+TA1J2hsaSrXZCxRZ+nRWpf/HWT4s4s89JvZcPwJTln
kw7iUDstwOHPv19AveZn0w44WQzSjyqehRYNB0UsiaNmSkipS4fgF97YADgCyCJjJkdOebOAiJKZ
PezsynqLS5vZbbSoe/BWrJrMFVENMIloIaZgCv4TdsUN+ZmDD+j+rjCT/DXPuNcdw/fCiqGzdSY6
knXSqTOvkoMln1OCl+e7hhHhyXUouGaEe6zMODNomhQ3vWVt3Lh+Uv1MWkzlCp9OHRnVJ9HS9HKg
89ampbxxKDsvHoWH+sRGk5pOGDIXqIwdfmNM5ZaTlfu0FbvFVeO2pgykiPuesF0eSvqYY4/mUblM
DywyNDYOuRPbSl+CbTRToDR0iAx9vEGXsuxdWHahHJLbUDjXVMvpWi+DoEx2adzhjfSgL6LumYZx
F6+TwzJejWjztrfk0QVLfPv7RbOTbRyb28FU8dGojJmmf6Ttq4lllp6cgS4saV4jKiprHoq9hjnF
q/Hso+4NbnutVfdT1stztKYgK1quaog4nwYdxkV7OS6mcs8KZedSFM19OBBgO1mn0qJ2mrAZbefw
gLtF7nT0BDiFb7okw4prmmcZxWT4tnLVn2bvcBnrbZ6txHYnnCHek0stx+QVaNN+zlIk0YM8TxML
EyjZo3hJDLQblciHHX1nFKUtm7tUAS/ZMkT7bFXcthWhrhOVdzhiYwFBt1yBljqevqAU71P70c2X
T2fj9tJ4qRRlbSUguFWwRKw+Pyedc+ot7g+I131s5Tk4Ovs+5IzQSKcGtgaMTNTQ6c2p+lFp/GXX
mrOrNay4ld0YWzOGL9znBq/AAidp4WkqpfmR5cTxjDkhWwXyMwiVZ+JPyN0N7aOTWn+LOKa71LkX
fKfhY8LgkRwPj7KYlTF7rvV2vEX8JROQ8mZ4xySEE10BqsahHtBZ+BnDbpslhEBdrc3Cct6Vtpy8
Nk8OleSmt5wWNtnAQC1u+CN9SLgKNPluCe97BmS07/Cc7dsaeWBB7h672G2DBJfTZnsTgtULaBZu
4LNEfgNic1N1hNPS7s6UI/dixp0kwZ/1GRYCmc9HxoAMqykPBJPdXVNe4SMvO4ARBlaVXvfFXPy1
nCelMxrShvRMmBTzmoLuBn11l2BwqC1vGAw5bdMDAol55cgP0iFhGqO7CBzQ1HrAEZqrDTo3Sdoj
3ZbQ15ORaybNE0azlXJpPnNGXvNttPluiQgESLIH3FCclKboFCHn27tYHjewpgemoBx6LfR+Du5u
ROKw1sBx6ln310odcdBg2QZ9LO5qc+w2gcm6u+S0zTTH2pZGFT0N1ojdvFoeDDzAW6UCVJglNM3e
bCndcAiQ0hDglSyOUwULJ+6ML3cNAsp+gY6gLAtQOYjV5lNS6C+pnmQ7DvAzuep8+f2rX3hEZ0Wk
Wi8aUnEsJwiYJ3hca0Lp75dfNQbSBLIZMm1iCB2hMWpUktOFQqV04sTBwCcuKVgjzlOowwqc/B7d
aOZC/Kvff//7pZ3qcNeB5uRXZ+SbrIQZdypofert/S9v5vcfhbSjCagfD8kqbYsNhEOZXe6MDAl9
w5pBIz7tUJJb26V0fRbl9rSsX9AUIgBJTI1zmOLEN/fDiQ53/48vL1nHh3ZW9VkhAMA1EGWTwVr+
8Y9c6Kn/MNX8fy3101x9//f/9v6Vx3hI266JP7t/kkUTxPFfaqkv73Hx/b/5E/8hpLasf2NuYCLs
RI6C39PFEPsfUmpb/zekvY7u4JOWFhrH/ymlNmzyVR1bgshA9UvCgvofUmpD/ZuGsc3UbI1eO3pr
+/9GSv1rhfrPdjHIS67S+Eaus2qprX/x63Z2oomONKZDP29Ir6xoKkN787V+Iz8Jlnvrn2iS4tLa
mMcx3PzXCmf9X02wjo0/yzQd3XX5NGjD/9mnVRZmWVuai4R3os6IPfIiOZ4jJrbALbBZ0le1vvXx
//XHrvax/yQf743AHJqYH9v8QQUWgT0V+22fYTUn1eHGrGjn/B9+5L+a8v71g/6LIS1l4Bg4Az+x
UzCUHnSYKEQzgKCK/S55+a+vKja//+XHAStwVlOx1GxDp+/wzx+wzUSVUG40h7AbA+C7CDYMdcfe
ycS2cOpL3NI3UeuZxXI5Ms/k3F/cfGSsZyN2LmWK4a3geCugA/Lkul4x5xR3azTc0pCsoTuKuM1W
61kTtVcgqvqmTHRtN+ckyCf4gFASTNx49g27wGyYKr9Rebenfc/MrqaeI/cqELX0yVq9YDhCjLS0
gCEnjLhW7ewG/ue3dPC6UjsapbwicDW8BaokdU7INm7SJbRyYnniCKxX47M1vKaozDcinp4V/hqP
Lfdxgp77eOlXbRAcjcM4LujYbS30Q47XetTqZAy9tzPjy0W9RzMy3rKYn02a6GPRI9zKzBPeW9tD
8HyxQbAx7DwhsjuOsvtk6HsrA+RAbqG+OVxf4qp+U3J4HucKV2x7Eeb4Oku2PNx22MsY7BOsAOFU
RxKHJZ8BKMOLxRy2mfXRx23lWbNiyxyMeoOE53lqk8qrquZNgxaxQYLJuUDsZvjkYPxsZtiTM/mq
PNTpp17Ib3o65Ikr7oSEoWlJvpUMU/BwTu7pxfJQ6iXu8mzeNj18MC7bQdTzn0IQLpLm246upN9X
np5nOsFC+nqOjLcgMt7skL5KnG5pYYIPmZ4jjMxmyBizmZ5nGoer3wj1kIWixF6+lcqfw+qryNv3
vsXIPGNvw+LTklYlgHsmtK/G6i2YUMmA65GFg/vbGp5xqn+T37JqgzJ//T65mp6x2d7N5b1Vu7mf
gk1DuuPFlYmmAcyqY0VXhhDVpmJwjlqR/6QssTCRbBjTe7cJo/F7UYG5s5h94Lgb/LzlqjmV9EEa
/rSSz0jEQ5miHzG+hU2RpmPENFAEb1Jxj2lB39hJ/NOmfIK8BeUcie6c4rj1ckU/VmbNn0QhIEnK
9sstkdCLyIaWlTJuTPmv4bh+axAlNmuaTiAXy0MvvtF1GIW1wy8CTpGwt2LJPW0It4mWyEvm2ofa
IgIrqvmd7bZ4cPXmaiw8Jpmun8vEZVa3pqsqDQNBBgeny7RtIXUwNzXPT51y7iCVDa0gRUPAlDJK
64ZHhj8w1Iw0udGuw6JTB+8o4u75XqGH4OytD7gYI9EkFcZVfjq0tWi8gKd5mO34H49vsfYNg7r8
pEtJJehkD/SzmU+EEFI7gxNYAzwXGQxpbUKvgATC51QmaCXbSo/rc4OE7gm+1+1Mce5x1njTa0Ku
WzGQ5LyiVG1Mw6hvSNaTGj/ArrzC7L8zQUdujrTDQDYXr+8N1qTkiF6KeF+F+jNt7uNi0vdt316c
qnsWRWPSZuXy/T55Gn0t1t0C0VX1JiWvYbaGdiQJhLwmCLfm+saRq8ADs9fqaOcOGq0xFPJebcjk
QLzIppfVNg1D3BDdWtCuJoNGaN+53j1yBrtldO8tBm+qvn5RpiI9hWhQ0p6bnWuNz4PNNW7N5s2O
i8a33f6hWeO1cSvuHSilOBHg/gwvwYDepDdHG5ciseNhPYFtNeHshNlCUZ0Td6S+CbIZ/BmBHuf3
2Ler+DlTL00tUUc5DM3M3HowS4HmmBcyosk8E2/cVRzaAo07H3G8WAqW/N/liLPa3JIHQnLTBXU1
MvOM5mUe8KFQe2kMijZJaHx3LQvVMHNHADKDoBz9QgZXanj+NTfVWOQ3DXXWYtc9LMq6RrD1LH6x
buIfFm75EBvxQzOMewJsn6EwNLsmnmM6CXRI1odiQQtol6+uHJ/rYYbukNNLAXhu8Thr8WQTYj09
06PdhXb82C/1lkU13RSj8S1Lfs8eboI/N/lbE5vPdUGUTEXXvlHfZTI/S4KxWTP1ozaph9HIHnQN
tKdb/7iL7Q+mRAK1vsfMMjfLxOVqcQgbA6o4zVnpaDUJrIE9EwSWn4KlvfQalyKfuDs9gv6Iy4oT
ygY1xRpkk99lM/ZESJuQ5TQiXYnZf1CqT5cmE+yaLrpi2cjv2GaagGbpKevuGM/VS/dChtY0sH4K
l4+Guo5ji5iPrdu8rZcE53XKL4lcN+RtyiGOe+mw/H5AXZA3XvfR6feBN6vurW6TE1alirygbcvP
JESefTQuGR+23V92ZJqEkolJwg13ad0BBM4fbKO9sLW/RSr806S0DmIb/cPK/0EZuumxUesY3fbu
RCRKJ9W2b7KPRbcITVpXNfPXCaenAgnBUgPFo0UYj/EW6YlXklTy4IwN+K6qbb2uChIPKvFDMheD
V7qNvnWgJNK2PRNRySsUNeT2jPlDU/BSyGm8N8roFpDQpS5M8iaYaWbrzhd12UUl3YMhyn5rltEj
e/QNt5DAqKEkC5kxvDM+V5NNrIYJaoMUKWD3k/vThcU+b9gBIlr+vs4BnDRKC7ltXKLqrLZkijHz
5I3FgkFrwerI17BBCluxtmWVFaiyc4mkjpSCeA52KAqa8WkJ861mwwqQGCEy8gx9Z3L+NDVtMVhJ
DKNxJdUAn/MVIm1jYvW6EG+0ZvKt2FS/WpPAWPodCfk8bIDTGbr7uezADBCKR2dikPCfBPT2fJ8N
lDVB0t+MSdffECvGU2ruhiKX50VgVjZ6zqF0EBgWmH8tol82dTnyoyb5NurjqSUgsADAAnRo6Y+D
VW/LMXTvlmZ6iHCus8Ya71PANJwM3cIbxjbwsgyPG2pQshwKh8uZ4blJ3PRpWEo0odaC9zvLPkS5
Nq0tzFE2gSw0REDOzdE69TCQbZXoTSY4AyeacETYjh1UyIIkVjFaXmg/9FbwYdDG8pBjvIkOhEok
Zq7GPBxim6RDrC1TPjobFr6rGBwwa6R3JcwbnLYyEYtPOzuhgOOjVH7e0J7X+sU5CKM5y6W+U6NV
3JAX/RIKFp9hkmKL2nTLJG8yB21NVct3FkmwVQEncEJcQFlGBHytr8PHxaTh64yfi41mI1HNxhlM
nV6h483d8OR0vYEsUUCOoTnURRpkes3BGMee3hij2C7tF6vdeGOhiwjVom+7CQeMM/ZPCUZLZJzB
e1mzAf3jl4jryIMaeTDmOymWszvFb3ruwoDQRkB0ILN4P7ApRiWWJhW7oKMY+SVCAyAR0HPtqoOl
Ju2wIORE2Urk64TISSZdsy85hEJMNZ5mFV8Jh1sH8UN4gnla+E2n63RcYY3rJeVPNShQ4JNzC4SJ
OlCdGvbehDzKIxxvnIv2cSrtj8Ax0Jmj1sBQ6uvL9DXYvFRBpFeXOMnw92CwIMARkmy3AlDptx06
WV6Z8FAl1e1ny6sJfPGL3FLmbUP0aTD1Q65jz7SfNHT+TMZcKl4/mTuQGXh0zOmLho6+nQpwDSIq
WbeZ7sbrklsLRrjA+ON/PFEsFLHtxLwvwSUGj+670y6wAXqTOpGF81kfK5R/YH8AJ2PH4UqQVGXl
GDHQxnhJGMTnSYCVML/CjJvdIlvamkVxMTHTbo2eJ62dwLCXAPygftZ4heKPtBsylHAxJ5AEaplr
iS3kdJDcCPXIok9h0RedQnxtgUimrQtkh8BOIbXnmEF4TxLSNuP0hV2ttvfpaL7nCFEoto4LiZ/3
Oa6aSpq5B7J1H7CF75KW5qsaux9USRRuU/rBqWjwiF1Wm6o2qIVzEAGqdzk/hOzoMzmkDuqyTjE+
ZaC8KzT5YkrJlAqust8gEEMHcmszs/NURGAArciBkB80sVpXMN4JntISnJ0LIRTpLWWLbGvClxLW
o056bpSyKqKQ8UtTnY04/YiKsWBvO/Y2Kbw9hFiPwL5bJOFfPQdWppgZ2Wym7LYOx63GsL/yUP4U
SDpPjUlpW5XISmrJfbWM1t1PVn20TMwpLQR0pKD9a2YNV7sC1aGjpGILio6hg+Y6k0H3ADLVH2x9
3DLSuxVh/2MiSdyaRB5QFyfPSstWkxvadWrUW7OgLZuRbouRutzpcqhvWkqLTt8JrV5Bb2lCuNcq
5KpandjinsMGA5vI6iEraenOwpWzD+1gp5qJkLrW+dOlOrgPQzyin7xCn4E3LHKSTRSC03UWZ5DA
DhUNen3TUsTOFTbH5OAO6PmVGTwGl6wwzWubljgfA8hLxQCM2vAMDfR9kA78WfJ1Uayavkn4ypG/
+7CXDrg0KrjRHQyouIhfIghE3TTslfG6oozep8x9tDC4HamsSrQkFrleQWT5Cb5mjyfuTCGco43m
vQbkdLcaFzcxLYOoH2fPaklmQBXiMOGWTyg87oQzfRgN/HBkfNzf8DYZXWypDdU20Il9Xk0fjmm6
LIq8Z3qrlXAjQIJOThv5XF0e9455DhJlnxgcF9IaqiNcX4SUWROnuLY7T936uiXNeLB6y19yphQS
Muh62uTxdNPEm8IGT4Mp9sO4PmkZ4k3dxPZRyy0/ezdGnBgbBC0cimO8H5wxNKZ4p34a0KdS60dI
z3bcqgjxOh2IQ+FogGZteg8t/YYi3YqhZK2BFQuI5JdjQUBXhUUpwwZgzXtMCswFGcpEBg5kLQI8
iZ/FKtRfAsW3jT6kpyHPPmwRvY2QWWBQaMvJoKrZVGb9XqLuZyXRT6lunGotOPcyJ3Zm2ouhXj2G
+YO21N/pPBNYwDV0G2ZiEe121n+eX/qFB6st/mpkEMH5BN1cVg9lLN4r9BIr7QxgsFazneA2HXT2
NMoc8jixxkZD69/pjKB4YpsvgKp42yvQ7rLQi70d0+ROV21bj7S1LK+9yUk26MpVPZR+JIqZnFYY
GF0N3ID8mMfCoHOYLvMhCLaD4xi+1Sv9HNjOTYMFZzBfBKyV/WKZcPL1/FY6tMBi3HpR0GVYbpm8
idoryXndGVX/zVjqOuTRo12gbgMRgjMCV4wTFdYmzFhUbYGzEuFSHhkN2KPytepMiUEc80OAU4p+
1AYxFapzyCpN6iw3FRLjLOQ34Oqep0Y9kC1yUVYDYxJDyT6pUAdkajoagM9y0mIPhmmc3cVELxQm
oK/opCTcNqpadQ8Fhd8ynMXGQB3azMLYw2OyfTvN8b/Xz0xtKm8ioDGYkmWXtoMB1zG/t1qDlZlu
0pacOBJVBoIiegp7dCMsgkElYKYP952aiDBkxuj1mvWCTajb6eiC82bVfKATulGOdozvheYMhznq
pg1Tsh8rsmo/2dtFSYOu4nLJNqRGsnuHpBE01CpL9hyOBk+r9YD0KrDgaBqzHP2XVUL+pfv8XM2x
u1vPd6lZN9sZFyodDM/C7IMAaWclibMPMLuS88YnwITV27yOEfD4c5ZQ/swG7HANJN6IeafoNLQC
C8KhfL5NYWayoJB2qWJrDxBw2WEu93tdB9zUtjO4RpawaMXLMQXzVUSybToNlwnHNae2CAQ+LUGC
H8kcmfVyOgjVeK7i78qsUq8wnM99PY4A6Zpib5DPelOmGNyTxd0orRLHwUyudijyI5PFB1UrBTKf
cLh1qU81+6StoYBT0vLOJVSsjOQZ79H5VWGYe7UIzYPSmBvNi/qI2uZpbKs7mGq2rwKY1O48A4wb
mx16MYPX2b0grFgTV7LjIOVdVuN9mhaEE2GNHC9nd81RUsHkpuFU37DgcLBf92qrh+w+ckxLIk5N
rsuGbbYRpW5g4zCytYi89fqVLON93mO+cSJWdpz2bHsNsDZ8G1RydnDvqtLPx1Z5ucaLVMns3GR0
MsE+3k3j+BogeNxYklzFbI6AASCXKW0CYurxd11MnkEwNDij6RRbTPnapgz3I7k13iDzbNsYtFpr
8zVYrYxyCrzGar6qXPzNkLj5bTqhZvp3ws5juXVs27L/Un1EwJsuCAL0RqRESR2ELLz3+Poa0KuK
qMp342UjFcpjdEgC2HuvteYcM2FXSMFODssHKGv1FvgTsrvCdEsL/0EyqQ6sFMvLjbhe9ay9Uuhr
bpNbqJaBKmkqnymOiWatoTlYtM7xCNV5qve6ll1DNBPrxmLHhMnPiSVxYjptfDK5O+gGj08CG35K
4B0wB8SjK+hIbCd3QhviqMv9RepA5IlAHW1oYOka5cohFVBnTs2X7qu06zT5xQro36Y5hA2SApI6
oDR602sJUx+JVNPojXW9LTKSENuB5iNCcZ4VNMW5joI9CePO1bSFNNC17bqRuOe5ucc9Hd9vrato
Cqa8MkRFx1QRzn2MXHQcD4AngSIRUXlRS+ETfdoSyOvIYvkBGb9HTVWnG7YiaRe868KvPJeWZ6Qs
wEEzgfcvQsvTYlAPSs9QwbApgWQvRQtzlOpsUzTcc7wVTlndcMWOCf2JAsKaJW1VWUC0F+vCBDvW
y0mXHNeZUfqrXhNxhhgVCoeRExsZadBNtHGlSHhcGgPhihXSntO4/0xBP2lGpZApmwv3xdbqRMqg
4d0Kw/WMKB7JIkCSWqcTZBXLAhQMdGkZfS8/WWzNe2OS/MsA1UnkBNvJ6CTWlF2j6WNurNhbUMe6
gAUzlCxWk/QzEiyENuRICM0MnKuDXS8bSxMQQ6MNc/k8yCiNKfbaVTYUz0NLMGFQMw7wJXYJUHOc
rWXdrSWdvAsa0K2Ilwklb5/dhW/N9/czkburLJ2N1QTdeYH4taWCz0xQSVgN3aosAdNWH5W2nWrM
QWFFSd5o/qfuRyTAmKAOJ9fCtz5bjOmNSIKurZsPZVT2etrYvQEsPW+lg6DTxq4aN0P8hcnOss2i
/kig2tIRZDmlN4odCKVL/23JtJQjKT3pKN+1JODgHjfTunga9QW5LNDiR9nfEsRNUjJ7Xlv7bqk3
h6D0C0xK0p2wYlZ40jf6pcgIoSCIWngN8nCr1QWJNAWqaTFRHpAHbbWqPkwZ6sDYCVdOqB+lDNes
mx5xYB6YE1yhPLjyQH5oZKRkEdUfYzKVZAgXhKby1uqx+KAx+IhG5T4L6n1IUjdqB2zNCguZgmM/
KOPS4Y7/IODmpgr5G3Fq1HVg+KymE51JIzNSsMq1LpRPKe6tVcNmmcwa5oWR3JFJem0rdMJlZB2w
qHOUV4ovpOQS75v1rFb4Mr0AkHjHxcnHosprpppUiSR+2UbBSo5oZFUxyCdUwFj97TvgxGCaISmm
vhJ9lV2kgsVuZrjkgjE8gtRdS5S1yGtR8Kf4ZDT1qdBV64YUkjRrikCB1SX3K2KGMPN5dcmZW2PM
ose1vupbvIr1duKRRCHm90jHa0TAZgZzOI6HK2GMG8MY32XUwxTa54b+0jpWQTeVOqIpK0Y+pW1y
H09/JOvHpCnm49QYj1lDPq73IFgyjk5hWAxrNT/BZO3Zo2sF3CCVO1hqDp0LjiNhmwl1nN5/RV6K
Y0JSe450YuyGQvRZJ9N4ajSW/UhAHZwFMa+B2m+e4Ee1hlHiqCxuUq8AbEzo6E3ogpGQTeVWlsuK
rBXg2AOy+Oxn6K1PHAkXQeYxR6/6NvasFi1xA715F2pcvWEMuQkTPaNkeBz0WdSZzjT5qkPEXa/E
Ez3lpbBtlY3mo+CQeKxSBTuHkV3R1nMJYxbIMVy4ADrVfsexBOzrvZeCp7pC+ojBMXSmEjIWv1NV
tIgkgnr3mnBtYOY5QmVcsEMXh4GJw1UnbF4RX7JBitymFvWdNkaPuKuCHaHXjYsYmnwKsjULZnW2
WOvPWjWom1S90BaIvNrX/X3G2UVlxIQ5Xd7UWfLUGz1R3ma3LVoS1WZ0V54qeQiQhGNSKPdwGr8b
oWI2RNN/z2GPiAsMmgKWGCdHIosOEIbBOLObNATqVGAlVzKMx7/PzDQKiwZgfa+150yIgq2iQqYX
HhUiUamlVVCTZlnSv6qWc+rfXhgI/IBYfkIBwG4w6gv+lelZl5wQXHOxaapC6ThWiolbUMuxAZXG
XSO3jOcZNoJmWW6EMY5NijGiyMX7W+hRLBDhNvjXVitjuwqjz79bFw4gJb6YaiRAVssJNKTtNwi/
EB04CKGDEzPzIkrET2dJj1UnIK6qgV49+B1iv/5dHY2T2SMh/3vOqVd+lZrrLsefdURGVVqVv10Q
Qn7nx1pNiKK0LBS0cKH3dzf0qXW3ltdYLMetKlmk1bQucCFwIqKPWMUFmXp5wUxsohHaWiu9ZNyL
cAN9dsGPLNnNkPM3TqzMbieZ+iqSNHknx9aHNTAmjXwVg6kJuCXhBBBj4IJDgD2gIC/F8aHhcnH8
a6feFBqLOwMGOr7oNcvPQmvp4PnUlGqgZa2ZXXluOkbfqMdcPqEYTTEGX4yweT47uoEkMVaIVpjw
Besy9YY8D8KmBY5lVZRP1F6cHEVhbY7ib0RG5toKLWPXGzup1b/nJrR2ShOINqoAxQmNdjz9fdc1
hKlxo0oM9EeyyPwodTozJ0yCo0AkskW0QU/8jgJ/deB0vCoVM0eFVj5rbZJspWRjjFdZ4JmN20wj
Brwpkb9OxW4yWa0D6SFH/p55ZbqTetRvWCN4z5YonUtRCeB2kaaxMNTCOKDqYX/c1MJ40UzRoGGR
Yb4U059UZZcZ9bqjpWA6ui+nrxUZT7VoeUqqvmGMHq+zNlFKRpeQzgzc1fgb+D5jUpkQGoRxjtr5
71ovGIz7FXNVZu9kQCJ0H0DsxMYxJwVq7ixgD218siwxtau5zzgoVY+c3Oi1STEl7MSoaRzcz6/Y
pwOeyS7ea4jHV2VgOdD3cqLii0Oh0VmQK6Vdd1UZeUZBfDQDeE1OeWZLRP2aGbj5EKdvRlFd4GGt
mlk7K2UtsuHBzQwxWqwZg8Gii6bfru33cUs6D7qIS08dAZqmecvzyqP1/+2X0VFo80VKSMawHGoR
eFLmGhHZeCsj8B9BKwjvizZYQb4cz/eiImNrNJofi7k8JjdanfR7yxY+GwP6wlbjngMyo1VHjSMU
jpgx5IWhJwLx4EVR7iMcPUsRpmC01swI+2aLcP+UlZWMHatC1J80iIMZYEl+/wHYK7+P+Ho5WqYe
fa3nfCqL7RDJSJYD2vdKoqxEi/lnpIg7xPGYYMv+ZCRTvNEUojw53Sxd8LE/IMEN19B38lL1n2XK
M8hhmk1Y0F0i5g70IgAVK5/Urc9/RZ1jIhx3PlgOemuxtSNJ8DhJqIjKTPpIyduwR/At3sDdCHWa
s5yf4LxHPV17mbAg//LkoCTTL9g4MmD7ad7J9JY8NclfCePG6iKPNIeY8rvh6Pa+PuxJv942ASlq
utZyOpJlb4wFbr6ZnKBYL1ImtlhcYqETUZvguCuDRTtB2iQ+C+rGfLiV4lTAJWEL5WAD7YhZH1rh
6slQ12FXkapSkBQj0+gkb5Ui3NQ3uaDgtceYk6iDtCvnzESvKa/zGSJsRD2EZNh0pdRY0FMSZYeF
evDvC1ykZqdIeQg7gOyM//utLHKDSY0Ke7ksVd2FXHT6r7/K/JDf+vuzVVvPyuvfT4hE0PCynSJW
oLKI8l2r9pFdcx3px/Nj46yNXCX2n8Wg1LZkytzzyKzPZE+iN80D4sqChHTVXrZQoMzWlYBUog1K
CcFyWFobyXITAdbEGAdnK8SH/KTPBeyOxvJPk8HNksufJKL8JFfcENI2atPMLSf/XIKaTkJrvvAe
oh3+P+5rbW2YUWeXYm+dRbmEAGfiFQjk6JpHTI/TjgjFuvvRNNaxTFShj2G2Ag5R1DeJDX02hZs/
QKxJrQPRCNtcawuXZKc30s9bOgnDW4zQPBv9/ijqYe8NppqhDgAYn1rKMajV1p1SrqESzc8j1l2X
uT4+3C5K9lk2ehY2ECcrM4qXTOuPVUHUVlSOm3KJ35U5MmVx7kaWQi6xj00mSp6AhNWukBTPI3k5
IYmG6F9VTpDKyBXMugemNVAQ5W3CTrLGDX7R66S1B31YQs3qPT0pzDpz30PWggYpyKCOQilRtwq6
v5UmjkuFhS0LrkFiFL+0Fjmka+nDwiqbRYYLBmRJ3gEG1dEphSQkxXuReErUK8jzLGUk7kspTv1g
GHZI53BNWLO1Y4q/rcTF3ScXblsDlMox9wI8Y+Qu6kj6JnZhCynYEA2kzwLOBmDBCSqABaSIMtiu
2aqXNprlNYzV6D5o3TMqnZjCe3LDSC63NACjcyhamyFdtVSku0KYfqbcTB4IKvDPSLs+DJAXN2g/
opBpc5VP42rS6OVh7YBpY8mdm+Tc7Ki1SOfMqj1YE0ZfZRIQxKHLdifw/JOB9j2HiuGWoflUlgOd
iZIpbjUxmo4XGVIfavEeb6ub4vbeTXDK0JgOv3I8gARCUoyrmWzt4jdWtBesfl9dCMTBiFRMINqe
2ZtDY4hmpLTwdvz6gSwvXAddfucm1k74bkhmqIn3aMNZvekXnE7dtYtEyu6AhqWI1UsR59xpCh/U
kQTYEeo1A+wsI6hclXc1elQelR77taUOnmakNM0oyDd1m5n7mHbRNmwwfPS9b20rLIlER/M2uP2z
bWDpyp5gx4YaxJIPeufP3pjIyjH2S9NNlF47FT4T9jg8NpXqA8VGwVJD0LoYkp+v80rJNzPTHhQu
GMzbogmeJPqQjiZp/RMdWIjbgiY8KYPp9ALHeTPIxlurMlqvhTa6V6qgwqyqxHtnkSEYqEb2jGSn
XlVGwQE4JEHXYlC+lXwKKjKHopWe+zVOVgrBLE7qhW3DHU6o6EvgczYdxS5/aSuGSOWopy+SacI6
G5gLi3WJJ2xo4pdm+aHQVMMXeqGI5qQkeAGwkq1aDqnPY46III0t85mFiYZ8UxrPyKuKlUQ62sVP
8BJOhUyHG3kUIbHsdcv/xuEs47QsxPUYvXYpJppyYLbuWwKjxUq4oO/WtpGOdcFfyD1tG+FOzUvl
0IXMMZdfbyuSKIhI7plTGdqxkdp9HRs4QHXzpU3M53ZAF5lj9B8HEETJMl4QpASNfvAWzy15tGHN
+DhoDEcfCYzW83h0iyGq100HEc7suRACDDgHrdsX88rJjepao00N26MqmI3WojQdZc4lNEYSZZ20
2YcwzQdRlIpLrMeDN5enYVAKDwiHcQFmfhJg0BO3tcMnmj5lZM0tE2D8zr7Fetbn6KJ4/T6c2n0y
yD4bERNBtUQpoeZQBRA5tivCnGmAY9eIQh1dgNFDZu+Zngy+SZwj3F/cfE9tEO/bupi9qhmY1mjJ
pY6iTVcP8W5cNF/+zCLf98yTRyU9+IU5rNp551eGjrUTkxvAA5FNoAWKCaecIVsDxb3+Nv2Yhht4
n2XVDjC+2HrW1VDaMuoj4D2Rv9S1TElWA3JQFncWkbxvDlXN1qCHFVM/3cO2K7gIwXC/y0AtzFCB
JhwlOiwPoqctMqi5q8z5oGi6jvkQ/SvwLddUpm4vqZibc1rAZ6OID0y+9k1dz4sfv3BLEw4GC8K4
4fbTeGGY38cKESvxw31E89yYoCxAE8Q9R5KllobaptMJc1+ydgh/ktYwEqkcYgaLavzc6FJ1CaZR
tolzfmfZnj1lQb5SCskBoX7Q7p4C2ggHo0LbkivwGxtswCulxoBpASVGErfKC0Vl9p+ylAQEiHWV
4UwjPQHe5LxNw3a+4Kkk02E+mqKUnBpTdyegFoc06jnnGYa5U3s9srsI+nwqTh7ZDEtdJp+ZCiJU
VZSHEJc/hBw9hwiZubOms14yLB81STkKMytu2ED0ApmWkngFZW4s6NUSOnUQ/YamQIzXCELhGaHF
aLAcWyK+T/Z+f01cOBikqX8UI/ORSbRwn3c4StVRHfZLarQnG+dW7XD0hQxsyFLLdkIIY7IPuwMe
mmJrTgDdYrOoDpzMTsHs97DcSqoAOcG+HOKanyIJtZG+r0dr3LWjijmn7sl5Urs141iobGgidpoB
IHKYUOIVwZsgYvaFMtR4U1ddppEEC6WW1A176KssUwaFirk0fza1UZ8sWQDM0KSxm8Mf8PxEwX4F
s6Ro9WDXmVgIq7K+4jE0Vj0HAgAsoB2EPCR3ZSSRWPb/MqQmbsb+YBitO4xpvR8b/fxXOPJJ2nWm
C15YzRsjzQLaBSgIeg2wJvRCQa/lVdWBjeh4P24qG0fyOiDM5L2+TkTq6EqUUYYLwWnO5PJAWNO8
FpSJtARdpa3jW3QJEeOtCHumRxrHsKH9dJfMOfZNWd9bensg16QlCCq+aMVElyQN9JVSqd3WiCA+
UbKm0j4oSEmbe+aD5bL5//3a35d++V1/JpvE1uqJZnXWaKTTG8qm1ptNoBniHhmbKawI/HNVv8q2
yjiJ+2j5jb/v5Jwxf45ZmI546zvm0axd9doTcSxjzHdQKui7CGYrw+tr/zogd78HDkEojnTJX833
/ss6SIwLw4cE7ofG75pjlfpCuaBeIQ5IpJ5czenof4DoaGEzVJ6FllAARssJY9WoxHTb0lvQuzAr
NuKGuMm1/sUvnIubzl9FRg+0lMTe7EW+Rs1pfls8zMkKkZ12yZfccrt+Ng6ROx8F0RU2LzXI8Jgm
tz2fM0Btd0aE4qexZZdSVsot+dQNF5zNXNqiNzpV4uTf5R2wklUdjfKMrU2/Bi9qtmmqz748siCA
BFbYRxhlAmBs1lNqQ8rAGJ7CcziijM4gWuU07BzL9KKSiiF144Ofekhh5KfqsxDtbpOlR9OADffF
W0ec5yoYUVdIe+gxDd/VFmEJ9LLwA4jAeFKRadWrcld6gJCzG6duNccQvBaRK7J2XPGQdNv8BYjP
O1ICWknYHtaF12lr5UX9TOW9LNqQ4ebwpz0qz9Yu5lbddBna403AMNHu99UBfRtpuPF7/5H1tnIN
HfPCm5tW6tfoDQ8Cw/rX8N69SC5ob6S2R5iK5WxPN3Y1JEQeFae0Ri7Sn8BHABFMUWHY+TNMY9Qk
wj0WbJjbY48R3fHb03xuBodQbujcpAngSIB/oq1AdmEBuw0b7C9g9fl7JIGvir0RAtGwp11+IMXu
rN3zYaXq107GMWf7R3WHW7SHsMgc4iZejbuMP5obR9iK3NeV89rt8AbM9IbjlXDI9uaRxjGF5D3e
puNyBwRUHNMmeCzAMDf/qY/Vm3AddykKfS/bAtzcPyOcXIdHHM7VI2owTtp0k78ajrwftUPv7yR9
j7T7bc2psDmca/a4d+wQDxbgTNkWME8jD9c+SoyWTfVkbUPE1zCCt+TViMo2fsao2FHJjjuDJjOP
qtPdKzc/UYejJZhWgrgLX9JFV+1wRYAwBgB3D0TO7oLb+Cx48Unzoq3xXOcXLdoSVeAHzkO6yhd/
y9k0Id31QQxM8lPvsxXLYEOzhN6qG+DyRQn61jjFa733aQM+Old1hCfIIHCZWuhtYeiiJglP40e6
q4/GpfQ+xnDVHBSvXKPKBd7tjI/kHUPIzbiicSleVbugFx0QnOlGwTqE6fob/5JDgXgCyDgixJOo
XNoN8Y6hPbyzlCmfzPkWQT0KcI/ud4os7wTqXESpuclv1qeWrKr34llYMTIpPfXe7s0BucNG+mze
xWTNoJVMhWO1FeFSou5dgUB8rbbmTQpXw5duF07tdefstjh6kOLOtrhJbumwEe70iuKWS0o7SLyr
rvzVvMYfPmOqteFp1xn07gO+hnmjTpx/QYW16SY7iDflal3DGC+17W9nGsgnPiGK9XgH/bv5FIjP
8Dhu5GvGRPou3BVn/XVwjXf/UO8JUNiUv8Tn+Kv4s1omTbaV7Q2mJ/xwYA+4aG0f8/a7v++Mp/Sa
0utyMYqmz/TtX2FEJmdCciH7JThtNhkLEOYZ1EC/gXhU0et2bIm28Y2Oc5owwJwGpDXY1VmB7ngW
KvYabhoZOZhdkm2QOxpnz8z2lS2fvF2+hB8CycziqvmiYh3X7QQK02YYixt73WykS4j62IsTR993
hwgw1ys3EzSOZWtatA+2eS6vkNQWnAZbVrQXBs8A+thAKlvp62bnP0O2JbNVrJ8QRI7zRbjJzB2f
4mf03AKtYDvNCEdbS8dpg/FO3TAzbVesul/ByTzCtu4dcd0ehNt4sQ7zWWCIyonhaEGgPfo/A0TL
A3AjOsBMRO/siBJnt1ftblyMt+DGlvBmbJVv4dBseP5iinoaBuDOmlW4qV+ITCGRGaXoSjyTI7ni
V9/032CPTDxg+GrLb8AcVHzg3KrMSDcSiUo2gQaBY+2aAJ3CCgGwqDiWtTZvdebUv2KwJu/nXeSS
Pklb6Vx1H/Ehe/jc2pzB0StDn11RtSGTgTc78HLOoFDRQGwq1kNx8NRtUznBNpvc+NdqX2Djm442
sGWqRyA1DHpJSoB7zJMFSc50urds25QbRkpoKoilF7fCkREsKuvJURDLMADZzNcQMz8huuvAaUEq
A9Wxjasy2bLbvlhHCQLAHhOkZtiVNx50z+Ixkc7Ca7JuNxzdSQ/8CY7kOJvfYk+yoy1eJgnqm9s5
RuahE+YQpH5BWdoz48x4i9Vz3xKxsSKVYdwj8w3XxQlgxCtndOlQCbZhAMhwhA/6/Mhx/W/tlAy2
fEkWxumMnsVuPy3yknH3iMfaZ1lwoLPfgv6qj7t5nzqN1+BqX1VedQR/+5k/5Pv0ikfd/KT1E+7M
fX7K1HXzFr6U07r54pEjtb7dK5/CE5+uC74ydPjAjOHMBzGDK4FFc0/CjWVd48HupK3MGK2lrclV
4pm2lQcpbrq5HrcQSaChbiTyotbNa7tpUe6CzwGL8+3DaR+dZqWLe190jGP/C5HNp/cl0wvy8pcG
weCqfxbeZj5pgFoUY2cTJCLzpnU+PaX7NN/7G4va364O4Ub9VK1rd0aYWIzEPbvNl79VCAGL3O4p
1jYgJ5tniLn4F1sfA42d8eHtMShO0P4YP2+Gs9Yd9NDDjSEfjN+CezuyNeBKR2by2rVjuxduE+eN
aKW91NcBmfwnSdf+WsDpcRHcAEkNyloDZTJoxTUPZu6VnrnJ2k09n7nDmktWbqXcCcUVAyvkD92e
GAETK1K+k5/484Zgwwel+zQ9jf3eSNxFWwmuFs8kmKnQVXKXMBlq9ki/clKIi2ddPbat04ABAADe
QXK0y5/6qbVubbzxOYa+x9lWurJAIX+So2eagvlTc47OOZ7KHQij4NY9FuQggxeNNQrjkANLgYNL
+SUaq5BN/0U7jwo+FeBRa5QBAJcK4IEQ1iFB26iQyIz8MN/lI4tE+hNf+3eD3t0GSMd7cai24a7b
t2/qUwmIgokwmtKbQg4B1DM8UOG8CYkGXFfGxnpvyatDUZTtCwVc1Dk3HCyA4cr0z8F8K77L9zLE
uQG90Y5MjuY/gUbmnp3/4u3K1B+8ZdMr3kVsWKluo5JDOLgIvku7dY1zDSFhR5v0nntRt29uTDv9
hyDY83H+LQ76rXiNAaluzHvA8WuXv+BBXSmExOPNO5aaU3KxsI7ooJSxo9oGN9sVCHaNAmWVPnOO
a/OPgPRpWqMgxlbdg9eJORTzANsX2A9MYbb5xMTNLx9afxUu2Q2nzKjaHMeZXsdIRT8Re84/bGwV
xoh9wFECpulefKBbuUFDHneCAtvN9k/mhvhQPj7oBNpVO6Kjj18mF8iM+smNL+z6dMe5FcMPVIxV
/g4Nrv7pDqQt8siwPaGqQ5D/Avxf2Pkbzi1Odk32CjEQbrEjHncbHc1DiRfM5BS8Mo7hmZND8M4z
k+57gmKwwKheK9rlDZJAGbuL3zZBwb6urbuPNYa7TdtpJwP26Z6+On0KdePj4CvdhCcC3sSN8W/w
LrFgLcxkB2NJvk9ML33xJWcuvt+E93J8J0O1Tx2waO0KvJHvcoKKPCQKCKk5no31fVQrz3yC1+QH
HOtbfPucfUDbfnMx2FUTjvEUNFvZFo7ZfXwGb9q/W7BJd7A76LJ/T5qt3TG0MJ2UVGe+1Iz83Ooh
briM/pOPpGhgv9uHHPxkqBxEtGzCZx7QAuW4q+6ya0Dar2uyfu7SbXooPnrTDvbpPTiBLwfSUD06
BDs/NAKe1E/mMxSiHFhJWmbxO6BYDuwEsfguuuRPvGzpIr6LV+VOM4N/FncUNcIbXp8eRTJy9n3h
cHGFffpO745CIf1p/D0CkmXKfg/gp5PJsENR1Z7MB4bdz/i33kDVMLflWv3yDyZmTZ+ajzOyXRyt
J7yM9PXKw7AjQlhzmnX4ncXMsKiHNq2NSua13sVr9ijul+6VVgH7dfdK64NMQ6IHKBqc4Kw+CW+Z
K36Jkwu2s+FRvSSshwg/+cjbDxIW1K/6l11rqJx2XhWNM2yhDSlr/8vfN4+g3seIebfyQXCMHdyx
KnQqIJvmVnSrN0tnJeIJ5cP+RUIvaLZFXKYNO15y/NHVPOtaX9tnxJwPE+II/keEnzyrKELd6RB+
cKqOf1n9pNTRIyf9nGjwBfZPD8uDXUFdo89ml28f3TVUDum39srd+RR9+F62sYjajhxrT84L/sJv
ZgsLMnx+CWlgrg0FKbytvgsHcQPXTVlbhCs5rP76ntGJEx65rcZmTS4q8YmU+NJtWWwWkRg1nLGV
LuVSxJpMGDz6ecGJ3OPX10piLO/Q9mFoi+ecjbF6T9Gyr0ZXPXHjcJHCq7wPf7C/mk8pwU+/8b3/
YhMQbpKbv+X3KQOjutKvvjdujRtrFA+F8c3U7aAcIKFgFH5LQDekq/nGDxvf2sCBwK1CmyVOCCz6
lhOx/4NynHId7W38Axo442Skopy0AbIBaHlilQ/sEbvFMcYDcy9OxQdydOuw9DcFpj5r/ym4hTxP
tv9If7iH+1eO0EQhVSvxGp1ZjmSWHCxnJAqtmkfz0N6aB8tj+CTuMRJcKnd4ULuqx/wAtHe/Ta6g
3F5rnjYiNOoCqO6yWGpvnK2f+/dhwzTmUT4jUBMcADPFruco7U6vFOw+GCcSPxyZXBtXZOTHsO/F
2nE3fdbXSqAts0oQheXOcDdfp3FvOf3J/xrGB4wxIfM00StUaksbVf/GOBFSSem3OHwo4gjUlGzx
bXmAxlM17Mtf6JnyZlZd2JxjB19/E3j8wcLT9tOpPLMKojm0dhMvFpD9k7YbPT4B8aCsGwaCz3iM
QzuhH5S/jGQ/0Bdio2S4dVqOz3gJP3OOZeF6XIvflQkUa80C/hBYyBfhgg2b+Vh+NK/YKWQKT+kq
PEdLyBzgYqb7qmcggh6s1N8JjGZ2f98lo06WbVJC057F2DFqHmnE+xia3oMEQDlzzWGm0QB+fI9X
NhSTffT36wkirCxpK24VK9k3Um+u45p9HM+TD2AfwxQZHK9CCl3WaDXet054607Ucr4NzASoDb2z
KsZdEnH2QqWMQnToLokYV16a83rCssfqPPEwDMuXGNnNqmOygcd7VpDBNQdVGjkujcX/+TKa9bFT
S91L9DDdjQPgr1blQJnWabWzfqyforHIHBc6s4P/XtCERZ+wzkqBSuXviz4/p4YQeAwXaGIiMC7X
oF84PoTmA5FlvQlLDuboHrEg0nhW8Z6i5KBFO83fohbfheQS0LEYSihQfiJhfa7BLsvfciI2dh5T
zOnm1ef97iIY82iZOqeoqLl8gfrbwt1dBdOPskRRwkbkCBt0mMdeY11ueFRIvcJAaXeqvEGvnIHH
ntkex6vRkIk8Y7WgM8PgzC9f1OYxqahXl+8jcyTnPWq+hTi+W2l5q8fmqRVmYptmlbS39GPQS1qo
02MqBcVrVXFDZ92VJuOSQBorBfmkUHhavf+US+rN8CmODFmzSV6gYqmVDWTyq89wZz205kvZzZqb
BKiB/HF+Hoi44XJwgClUnz5R+W2C3SXxqXNqcfwyZU3YWX6Ioy/c+Ep9aPKx2Xa4rFhn0nRbGxxd
AfgOIolctYDpBDPG5PlV5/ViEK0idZliNsbRTK1xT1owsLmeZmCV0Q4SZiK9LPlromm8NmUDNCLi
DCeQfPyjj7nTftUB4aPg89QlXepqKceFTuwImVVPcRVSDcOq+l//YzanBAKo/P+wOSbiJUNbQpAt
iX/0H0AXfUxl8LpmvRlU+BCFBaagZ7+Q/WjbZGQNZ1Ak1XhXKjKbcT39SxTzf+e7LP+6JSkiCDxd
V//BdzFGbWy1wqg3YIB/fZDwYhPQOojpYgiLQMmvdbpdIl7pf3nbYIf+29uWZMWwIPohkvhnIKnY
6OUojxJQrgBEZY1TrNa9yBguk44XfhZR02f1ERveUbfQczJOprItlC1cw92/vJTlPf7zCpDkLCuq
alm8on9cASnRxAl5aL3xRbAIcSWAhRB+wsJEFXkOz0HJfHIBwnD7jkzP+meNxAEyowH2BtO/3A7G
f3gtsoQWVTFVTbb++Vq0yJdkoYiYlVc5hqqYDX7BCqRT+RHiRfMFU/2XK6H8pxtQxuJhYDERdVX/
RxZ3wsRuLkty+PScdp8xZM+GoqGT5KTVzS3iTT5+Q2rfy9IHGJN7DU7UauRojxwAl0m6U/4LVR2D
BKaASWTO+qrGX/ITF9stjqu6fjHRgJQTytQ24/KWHSPwCnIEBRHisHVkttf/+aL+p2sqK4qBRdZc
qFf/uK+nAEycmATNxszYCHXwMLZeDf/y8PzdpP+8c0gCF01NhL9lGDJX8//BP404nafWkutNX2t3
2DTXPjP2g0Hzu+WJKWnBGkN+nUsimgKLbwaTGCXtiP9jxL6eXvWQOyptystw8FXzwLX3SlP9sdqF
WVK+/2/Szqy3bWxr03/loO55muTmsNn46lxoFmU7sa3ESW4IJ3Y4zzN/fT9Uqk8SRbAaaKBKkCxF
FMk9rrXe503K6nYaAWgUVrlVa++92gbfcSGrNm9fLP0PehZjkNAtU1cdqTmaMTeRX87DMY1B83XB
dsBhaerbObQCsP0tqZYx5Z5OVZjuUlvsB2hP6hxWlpusAjE5Q42DGMKINbz6jv4q4+pDPTMXhA+t
YOr9914qqyt9RLs0dgiDxB2Tl61bp/d/+bmidqzcDvm5tKxlq0G1QXC1nGbslJZ2H2JS6rOm/8tg
HiJB7NKnAI6YzCKRanPtt1zqPYKBWzWoqKcw9KwJ+BSWaAoY111skj2xS2CyM21kDIgJlfg7+ib9
CUg64BjSGH2Qvrx97y52X9ywdUOF82bREM/uHXqTH21woKBoVWk6QeYupEh0/IDb6szrhBw/9zx0
WTFAkPnmdPpjJIkrzTiZAZkcMvbhFe8k7jTF/ssm0l4bOybg6t8WSQG7J2GX7TTI+8djF3hf4UQc
kFESMI06d6YsNTOG6u0TuzgxCkdaNrOxbsg/xiVqUGlAKv6g+cHEnm9hCVSBVK1tsIoB9U4tMT6u
exxJqcjNn94++qV5kRY2E89UgHvibE4wBs9ojZQ5YZw5PQqhiR4vSDpttNV8+0NkZgRI+ubKOV8a
tQwVYpIB3weS3RlOLh7arBuTvtpNA/eSgpsvlsy/vH1m145xdmah2ejoRGmwFPndThhnGTK9Mvhe
bJN0Bo3bR6u0/2iTTgSrRW/oFKW2ET0pADy9F85AA4OXfT+cMEFGuDbL9ha9zD2iJpLx1A8nOBR7
5SGsuttORR8qwZ72Y0KWyiZiEIzBl7AAlVlTAdwJWjJ8Z9xzmZvHGRjl2w9F6H2dgWPSo0rj7Qun
zV3599FeqKophWTscSjZP5tTDLNohQIsaOdTnL5omMYXRpKudYqgoI7Szew6+QDsmJQDuBtfKcma
FCx9C8y23v4pzqVfYkuHxaqpa/b5oFNatirHQpS7Mvuu+CTbA534tY1vi2GN90PVeAcBsCIQh7eP
++fqhKpJSWGdbWFNLE9X6JeB1/G1ZqpibAOmKVjZOn2y5mIv86JDj8agW3nX1kNziz+75pwfXggI
501hnK+OnRpC8zhK1GGGhB9BZTZL2U9FFX18+8wuHsfQVY0bzGhuzGf+y5lhSYq4rLLznSR2M3lw
dvG9DUvvylpT/jl1Cc3+5Thniy1FJBYuLxwHJEWjODgFoGxb1ziRDZQFaLlBXvEhCfN9XkcD43bx
2cB3oYyOnD6xhq7tNooz11yJdC2ox9KATG8iVkKLKUj5xdkoeQ/yQU8FW2kAuGl9YkZYbiO/L9Rs
Cz9UWQ+mSkUvdJ8WO1PMk/1HP0UHpnts8yOxN8va30zdJk+D9KY3yNBpnZ0v4YJTAJ836yCfvqEz
V/Y9G0o0kz3lkeTyi/ZbNzvI2HGAZ1SJXgygCOj9FdtTUm3+0FCvJj9rNpUSYB8LxE19s8K4mpZ2
RMfoSj/43KeWSuEqdB1zMO79IvgONVzigkUG2zYlMcxJszeVaX5SN3o0vWfTXG49Iqy5QwK8s5Db
RHimLuQQfMTW/eiH795uKdqFiYkFpW0yGKhUhpnnq6UkmRTI4m2O8zJAAD3oH7skuxe9/igr5yvR
iG6hjvE9cp4nJ43e105gAGnqkfrf5KHpjpnxiHj9k6mVay0oPkxK8kWzBNRg0eAgj4nBNAYEdkpr
Far+x6qzMm6u1y4RJW4HT32pavTVdnyPrI0slRF8zDtSpwpAUOF8xTbg0Wycu6lpH7GFWtSdtzEi
LECU1LmrymBtICNsDP5BlITg1NtV0KPljO5T3bhBS3KvN90jkjm/eonGbC+E9jL6Gg6w9h08GLjk
lf7cZtq2GEg9hlx2D/NGIwwxPU7XZTVRXIFmYTn/Tt3o41Vtt4+Bpb2c/l1n3dR5fU/17aruIFTo
lPM1ieMOwtuZpAXbSn2uo27nDYxpmvFJ6NkenQWu49ntFOjvfTzT/Bg2RFB9UKb8FrULzJ0g+BD0
8ecqKKabBktj3fNxs8jqW6O1XxzTmj3bq6ccOeL7uHPQbmXvkcblD+xBaVMegqsrLeTCRKE70FIJ
PplUZdpng4mXQi3Vq5HqaDBk+ECPbgO5dGk5xCHTytyEqfMSUsBOSUZFOYvKbY/rgSSoJ/rdld8y
T+dnA6jQbQPchAPLwznfohBl6bq+SPMdOBDK090Y98xZqJauJfVyraV1LoX3KgZN/fNgN9+0XH0E
lm4iCJXGOu8KsolS8fd9M1yZxLQ/dx2CHZpqWbomoWKej+2VP+Ir0Vq4jyIZIN5VSEplSbxQXO4f
vKH67KUTdEJbT7CIh7MVKP2+bVXvyqQ2w5HPLxF8W+YzKU3+P98rNmMse29swcvKDxAB0i36v1RZ
n7ghiDoWQzSMhyyhOFHk+2qmaTSz5tzA9aUKkwhFo/XNTA8JcgLC8sN7eH/Tbe4ps18iOh8jXuoO
lbNe1awmS3kvuoRzCRsd4hxsLSOfNl5r4fJGxPzKzf9zcyLYHwmQDCaxDV0/2xvUcVMkMZoqCK3t
XaM7pN6rZxhUiy6pjnhMHpN2pPRHTMBi8ue3D/7nCtqYZ1PNBgltO6Z5ts6MuwJ1E2R1XJdIN6FX
gvo+HonWbUKrvOn19GFSKB56+6AX2hSrdnDXts3CSKjW2RkXdZ63ftcm2DRR8kktIaaoz5PVAv2I
3pkYlIkMjdzwnEb2PVXUL28f/rQE/L23GargtHXN0CzLPF+Y+WFSZAZWwbvJbAxyix2tw9IpvVOX
hFbfRYl13yEOIL2NLUSmgLboiU6U2L8OqnyqWnFs57dlGL8ba7T8xSCJmOTP4/gg2lswfm6UI9G3
q2t3689hgh/OpoNFu2ny8+ch7Zf1T2kSt7balB+O6D4QqIEn+RIhwgdBeWV3cKlhCIJ+FpeJlZB5
dqiAUmFPNk68i2O4BjYKD9/epmZ7a1PnjWSMHWXjPL19Y/5cMHN6ENMFkPN5sDlfdhkFYE1FxlQC
8fVO8YzF5xEkw0ottA+nSx576drQ7Svt8c9lpaGyJRfqvFjnwGedwKwJYjSeHe+UtnXHpNsZRvwu
tNSbt09Pu3RNTZVwl5CQBfXzMC7LriEM+e6dn5n3VscePqejEXBjqsw/l4q4iQ19E6nmRsIWMGpG
2UqgtGpHDPd2GZAqEw7cZD8p3rWWdWG5xDXQVNbvUlctdoS/N61B0YcsipD9VuiApjB4FObAGODd
NGFzaLvPmodZlxXBiNKuNTVznmnP++M89NkmkDBmmrNjM4E0DpSjeOeYwCUMhH5EQGAtqHbOuJ7j
AwbTbYFAE1wDJJIMG2zOgKri1H8XIIJf9J03LYEP3p6At1JDCCjp1EJDezykMcQaZgI/XNDtCZhp
erVCGUdRSNFmG6/OHhIDEfkwE2RO0LGmMBDQoyZBJ5bMirbjiWWglHJt9sCLTh8HiOfATgL6hIic
UCs4uL7/0tSmW3UgGaYcW6Ek8DeBFOUS9jFIjvArcT0q3/BGXCp5twPE5Sx1rXwG8Lwp5m3AlQY3
d9I/Lqx05tCMJh3jvMFNEQzXwGCgG3vlixdRL4fHkjW6aUU1WgkQxTNbN88gkSCaekGdsxZF/f7t
H3Gxc2E5QPrC0eH/nw0kqVGyePDzZIemk5IqTluNtaO0myubtgvxRlqwY7HvZVDHjuSsFaF2E1lR
ZsmuFySdqE2ULcgOxum67LCv0Y4wD6gH5940wrwPsPGpvO6mxyr27RO+OLtZLCylLgl+cvV/70pT
pCIjBs2602q4Fy0Pq6Ha1v5znI6f8CrnF9XJ16o072YhfCq/vn38Sxecq2AwoRtSVc8jcnQDq4sD
RrMx9l7m611RX5ZW3pXBWv9zk0wQjJGRPAPhe/281w51nGlTzohhxaQYHDj/Cyy/qc6y7+NRg/LA
mBWJZhd2lrPoG1o5QPJFR42JXkERjxE8sHPYTQ5L3jl9FxrOUwozR/cwGxgoD6w1CpyuD8OXRhts
KAx2+M6FsIy0KgnCr4up7GxdnIpdpSieuZTLTNdvRvXqqH/xOukC1h3YC/lH5ibhItkW0a/dOLxT
tBYkclw8t4RNQUJKKmuS8GubfDUAv/QKuKqeFalVumFGAczbDcOee8D5cMCNIslraAJzkrN5Dncn
AE9+Ge8QGaPSAfQvAT9AoCyhVobUfiGSyhvMbFhNsCS4d2S9VeVnWxrHlNqa/HXwka6EaberWS5F
TJCgprFPmnjoHI3K9sG8NR3vdmz0oxwIZhQ0BlUUz0YTf3RE85gW+bMzqDcYI6P4pnLSqD5X0lyX
vkJ1LeslQtWEIJ3jpJUPAlpTgQnZQrdew5xkeyBTsc516waN8UMnQMAUdnUIWgHeQt2Q4V95tg3w
1HrKQra5NHuVitMB/9nZs4vmsIjNENbOl9Nz20rXp6tclERUgvxrpF6bVY2L994mwsr4h7bvfGlf
efUcUkiZ2crKzYAtybhze5Kcq7lDVH1PfVCAi6nWVmxgvlpc6cjRjhhTPkd+9a0N6v2kGkclZJXZ
9AzYZVU+wuJ4PxlVz7LUWcZV8C36qjkgR9qAogRrfI92fZfDIotnzpSdWFRGK9ZLR+OSBdZLnaDu
cR6Lhc1bKgR88FIFap0OJUHuPzQ1+SxbuTINXFpgaKrBNhKBtzNv434fFRO7HaIQgMhOabSFNmQP
/uC5arTW/PJDXo3PakGtjpfcO/l4ZY+jXxgRNQbDedFMslacr/d1jV6NQ2K+mzztBVzbJ2D/H3GQ
XZdO9hgVX1pN7MRufLVmYZlJ4U7wSc3tm9wTz7JrHjPMlmcjiW1RzJGqbT1QQKF72YZ4D5Iqp3kM
qmT/dl+9NLoS09Is1vusx/7YdnfQVofKz/NdH1HRZmf7siW+k/aPVZztpyJ21d7eiACFFlWaY8aP
o45k0avtY9JQHWEHSGeCd4k9fYsG41Mq1ZcJFlwkP2jp+BzX6pU91cXbq2mkJcnFsKc7n30NxYnC
Stb5DjndXWn1FUVDH/2mOKhqeO+z2MqSYT1G/naU5lVfoQsLa449R551zXQYq39vWwx5fVMbJW0L
85SlTmvWBuOGXrPFo8xUokeU9W4wqS9For4Qp95AbNtmvXdn6u0j0vxF3EjKmIFPCzW7fftOXloO
8OPYzgjWYOzczkbd1KsMgPPcyanJP4Eb24yT+SkyGS79wF6wP71RM2JLvmneWb7jGoP/8covuLCv
4s6ojpAWGyx5vgwsbCNs0ozoUjl2j/P96S1n59dAzJtPhtM9qmr8MU+tmyGWdyF6Muo88kh8iurp
pbH9eyUzPmVA9hUD1aytXemdF6ZjTVBV4wiDOemP7HwH3zKbiENTCd2yr85fTbM8JjUNKPTLe9lm
15LBlxqLwGZLNzVdZ7t31lhoGV6u11O2IzqwwSl0WcEzWUBeXRVW8BgFI38crnTn+R6fzbzk61VT
CDLQhu7MI9QvG/di6odK9QheoVh+mqhjHNCG282tn2fXAt/2pbv967HO2pujRHFkGHOgzIGPVYce
AlMNUhc7HC18LoccAJukrNEQ20At76YitxHhyIMcHTqttUKyfpyJvqlhb3zyeVUx4j5rPAGqT8nk
404CbimZtoXWhmB41H2tFEcksQEIfdEQrIUicbAPRVsdT+RjSjRT0o+w+YpXI9N2o2BdaHZgV6Jp
XwfavszsNcaA78bwxdfttVNnVNLZrkSDTchFH/Jdk49btXQORdXdOSnQF2XcVlN9p/TlMQbg0ypI
TRGAJt1t2o170aJSK9vvUdQcu5pf6Wd3QwbBJPWmRzMhU6I7WBrliLSXoQ3CJhmmRfFV7oOY7Vlu
4PKbeuonrGw+x7W1q0CWKaMYl4C0nWHVqZjkCIg0mxI92olw6XAqG4MqSdR4hmtRE2RHfrlJByql
1fS5oDSLyGKND1ZzmPwxgYWaMY9YJU4+OS0QvMDWEDg/SscPXXowSlBSLdvI7yncbHrYdICi+jHC
IKKNH9qURaJwDMAgiZrwFTN1n7JEWAnmXTDYwRayECXjRLAXmDB88krqrCNHbDNsgaRS3IPRQ6ND
q59kdg/qfCUK1mO2OuzrjKnQhBoXoxfu8A5y4lcHeZAd1kfpyYMpq9cuzO/9KrtX6oZaCo+aJwNJ
e/6tltqTnqBbzPCYj4Y9LMOFbYG7JXHwZANH8gpE3kCKnWAXmHxX7N2qmFq1gANEYG4aZT83icEq
753RPkhrRETKj5zHASDpW+pbtyKGe+gFN33Yfsptf1hl7bh9e7i82H8029YYHARlK2cbVqusy2a0
GJD02ltVFiNy0L8fCxwvqBIyRmvdTs6BU7wyDl5apBD/YPdKMQW1SmeHNYMRhoo/oiIj/aOpzl0W
p8Tzsysj0cXpyGSFSYaTkDPgm9+HIoPiIOD1WGxiRr1rexzMcRrpUtS6RFNyyumAbgb3TqXfhtji
lNr1lcKlEZ9J1ba4xkRhzzeOTpGWadGbZBTQcCQlFact9e+9Yt3w5zsKBdj0yYXnTw8M/usgpOIV
JOKNWgFIlgQfWwx5mqbCaRhLLWkdvFQng2UCS/YwoukhZy5SLaML1t7OT7KX3G8e2sB34YofnLED
poDbVGdWKBQyovk+RiE+AuK0b1djbh1FCwYuZrhsxzlHmChLvYJWGoyz0kkdn0U27bIJw53AXmqO
fZcGKoX8L3qNzfTUIcDH12thi/ChLO4rmVPDbiAaUJvpeb6bOWQw9F9DvJKR9ZGtVJxaQBtG8FnR
Pc7ZB8i9rES+eEpP4cKcsQsYNwQcvZXmhwRquuhWskjFqwA/1JAoVJ3azUqPMHsdKjCOGgjhxAu3
WH7gQkCBepMUrwipAJOqsLmHDiw/hRG9b2Bp0BjHYujLzUjNv100PngHB4W2BoeC3KPdWW6tIqJM
Kn/RDmhsu+jjFBfQN9K5SBzNZ+hxgBkr+HYfvDRfWoItukO9G0117qO/zJehWptpFncZ9ENyTPqH
1EoOY69uYw27mv+vQ51v0boC3nAO8nEX2JAUM/jCGTF2MInLvlGunNbFVbLFvoq6FMrR2M79fl5q
qRd5aVScV7yrA9z0/GwdDPlmXrdH2vhZ87EXQ8kObvjKaV5a9RClISTFUot92Nmqx6ooK8gShpeB
tC8E9DRF8tI0d3bgHLSC+8vrty/s5SOaRPJnY9M/og3AqalugWO4q6IKAVh1hCrzrHnjU55Urw1z
CFSn9duHPA0d5+usuT6WWCfVyvZ58c9UF1D9cVDYRUMSLA1MDjtqHBFbOhiNqtViaqzHGjYTXnB9
8ijlsYyhOFYja4Sqn1N9ORrz5l5hoqoRu6IzTRtWpLP/+Ehpg6nkUCdwHrFT8xBT9Eagy0MUN+2t
wraWUzVtfa9olrakv/Wo0vAaILZ96ODorugrhzCEL0Xytl5q3mOVIIxrYMKljtjlqf5hcMr3mZKN
C49ILAXNq6DBXtzBbXil459AbBaf8XhWn5c10CQKADEJy5fsPrMlHP/PkYQ6YQLHe/uqXmy1tFlB
KojUNDWov7faHltlBfJeuuvL4jUZPzrQRmJv2oOvu9ONddOuIvSO07VA5qUGBA+IQCYBXeOPnUHd
KWNQ6Fa6g1D9Gk3cPmeqn8ekeU7nGoyhKu7h/hzfPtlLsz+ZJyre1fnhtLr+ZeRRnSqmIBnyYcwU
koOrWTrUac1Tf5WbbiS1d0leHuf1ydvHvTTi/XLc8/1zNBlJl5tqirB52MqENhbJ+q7Xtacq7+7e
PpajccPOuwkhUIrE2JYyKpyFypteYuiBKdNOZNHDMHT9KqRs3Scaq1dJg41L8d3EzI3s07Qd1QAt
u4SZQdxQ40Z7Xm0vzHon/Jckh35kWcO7yBf3sCqH1ANwKhKK/BTtBQPyO682gOV55ueIGsm1rlOW
N2C7V8MYDCLAOeb0oWlBmkzxI2Mj7F7IU5sg27OmRRaN2qRGrY1z29NJXGLJSMX2CdmdcxfnqJFK
hf2GBv56wc6LgHHOWl/Jjths1EhCiDt72tbvTDzumho3PYwhKaVaZ2b/uZuMHhM4tj1aY24p97rz
LB+Scw/8Ek8TpuAGxkS89HUYwrEY7o0kcOd1c1mJJ8mKeKhpG1gqrP1geDL8CRus5hjl7R12D8Xa
jpXDEJvrHvxsqATflaka12bQuHjMNndmFeAWhfgVh94rU8ylTuPMBtQkHuit50WdSVLU1F0WxNUL
dle5eOrAUTSq8WQW5oGE71ODRdmVkV6/1HgdajJQQ9ikis/bE/tLH99CBggrse90gPeU3Xr6SquX
JSTccHaH0uYUXB06O8uLsDRMvbshjKKdH6WPVUtas9BJ+6a4dujR98wrPlFvj7lVN81oifgAixde
QgtQHWzWOumQAGsmNIi3+8UFpYCBxoI6D53hhljlWb/wlTGhpjKBeeSlG+qnULirRLyHSrszUs4K
/61iESLqU0b467ESYLbnOBRmjzkRch8houI0265lFG6yR1z1qN9C6rTFtQAlLvx2LD2Sj53YeJYA
Hl9AvGwUDCgSdbaGVvF9Dbtg9/ZJ/en4DfqRogFtXkxJwj9zi/llRHOsUaaNLpLdoEfrkqA6KDV5
bHKsLCp92GiOV6zyFHR4qmvHAL4Ce/gMea+PN0iTxdswZhsAtVIG8so4dKkQg6JtUkfzKsH+IzDr
D+ZUeB2DbSGDmzZMnpWkvA9yhNGmgRC5weOkguNdm8MR+OO7YGhuTVJfi85j59nU9sd+kwbZaxNz
o6DUU+aWvo64Fdg9X9Fm8oBpDdU+hvL9yjVVL4yg1EZQKkCBG4md86ymGnm+RdgopT67wkgpRu/X
jgwbnuri/EyNCFd3mPJw3weu04MeyKN4unVU2A198KKOpf6OBBrZ7QRikPBmf862pOpNG5/9ie4y
Jl/xh8zWfda8g44K9wRnRacgxpFZ9BYz7JRVBFcV30462wh13JThA4MVgMost3dJ7Bi47WbspaRw
cx2HHBEQF54zX3BTAheAGpC+hABF181cU+8VneLDU12KgFpDR1mrZUHlqSIepBk+ZZQhLURraIu+
YK0kFXkTO9/sniHYitoX31RXnslqJut2FLKtSusLxNJX3/PdwYf95Efmyhf5/TyfdPYHbDC/zIvC
JhFPdVUdtbZ90cn1kTd/6kJdI/vPFwu1OQas+fu+2ztFQ4I8OECt71Z+2H+/9VRx5zAb+EYUb4kW
IkmvSixTHPseO2S2jxABGWI7mF9Fs5uSmTs6ql+yfPx2pS1cagoUpAmVohU2tedZtZFkQlI3It0N
UZ6AhRQL8L4PqV8PW/ZzXJ/Que8MBRPPefxCZxOn2pXKkguLFgSCkjpzc57RzwO82F2XZTov0Jyc
29cnxUfLBjHcOSXXhnLSnTOW6wkd6SKEtXytF18Y/QmVkNMhjMsK8Tz6npFjb/s0zHZxi4lkkUU7
I4dhZgO6X4kSeVWOGOlGmo8mfWCTegHw0HrnFTm+z0Ejt3oW3Xltqe/FOFsAdg4QQny5VHPftYN3
Cy1zhWHSMZQYh7K22LKqYU1YVT9msf/1bfjf/mv+/sf6p/7P//D6W15gvOoHzdnL/xzzlP/+Z/43
//3M7//iP7c4t+V1/r1581Pb1/zuOX2tzz/02zdz9H9+3eq5ef7txTqjrma8b1+r8eG1bpPm9Cs4
j/mT/69v/uv19C3HsXj9+6/nF24BNGJkz9+av/55a//y91/kaxzxS5ufj/DP2/Mp/P3Xuzh5DvKU
eNaP7/vlH70+183ff1EB/29DMMGwq9XIr1HC9de/+tfTW5oq/k0RgkW8R58L7uYtb5ZXTfD3X8Ke
32HNZEn2iKgGaFh13p7eEv9mj0xjZiYme2Pa8q//ewF+u5E/b+y/sjZ9n4dZU3NGhMd+X/HyBySj
JP/ooWSn/gj6V10sswH8qauE9iHJR2DUOIfYduysEi/42FcToOBJWRbxANNQeYwRkWFUpw0I51B4
pk1/GCldWmaEZ5bDGDdu2UC0ItC+dzwFEwGjrV3DcLPKr7BM1vdBDwmsBRinEhAVnWcs+6r5OpSq
v5hqBOxpiJhGThioaTsMHVgTszR1J5HC1ZJMvVGAeJO1p+0WlvmxMFMs7monhs+rWG5XD7Z7evbz
AX7yoIcDXNNwZeKuvju9pfsaOI/T07LPbTdmXCL3TzY+GXW3AJX+48GvC931Kg/ikWkLTKd4Gacp
vISpBmT/3w+f3jg9hPNHTs9O33J6NmZ1vXDMbI3aL8Lw4ntQ9xgHSqy1JzVJD6cHFRuNQzV51s6M
dKqRdN11Zr7Aj2cN3mYxJsxIkWCVaHaz99ppGU1TcpCpo+YUByj3bYlQFRS6IRHSdzWYZSn87PDz
IdIQ11lWDOAk9iJYb2FnrjqHnQxSneIQWuFNycJjXd+lltkvy1rHGitm9xBV6Xu9l9+sAoFQV079
2lKTT8mUJqsgLL5IysoWbP7uvR6HGTVgU8M+DcfhHM/CinimlMrnVhKGo35405WYDmjOgL2gld6g
nyFfUrX2yhhK/dZHmgRfaDRQAjYel8230IhUkD+DMd6jN1nY+PtR4tBqwY0yfhc4NmJShLMFv+a2
r7NdaxuwoUV7Q1n0Omr0r37P5B4OYAUzVdVvy9kPRkNmtBJmLm6Lypxmzxy5CJPuEQfJ1YAJ1401
tFRIz75svmIGt3pX0Tpx4wRV69TI3QXs4Sy9MwKyQ0Fa4THa+6RltBjEmVn1GKaXynYwwMJIFUWJ
nvY3me0ZN8JqFnk/1AeJee4N6SdrCwH54+k9pwCtrirqOvX0DhEIH7DYIO4JtG7RaYrbUY7iVpt/
dVMHHztFJykXBrABeG+aH6wwfTfqpg19a/rA+qKCf9DUC3zhppuq57R6K+R6mMkWZO43HFORypx4
FNoUbc2xvbVaKMvL2ohz/FYhvuNE9NvfegpTgvgubPxpmcRBelCYgXfAzTd65jdu5eSNSwELnjKn
p6c//nzIAnutpFQPMwA2S9MJC8hEHDlqxsPplU70wo1VYj3DZGN+ovugdkIPbQaWJ/6HAcMcRihD
P+RsP/y8wq6IzlIK633ia1Dg29ENi0SB2NDdiRjWcMtSeuE0lQEqJYSnZ2WGtpc4SwV6A9pJ6utO
pl9OlgK9Pna73LGIbOjgyvJeS90fT8kUo02Nc/yximRafktk0rmYIPeuPj/0ybNhcuckpTyLTB8a
mEMW1wK6aR0nw+70J6eacXMa4LhKaNjmZYw/Ld7f7JtgyvYWJDo199N1VcbAH50SRVGsR3AIregb
hpDw5mAo4L7NAx45/zw7/Q3KNxjGxNzWGhCN2pPmCl96InRWuCs6B2RpUZczZvhZVKCGa79oAJvx
K6fUR8CO/fyPK9n20DrloCwxL6cqhzh4KIZ+Nzo4oeomfnNMY9XaoeyDIDvQqjIJdEzsMPsQfq4v
baVjbFDtriBcnBVuo5bW3kK/M1uq1Gqmuk3EalCE/UbFsinE1SVpnWCTKtDWu6j5IKbRcksph42e
Z0fL46KHHZG7VAFCp3pav1RGFW/CHPdwqxHOqg+tij2mwP+qnjyymTd1h6uiGSovmeicPaAYrc1g
4pnKopsNO6y0Z6o4PW2VMnNxocrc07O+lAshQwWulaIGWycdUvfUAEbSQD+eUZz/0KhtMTu4Zi7b
B77PROC3xNkvc712nrwSL0eQFmE7azfU6EVN7ypV3LtGBqBHACxf+Y0YXb3Tv1EPpK7N1qPab6rv
qR733BLzyl3bLsb6s1m/+pqoXdQYAOgmhVkUo1ITaEw2u7oOGtC6QFrfQ4kF4+mTCYnr1VA40Enn
T8cWtsSel4Mljdq1nUbFTvZ6iNFMs6lGcssjFDRoBrg4KNNajjjpARghT/nQU7NLvIfG//PcTy+7
ULUhJEw+BmwBOJj5MqB3WuoqBiynV6cHKngzuqV1k+jj1z7T2uUUWQK6ucjW5myol0+O6ur4akCr
CQAP0TriuYHGFKVM4wQ8SXfaNZSKiNrgznGnOwzp0VAq2oaNd+vKrLrpzTzeYmVD6gkGybp1IqBZ
mlKykDdafDowl7DpI1o1uKq6KQYzdFlE86ILHtWGAaJNCx9YLOUUxWC3O9WEJ1ROXPD5YSKgQU1u
pgKvAx6/dnCCdXDbIPNO+ih309l7Og69XWIxFxQVQGbS8a4VFr8+nP5WT+296oPxPw1vpwcxD3s/
X6rzkJeGSrvwfbtaYYvK3NoWu1Pv91WN0eD09PQgHdMhCU9pjmk0N3gDy0WBm9jCGrzePT00Wltv
SdH+GIPSiSGdcPkiy9hD1Hr3jhj+tAaK8+V03NN4e/otZy8ncCLbDAy0ZUoWhA6B+UbuvbiAltWV
IO8mmTzVpoEap+lV9/RQK4mxqlOuSK76xo1ml+VWb8zvKeuv9RAoAXIiBf9LrF707Kh4FgyNbG6Z
geFTv9jRl05906mx/F4YVoXSku3AUp37YO+BNinMRdQFeHf1/meMFtYR/zCUJcxLdFYYG4r40OZ1
vB3GCdhkIjM3nUa+6/TUmF+f3vn5tkZMq20Bs/z3vdNHTx+IPKPY290XkahcAerNdj0AxtMrtloY
wrRAmH6+/PFMWPFeEBTAwsgHXTz/0zymzBuUP/+kMK0ci6sy3xq4Vc7+OFTXZoNrULBwE3X2dGO2
zr4rFAkEMB3XGGO9UlequZoiNLcsUFtpwEiJa8AxJKrhnp7hv5S7WYica3F6evrjz89c+ptdg3Ck
1hWk0vxdPx/SDJyOVnarn386+/enN6zJ++dftQO4MUURxo+uVxRp2CMSoReWlQUOWA7gxvUc0vrA
gN6S1CtxO9wNImdY/O8U+vPl6RlR6JlGNb99en2aZn++TAF5p92EMnFOOmWaOqxPU44+Tz4VEAKK
OOcpiPRhsTMNQhxp3VPkrzmVe3pAcVKrNK5W7joEwD2Kh5vTw2DbOd6JHeOSRTC70ApIMJTvMyMz
RLvj2HauN+VeTfl27G1HvwaXtTNGroZV+MO0PD0dnHkqTBSQbedv/fKpsI3wJxpSfujpU9m6VfNi
P9mMPutsHoDredI6PTs9tKla//NOEVtTdTj9lV1LmWKLwOenuaMghcpTJFw8HcVAd/35LXptBsvC
Bs+AW0AAMKtkL4A8umJc//Hlv/7l51d64ey4NH/j6W9Drct9a/8f9s5ku3EkS9NPhGzMBmw5gNRM
1+jiBkdyuQDDPJlhePr6QK+sqIrsPtm970XEcZfoEgkYzO797z9sL1/+26twOQjmP9/588fLb//z
Ri4vvfxdtoJXXf7+5zf+9aPMrIKqGPpDdSMEcdF/+/l/vYs/b/uvb//10/8vvlaXN5lozU5HNEL4
dgMV0o/KxCVOetfuAdmXoznOz1Pl4pQvR3s3We29m5kEKiJJxJgUg30J6FaHzWveOJpiFqOwqsOE
34rFiUDo5iet8Dcl+scgUmCm1M527WJUUW3zcsTy8L9sFC+yT18mrzLXXE+k0cREETI+w8nynF1P
Fvq+kOEQDfXw7NSSkybo1WbhRAER0s/LGIw71Zpvfo0uZ7CsrdDiBkX0jZHKDnfvCir0+jFdaArk
jfRRYXDwEXEwjHO+JwiItn0gjjoYSBbNcL/ZapKADk01/I79lDyiacTKztTv9jDJve//DLIBGkeT
5ftZAJl2XTRP1tkBod7oSNdIsu0W1RBaUeeKkPRruGX1Me/z69TguhW9e1PXg2Lrk+8p0ZT3afo1
zp9FGB8yp4qJvzB0RDrv26Bx/hQOvo0tDWlVT9eJ4xycoXmwmmTgVrXGpk/Ulx8Xu8YMvYMdg0hk
fhUlHZ2b6oY3Q/hfngFXaQUwyLQhzRD0XOXzYz7FEWFyHjLnTU+KN9Avvr+F85mvTGugiVddfppK
7xUl18Osio+SjA+z7fKdI81TOwtAdenYBFSIDoFTRcfhko2Y+OeFCerOrcL+qs6LlSfjJleZM/Vb
uuzD1LXcWd8od4kg76pww0MYDB8mcZUMUZLXfgqzm9wgxRvgZNihfeKjW/pguPAiJxh+U+fCbmkI
bIFr/JGx0q8zTuqtSy5QZKbyeZmsl1jYMRWJgUEKBWhJmVahZzyQ3cGOyOwlbSbnOCbWEz4nLpmS
mBiUrfso3eApaIr7MSRMI0ug7QxW8qD67DC0hIAtuBqEwBk7Ml+Lg/RDXCbaZp+U6raSWfxlEP7D
f9in5sTcAT0zgSedZN+7zLsWmHdHSW2Fc94uq7Pl4LkEviy4q8vORCY/dNemIKtGz/NDOBv5VWkU
9w0hsVPPerUsBBmrD6JuW4wwix6LiJnFqRYnmmwxYAUxnuyMAKXEba/7Yfi01yIL16vpamzeDDdg
W9WEfDoNfjtoWrwywbW3GjxIQzWZfjpFThHmhJjZ2jm0WjySV5fN2OsWVnyovPxn63ifXu89rtqi
nyh13xq2qO2sc3MTtApzpGnpDvYyEoln3skeX3sx0UW6dt3xKtJGEFjFcTfd19XO9TFOHnPrh1+r
/jRX3+Yin+q5h11hE6I44RYsnsVtaxIV1REh2SaTC4BlfC0WrsYyjooU7LrBgdtnGr4tE3845AWU
wDknp5YUpi+CiDwIViEs7rZffUSz3j24LjyOFiLfRqoJq0QDzyffjXncPKSAZUmZF+zJBc82pY5v
+8LGJDNWvylycd+fnBEf/wXzb93vB9iKUglzW5JzVwakQtZedt/G1rD3k/xc5/isxnBC+7Totk7N
zidaitAB3MduiL7K0/itjJEidn6Wk890ZKDx1Agjvi6GPEqFF+6H1oVKItofxoRrb4b9UyTy/msc
wv5AnCC+tXOp9nKgx3Unuuihv68ggyba8SPlH8Y6eMbgA1TKJ2uXUf+X9O0bb3YI4xzlx0JgnhvA
/IpteDA96yuqQn0X292r0+ERPptzFc2aC22/al18NxJHrACPlWOtNwQGs3ybD2AKPpM2uTpW/h7G
03HxyTpKBd5Udf6lIGIinE6LQ+ZOZNW7TvlU+kGEMc4OPrw6EUPXO6V/6OviUc9YpicucWNjAqdl
IDs1gluzIy8crp+1NHs5fahkPE+4iITL+EK0zzX4FcEJfYHVt34xZk5xKH/7qU9vZmN6qGz/U1fY
ErHVSEEQmfadfYuZRi2Y+pCaO6aNuRst/R1YDClIdFp5e4SeLCw/2Qi8oZuF1FwuUBWkeYTXIWLT
kESHHEGUYeHYonJykBqnsplGC8y+lfxsxn0AFWSfKXIhc0a+iiTUTULrGXBUFYciVHckjgXYca3K
UzxTt2aFTUeVNJtM/nShvO+8mjiDutefqscVyAwbnoscQVVq9VhvJDv7rEVrw5vNiawBoa71tveV
e5/0ch+bCLhMXHc2s9j6A6lvYenn28VI313vblkH7A3k2hQmxcGN1bvr5Eg95yDqRu9GoaC8Jyj0
rjNxN0hCV0eYwt6DNwcR8Z4Yx+OEt1PAwxs5Nz/awjpyCpM1NbhRhqnbHlOXt5r85E2bDf6eWSI+
+BSNm1Ej2ZVj/sNHGrY641w76fTh4t+1W+1NED6+dhc7PcP+bddYhQBDufWM7YA7sxW++rl90380
afbiLsbHgPrremKUt7UQ7F3Rrt7PMV71S5I+ONoi/MOqDl7zUFbWKVhwbqgIoSM5ZNov4VBvkyGx
rmaXzTiN20hp5wVuLT6sKecyAMKjazgvgiA+xG+N+aNJKnXoKqJxHJxJ3Npa9iXsDa2bBPNawr9T
XDpWmwkieQmoWRDK5ciSbUGy8qSWW2mWp6k2Aau5ZaUg5iYhjiR2C5I9hLgh8jS9IoncY3RVRIQ2
hXGRP1D54YouxEuTk15QpSch2/6m1qQfVHA5m+66hgS6ZVZkYzwCFphmwR4LAHwuLbM64r/7y0qn
ZyjJBEFm2NsWMbFPnGNIx0OiesKWClbbj4hnrr0ku18wgbUNYozNVKh9QzTxzsowKtLVZ1GPdeS1
HfkYGca5YU9Cghd8xJmWgKiUgE7YP5gzWTVT46AiEySd633i1clveg5QfExvw7fOqB7DBr6p5UrC
WMzmRHTEWNWHsRLFtZ0h59OmGe6JlowaNT7S5XJQ89R1lsEO5zEinVMedjchd8Oan2n2npBr5DC+
LTh7cPgNcg2Q3d6laxuylI8eXSce8XpnBYzYZ6f5YUnTujFgijaVcdNnA7FaXaO2prBh6C7QckPd
gTUH1n5JnBEP6Wbadm19AySetvhhVp2gUzR+GgIErqf3Ivd9rrd1HkSgTdUpkaFArRBNQx2e2Y5I
86GYj5rBCveFmqx73eU3nWlehyEnuLSSiZO2mvaqkExgxr2YPQxl7PmxcefphFVAuTcNqyPLmWBM
JckNCEEmj66fZZGljnYC9IV852bu82/hLWt4HlMEEi5/YZfzJQ1qLeR1RFZQWm3Gwpwe4D/s8/G5
oiQ82HXj7xnRXjWjmW5rRLtHh62BDTE0f2AYc0uspf2wBN6V74LtFmO4p0wytp7Oid+MOfu8/j53
047eC1pFrQEoQ4EzvmH28qAHucuk212NVpcdHL8joLVoSMiedn7huNvBJnG6ZnLD2fGp/LKJLrN4
afekuvTxbQarmkIr/Zb9XVZZUcn5ShmJ01DZPDr+E7Jy6znuMJhLxj6CsNdsnXznte17rwHO1WC/
ujbFfSicHyXimsaB0SDNH7DsS/o+COSTRXYbbC3ipOvlsbYNmBklPpMmV3xOSZ+0YvzIs0YdC7yI
VQ4jXpiAydOjIlcXSeRY7sR0LRQh9G5pnwYGndsBF2TICHAWAnzlCsWXjNiIN2a3vDKhpy+I7f3o
4M2LWoGxj9GfVcJkzmpIPxENWhQsmEh33JSKZKlq5rQZhwLz927aCll+OZUgLLYUPv1YQN6DNPAt
b21gu992Wg5R68XTbshRTcPirzufuF4B5JundXO04hZXd0G6QxFme7ocd5OpLGK2eFf4/Oai9rCF
RpWODf6DqTi0JjffN3LJdrlElpZJdVbs/WuQ8XJIc/+9GzLFhhfs4xr2utWpD38annMV/nBbUPWW
8KTAIiQyXvZdbyEDmqePGftJjunwTZeZBC43N0uDzlgtDe1aOpes7HEPkHaDcC7lSS2B9AGAyiC8
yjtj/ZTEB3vZQ9wchIYF0pf6ur7RUn56Er9ovTpjePbrmI3fHZ7tmYctt5/o3+683Jf5egP95op7
RtvmkuRaknmCgPYlaNeskzJ8yxfssYT+DRf/xU6JrMc3jbL+I87TmTRciuUq9HGfqu5SA/pRFm/8
whiuB08dqtqbd9USebkJJzjggawnV+60M93VyXiN2VYLCPRhL4Qekf8a7pfGJjUpYdCcrNGH4GTW
rTJtUqz8droZ3HtGQ8nOX8idSpfyxcxjrhNhZNwyZzcX8wO9C0iQZ9wM1KTswiFwjTmo12WNY6ZL
sfMYUj6pixt0SfCDOzfCUOMXc9vvlDxovgXwmNgsbd99YZf4ahmeRU3pHCydtDwYKRZfIbt2jPaH
8zm51YbmEE2CHbohsUkGRgshqT2h0b76iamjXWYkwSNPz+jhxE5SawdJlIFeIb/MJcVpvPTeyTHo
Z7zKq5w42lB+is4D9GNN9sJAbc64eiO1AB/BQMqwABP7rv5OIcthazUfUzl/WtVA5KTOruJ4fQMm
igCc29UaO5C3xk+VTGrD4XpPjfDmDM5TZ+uTUyGztuRDmHGXyiwBSi3HX05IcCyONR2NfKuIBZQy
fUlEbG2aOoycJA+u03mArmPASk/T5BTatXVIoZft6EKpAApFhEcIhVQOLggzu9psEeuAe7+DOmWD
LNbZqAm1IpcCSM8cdmPtkTqTMLtJ4XttzJnUCxm41m0OwiA9bJwLMX44bf8eKAPHPJ8krmaNEhiz
19n6SG3rPSnh7Ay9R1jizOk8uFuprf7eCtB1E1pmT/6d7QjvppGcyq6KN9ApFsb9N6BP2G22IRmp
PSI/jZzBVepFzl58143XReBzDtv2Z61cbM2UVpFBG8+fxse5EZE1mOZe5/l32DGfNlrzOhZVEvUI
jvepKKg1nXHmExEqgmUDSOIsdoVR15HyHqfaeFHjd5iCevvWy4h96LYIgrPhvQjhc8qtFEQXjlpc
0C0yJ9oIxQ4gEn5/V2QQJU3oh4249xqz3S51Yt1Ws+ZFVKpt5lI5QKac6kZurZ4dxBzEtgwwLTAY
CkLnZ3vITiHB5okyP60k7g4w8dttY7Hz8Z6xMaz3LTNzi3K0CwmQo0clO5hg4thqeSD5SJM5vSnV
QVwzrSgzbAz9E4/y22+hpAYnOZiSlKhip8IE2dQSvuR9940B1PfKKfEw9dBVDUnxhROBkreV5I2E
ZLjKYJvLgurc+OlIsj5V7813Qv7CnvTklYt31S6di3Rp2UN7xVu+de7M3njBFpgpsV8RxBqTLvNa
YjI40QqwGeOibw3pL0MnEjHicaK73w5l88yheec0CxluLE8sKNf7ZOVZuB01ZjR+wQXUrY0cImG1
mKm5MYS0ITI31GbhozNa73VGUmII/cXxr5rMJ1fEEU8pAPQmcO9yD4pBETMcTNITeBx0zTE/CY/x
KTSLth+f/Tl7lnp5nCbE3xL7oqG5h4Eddd29l9vvNR8h1kSlt7+wYtsko3HqvYXlZdxO0GvJfRfR
2pji/4fKiOgECvkHJ08+8AZ5WWxl4YKkDiprv7NU4JtJl6DLIYg84yUI52PjmXdahdaGBAh41qQ/
bz0oiVAff9jcLSd296hgzNR9CvCebN0pO1rvDBWcggKRrnQLda2MBvLSN52LtinwOmJvSPw2u/Mi
xNkvWyAE6860ym/Vh2dHqc+q+hx7xFAVA47SjF8YI5FPghGmX33bvNliab6TlAhGr36utLOQDRdC
Xa/EZ8h6PvS5eq8osDcL3vLMC2c8HIf6o8i6q64TT/hZbNG1ABRMV+5c7Qq7efKIou96801Y/RNE
zCidGBXXQfwjmAgRgsfxnQf5jzB5HV31YPfGbTpkeOYXvxqTqVIniCAyCCRGsrY1k9SNOk0KuteH
zQ5LojdDnppFvudD/7tM7p2+g8rUNAhOhuCutgnyVOlDbEFYMJw7ob1vzyKNJnFXsMp27rW26y0z
NFAkKu2UMA4hr+PhzXH7Y5r87GCFXpXw3wwyGwthwkCTj4v8I+T8/4S+f0fow8wCzeX/+idj7l8I
fXcf3Vx8VF//g9D35x/9J6FPeP8wocCvXlwuxmgw2/6L0CfCf6DIwfgaB7rVzgkd6z/5fOE/0JVC
A0Rj5vgY1MOU/SefT/wDTQ2SUx+PYEGx5/y/8PmsvytIw9XWyMR9CFMDFIJ/57tWpoKnlebLsVkU
YwHNDqTcHnMCQhNno9zWE4rQHNnJtm1DDwuYEcAtFwEIJt3m7H+FWOa6FUePI7J/o0H7F4Etb044
IkAHwccM/kVph1NqSkoL2bpGr65X088NUEW19YbxYR5g5rhl9zq7CL5LfbBKQe3rO/2/U2T8XU3M
mwjQajno4KCo/4siY8DTTrdeOh3noZUH0OY1GZw2fW64KCJGmc/JnTj3JIf8/szqqtl7GqWD8Wbm
vMWCGhIV/FMtSADNqDpMtOTbxizOxXB2jSamfeA9G2nw78wwV8by/6RqXuRepo1/mxvY/OXvAmU6
j0DqWQxQOARIrHrTomj2sI+PRZyU22zyvW1QyhuRZuYO53lvR5yu9pd3afIpB6M40abq7eVaQyI0
YWnCnvHZ1vl9R8gXwc4Zyxdtmc+TnXbXMvSZx8fvXCTnCPh1Q6VTooGSP4ZQjzCLoO1NEKkTU5Hf
pex5uw5+jhLV62Y5WmI9sydl71GKzJsZ4wxo9fCcg+aRkhDwDsw08hd3F6fZyCyJkjlMCihcbNLU
xkGV302yA84rRyg1BgnfmlizwAYznmPI7l51xcTlKUmMkzFRbyzA2bQzPnemIkMq9wIaRvuYd3z4
Ig4CJAXNeW3Ph4kDWejykJUmRuiLR9tMLIuvUhLmvfVKrq/uEFD52akJS4S8i5IH6nqESZAFIcdh
FG7lyU0jnL1FTv0u7QkBdYqfSSXkMU1b+qqY+lHbyTeIRXY1lrrcqMBLGVKpczK6P+sAV4N2XeCx
zXAZi2CKjZC5YIjvzihrrl1+gz3Wr8J0mTllQb6bjSTEp+6Bf0655np629rtuIMmgKJCVlufyiaS
2aur6FykMMgYhTrk1s6tyDi/+6U5tQg+Sa8tiF3M/EMVQnKJQwQU/Rlg1UmDBxfctW37+TCMDUGD
ZOh6DVHH+QD0C6/1ty9IbR8MEqgw0CeNaSRIZf0Qhja/8dfY9AG/hMchCTzqB9hUgRjfej87e1V6
31TBDvvvc4daw2kd5sdl+IymjJlQ6jGWdnvKinozJ/AJ+SGbuUtuRpKbZA+2ODnZ2+Tl58t3Sovb
pMcxmjz3CatpWKKKvMgFgV2fL2RcE4elU415jG+Q8Df2L65JxPicua9QHvYtA6xo1WTkVDFYOlTb
oeXaiYbHul3Sb9Ekt6jIX2w3oO9hZJ6qlcARhHCCOhnlAZ2rbSP7JqJ3NHACEWweHXI2cIb2HhpS
wdQawM7yiQV08bEoKhMLB/C5sbbYlgGZLp8gkYQJgz0/uSM2iUnISs06kiNNjRvXet8X7X6PPr6b
3XjrZOPzCN92a1gtKvWVn5Qjre2RkDVsS53R51C3tin4BzEZ4qoa0e3HxEFXjmJE5TSnvp3sPcLS
XUizA9mGKxy4DKPydq/qdWFoASVqcSd6jhIZVwd+6I3Le6bXyF5zDe1N9cMiCbbtJ16f7NW8wPAR
Hpy4Fkw9NOYHvRSvmPjguTE6nzi1kiMyz3mUlPVLR5ojO8fvRHXNHpImUefj+FrNeG81hmcRlOoh
biFtLIuhpdUOq1eGOO9S5L0QvMMQo+AfltV87IyBSI8+5JYGLZzDdRuvTfQ/PfOPyCQhbTuM9S32
fIy6NEuJ2yzShLHOetC0mB2AStkPifGKld8vxShyg3flbddqRMOM0AfSs0L1qix2tiDD3PxybxrF
+qjD4jwvJqq74FCTfw1FGiWV4iEZZRZuIOXAM4HkAUa9FsLuZ1dyROQQxfeogzZqbjq2ah7n7EHj
zrRlmh5s3JxH+3JH8AQ3EfOl+2UyfntT+thNPF4zAbyBy7ueigzCwDGwgG2LhE9XYfBZ2VCOp4Kf
jpH4oSTENa24R0zdvuvmskyxjcDIFZPzmjRgOGZT/bIgt3KpppcxP1sOc9zLL6JK4Ymerj3lwKpl
sR8KU772QfvgZBwvl2XC2UBPNCaPi70OGxceDd17Gyv8yBB11W3y87JElpHdrDCT776m1ypopuDu
RoEFUVzIx7Xzg0VQncOiIwDYyr9tkwOo6Tk8VEami2UzRNZW8eB5dBqaoNs+IdFwWm+gA1y673Z5
HT7EuYaEAPluU5q7cD0rjHLeDZb9K3FMoDWZrm79zcmJyXqE0lrzGbig8H/45qDIOnTf+mJNdpri
q8vCjGcOb5nk30acmjuD5HbIK3lUL/3nIGO4xLiktlo9XVYRncm4Q+T64aT5Q9cFe8YmA0lS3M52
XeA9uTrI7cvb2bb0VrVpvvHJnWBuzYLtWNtdxk5m+PXZLkKYGAl4v/bfV7FnaLOplOsWXXcLkCd6
X1q/66plFHD5XlPClE7aX3CqQxzMCtjFEtofccdByVa84NRhruEDxrD+IE2eRyVf/fU3w3GH75M/
lE51bjhW0Q3O8OriZ7rcYOOV+ITVjQPoFbIlm7iOs8nzvGNIyTBxWRiCce5kbbazjOXBcqtmi2T1
C0CXRdy0Lz3XNg6cbisYD+5bj78OdoJtnDr74A+dmxOpsvKvGBfsLie2hfkvqEH6O0v7qPe4iwXu
/AzpnciNvRfNpwdQLs+XOsCYWPeTyTHJPdmA7bHfV/dzUtM7r4NNZ3obWg6VLHd44BkN5I16b1xx
AifcejXG2owLMZWAVpvl39X0jDgQXLKNz8bE4ppFs5bOt1BZ6j1HLcegfygx5duoho3MXsqriul2
StWyW6+ZYyYfWpIEt5YeRrMHf5u3hcEptJgU0m0X/CI1UYbQYNedcxm5ptK2D4LdZtP0XNw/JYgF
MEWnyaiOfQz3cUqtACC+8UMUYw+NExN+4URpymOejO2THpbX0EdZzpSOfD8nr/aMbMmHJPsB5gGJ
pajcGJWkcIgw0IXUj31KbOwxmcDdNr/rnPu5Nb5oShC4FjwqKh5g1Ab2TePCIVbu9JYUHU/kuq1C
KQOdbbg6Xd2cCVJhE8UefGvf+wy6yTDAima9Fr0y811Txmw++CJvDTFukpL6yvF4C9l0jQeT3l4e
WXuEr52BPw05z7IBcrp1xfyVBHiA+S4bKQrwcksh5m2BWH+HLtyeXE3HfGlh88Vrqbs1l4T5moV/
XuIar/VYfIuAo9ULWT+1hGNjhN/0G5EHUWLXcQTPlf1z6I7k9SBRwsCtT3uE7GY3H5a1jp/cPioZ
NjRGsUTOzIes6uSYqvkK3izlGSJH5mmgjbN7DEuuJ4g492yWqJlzPIJ8CEt2yYKp+vIXrNJHu0Vo
0iLz3mF0f9Nk3tvq5gnIQVLAe79u7DhL38igFlt3wq9Jja9IBbG90d/MQClp3TbBmVfhLsWehGDh
YaDQ28RF+h2sv7/UOYYTeOWZ47gv/PKkuuKcZdWpMT6LSQJ2xKtj3eUcrU9DkppHQQ6N6+fnQhXB
rqo5h4wOuUKWGuQTmjaTXfdmliAf7mRGicVahaGAg0BNiZjX58vyC7WL9tjYlWBt/tJ+lIDoPJR3
+GSxjNZ6rp7K06UMkvZ7MZLLfNmMMyt4vtQgl0086zlcrcz8ETsD/yy3qHvyDn0sXqvcSqX6l7Bj
KFAhWoPNGTxDLD1NVX/OQON8+6DFdD+lL05j7ZKFMiNMOJ1Lc0197PNfl9pX+MQUxJDCA8e4KTU1
eLOaIbIfkE8si2+sNXm6KbiLHvoG7Q1USEpI34yvpZLf0srPadyxX/rlj3ZVqpE3XbvX1twxVY+j
WoHqVAGddpb1SJbzAbYSJeqybv9Ljp1561eEha/VRoAvh7DeY80W0HX6mPbeOYdTRqCJ/1SE+Y8q
41prWZxF78LKgTUDbO72sB/G4FnJECYi8z01+DfD7J0vp+MC1koDp+7LUV63lOA0FHLYZd7JdYsz
FCSODrF8UaAwWWM1F2X8jJiZYpDPPo3pLYONk17rhrB0qT+JRgzq7JsqkTaEc89z4VzMfCC80XlN
Xt+CfFAEtLdd7zN1p/hPpPdhV7+VZJNYap+cCfuUHxoj/31Z+8If5UHGEkx3fUUhdy618lYrqphK
9U9l292Jaj1f8oWiRf5c6wWyQJ6LgKabceUmg0/NsIJrE4zLncSNfeNN+rMezjkgPhyjdRtPf+QK
zXeYJUvUeekpsYIjesTbMWXvaVV1tnvea4eWTWKgd8BtAVvx/hfmAtYsLTbr7HttkeCwrBva07iw
213W8XoOt657NGfeVqko2/PyhFLsdrR+zJjWUxxSIs22+k2pecY4QUU9LgYInL4HtI1wJOb9jHAo
8scUxXlCVCzd0rU0pscxzV1szG4bs5R3TZPfGJC+6daCqIWueDSM9t2R3stgBh9pGN6Loj4VPs9X
Dbi/Kfziq/IEsh9WbvSAXgptuX6Wi9+wKY364F4Z65XB7JHDpmYIGzPOH3e2x9h3QQhgi4pherz1
MZHYXYrKFQOwetr12gMDdq3kT9NZJ5GPgpoyj4LQauRr7sU/RT3fKqfRuM5TWuA29uJzQMKQNib6
Lw7JBbuTuoRg07qoRVt7PjSSyV4Tqp0Z497fWkYI3uk8VEX4rWPIlDljgyz38ij8tOt2gOHFU6OS
OJq0yVRDVbcc1rdJQCXWL8WVvRoAhh0TxhhGPUG4E3xMPALMjpu0rnMh9BXzMWKo/SbcYPTwxMNY
/1FdDKKBID4VdbyrEWRvzKpchxsLzO8sIDX9wvTOHbRX46kq0pqJTxlYUYjF/v9O4WFWuMlvRhuB
VJPUcsfWUONCmzAUF94RaW4aQWF9uag+Lm8itilWjnhM1NeXL6oYP+JaWHJ/UWMUWj6gDvdB+iGb
awqxa+ENwyZxhNrlFznDRbJ0+Z9p2XtZBOnxry/9eUlwkTpdxAyXbxkXTYVpSzrgmAj5dqIE/C/5
0+VPf734r2/oVUhxUUNcvnb56+VPf33tj1rjry/+9Zr/49f+9lNlSQI8rIr5Pz/eH82G9jLGRH/9
nsvb64WId8MAr+/yjcv/kBNcp9lcgxoaXY+pFG8ZBxm3/O8XJfyq0f9cOXU7X1vIZVPHN3JkZaWL
1XKHd922W5U9jh7j/iZfxV2XvyfC/6GaoP2jdgrj3j6MBbSVVYdkpmc1iCHiWo7ov5JmO/XxtC3S
wr9W5G2jygkGf5WheNeXL17+1yKb2zlJZmy8xDGuQcESurgcze0qXk6KLID2z5/YTgVaRtg+02Dh
hN2fhgaxWL1Kk40OjXG6Co3jmdnNHJKrhkx433ftr5zzt4lpOK4SHW77SdF9iXLvWyWBXUUJpdPM
Djy3fECTVgRxHTJgYozqkOSqFCMKv8phwrsN7OvQfSkMP/xS8z6bnWsCododkiMGGjEMdpvMLM8v
/b2byTtd08pfhd5KeTDj/NAiYJ3Xgb9NNFIU4tk3pPcQWwBTKgMmbG9f86w6PPSSAqKn69Tec5br
H43GdxVx9r0RFP226sL72Kz3Qr4kZoLSEu85bEHwzByDctdbS3wk4CmajfQu98dbWJrogIX/q4/z
U+O4/sYKEKANeqGlKYA786TaIgmlDo+ThwkLZkclp8XAW9Go1XFR9pMK8vwGQhWj7TaoIqKOf9uz
+yuohLs1WobLeiy/wl5BHmiHXy0ekZNG3dTCJjG85lDL4eRl6r5vGEbX5XSLVSztis/G23ojKXNQ
kRkT3FXDiEK7pil1xmk3qq/CmvVj3/fO3nFJX2pKscckCOdZFkRQwDuNreJq8kZcUWFAdIVTP0yl
aNmqqQDnRBzLTmK00xA8UK7+OT76UkwxcrAdUe3sLn2cSh/KkcrdG9ProEcWGNMmTL83aY/Z2hg8
eathTEgYg50yimYa1zAngKAR9OTThg4O/Qkj/qmc73VpWEeRzbiLkJHZktS6dZEFeEHy3rYkS7m9
vglXqmGtnfkKk7td3+D1CHq7iR19Rkcag8Do3Rg+2RIYeqQ+tkdtgduOt83gBBBgA4a6VXtsHEx5
mRY22yYevngH9CtWHB5yp8EpNdlVmiiLVsaE74xpgCHtwTVTUnLMYJek3cDbyPalhCSZSHyoYC/c
54u4RZqLmxIVPn6l4HHmFlL4XpuDdxW2YufoId6qvvlFa3hMGvvscjQecioxDF/MvUIGRxsDhph1
/KpW7oFT0wijo5vUDIJ7DXbNAoKn2DGpb1sZ2aY+ev6yE2PtRl4/kOzgWefAKxLU8e6DOUI/7o2B
dW+VxHCMr/6QnoARXvw4OCiHzcJP21Pth3elJZ7jGEikCzBZh87RG8hUjN78pHEFUvGzG2XUb1aq
cMgT6tT0E1gW1LTCbfS2ljq4qsKWoD1muyME8mV2EJy2/r0Ywmybj5jdDzBhd8l0RafyCTT0mS7Z
nbacG6MgrUVW9z6i90zhBs2cxBolhzHeI1DWjIJcNp+8hGoyfvRl/mEpAmf6PmHZxoA21n01QaUZ
fOCqxB8X1Pj49lGXH7tWvP0HYee127iypeEXGgLM4VY52ZZt2W3rhuhgM4diKpJPP1+xzwH2nAFm
Lja224GiRLJqrT+tafTyJ9NBHs3OX7pzexSV+CqCYjuonnc2p0tWgiIU87gN1fSDFNnrhriEa4Oo
/4B2ZTeZ8a2ri4cgHdPV1CvsMTCe5DA8TKnsT8QZYztBvAfwzYOahysn9Y9+G23nsDZXvZyTbV/H
63awkVdwArGD1Dxj8kWZpyQAyOmYjlpy7IrsKrusZu00+m3FOL/zszXYzquW0J2l7rALY6Zdd4wl
6CMGr3WT++7YzttYrv2Q7gVh81brGVRsyvdpCq5Uchu02WjYHWdCar2fE+RW84NTpDcm4O1Z6m6J
lGsCodZJRWQw5N7aU5FlA3ivcA4d9tpgwJZqjkRqaMHKoSDJqoghPJZ4rQuJR1SswulAuuSONBQY
DnpENR4zTpDD1wPzOV38Hd5Vx7u8ztjEfGd8ztv4t4VfPQmrx4kYTL9H2kIVL8aC/Fu0pUayFn6+
l8y+xa7ym2gOsAmBFbwrgksvnF+2wjI0EEagdZgSDWXeFpbscW7Nh7qqb51r3JHDPcFtuQhKjyGu
G3K5Do66pY0o3V0GX4svXWVtNUKHZRSySxeXrq7YLRm9lG9HT7smdfPk29ZDLLLbpLFsBFX1kA6I
d81fsUkZbAo0mrrxLiPz2XPFLuq49GQKA2s5Av0lZTmho49jK85ZGsED9Ad76E7qMy8akvtn88MY
66uRRxcTc6Ppgh84HkA71hF0yN0myYtnT88vTUSt1rHFpusozcRqNsqUghyYyk7nTZt7L4jeh9XA
c5nPqJricZs2zbumW+cCPKK07Xd1adShEk8eBCubDzJmNg+p/2Ert2zlIyNvhs/Qd3+PwrsxYikg
eGocvbecy9GP9efEMyTJ4fWNNyeM8ay4h8CPNiEBAWmB5tLIvWM0u6daI97A6DdGlptgLvIBDH5l
k/3uA4H3Y3fUxvs4DdXGAjrNfbFlMCoRHdFP8JSX6WWKcnpGkl6wtCPmtCNMNNE+noMXrYChYFnq
9nkuaFXPmN7mjeSDZzr0u5t4z61f/Czn6NRVVx9QJ28bMkXFXUuZ1mHF2s+WlaxLQZaY7mwTZkBc
FMz9g6URdv3QjeZFYpFaNSkpi4bIXkZn+gIT+0GpshF1/btJzn7KbViyXa3BD47E+KLFK85jQRoV
ki89aM8InsOdS1wHna3/PAFweNKJ6bDloW9sa1tmKapxw7uiK9HXPa0koGhxCRlnCzrinF3gNeUn
RQ+oSfvcpT5p7fkjdXW0mdx23jhJeGe861eN98vt2mDdGJG70Y2tKDTnPE76Ia1LVoOyUyxTven8
8VebiV9uy65f2tyEegbF6gAq15fCGAmPUWnyEw5x7zK28jseSNwjjG/dOma4CsuaNsqJPqXGvSYJ
gAljyoMxkFh68EwUvjOjje6YOe/F7YrLcdS89M2a6I9EYe4LdHKbLC7rjTbSUhVN/m5LyzsTDoQx
Q3sB4X7G02et05yN3sUQhiqIKz/Jk5EaLxNFkkJesg36BwBl2kFyoKupl4dU08/pmNl7Vr/fOG3e
nUhL9l09fPaMLNuBL42rZuzvFQRqPHJJk2tVzZ/6WBK4UrKn19NwsWWxdzR2bBs5alX9GEzuEZkW
P/oA4DQj+XFXJpKYLOA2NtcHYiG452X/OcXxDnUPpFZF2sCM8GFdJtpbhC9vU+TiTRsmUlPitwJl
IpMZx9U0E6HVyf6cms5eungWJvMpC8FNPB2PCr6RLWwZAuZ5+CZYKV9tHLgukjPim3CCqyz8N8TA
rpX9smfqaxXK4oFKTQW9cFYkzykjf2VoH2yz/hz6J4McFN/4JWaYV/6b0EVQr697acLASez3w6sO
+86gFYn80FnB8YKKiRKwy7GBYe2VLvFi8mc+e7f5r58lo6n8I0o4uGaXg3zGkscNovMSLodXR0uQ
mIva2A/xz4bYvH//KbIkViPEIupXArirEf0gL1c5wUEdAjcGKbfhesIoMXE4Knn1T9Mq8Ua+zQw1
5rgR2ntTBYPzyyGv0ce+hzUjYyXkrEarJC+7XyfZza82TQUwB3YWlNnOYEOqY3dT87VFWNrytfoZ
/9Uk7QTcOZi1V8v3KVIN0W+bFMBC/yUPTaWtLCte/l9D79JVIMfZN4hqAy0iIakBv9ZWNSOY1dfq
cQx4rbQMHpqB4NZqZ7dEFDyxDq0NELuh07/ViZUMWYWiBOZN5HOdmmBzw67jL4glD/jnUARAOCUP
zh6nBmMlSIbit+u4PsW4/dS5Oq3It5iP7hZRn+rF6wabiXoDENdWNh7hkkecT+pw6rzUy2rq7TAz
YXnvHEM4+4huS/117OtPDUy2UYCY8KsNJl318ai3pz7Cf7/VgLMyR6o5cDMx00wQ4Z5ArKHL3rJ+
79CNrgq+18KATV6xUV+r3yGIBuTkl07bgmfwpPOrbfb31xn9u9eTEE07AtkgXPkmTgFwLBAKEXs7
9a2IH1etf1C/wqCCzdzToRBTbBv5b3UoXQO7NjgbQPepaX7JqsQNwx2looyrx3x+Ur+hzqmsvuLH
f59UxDfVCUcVklBeipd4kEPKSj1v09ZYXk4dzpU9gX+PVpORdT+9BPNBxgXVS7p1y+pSNAwxgsTy
1SBlE2CxYURzZ8HqMedxVfaN2CAAhvK1km8y2m4WT1UqNYNYFbfex5Gusd1P14XAr7v0m+32po3c
roUjmHxU3KKUUbV6oR96GHNTmtDBqc69BBatl9yKZJ0+pGE47pEjfNfkh4wjbDZzEZNdicDdRZV7
cBoyVkV6EdHPFECPzcZ8plv4VQxjAeHuPS0yCFtwow7FI5skYJkiRWxxs6sW81XhtWQEY85J7LY8
kswfm0V8JAzslXSWWzjjvjc7g75JSuCG/NRWw7P6rwiEua2VTExJwQj0wFXbzrthZ3gtDBabyFrG
TDUPh2qXeL+JdcXv60w/urAZYGqAqPUE5HumYnMs5AZW45Hrk37i2/DXrlBeaZX9yQ5R3yene80i
6qHZAWR3MR5tLDx7uMlo4/SjN5bOcVIbVpOqoUAC0NitqT39SL8tcDcR2fxmlXgbTN5FcSGPD65K
MTAAdtirCScxE4twKjs5BE0Vr8FYub0BhadiunY9wuo0rx4i5givXEWZ6R0KirbMfttN0mIMoHs0
JedfflV+BVlr5Z/oJzAldVRMkPtH2RgHHQvF3kz0jIyirejqH2VtlAyez9JNWKOUtezdjAWL/b3H
w9zjc83BtCHT7qFKMppFSSonJEUVhclBWPQ6CzlJ7XwoPbCDMgboNtH1rbrQ2s8htq0gZxtmchCO
/glvUVXuzHE46zhajjUid1KebH6UWGupyEzHrC4LhJ8fi4rTXJRXFVKxlV4jeee5Tkaiq/UQLNtQ
NLQ00L3l1WsUUqQuN7rvxeOmL91tYwQOFqCw35HbwpKBB65sIf3Kom6psOCde3XL11jv6cedFOPc
xVW2rknjqvaDj+2ZulHz/UPpTPKBhNgNtIrzpHunoNLe53D8nZBet02CdLe8tBjRX7iZlmxHU6UT
2FF51KmvHWIikDMgIiEh5PEPraDqKz10jDysyNyUHKwsH1LCGzZtxNiehPtC6u57PvrNupYAp33u
7IZAZdkkT2HFLJ1k4i+91Fk7OhUVirAb4upgJVmjU/J/R40BOCgZ9iWjmIoSqDmWnkYCVXiybDPf
EMia91zb5IcTVv5KgG64ZHnsSiMu93L8TcVZMetrYvxWWZ07hj0yw+FDNyAnYplf6AOd9TTO2a6X
5dWKq9/w3fEK5Q3OM7s+9aG49m18Mdz0288fgoDSSOSNTYIyqLN6FsKee1vDuIPWpUeXzxpgEBxg
DjQRht5dAuNIIjWOyRj1VlE6pKHBM/+lUxWhuKikiorzochbt3Nyd6X1YFDvezkSkU5SHuEFSZGQ
EXLPNhTEOiNBKI1sV0J1DRR6eXLqfVyc0EULadDk8HKUH/eMggm7NYyB+pduV1dndl4KFISQPRA3
PMB9bT52vfXupDRwpbbXoRyzoboMLpEcxrjTUxfOR/bZDtvFZa76ctVVuyy8jjphiA1ezHlGF1da
VGXqRSRMdBkaP/K6ure584oNDCpMqXgU7y4hy+auBB3iAS5cbjNy3XZhoX8p/mwR5swD6zAvenYs
dBNgxQ/RFMLT0qPZMaNKkgu9ByiS6nPHCPzNGvyzSLO7aRRXi6wk6Pz4U5MxHh5IbbNPvV0u8WOb
4xa3rb5xQjZ8NPT9pe3oQDFYxFH7GSsYyBlQ8iSx06x8pZFBhHIzZjCiknfYjFgz+9jK1mkcsWVH
CCuxU/9BIGZBqhIIFQGRaRFpy1Tg5Og18iD7HP+NyINLofm72jEvdja8MJ4gATrkBnEH3kSiLpId
lpQRRbOtRNVu/cp6rdtAnCDZNknVjyvXQOlRpU5+DFz7yaqce+qav+u+/aUz43VrzdQAJf7dZOAS
BDb9RbQ2PO8vzUgg7ynGZ4+ojhxcND34fDP8mUyB5oNUNFPf0D3Yvb9jjsWhgJxrovY9G4N9yizb
NX6+p8rrvsvUv/0VT8n2Z1l/a/I5qY7krJ0zwt63C+VHuOLDbBon8uYof5XSkwGwmy7B0BLXA4Ka
tkE0EpV3xdi5imQfIW+205R8K1LQ9ev31pSvmREA1tBvDBN3L0AwxuPafea+eSlxw+ikc+wW7oxY
XmWb+mjk/CFHFqAqhfsUQcwiTPQIQc7pXy3//8jm/WeE65Ki/M+RBWoIhMHoUqTVGALRnaMa/v3z
JSkjAl+N/2oIrajQwHbkBqOhmPqFFIX59f203LCDvs6IQw9FC4xo48NM5wA/PI864VX1ttRg3ZU8
Su9Y+EY2dqVVEgl3Q9VUV00pGb2IsigMvOPyL+yV6nbP73wm4hRH7t6MOxd3MR0OUVdp3tO/DdCR
gSLwBDmFNKAvc8Tn9g9l/r+ybP/5xp3/jJdWb1y9bWxcBu89UOnL/3jjyLiqok5Fd6BNO+QsHONs
PAQe4lGNrXk1Nw9Z/V1NIwYjEnVXwjesFUdCc1GlPBB0cqgCKFcq9HeTkvnEKAG2MEvfFCE/RasK
sDn45YsBwYmPgYtPb9lFAdjWGYKCIWdbw475OjQhDwIS5FBLsHeBqqn7lPlFrAkW1+Ov1l4JHMoS
KCgU05Uq61M2rNhqhStck5YoHo6+LhJyGM71l0jmpwYT6P/zoVn/Efe7aMh5o6bl+iQIBP/5oeHA
zbxBs9qDlljKeBreZjhKT5VEC5c7Nq+dCS22iCkXeQSsy7GygePU1kLDcvFIyFQJGG9DqT1Gwtwt
4phF1jTPLB6eO1W0cXhyOqzMg8stFOvxMzDp5181m229DSY87kyLpMQNkUwOc9Y8k0nOphofm4rx
eoDS6gn8v+8Z73/fMxY5xzYuDB8l4/+yIES9yMiFidqDrrfmjnwCLfRxW8VsE4UWwW+RjruI6XWT
qe6tn5wXkZ5mcSmTQonAlZo8nMInp54vlvC2LH6EfrDUFcOxrVU8nCoYRjE9jygNKrWpRHZxn3w+
mZL5vWVO5i8j1vYFGgjWH40pXRKOiGCVRTrkpJiCBG1FXpOIXMh2K72KsHgfJVU6ovAgTtQj4CCd
p0WHlEpbnJy2Pro+E5pctbcR/hDsncQ+VkqIRWZyvTZyaCAL+AgTVbYPGtSf2Z1EzXMSTW8Z0oTZ
a138AOyu0FU1BXmGHU7dFWYabNBxA4DZR4ESa/N/XxFT99Rz+j8XMM8yMa1YGDMYu6X/xxgGhyj9
Op9kc0grRj0PFKv7zk/HjUk0fFHKR3d2mUzeeWyloj+5rjA3zRB/syfXPcJms4veJqWpq5XOqhTl
mbz3B2apujjU+SMtKX80uIyDEv7q76LUGkfMjat2ECkpJuZPXc5/vCS6oz3byTa5mUH+7WcsHIX2
CvDBhtqYcCioyrLG1ddt5T2kdn+fC5zkkwi5Hu6nUDpOBmhigBziZBtP+bbwtLeww/JbkOfwFHjj
tpu7syY6fZcN5sZvSudcGtI5O8hds4xo1AaaJObQl6EYT2EwNHynNI4h6WNJIZ5asDoiCvKMwqtl
vlLV6qjJ0c5uagncmBOXwNKGeaO6Kw2+J1zAThY8pQxb5GxWhwLdsf6oFb/JqZFUkeY2+XceRLvO
Z21ybLaGRUm1/NykkLMa7Vkfou8SU6qWEmRvtn+WgjIq6qurwWA2Zc9gOPVkKOFW4zm3OWwuqi+O
6uTDw6oXVCFe8uKuWlO6aGs9KWwozrsPGTgfoV6Trt0j6R1CrCNBsweGvIiZiisgl5nWeFDznD6V
MIiKf20zX2SHhvHbHsZnURRnU49dmkQ09IlFFT4HKk3mPWryw6JU7eKfVdT/0kx1rJgeghEQXokl
wikKpl3aGo5e7pQ5hrHT+2qrZXSiiSgvjevdMg0Fr1J1qYqzzVvyglVviaj84ufx0cdGTRTEom/r
Vd9RDjx0etHTRzYkXqEh9QERvBioQwno7BjaKcNAaZecrtkW8w7uCe29Xd96Az2/aIe1r1phKtlt
izBy1/bWM/PIP0K1CnkzL6534j0R5sfygMdNHW+ccnwmnQQFQB1hgBHmtU4ZI03evAGvouTaDgMv
mh9+JK+OpbHY0PfgTiXzmZ7c15jTzPxQmueAtsjw9JdRVC9EEF0n5ZvooJI72uOgZfPXw5yxSHZ4
0wDPyVw11o0lSBJRbXenAZwMBlDATHlvKPljpfGHDL0kCuzSRz9B+jVtuW3j+GwYDbsHnFFu+efa
ReGfdlaCeRNZ3FwjkijLD1nMW+FjZMskxDXM+FufVQaRMFuHqWNrKbPkmprySOCPPFQm3lHfY3Ig
9s1whyENyKLPXqpyYD9RIXH2HF8desujRkDupg51CEBfXuQ0/3KyyXzNZrDkbLhoMV6wGRNL5735
zBCFgyl0jAEgTgl6Tz0uCJaoO+At8g4IobJ3Zdyaa2la+I87XM0Zxoq+z/dupznQ/z2hG8GoUNKO
TtWGuOtqhD2INMuD1zrbRRikMqImsta5EtvRicMTqrKTldVil2nlaZ4Td9OMusUYkPnBBDXfx4OG
kKUslWfUPM3B/BCXRFZggblqvVFzuHrGQJ/tZ3vWEXR91JMQbN4i2kmn/R5NvutoYAwVwwFOSNKs
k+e1//oK2tDIyH3UTP2ZPGlzh3ztUOuWuYld6+YG1XwKunfJOHnwJaQochKOsijzZQcZ1HfJnoxJ
YhzQGZ9NBtIjeRgPIpy1M2lU5PTP38s/WvWd5SscdZCgjY3MtpzSLfs4GQWW/zAjXj/YthecybxP
935p/UhEkF3GiDgfaybNxygcqKlJPzO9+aGn/zlUcn4kPyg95Glu4BzpkZvnosDbW2rrakjI6qsc
5xwP5hURnbNfznI5C8tjJFZptd9ViIYlrMoG8UMCpeJPxjqkDV1X0nL2BanbpJPHRzfP4XdEdslD
nOROwsvpVXImap6ptDnAuQF5uLUMdLwtCkHi+t9Fj7zOdKJj5jXuuVZFSGgw9sMfGY6C2ezZjrru
IB1/7xlAKhl1J0TL+B6k+m5Ops1omn8sSQRj2pvN2RZdcx5j47dAnL4rxqo/k/BH5pRfRLuKAEni
w42jR+Ls2QUlPEvT9tZpBG3IWvwaRv57lgwJJjsdOUuI6ahw1wx5YrCNlZ7l9Ox002PZ8rjEgXE1
NVoLEBP0g1qbHsbXqJyNk5+cZk6gn6MSYCg09oichn1r5Keon7q9Xrh0yUJFKzua14JkWCRoQqKs
08m4LlnkCOzTY1qFaI9xLoARGsySoC3MMJmcfFZqNp7U+5vRHCHlPUhsGWvTI/QuT+LHBIU4xQoQ
KM0YkbCUZmVrnBYFcNbiRCF0EmWWVjItgsk7lhcfFgtX1XUgwNnwHbnodRCsXZZVq1TeDOTVf/LY
fbOL+W2pLophYgrDaO+lCZ0Xde3HEKF29KH7UHLnd58JYtk8dhtd+RlIqAY2sjtQnu0ijc5x/e9j
DFWTw2TLJvs1RRE59go/MHN37VFIQ9c1PIyY1qSrPaKP2i1nuQimFUREcsp1jDeIGol5NR4NWyAy
oV6f+wD6q70tdVIzsX3IqNiTak+ObRg0a8Kll2qeNI527ZTzs9o+Fw055hdU/Q1rP++CsdjpCwk9
SG7b7C6VNFhHdk6Z3txmUdyVHlapz10LBTrGJqhEMv6wBCSYIIldqBbUXEbThl2fUtrlSLVEmsMA
oDakuuwwIVoZPFwtCCrJTym44qrveZ0O6XMmEJ1pvaC14juLSYYMKn11X7T9pOR3iZfsvByMoMjk
3ujlbe6S4VgWZFUmVvzQ5ISB6O1u8WwtAmFGvxbrRqcXHdDZbz2Bswwh5bdVR2hKWnDOwqK/FePM
+AeX8NwO52taKQ9qYB5GTTw2enAj5QKu0rzS3eINceXNQblLpMv3LHKeVSioXrtlI7iZ6+IdaKY7
k9jEqtPF1pzEVXj2oZxcjCbOYWmgPaU27lvvCbXEkyxaaze0qLg6rznmC5qm/ICBdmzC5qqrEU2k
wGOJIKu3r04qiWDOrddcAZq1ctdoKXiMLoKzjHuKFuvimOim6PSHFucL/08kWOXkEa8KEbpOdZER
wgyKZo4nKyQHVddwUUXh1xAz93i5I+bYAoukjCRCtn6kiJarBWwZQ/oTb8h/eEG3T5PmA2vaMYJf
wVecyY2eEiWSctLtseiRq9gj1VMZURcxBHxj9TNDI4ri3mrars21H8sLRE6IoIenwCpJSUyd9qZM
OzbrA6ut+KFqzwU/CBlM2AmH9D/q81Y0rxnUNSYZat8C0CZNaetjrbokjVavfem95JP1KLTuIfFQ
QYcNSue2CW56lCCqhb91Az66QK8xzqSPjukyypFT03vnJsl8X0fjDyaymFvT4wHpJJeHYcgmOgR+
0QB9JmPQ+wO4hZ5fKhNYUakr5H75Q1AR/JcEl05ZURNlRQp1i1Oz4emWFlHjEIEXP/hD9EeLHio8
56DVb7oVftfaTD4N+skK+85m9Mjvx4J5lSXnGk5pBHtE2qk9VE85fCurD1YX8u8TLSITiM9QVals
2Ft38u6zFPdDNQWfelF8GyZmAfXcdkb87DIoaujqryzMjoYCQAqQX6o3glin5s8Acmqpcxypf2uv
Z8xUMDO0RAtQDpV0HwUB2Ke5qY+FZSIXc22dRuMgNR6dILSdjaYxQnKwMDf2wt47MWpda0y/F0SE
MeubSAsZpgwQuFFxQMu3tZjprgOJtJn/0x+DRzCoraqX4qHf6oMfKq0Vn4By+1XRvXRsHJJ9Ruzj
fM6U+/3vWhZxoWWV3oMx++lH8RcTiwVodI2Tui83oReWu9HYTTGdPCJx9IXk/ePWqsg2pagmyaPq
aXCU565lKNh6EN5OmVZUP65aEmeivaYm40WyeC3Qz0zVRKug/PWp9ZOBgBgGlcNj6Y/qmF1bZce0
FRH+3hDcFuPU4sAw1E0lJu2tNJEmYadeALgFtzZV1ey1mFI6ifuGQAV0pRGWXwq/QuHMtiyZnMSD
mgFEHojVw2afMQFc3YqLP0fH58iYcCB/b0BKq7oO2/TJmd5J/di4DnUvlf1gaDbe52c3eOznbl9U
JiNK0Z4ck9ZAjOX6sDhJTo5aXLK1vPW2y8VwziTuHw3bdNZW6+W7lAG1axvhPyZd7XGY3ZeuLsM1
QXFwPN0A6m39ntQqm9GDyq4JV1qD8Jx+DT+ZW/MQlQd73JFrWa70xPW2zLAwO67i4ojVk4mdqAy2
2GnHnBRho6TRLyTd3nIKNvnpJNSKTzvW8afzcJMV+9SOJbsrK1Ja0CwKG9e+B0CrtxQHmbS3Ipyu
xmQgwMB1QUBkebRq3VtVE0YizBqnxSAqo4PtkK/pdxusnlr5tBCcS5Nrkp1TW96lJ8w2CEDfm6L6
tDpiBqv5sZU8qIvrNvTgKx0x9jvrVx+Mt0BrSaazMaglY2kfU525ypn7p8IGQaSOdyFxG5bcA8iv
J50YRIa6VTHYg27i9GXShIrpmHptejDt95zBgutCDhhLFOLjRDaev9YvmTBkn7wA7wFDFL+bSX5X
mYb+08t46Kp0nefXNEElxFQF0AMem8WzvDhPiBc7sqLdAlt8LpTbNLHX+d30OQfGhdzz56GY0xVS
eICxIFMqhXIjgvRzga1wirKvxv0vL5yfRnTbzNS6kbb5zsxpZr66NxkOD03l7H3Vv/ZAFajG8Gyp
XIcw0qptoVxeim52BWZZTn7pJzWdvAapRQwCqTIgn6RCcC5WOA6CvztfWjfXtoc9hs3cKQfi8nRl
1rSziQv1SxPpUvZmR7yVKhXHoEdDF3arXJV3omN5Xh45NQaFSC4OqoiifvjluWR3VYh390x1zm16
946by0qviaP/KXueS02Ld4PLJQkK0g4UcqwSGFud6fDLluxn0S8trZAq8yn/paSNRq6QRLnKE9XP
2iXUHDXbnFVZXUOkFnD1KaBzA5nf1M2x9+AmWu8G0cTOomokQlQVr4VdDv31cRyLlKGZzNDVta/B
Hj66UD4Dh0E4ZEwZiw8JMY04qzRnuRu0Jqm3y3OxYAgaBAuUDwcEn2SYMYHX1MyINrPNwlwsBFbn
/Az97nXxEgVYm1eMGlg5c8rEVz+aABLn93jUkDSE8Y7pTwp75FwZ/MgnmTtrqEYOnwFBCabT8NSH
uAd4PgASiTFQcMY4X4jBwlra0zurWrq3yFOgBz1qTXkNmNuO6rC8GDmLLxHAWKg0FA+ovSmExoOl
djwfySdW7vyq6jGrGjcF0TXKL0g2hMK+VKVlUHoun3Ia2z8kdac/AvgsFi/jzZtJ7YoyHV6y1djF
iLqi2jHC/jzZ0bfi+pIYfcosHush3S/HchSrO9cwqWkjbjT+36WGJXrUvJPPlWfgDcbiQq3jrPrA
dsx1JPlTYUAjqpMFbx4jA8EpnIRiXdCfuWudag8Gt96leA+F7OadojCRmsF5+VyWorlib/5oaW5n
EbxhfWBBAMtAUW8+ZHn8sTxDwjDkjgkSGFa8ahtV09bvcJiojBpliXNHxivnfnRdjLS+MuArN6+n
/ckBKXAxBXu8JZQZ6sn0h/wOcKTP9MHLStFDaBvTuCUr/M7cLfVhvC8Ux1wQSlC7r1P81n85E6Oh
R5u9J/Qe8eXcS1rqVQB0QT4D9FKZf1teeU8KeU2CCbtlZCz8t+3thIX2ePFPaj6bqlmzcxZteZlU
mEDhZSWjfPY2foDKpm9QN+uUUNt3Cp1SZQscWaIml+wWV6Gq5xIVhWAV2F+VA3GRjThWscvtFMhY
QGojn8KtqR0sr1q7uIK25KsDG6fcterBgvZhmJH9zNzWGuHHJHc2ZmdZ2weGXn0vggEk9nCmpIxL
K+o296bRCNClUUvmngIlcu94YQ7qI2Ol+9CDaafamUR5a+22uMYe1bEiv9Wql9b9FrW/SnGMrJUc
8z8Kg5Q9NeTi4Gb/eI/I0iHJgfvaz7AG63h9VJ3OLLPFJzqHzlG6JK0ubyEemAYdlDOx+7GLLvx1
YTCWe3P0w9uSa5Fhs2aPRP3bRYeKTICs1vt15ph3JvpBivNcJRV4uh8RXKdBnAnSi/g52QK0IbWJ
XzVqNRcxMJ4WG7c5LYRYRYZ4mXJX0PHS/PVcloAA37F3VoOGkZjbYilWcEJdS9L4SBj/Vp+oerXY
aujIlKOjNfW/mHRhmxvYs3rlONmlBEGenTLfLTC/TmNqbMqm+EOO8IOqnOaMEo3adkdqIq5iZoFB
k9fvugEME+IRLQxmuJvzD9FjwPXU9CRVSDimbZDfMZ+XNaNVvvQ0RdCU4Z8k3dc6E96/Axbfcro0
epDpf23xVDZj79E6+2C5BglLDROpsEDP05pqI8NSQbcbFRuVfAFMBL2jHA5F033pEB4aMSZrc2Ah
Kb6RjgLuht6xN5h6pTowWxlunW7YoCUjg5NoL9QYw28CkPfqdl/WxCxNeDmCbBc+xNVx/RMsj9kb
i5YqM/XYR8rv/PYrLBB9cUntOF77fhme4DTXUmjuRmHgS2SBnzg7+qjHJarAUKb4eALlrRzMUgU1
5PL8EHmIgQOYl3lnhbVt5uiiai/bgw+tI6Z1ySxct0mDis97m0RbI+N+W8CEBcfQ2okhHIP5uoRj
NPmE2jZrUXviBxoyllE/iOmhLe8U59WzFXPnzGw2rulHu/Y222zdGVNLd4XPbOn6e7IJQMo0rKfC
cV5jGPBVqc2HseMeKMnWRuw9GLsqO/Qq5qXwqgett8kgcaefvvxaXOohk6Ra5irx8YDVkH24durk
EuPUZa4lW8GMryuQplgrYUBHRwQMX6/zgQWeEMXLGLMOWaFgu06Y/VgwYqiHRys3in3XPdDHQW11
sn7vWJIVslKQeMrdeBB0RsQTQ+Vw9y8NdDe3r5bVvw+SAQ0m1ycjAnC/ZCyF0CUarK3smfMmSUcG
V121ZPjzXrKvjDERU65TAroMkPGU1FcB9ajLPqek+GnGLBGwc8NazjprHZIt00OcoWHSScTWrhFy
ydw9J6E+IamznxnsIE65HB5FY87wNcmj7aPBamZ0cIUST5H+rpcOTyXg7HZga4km117lM+ibACXd
6ARLL5KLjsnxK9eJLi5FyloErMfh/OVR2KLNwfVSemoujGri9Ln4KARuDKchBajxON7IhGyeUIRd
mbtdxEPMFmXVj2hPW2aNM7gl/xgda1ExtMbwM+3adc/EwbXX3C0TQtZBkrtWO7nixJbkncSFABEO
B9WYgK7Z+nYBULjUgqrkxxKukmTigUF2r2rfFGjQAe77MwlV2MhVC5/CDnkGj3kb5b+r/seyhC7r
WZneE5emwKrRUto/8iDZhwn4gDuMYjU2zYMH97qjzb9rsbM1ivo5Fl+D3/+sBby6n3LNGGvn0K2h
1Bs9DJhWdmmZ77zQeEtUCMV4vSLND/z1rrq7MgoOfiJXA0Idq3QBeaK9mC/mEKt4gBa8Bv3yzq6D
s6aF+8LIfi2hHIXGClcoaBoPAZGgQJZR6N+CjgostKjAfJZzhX55hAIsmg45xyfpJx8oDgH3xtUC
c9ZQPWv8hPtg8JLDEgy1KL0k6e8R+8AiHFDkX8YAP+jo7AvJE5VRSCqvLbKvJViI6fXQS5W1YQf+
0f83e2e2GzfSZetXafQ9/yaDZJAEus9FzpmaU1LK9g2RtiXO88yn7y9YdbptV8EFnOsDVCVkyRYz
OUTsvfYaYus9btJXZWCktk29wHffK+rvbtHcQaL8vozrYPvtp6Z8m13qIFx3SrxdlG8DZDTFGepb
2JYNk91QPXx1W7wg0TwuA2DDYWIHQLOyPO8RL8AHH7rfFlEGS20A5731n1X7NI6U98Qyw09VcrPe
UQ5WVIeZovh1VnYnE0+s51x7X8BhIZWceOyBp7o1ExKIrDbX3Whgwue1C8damevgSIsqvxKIirpd
D/ltvdykDEZJkOoleSpk7zCIP3ch7Fl19rm54fUwgMza8haY8FZxlVAvHJbab+ndCu0+yvzt7DLT
JLaMbEDI9klRQ3yEmG1i0ARFN9rjZr5vY/lmCJZk2KZfQ0WpDQ0yPRvBiJQ6xKzds0tPe4r68q01
3GrDeGftyfYerhlEeGUlprq0UVkiofez8Jj9rJjSBNxgHaABfip4vWheGhXgtrQ3rXIaW8aoXSe+
kxhIgIb9PbVHFIXKTkJ1NgodjdgB8wY/BnN0kCXSsqX82FHyWUUFIffhGPcuYUz6XVhgXd+b9GeW
XZ1w62QZzZ2reiDiDGqaQFejquiFAJc0VFoOnq3VQ1zTUGTqg4aqAmi7B+0g6yzf+qSqrFyjeVr8
u4i4zBiX7uDNu3SAAu8+xq1bCTW8UUHysve1HcbT2R8mkCVGyYaQLwodnwvne67VV+VopXpGBh+v
aFoOVVo9Kk+RIrJvZ0APQGRqxtFieuo9Y1v6CRUhOkxWcpY71pXHbNZfFu9DErMonjEA1skFrhI0
xI1yo8NJJNv7JjTd5gYQ87qgLMbIyhE25Pfq9WsBzo/wNIIGGJm4UENVn5OSt9yfXUXmKQrfZIAC
CYZWy0zzS6ovU/WFQqkaz+XJnZW7nurBFuwJjOJkUr2kVoZzOAW9OstuOd9lpXtySsZ1s/yWDRUy
GSi6evYxKc8jx/pOAuSTujymLcn3YbzJcs8wQHIfcjU0QCZmNpVDfcg1taozEj42dMZ46seCEm1E
pbGqVGWlTvNSESs4femvR4eHfnErUn97wh0Otjgl89IBttgroDxObia1UKgdHM1R0uK8140xJAnS
jrpJU7pNkG1T29oZ/TBdwxd0yZ/thoVXq/F5LvGp4UzMqtR2FXyP1+WDHNGrKZbn3MG4riv3vOwk
PSwf7I50Snnm+zGJbcwF4s8Sw8Jszk6WH+DZxhLV3SV591mtNcveb/vzvQnxaAtP1Jp2yoqtg46z
EkH04eODsbL16MYo8TaM8vJTWzxPpv2yOEipolea85c0925Q4Cn7QTPCxTp4a+/1Jvxcaub38ski
o6wgEKHkgqqqYtlsNBc16DTtoES6vipV1UBB3DeYJaysvj8SMXZEJvUARf/SDJ6yJeZOH85EYaBv
1ORLJYTJIDFm6Uq+LPWtllvYtvurqLFfi5pwzgV1MAzAANtG2SgC8/87Gr/nJJtO/+hobFvmD4yr
zbW9/tsf//L+mr3/17/fXZvm+i3smnfmmD/bGi//8k9bY+n9C7tgF4zNwolYKu/i4b1p/+vfNcf8
l836CcnSMfHI52/8j62xJf7lYl7suNKVNo66Jj/609bYMv4lTNfzdCipyvAYm+T/a7r8J7Wz+eXP
P1I9f3U1dmHI6B4kRMPGVfQvxreeOWHVUWrlQa+H+4LEJB9rWScszZ3mFtxmLjLyH07S35BL/+6I
QtctE7qaCfXhF1JtmpPXPI8U6MO2wa9gNbvlq5BoOugGBj/s/oGW+SsFTn1ADuSZugU70XKV8+8P
VNYAQ1WmKQkJJekOi0KI9M50KefkKqv58vtP9jeHgiUsLB2zMj6dsH4+FJbBBpXUXB4U2pCkyYfi
rJJbpfDK3x/pV7tiPhRHsl3LcLgH/nLVWonsObTZ+nyN5BzPZbloQnA4Qh7+6fwZ3PM/cQjVsaTh
sU96Nt7bhvrUP57AEhuXIuRTmQkxjRQGF7eqN6UrbxAGQIusdOzu3aNRt4h4p2rHXOTeDMjkFPnd
7z/1rwTb5Z0I4QmupiEt95fz60AO01pvKNH4aTvySu5kp6TS48XQpguk/XNjOe8+5iK/P+zyCX9k
US7HNaUEchbweu1fzoBm2IXpGCrkhujEWG+PROHCdB7OVTuemU5DiQhu43y+xG5Fu6lF19qqmTRg
w0dIESikK19imbz8v7wty8QV3XEsiUrt5wsj66ITKZriQ2uR8B2k9kE6HK01B4ZAbvudWg7BHd+I
aaoUBE6a/NOUZBWWqv2za2McTZ08yOD6+zf2t5cJKjDLE7UBy8vP72vuYrzb4I8fYBvUWFkLVKgd
mccTZeFg8UQwZHVE+7kURfUPa4vxKwl5uVQ/HFv9/Ieb1XVJldNg3x+o7B8w46H+ACMnbAglUT1e
Rp39W4/HwyDl1yh6zWu//Ye75e8WAQzn/+fT/3JVhiQLUQHyDsikJRvbGS9yjK+LgXbMkvD7Uy10
469n23Mt1+W+xDFIiIUC/MMnLvzMdjPE84dCL3dQMG4k05xBV5NuHWzGwkQH6WufMmXEq3S1hE+l
7nC2a/PQEqW86vTpxuXfTOl04/ncO6bmncbB25WNfimDCLVRf48P+dkyu3MRYwtdvKmyyoviqzRg
8Db9eJnTnYf+swz2ncwyHD74Pervd1K5OFIKD8W+mMznaUJLW4AgNO4t5KabSsWbJNiarWwUOyuz
u8/nmrh62+BesUGAevhzPFBjP5wtSx57waTUCA/4MZCXSPPGFc3vFvRfs5grVdN1aMbHqMJPKDBP
fjEeC2zjUcxA/0zyx9YhTUzHJWmdZZ2pQL9jVgWHyTd3TTxf2ko/WM33pIuvJETcJCb+0r23o32H
jTj0W+HFH6pFVN2zup+Exy2MkY5J1fhk2s03Vy3F6szoCRrzUDS7cgBDGsU3zcGzTlfk6jDaC8e5
w47IXw18LmOUBzgpL2nbwbtEVsb5XBaPVo43uOzQ5telth6n7GpwTKvmBAlWvMFj5DtM09mIqL31
7jpofDh3JiQ4JhmyJxPUd7gPhtZr14XBaDhzuCzFiOtuVsATYwFTp9+3qfmTZCsK7cXGjBxud/aB
O+TOq2E0OIFK+wmhyJHkG4f6jd+X30gbWFkjH1UbWHrwpbr0UX8fe++jW6IEcQfSZ9gnxIzJgMe6
WHqnKjQeoAAMK9/infju/DSaqJDYhD23P3sIibMMymDS8++9xts+Jcr9FLPnq2dzCnK/Ygz+verH
G0tPr+oQ+UylDEeVNrnbqeNFU/WFcEEauvSKpOzGVmeK4odQSix4Ev2i8nMULJUU+OfE2bV3YIeY
46WqIJcBjblF8GQWAmfb2jjHOMRCoeCeCohU8oPuKckKfrnZwMfB9IcBg5/RIt72OZZnnhveWDKt
IEJMl5l3tM5DEtPKSFs3VayExjAjp+pBpYW5EYcTJherlt60r5L74j0ztsaj7WCN1ObyxHN1u7x7
B2buajT6s9p346pBZXBVYimsFq4DJNJhsm69FiB2ZIyHV7O5QkJ5Ubcy8ew8yrq8h6xK6I6fHWKD
axOx2++xPsU6rL+YdVzuyL9qjkk8vRpRXt9C9MTiIQ07XlAfMhj263JX6f7I/UEmc2DGD8vtCFno
I1YP7qyaFfQ0n0wRPDltTvqAw6GXpUSZYQ4SbmXKs1IcWG6ZZgwXM2SfwqYQ+Y6P5ayG3iIoCJqU
Xnhte+oIKyl4OL1kP03PDfHG62XZ6tVWH6pp5sgtVAbWehxTCXdquiDALDawV/RvTDZ6XFD0mW6W
Ke+ZGFVM54uygqNMDAKZpVh+JK9OnVy1yjpUUfvFhrQ08Qz03C5GALtFg3ysQwGWHVuWN1ACjy6i
QeB8ssvUX/C6PTbNPGROf6GzI8xZ421hRMYpNzmUwVF89qFNrZn3OHxra3fClQTACLoeaZi1YyFc
rscbvY60DbL+Ox1h3sqbtW4/6Afb67dj7YD/mtG4G8gUIb+AuCW7HlFfdERfjeICGY6nSxaEG/K+
ZdtNwLE86X+w8gxseEqVDQniRiQhOd7+3WwH9i2cBeZZYO9bwDe3sIYTNuZwRcLhZJrV0VHJWk2p
tskCwZ0Go2snde2FZwuFjlRucHS1om3uYNhgHBrm2ToorWeQQCivY0kYZRm/YkWFxjK3sq2XcuJS
Q98SaYW3JibqiPCny0K8W27IpXiRXfyhtgM9Sz9Qlxw0nVPDEte2mBdOrf6dSMjnmGDuXjeeBt+7
mRjJAKAXmPC7ZFssl2hq8SvJ9mOGlZ26+btswBH4ZCoMTIu4ofI4vxpGMmHVB8jTgNtOFcpam9s6
HPtii6HKewf2s7ULiTjFm44DvFnDM/NdBGS0SjGMBkTxmacE9WvVcUYIxd25sCpaT3M2dWV8lV1D
NvRMcLXhJS0YIZMNGaOrgeZJ8kug7bHKZOoyMr60Cf2GUM9DWc44c4wyRNAenJyBNw9znBXGbzc9
BH5c2+diUxIVKqYZeRLmDYispk1luC1sYe8Y5bm5CuGEMKAP1zzIgkFZcZeXkmlUT9nuTu+V22KN
zLo1sWcCcb1LHXAuqzhJfYLpR2qG684dy51pc7CexbyKTYC7qN+iWGKwra5dQRwhXlkoRK0L+s6H
ceR2abMaWzdPXPFshpyvRxoEZHK5aiZuYcpldxzjyj+8Fxaj+hzzJcsCyFxqIuzlv3mxTZPkoYaa
NJxmE8htZQofprDDgLEq/UU4mJAAW23dqVrWV6mY3fuoozAhRYN0UQiUVnHOW3nJyVAmp6F7nnMI
G2ott+X9rNukcWHAug4G85OTY6exLEF2h04/NrJtWEJ6cATDpPJb2dgX0On3dOSxNV391RkcfTPn
MQEKM5aRReSB0RHhwZuZ0w3OQrcV7QEzgOxEo9luTCvAXgawu+06XFWFvWmDHDuuMsLBvu1IXEX9
a7EvbuZJFgc14XOEwRNOYdDxLCO0Gu3bLo/CVf4sWrd/zitmMQKAXszutykbngzHHb7GgbsOE3kK
GA59IS9Cd3ZNqw0vcWHd9r1ZHmi+yUkdok9u0+s3mRcPt5pr35AH5+/NIr4RVb+vsFG4C6oRg3/8
V9etCKyNlYbTWknkYRCAQyG53ufaVo+MiwdbSAI7rsWYvkZspThSQIiA3jRVRAB7errXq7nackNH
uP7nZIxlLrHotaZvZFRNm0lMW6I1jnVokjMnnvNBYv3zZenJLW576HfbtnOU5Z1BrsWIp4V5m0eM
3WpbPEINIXyuKB4SiQDC1txDiec9E998G6Zhto0m92JEU3HEQG5TJe28DrLuUTeYv9kOOTqiCW6s
rLqprI5oZsn8VrZTv4XFgP1M1X7XBnnf5fh+jKLdRbjJ7Mcyu7GhbfFQJGcP1387u7jQv6E38Hyi
FKd61RscJaF0wKOSW4LXXabR4YftfGtHtg+9G4wdFFcyJYqH2jQwuSIaNNLqYm3EG92l3upH65Ol
MTebAlZyQlQotAIak8psefRJtF1NnnXoswTWaBHuHZMDetghoTG1lc8PW0AvOuRnxAORwcp9OW1t
r0Z5OHmoHKaohP/XbYI60bHgKsAMJWISHL7sQwiZZXCm6jaEron9aceONO66qen3BLI/MF8nQb4o
SR5tLWL/EmfbECRMHdt/biKetHkeiG3ua8ooN93kboQCUqC6cQk/dxzie5WHjJq2Vc1A/muAC8bQ
YdyrYWpUs8Ns2tCfNrLUUTwwwUI+6m0Nzf/KLIbbSfFkLHV02bb71sYL0pYwGWq8W70+3S87HWGk
NJmoxjHlREIyBtZxrlHlBOAELGfe3s/zs6gssZ8Rx0duYB46D8Ywu8IewgVejCK886DnwF54Tf0q
20198zWtNH83BbBoCT3BPKv1VAQRluMo0gW55UZDUdRGwd5CaOu28sV1kmhH9yZ3ftTfyal59bBJ
W09kQ6zCSFkjYGmnC2qDuXMP7hhQIOaU6UZn4qLGTQATkOLdEP2+7zzMNzH6cD3jgpQOG6CJMl2j
TLYjFbtQple1Yf6BLiGBIJM9iah/YgDhFc86bDDrDbEnDFrYRlIVBYlDICsOBzeFVrG/C+osqdOZ
4ViPwxWLINmQCJkoW5PQ3AblpOwy39IWTYZPNxP3bbmr4RSNnmQQ52B/YIy8U5MLNGjIx+S4Xs7J
bLovRU7GejC9FW5wv5S6bUybiZXRSIJpfBH4TBOr0J6JSizEezvxuWEDXr1yryplhEEX8gwhujEE
l7ne7yO9JgBV+2yzdrAI+qsRV4HtbCIO5n8iQ3BcrpkO1Qw9e8iumC/5D1qKgYeX861ygEuTVd1O
ULkRtf6xDGgNRgwHWPNuXd+G7taiMd2VEfExFsP/3ur4/VQXDERZNkh28FGe+w5SPQKCYHNwGWPV
bHUKa+nUWQhddCFd5Lz6TfwVvyFsNmoN6WJyFRbnf5gbOk76NGz04lPFFWtVqEhKR7IXOSe3SB+d
fiQq3X7OXHmPFddHaUHNjdtt71b3ha8eMXu+2OzT6zKqoFyWDZYE1TO+v9l2wMCi1HF01ao03Rku
FnmkR9yYPYx1x8p2ARFCWz+Cr2BBx6e/dAiVQYC2oKGBS2tqqjOLazNmd0tJ1eZPkGzJSKb5ggOF
n2NDAtvMhqraUtl6X0SLEbxKpYXas9yhQdeoeNP5Js7SjVv6OM/Bnl7edufinl4Ywbo36BYQeB6E
qT9ggFJspKsIokpvIaTzHKWeyhCAApv1ZzPzhlUWGgcS00kInW6imuK4czjxVPY0aBhuMoj0PKwe
u/6cELOMh0xwCrLiThZEINhY5SLyuSzXoFNzXMyoSZ1Q70Gtq3mhegvVH+vh9GZBW+ky4j/LOoLa
53vGyjFh0CxdspnCe3G0e92m1JI6YPXMc0imATeXehOiKTaeam1zmd2pYorzBE9aNatlPN909qsT
oz/SiumUC3ErK54Jslif4D/fOs50kybtA0mjBPzOJ0Z2WMPl/A31qxX+YQc9Tl6vFtkFZTdh5849
kpvhowekZwp5KDr3S6lC40pjvDVwiGLcGV1N1aIPASWZ/7bAb8ubN9SeU1rcryIDqIjZpLA1+2hl
Tnow/1JLMnBerzuCPKt+F9lwww2fRPLeR06zMkZkdsbTaEQSCGa8Q+PTrTX7QeshHhNFpRaMjiFa
SjCizmrjjHDeI7PmJuX0aBWNjps2txQaFMH0ep1LZVU9L2hyFbDS1fYXzZWAZ4L2MrGmG7UvQ74l
zCV/r3ueadXU9wUle2cwrcA14daCiNJi7LtufTzwqsDdUmJ425ZOmDtY0TbMiOn03tDxdlFP7azQ
MQaO3zFXs9fLPe+aFXrB5UHbueOJEIUvyUgDohZanKei/ntd9ZjqdDt1VcO5O8jCvo5peI2Nb4g3
SHmQCTzwnGVGe5hgjpIRNG3miI+tIIi+4ekJxvFsO+SYh99wd55zUJVaioBd/egT/4vajHPS+0/j
PH5SH1NqClNmUSxbeW+7gJkOXvkLcNk1gm4SK848fhU8HZUEqBiQx23x4gw3y2zAbBn8+i38GN8n
hlcz5kuloU4t03NFUsM8kCwW8vhjs09zH+ZHxMnaeqFLGlDJkAufYh3Qq88/TTKeoQTRdyjAxw5g
VVmgGnLgXYeNdmTUszcoEh11ay8veP8ATq0iRcmq9Agi9hQeZCrvRzWibioGTAwstnIYHx2ZTtsF
WAhfUhubBKL7mnU1cOMFEQ146xH1WnKDG1A8BREDqhLoOsOgMgNnT0A9Mpx8FsTD9HBArTsCqMWu
BzuRtuqtuSsFBm+QKfdwhujWF/iM2ArPTPD88+8GaC5Tw6rucXJiwcfkI4718BXwcFvVpMB0ZKt3
BoVfZmSf2t64W56HlvSSWtZ09njtb2FMb/Bt/24TXb9JqokjJ+0uGAlVdN9MKQ5uO3OLL48fPADT
x65gabV9eDDYcZ0MMMa+oGebRsSvGBj5qr1nv++r4EMGLNx2Om+7gbYIttaxHrpzOmB4VwqMfAH/
V5NhBchJRgJZVCMJCrt0WoGCytKRlSEvEV21mbtx1f7IwGW1YKSZxq4bAbrlNh6wdKtxyGpA8HqC
u4a17kscgtuQC2Kn3JLVLFhIQe4ypuhhVB5oTzWUtkMBMhjuK0iI0C/wU6um6LmRFQ5Dx8FE71In
qYYvLtxRs3gK8S/DAhKptd/ci5jfXbG89vFrG6DO6kk8X6U2eRx1b9wvvWc+SyRlbrhJG05R62Sv
dTvdDjGMqMnvtHXaZmTM2c7VMTIqhvvAtO6tMftYUBrSuklrIimlKnH/ldiJ4+Whr+2QrQ3lwR+b
HaUiKYYVt61Na+zZGITFMeUpijQnhG3gKUgu8y1umth9dxNa3hq6F46UWJAqQKwkGB3dPucu8eBo
Eeo1oHt6LOLM2amlZHFPKz1mSKGRv1mj/OhGTDhdkqEKUAS0llCVH7OJLSSeQZTm4lMztw+lRuvt
FwlNVGqzoLK9YbOMlxSq/qVnxuweyFntbYmkjG4d+V7hFAxjh+JIQVPC5sEk6Qa1XfEAyrBiWE0Q
Z9Nt6sDb4TsW81dgLVlddlVuLe60wx28u1ue5UYT9Kjl/LBUc8sHpfSaNqVtsTbT5IHMZp666GbL
L7W0fR8IgrhhKjdu+dVjwLhPqztj0j8TKwLewBDAD3DSiFDtmKHpAzngLATNaS0tquuhOhZ5gBkE
d/2YnKsEU2KNBJENd8i+yafP6Nwo7pzofvaeBgeaexn67Y2Z0oe2UuSn7q5hL2UprSGE5dkp5qOd
rPGouyVNQT19903nTSNgbUd7vrcDTM4sb+ogUWafyqo9BSVMdnxKFXtpUoToLIfaRHg4qQ07okJx
aTyiofk8B66DXyu9rt82sAmD8pgnDmazMu43GJghCY/E3aj33fOkZ69Z0sMvtEnbUvRJzdvN9ngm
REvbOsB360gnII4gQ7hbhVZfsIecR/tU+Nj9FLOJgtpMY/z0rBt8pjbdKLqd3lf3fZIOKy3ty10i
8FOSiJvhkHYqijhtdqlB2RB340ODMdGtgBEa9rCASQwAVPL9/hDEw0vdkbqeRaiLKLdpj67QXMiP
dV9t9F12BsurKbUvbeEpjDSID3NJUmepJ2/w7BBtQ3q6NTBTgTSWPxLQGRjYnOtnWXXtbtGgZ41s
T4l6wZmugm2GLkSoUA714hu8dJ+xkjBO3Avyzxe7cE5tPFH+654G0IHWYddP5VNakQKyvEg8AQme
QcgUBMWxCUp+fZo/4E0WbKdeI6wUJWdo4Idfh+DFUpk6GFXQghCy2vmQDDeyQNTcpOm3RtfEqcv0
z3nJQAF6u7HNcDRZFYORnZaXKPE/e/XkbYVZ2afRDX98Wb4XI33ehlXyNSKhZEqL6cjZtE4kbFqn
5atf/miGnbkPbAKBC9x1LKsbt9LD2FLLY/30vy/lEKQAimW87SsfCKcaowb2EHJ2nxBlre8O2G1h
yh1WQ5WtHFYBM7pNAvMZPR+G5V63G81x3OphdLu4WSwvnbKkqBv1XAH4b//3B7HPgdIERMPQTOO0
vAD3iz++6pSdDuwkfuIMCpvUhcXTGlWPnqYz3Cv1c5MY+rnAtmeX5ECDoS+PIXTx20REr6asq1ur
xXl00KLsoJFKdeIqnYs2WGckDz7rsr7lx+O9NIhZMJM0PnopFiNulEdrcmIx+s9r88k2NPEUhXq5
lTGmQJ4H9bE17GZnUREoeYSH4h49FzeU+iNAe4VIMlgvfxoH29iC8GuEZJAJ0HW8nWCYyvNsZuUZ
v2cHaBycYvkeibWUH518tLSHkYy6J9RKgGKQyOA9WnqRPkSbkdZQ+VGFPej+bCUWGxGuIU2nSeBv
9aWdh9+NMYDpqExAcuUJsnzVq6vww/d02ez6wPqE9DpEUul3m0E4nzWdLJzRS6obnCaCmwzbE0hk
p169LF+NffgMcDavmpId3Gn08RTI9CNm0L5NGBuelm8tL3ri/fnHssZwkqDrFNlERvATcwYBJnmy
Q9wIjKek5y4XRYswJLXupyev9XumTby40/SN7chaSWf2n/HcLIb62YYa6NfFdCAvYCvUU+yop7Od
PH2PKuC2ypqA2w8RgJa3OxB3NL8G3xGBoP639W073jtdnSg/SGyga6wVIpaaTVip+rTeTq2BjZh6
xNE/4DXblqTGRTqGUxF2gXF36hNJ2AhBDe0pVQtN4Rf7KOm8vYmZr4EToh9iDYtUR6en3KejuA/d
eMsoURz8dlc6ibuDm43FpIHjkew9/DH4VVK30W1k7kMXtyH+h8a8juaR2NRZg64o828VTsGnaW91
Om/BqrsT8Zod6xomOJSEfKm7FoE2bhBvgSLGde5HCEln3TotXy0vJFr/+cfILsUu81x2zu5I7Aj6
trzqT6G0OMgQ/vnV8j07eCW1YT6CHhMO6o/A42E0owtGgrwSiAu3kN0tvJ6bLwhNbuzIYYue+scy
jD6lYdVABq43YVlPByNoX0XicOXHVThNOuJZMwV4GIJbP3JPAn+zNSG35W3p2YB0MjhatDwkd6Aa
LPWvvmvtY+emifVDWIxfvKq8zHb7loxUjAYB5wN1KZ2viE+ToIQPJvPVjpHMd1Eds5KED3oOhoFx
AbiH9UUXNThB33yvKMrbOu32EIfL7YeJwXBkYJM2DK59DCcht4YDjQwNjSudclMkaPw8p/kU29nX
RrpfaUxwJUQeZ3fBVzJIr5NVQ/tvznlgs6zPNvOQcRdo4VF9AF0Me1J8XR6JMcQLWOmc4oniFo07
hZFAc4vVJCDLuuyDXcSCjCsWaxue94bp3Kchq10tv0Sp+bme+SU1YdfuyDY3dFhahkCNhp29BcSY
MdNwX4QXfEXr8xWBALjXU5RI6J8BFZxt037POGmjlrydzdNcCYZxgnmvzOqdPSujiakVt0TAfWIV
ukv0EN8ng/EUfNu96LpHUZWI9sduOsxpu8pqzdoSmIewPmKDm5EXMIvrV/UTDpbDlmq2vp0lCDij
qA/UA+MfKI+ldWRY4nfMxwhVI5DGL71T43LKTNkaockzr/O9VpBtecj8+snQe2S1tE8Lohd7wYeC
gjDdoaHSQVjcjChw4ZPpoKxb7OFSe2R62rpikwNDtD4NpLm2aXSERt9ixXjuNU79iGppa8rkGnn6
s0mxCHZIz0zq3DoiktXtwQWg5FM1QiXogIXSKL2KytVWB6vyTr/n21iKYvYTFczT6QqgNXlMBU3D
+oVf1MxzYHUN8JXyJswnepXS0MOtgRn7yIzEKbOvVHokoFQp21kGPqGgJo+BWgfT3QtjfMeougEo
8LPNVGewnMoAmNFSir/hGKj0VkoeBQs392MsmTLbNJedT78NCXzopw9pchN0MTWh7hyiwoYRDtpT
xNLYNdVn3AWuI/lua21Q0EG6w5B8ouSPN1mn3cKN3/7+pBiK0PWXkwKH1HAsW/Eff+XlBVg1uUAi
hzozLh10ojqhZVVvKSK51HBu5uEQeCRjj8iif39s8TfHNnQpOKgBAYrgqZ8JX43V2xlQf3oo1cQ7
8+m/OJARXmxgBk3Y94WYzhK2yDQaF9cRRw9TdtWFMRY9+x45NTVUcOoIRsotHjfecbSAfH7/LuVf
SGEYquqO7bmu7pkmQ8Of32Ve42FPMiy3jcu7DFsaRLdphhXLMM0kShsILgYxCBKBHYL3q6KMVUPy
ocgcUcRVzHCThZHh7go6YrgGV1P1cm4K+9Mp8isCxyvGTh/cEztLUJQFcYghYERx+7hQEANd9e0K
Dmwr6776FE9YBo8BTeHC06BNQBVdyI2T4ond08iLJC33MRtuMI83uORzMDMkDaVnFDfW6d0YW7hE
ITXP7P5MgNE7LjYPnz2ZnlXDBs5zlfVwTutGKTHehAIZI1kd7Zz6FsvAmdFjbU7P6Rgefn+uDfMv
5FhOtm0I1A4O7pB/IayWY1RoLtAHGv0E4ZNubeGo0v0qvkmtVjKrUayorDyC0fQr7NAQFKBLvTd6
a0cMaMF2AKLsOgROaWnZ4K0WDYem1/ap2rmnATxnzlIHLWIAflJ7/dnyGQCXRnE7N1626/X5I5u1
nsUNB21ZTbgZqGsSgliYQbjOwmvQaBDhDPBqlDlXNVDMI0CyeGDtJy+EBGVSxM2MqksAiJqxOJQO
6BswQ4FOai3ZQrdx+ziEDKYScsIQbaefnJmOmJn2NRNYOyCCWpcTK0/tO/idOFSF6udhyssyb+20
9zQeyh2Yg2a0CHLz9hsCHzVlyDJBpYAABjuFUM+vnWAcmZn6nnwFRl6YYeZBT66b6ajRSITjXa6/
UuiBV4H4WEBziahvNUAuOAx8attrzwvWXmrFveUkx7DU3guh/IswMNoUvv3Z6Cn3fGtmMJLQYOnw
ypqgWdeMe8l8HvZaJghvjqtyx7gkxpapPJZXYcbTaYA2tU5S+2LzQyYEp6AYvlpDSAZGvvOt7o5c
2mOpSALEI3ELePKA7+aXQAVjqrdaHYMifNeG8Yz7Yf8wyRQTImVp13fjxfRtyBpobpKhrU8Igl7/
4Xb9mx3FwADJ0FEC2B5hvz8vDUEHx8TSmuRgqo+sdgOH71HDed+19iZ3YppW1F4wciL88tTwTg3M
CsWksxSNqmrTf+Dv/pXx7ZkY7Qib5wgzYyF+eUtEqg2yjIzokJJ4VGbxI+XzUUHf6YB+tZ6OvmKc
FUN/UdQrdNVXX6/eTNf+h3PzN4u76cG3FkgkLCiRv1LPu6jDPj8vokOroovGjqcKbW9MYiLMlnYN
U/xbTavWz/Y3WTN/CaCcNwrfkIo/Bp9i3ZBXioOV+6J30YuwwmkLEubjMD7+AxPX+wtN3rN01hwY
8p5hmNavPFwKbIsx+BAexiT2Nzjx4D0abfS+idH+CDXMpq2fU2x4bC4bDoY3ofCHk6Nb9VbwDwGo
b6ckGrZd5GZb+BPOWig0KsIa1jWtaAPOamJqDDGv6LwLAl0ID/qQ0TzmBNOUvdcch2R8zaa4wFUC
VqzIsPjzE2vjabZ38eiFhH4W9bOWpPV2wcQDLWL3qeeDSMwNSJ+37QeAtfSttNvkkFY5MTpdFO54
LNYtzMpXmQkii717GU7zndfPq2hibqGZeM1bpTzFNY+NidEcqjID605Pe6vLJsWUpwdc9fRPUwpZ
VzMPCnNcqKI5mJrraS8hA1yC1lehCB97yYI85/kzdt+smmY2EZ2jHT3dfsQM98Mu9G4vzYMfp/WB
rAEA7WKMSXauw7Wcq9vKK8tzOuGhKBNWq2xqx0MdRe/tEBV/VB//8ZND/B9qmm/QDGpiJdtf/vh/
cMXlv//8b8rOazluZN3S7zL3OIEEMhPAxdyU9ywaOd4gJJGC9x5Pfz5w75ndrT7RPRMdwRDVFFms
KiR+s9a3ln/zf7/mw3/zn8+u0U80lMWv9m+/av9eLL6i5vcv+tN35qf/+9EtdqQ/fbL9MDU9du8s
Vd6bLm3/jwto+cr/1//5b4PTP1mjBEKGP5xzf7VGRT859b/nf3JF/esf/dsV5Vr/JYXlOUJ6WrmW
aVNJ/9sW5Zn/JU0uI0UKC8211Ejec2i64f/+X9L9L+F6ZHJoz9YmoxoexX9sUdpTpu0sphiOL0f9
/9iixPJD/ljUot+n3ZA2PngXq7X5kQ3wB119BXqnZXgqzoYvntu6Kq7+3DOJtRWIEe/HKMb6BNA4
pGRqzW1hLVD5agrP3symYvmsE4V7ylLvcSJG5JFAyK9VMQ/nj88UxC2kBGG2I7ngpyQVA/LzY2EY
8hIy3FrPoiQCksnAyRr0tmMdfA4SrUjFpVEwFuX6pDJxsKu8ehrH/luZJhoOGxm3EDgfLLqHT37M
mskYzeZkOS4q+CF74Lm+oxAbn3JHo+rUPisWz6xRHXaZT8jeeFAo1h+kxabRN/cMZoJHoT6sGzm+
SKJVWWYMVHZtdci4pHd22JvcHUX+DGwhZAHjwuRbAFyoeth7ObZ8nDl48aPre+9bxnMWKyrXxnwc
GZScI2XwoKufugiGZyeTw34m42ATk6O85Jq/BqaJZqjjjHJi1a9kpmuqW6C3VmhATmk0eS9m/5wF
5QF9g3dxO5C1aZhkZF1CqeDlY89FxsHNnYikFX6jCPSNwwvjmIcFXFCTPXYUrdHfCN7YlYTfvE+i
Az42NN6zOwNqtQCm9zjiV00Smw+F5evNh98y6tHLB1HTX3SrnzXwpb1FQA8FvMgf8gIjFpzky9hO
HFARifYN2+QFOdIppvMFX34Dt9obQX1n8Q7j1cBlEQP3s4gPWPPbsaQI9J0oTP8cquDRHczkmjkE
iviwpOBj7idttTdk3OPWsFEgGINSj0ht9+R6x9ewNV7TaY63betVZ39y2ftVn4OsLc6iB8DB0PRp
qLxhrRyARVOfuOcRRA2iPvqj3g2ag2sJYnetZE12g7g33jisEXKhJSNMezXZvLfL4R9a69+rDosO
EXseRwJ7B6UoPP5cCLlNh9C5nuvzoKkqoZVrbtz9Ba56QTkWXRuzC4/Kjp5bsoCPAFm/SQJVNyGg
OjYSSDv+cGDd/9W+/tEYaQlr+Yl/6Gt5RNIUS1OLNVJ7nAR/fkQGo5zS6Irg7AXhcEyTjMQlVjbr
tBwoFTN5NBllcE02ydrt9GsmTOPRL9W5Jv2k8uz6C1g0vfYrsW3TzL2TDsPoMPOD10EOF00Ljxt6
+ObwuoHyi4MX7yfjtWkjQYKdeyIM1gIH4IoMar0nkMXfxo1adexK133LvyiK8MoufVMVUI/ajn8Y
6LLfBEs8HazGAfKe6lbSoXFsVTc/OBNJw112KKfJOVY9MsW8fBCp1HCa0UaYogW9UQfjTZrH1vaz
HwZ11cb0DWevSQCv5Ry/BF17mUTonB2fyDHX7BkuJ8I+SqGviSGCK3VuQugtIl3CfttrVqNgnQxY
KMH05NbkluF0TqxYXgoAMNoy5H2u/X3oi5AkxYF8Yq/ftHFpvZhrqHQ4GnB6H0UwPI2lFR/odsgq
i0nikuF4FIYDaXP4lfl2u2cG+0nUmos7gmVI0le/abzwRrwol7FjFmd2VhfQPuj4sm9Z1gbbaMhJ
20q9dsPK+LtHP05c6Kz3Sdd9cYiW2uAbx+43VJsy89IjxMVg5ZRsEMI2JAeqmQlozM4kwDGMCtAg
1ondP+bkNlKBHnlIxQEOU71lQcz+uCFrtBrGy0gK+haOKEKdruoOsSNWlujfwAqSJhejvCDTYC1E
ILdW5kxr03AIPImLM6XlwXWaBoOMu2l6BVp02dSyt/hGRWruiWUBYhJovZdsgDdtOxtrZQAwLVkj
ImrjGqmVcZhNVD+NP30hRwHHyxTv2l7iX6R1K1DFehmLDIusQFYnqYeWv2VxT5sh5Zm9wAu/08Ps
+M+S2fg2lugcoVmSKIiFIwWVefuA+S38BMdzTWr2lkmjJwno/gg/sz731YRIh6sDvKvv7JwaUggb
iLVVeC3h3uahcG3vonwHWUCc7OIBYYabZg7MGw+7mIoeauEZq9b9VLGQOKbeFFMa+9+VB4Aj8ALI
fiLc0w1rAFXPRkeLnRLTepULhiDzkifAsqFGKJl7hbf3xr7EYFGTx9u5PQCPaluUsDVaMT65IKcc
gzuA3wCFnJjc53LMj4ZkcT2W6tkehXzAPFmK2T42Nu6uyirJN0LemkT+C+3BZwgR2cqw8z3j12hb
xUVxmbDNQjiHWjLeU4m8ZUryW4lOcONbprf18+gzNAYcZ5qgbG7FySaOAcI5IeOKZsIYVWLFKRZT
R9hk3croo3y/WH4mUHPr1oXJleWwU4FBb6qxVs+ENNQH1D44j9JHapJmmwuTdiCqWI5Oo7d1m+JT
0E8/ZNnVB2kH95iZ7KpFqrNfpDsjG7d9RVwXU3kyEJeTp5rr19AE9kxu+DKqrj/3ufepAXa1EuWM
+SIHfDosz0NRq7OJSBLEF4kq6Uwum//idF8Zl5CaKu6taXiUQCNihC5oUb4gl4GFsiXt6oC4JboU
IeasMCWWGCDcT3Cp8mb/zGaroGbINh3oA6nEryHKeC+i31BN+BahF9l6y8WY+/491PWBjOiI3LCF
ChmF648zrkxgqtUghZku25dy7Nvz1NLrjsj9MwHyRA71azEM8cFYMhFxLNRm+1pmRbWpXYkYbskU
JA5in0zMWL0JMFe8XLmWnFhv6HlbDnjQ/CFna/6kEBmQkNsAXRnVrR1yB5IYX5zZEfSvsLg5Tn0q
Gwqqmln3oUe1BOm7fCT2aB3Iub6UE7SpCoA+yvJAo0Vs32GFNbes64iN7IyDD0Lar4V7R6zn3V13
QiEYDODvBmA3vd1dpm5T8djgQi29YsWGgtxpGIR28qQn4yzLqTmnASVsEYXH1iuntYN6bKH5IcLU
3ouf2vqQI4ZAAelcGECgjbFgkBvxJg9y6wo5mR3THLKXCQ0WZG58zFzcd3kyqN3UOb+GgesvBNi8
kW5knvvcfgfiFB9IgQGOJWBxaS9wdmrgK6hKfJgZKj+lAXGYdhe8JV6SP1YJ83JiBL+ZvoxPtd09
kj/DeITD5FanyjpHUD+Rp7TiQvdwTOWojq2JxrVhQAY9kykXGsIiv+FOiY8Niwc7I5gztfztICfy
AiWGLHZe3425g2+qMb50sxPcncC7Tmgyjmaqm8uyzGHA3HIzesjDkbRoEjY2k4kRqOok8cGoS9d5
NmElEuVtMMPqCuVBwikcvnctlD0k4822X9JKwcoiZ3VbImKEt3P7IcYvlUBK7qEgNihJNpkbcoOQ
EEOwl/C7GVyM0qjU0alrCJ8xc8EccsnFiIfHj5zOj8+GxGjWIMqiPbcaNuLcYp9TKzwoEl8OlVoi
JXNiRLJgXPEeI6Kr5ywXwXgk7cB/ZOCmTHNvu67/hWQdsmR6BPHtaD6YJiK8mfTV7axczLHsjHvs
AluQ3UAHG6wWBIJ/murXkp3QtlgO2Gg5arsAfKuelbn2uJSOopu+2tkcXizX77HMCEKBLISHcZNs
0Ipwi6/xnoThU9u674QfFufEMsRLgy6k86iaUkpa6pb6TcRwyF1H3EpbvPBw4kOeRO8jmETmB+po
JyGv4KizPSk1n5pSIPqT7TKL9tv9UCGP7peXPUKbc0MD+TkZunLDUWQygEEf7t3ayjgufk1pJ78i
EzNNGE57k/cq0082Z2GImjPhZjCLn+zZ0eu71Z4B+dbgIuMi3PBARxQoPLlTjFXNyY0nbl0ojAXa
TfNucuwe5MxsJCNwBHEKufGkIH0jCrI+g4V6nMMqfypr2Pss8uS2yAi9SUvy6ZU3PkWm1WwF05ab
nbIxSAyNWSCod+wU7U+YibYeeKrIK9o7DhokTJqAzXARmHx86HLzrYhjvtwIacDqYDqHLWGBfXaO
Ow+eG99hbc1s81rya6A++4uuofcOI76kPXk1DIO0Itzoo4GsI2d+Qh0VRQrXU7ekpEYzodYzPuSI
anDDbrdhyGTLRUQ/HsLZx27gWsGh99uHtEYRWA4t8eAwOlZWCVEzm3R7YMD+7vvaW0PPH/hSVFM6
COUReAALCGITvKgrv328KzPMBvd+CC+JqR68sirvYbXIS0dV7iw1/gjpkAi/IfoM6rCFGobKu5RT
yca/+mLR3S2kZna9jSrJ2ijEus+1/M4j4+G1kLICanqCCZJsH/cTutF0CnezzehuOfohIWI46JYF
jpXgNR80bWi5CcfB575lF+cit+eNk5ft3g+L5Z0+Hzwj++GbXnND79iBQ77V7nEyk2prJ5TmrFie
bCOKkUmk58Dwfo6dZZ4IzX1HnPmDFleyVK2cA8gfgYHD3cYlm9Kxjklnwoix86CJvQ4zQGpSotYB
XEJuclzK/L3e1y2ODu13Ah0g+p5KMfMLrKPd9+LSd9YPMVHlBNJb2xM0r67E9chiZ2Y7gWfGiTBh
96HExWBSWykXfGQBchmAp4WEBBSmL0E/yQEXZtP0/kW9LozH25CLJ6bbJwPmGTDCPNiZAENSVRSf
VRGNaz8nm3quHRs7Ia6CdGs/FoANDxMxB/sCmQZKELbiBvwNWSNvzSrG/JQf3Cvs00+QXuYt7QOA
916lN7nmbLe6+RhBh8TLEHyrMpc8g9Z6bt0JqU+10BQH52LzZG1p8C3s8gFc4kVORR4j23gpf/Gq
RKeqTMQmW6BkQX2Usxh2hKLaK6tpiqMKs8euij/7UaHXVo+EPNbLVeBpZISCA8DLqh8+6SgX1WEh
aKRzFpisb+2hB3F6TQcQp+CHbbg7RkOCsHUtOh+O1uB898fZeVS+leEGXHaaljKvJjX3LqmorQN5
bwtA0FFTh1tVcXnbWSQ/U+U+pxMgPas+jnl7owZILq4aMJc2D5OwQySLyXQ3GeQIB0gzXhd7HebI
Ynhv0v+nV5XV5XlQJDlk3nhWlVRXkYAj+KjmcstHVRYH19R3zJ3SdA442NpVS+2+zUwbAvPUeBcT
69oQu+L88WEGaYka/cEP8f/WsYVquS3WrlOYB53T1MbW8JZYXEk4r2EiUFsRzGQ8DXlXnAc2h3tS
vooraaAMvgBvUSswvPFqBuMUPEecFP25LqS79t2k4JzS4Tka4+j88adKZBu/h7HvyZbEd7TJaLyL
6kKF5h5sIR6iyIyfmE/mD2zM6NA4CNZBjHfA4u/wLHTfbT9O7lwrCQm4Yb2xO5rH0kp2DmqUhwpp
1sUn5tta9WKkFiU37Uypn5xzdI9ApWOI+ubsn2qgQERXtY1LiR7/hIctAUzm2RMDUHEQUye2VmsE
rFPWUYVCWOb+N79rsRSHy5WVa28ju9iFJ0sb0TvVuJa1ZbwMSf6FSrdD4DShSs9Qy/KWXKekwW2h
DkwPIpvrxQkVIVQimilh9hAAFnwyyGLGVJnYaxNqNMJkcXZDK3sYlqGXMdq3fgRERhx1sI+6IHoJ
UImccNaiL43M8IVTer5MRfAGsClyns3KcZ7Dij2fIXJUfpOqCZFtrT238fixmJJ1RGrX2SxSOpWa
s3GKN4sC7xUxa8jNTAFF032xRwpo3TvXf+7p2BHweWRLYdFDA18YR4i0x49fGmLwrghQAE61dcW6
Ja4f75VWiCPdMMZwq7yXWIdXH0PIEmrkeWaUsZG+9ebrnrxw4aakZPUPs7+dzHwgyY1hyZw0JxGP
9Soihop62Yk3DAMpgxtoiNWn2annS8004Fob+skHyQANV6xkYZiQ3Tx5qa5t+x7PIfEoA8cSbDls
24bFjbfO4n1N6bVRUeScC+XXoCOOnfKCK0AHuNBZcnGsGPOcC9Z37EaiBFwkNWXAryQisgu9gleq
cZsXTMvsMcakPTT1fEMwiM059YcrKzF/La0quhkNJrMUFfjVNuNyY8Id2MDIyOQqQtZLZtsTKZvu
JZGyPqQc6NxtYRyEs3jPM688N0NKClVEm5T2wtj7kHDz2CPUa2x9xq5TuBrYIp8/PsjCavfzMDyr
3nLO/RKfQaxid/goQEi8O81BnW2aZkR9KYDGzrM4su4NyH83083igN9TpdhZLIjiG95LL38aneo8
5IYN57f4Hths8yJm41uLO9TOa12MicGhYegBOM92j4Zi9gPIx+Hd3Uc7aauKhdANA1oDbKL6VJfA
j8Tgfcqzq4XqFx1YHNyyXIirMjBqjoZz4JZhIevnBK2Sxr2DuY+pd93HzsGa7UFOuXgzuFw3ss9V
XT7UoSrOY9V8tUvAkq43XD/WyR+OU6IdT1IVL34GF3tpJIsmo2/scIm4DHSahubWyAqUkW2ODpFf
vyGHZlXo4nvUzO8F7sGd13wxQB7OYKiOth1d/cCsdhNuEUjQ47yOYz3v5wIU+JR2BGwVpw+z7Adc
wh77Y2mY9qUw+sc2D6OrCvKvYWQMVJ7ed7W0eFm6hn0rXsa8x+4UkezIVKPW/gYq/nzKz40amCnE
9Oqyspg3+bxpswVMLhlnd6xqdhw0aMk5xqFatRipI9b3DmlIe/o4a+eii98Aot52VMqfYoR9yCjD
lS5sk4gnJLRNmbPOLwtAm8vrT+k2YVEiQEnL8ovRt/keXgytUNrHOwTr1M32Z4Ql7cOUpbeeKejF
c1y6+8C6zCnrBWiTclumjX2dcndHXpXcE6IjaSoYZNaJYmaCSxcRAjY07pUP7H6HBCQTzyMJILU5
3pucC92oS9wAut1AE/01WLq6NpxMTecStMukExcDyr3QHNQpA5wj3Sw+MEsiAmLgIKw7h6PSJtys
zuuNoXK8IC6k2d5nUFlG9oseaGfG0sk3sQEZPOicag0SANdNuKdNGLDGI2ZTSVwfookHNxXoqb3+
1Pg5z0LAFJNKJzptbUFU8NDbX93EnG+11E/kctXM84LPKoStmwLGBdzEdK9FSA3DyH9LsB/QD3PP
MrP6QBgi9k1VjSs/Z8y1YtgO/zp2uO9qxksuk+FfTi6qi5EGxjPp4TtNutG/himdX31l7fFUjkm/
nfu0P6BcI0lx8SjpPD5ln3E6yiNU9GFl15RWUhdvdh2dpgmvdGfTXeQG8Q2qaiG1h/DbEL8uU1Dk
ooGPLK0Q94kgb3xTZKJSzaDNbeaVoxnbaMl8h/l7B6mCLN2uHPKtoV+TARF1U3DuoI7OH6FL74JS
nai85I6owH5r9tmA35xRUCxkvkWfjhTue9j2w6vXqpeCk2POWUTF/tWGHwAvJtjgmsBkS7QZbaYo
v7nWgLnQy4dtDm5q0/ekBkTWS1sK7xjINjqPHYoNf5j1iffp15FxVsQU9GNyb/O+dmRV3ew2emo0
jbY3Z/eipc31Citch5HvfSbN6FYnM72DD0egrwfj3BUAZj8mEp3NGe7EVFtujEzQSknxHdh/wR2N
o0YfHDNGGIDV6uLOUGXwZEeHXtrkWvYUfhxfzLh0+Iy8hoiGysbo7pMuoO0ufG4mqNLDQJSWEiX5
TcsHxMFXpPgtBkmKltAaH52iMXZeitrc4q0DrxgHueu3eIlFE/O43eocg7RYZgJYvjydHBWfGp6V
XbzlQ66Nz7oonFWL9WItYLTcisrbdSFHdduiLhcEKzX2L5h+9iF3+legKi7TDEn3VDnzdmhJ7k6b
wDkzJr37g8xPI3GdlwYdkDmVwWmO9atpBNW+KMqY6cHoPzZD9IX7/4+iar1ngKxIjPE/biQV5SGZ
iedjapO+oBIgQCkmSDXOl/GRZ+1L9qYED/FAa6e3v4Rz+zNpaL6pisTJinWwkXiZ92PSDURn5avM
7Qj2akXDfVxnW1lP1SYekQrMZnaqLDc7tgZ+vnbs2P/6rFhByKtPlECHHh/Nduh7kNKp6V/jrmY+
Y0UnvrO97jx3fmmWRK7YY22AR+yAusm9t3H2WpfDLnRN66WSb41rotULHPM+x9XFG6J0V1lRhlDD
LtZyYApmz+0nrXJ/Z9clww4x2GdhFZ9Ml7ezZ89sNDuIvcE4f02BEG9t9dWGy8EtdShZ12bQ04cR
M/VEgeL12T5jGXgyEd7EzDVtC5pH0bKOZEt7mT15DzRPNel64xckp7/8ZKYdZOp2cftxZ3KUfs1L
6ymImd0keUm62MCNhZfI2Edl1NxB11OiqAtXh7jGEcJj328hGedUtXMEkjddyC2A4p/GwIOY3ZvB
Dnk2YS4jwtY4Dr8a7YSDFuXhRqQpOsrGNk596tQM4zglvZYKU+dAp0e/Kr+V6Cgh3c0kWi//l3sm
e1FzzRgzv2ijAN7M8nFdzvQTcgn6tKeHLqNJi7tiX6npDn6mP6Iat649aslYT8Od6zDac6mDvsKB
AIS0++SH3ytjQqQkfImgkKEJPRFyeyasV6km5tQetXxHsu3KgRnwRRVvUxjE7NoKhuDk8XFGVOE5
6MKKe382nkeQ2NAb3EfaN4awrADnesI8m83ymusWHJIfI1aPDa5Gx3Q2Y03sCbIkVjYIh6I5piCp
6uZhyDL7YopfJP39a62dxFT4XtK9+G1UP7vDF/S2d41bniwqZyYExv3Zpy3T74gcR7RL7fOInfPM
MOduTPPb0OXtU2BvGeB7GyUrBOAzNOJexL9wKZGqW9nfc8t80YH2UER6yW4zSgSPk2cQ+hBMwbod
7QfIQLsWues+ioOHWHXP0oKPTPOxxe+NrJ+3udbGmx80chMaImElTCtRKXpyo7m29LY8l81OGAeE
ds5pbLh8QlOc6W+I4zKwixT42Nw8a/bwh2q/f3SSuEUCAONg6rM3YYqA3cN6WaVoMQ87kbvjRmTm
a2tQmrN8d9djPHHRRz3rAyPNmIl3yAJR5Kblq1FGZDuzI9/JZB2XylvpobqYGZDSMNTe9eNPQWBc
EjjPRwgKHZHBqd0f0Hd8HQIXIwdTAmUv8PwqDFjt8+HjTx8fjLkxT71lHPKxDm5BniEza8O3yrbx
0TZpFd5Kfzg2RT8hUFn+rlv+bmjA+LeS+wTbVnSEWgscKA6hn0vIwO3jA5q2YNehx/nX3/nzJHZ1
y4bEkWN8MwM3vlH6z8cgyO6Y4ePbf/7+40/CBHoz9zXxCs4O8hPjlK5045PSxYXQPDq0onrnRs4R
WznTUkMm65aY4E3cj+aO7++sg75DGM1AeFPBA2bGkpgn7KKv1gRnCF5XtTbRlvdGsqQW58XGmqt6
KxZGIBl28xZOMV4utHTPCaPJC+nDG2F6T1rPAdEUUXywOBH8lnkfs/h7xjO7NjgEGze9RTkTMtvX
rwOd16osok9ANH/lQ/TZRshH539intyylJhonitGOe1kI1uOGL/X8ixGViuZ3WIVa09OkbGeHt7y
/JvW/XfB8q8LanEYqr0lcF+mzpdUKNZqYbOrA33xJobF9HZUbbojcz4Pnhr2qIkiACXwqng9Mzlb
kfTROB6KP1wAk+HhGFbhukjM72CumlX42okfDvsiOimJQ3Ekl7ci0k70AeC1OAF4TviP7EEs5V0K
ATVWGToTS6zG/iBlMT7IGt+I1N9mkZ4mx8XWJzIkFa7zmOqUFW9Z39Tc72hbUWJCaWG2Jv2MdTT5
qb5fhov5r9mGqnv0GYkT6OdjkU27m3EYUXZ/sVXpoFuhPogpGvGLMcdr0wsZXfWiYfiW4zoxp7zh
2K0I1sZ9E80Kgg3f00yXrrA5JAYxZHnxI+0VkC8FL6SfSYMyfA3paMvjUBtbJOPKmWDT/EhGMspR
8y6FNDlZntBiPXgJY5sdWyvq4Qwkv9WR4s4+jybHfpsHH3aCXELb1bNXYr+eozdiH7WzXBe1Ga5B
45AoXzo/Z6ii2CmSdB+6SNtLsI2Z/8juuEL1TIyRmYzVTtf+2bJB93WBt22kO62R30z4ydWLy5rI
c1pGPBhSyV5Q714CatRha9oQLBc1NnaWDtEo+LlDFtjTxvbzPUGO7XoammJrdu2Jr34eeqxbsHXP
VkxwbZM3NX2XfA6xGS8hk+a2jHtGoCCVRlV/sYpkP6ohWnPveFeOeaBs31kJmY5Dmxw54RnGhztE
s7wC5FJvs7lCJKqqXTarnYtodW8bzqPnDGwUAlxWPejPoA/KLX0mhkb73tVMH6Wfb2yIl1tTtQiv
ondngcI0UKdYVoL5HONN5zXBpvVNTOxOvbdU/oA7cm3rUbOlz9xdm5ivLCW/8bxG5YM9GrzBkT6v
CwhoW7NlQd8ZW7bW3GMKxihlQyBOgFemMHh9fCQR284nysBKmiMqzgM9JzH2gWIJUzK0T3oLUh4p
9gaGmGGK7w1oUe5/SqxLYnM2TNC44VgLt9Zu6mdtUTY3/S4nY3rbRwV7Q9ls8gb24pwhTAL0WQ9B
zYKeeIxy5FYRONUFvBXoAMh1uLCJIsEcUWmxQVO3jZA3bWO3XIOQfizcWK59KA7r2cC/EbHWmTpD
chAS5qlz5luesG+sQ7HyiRknDWrs1eCZP9qUKGYytAnVrlMWwnjRjPINwa+9zkqG9jO8eMIBPhWe
dUgzZik1IMoNC/dnfEj5ClxOIX9mQcp2ZfqOsul7wom2coisJ9x0PIJU0LvBN1+riZEPE4wVYZWf
4ZeFK+cl6wS2BwT18JsOjtNei4xVra8ZxIGGxaxUbNRSb8pBtcdI9zhJKeJNd0j2fflaI3lZDy2k
pWpunqchIsQnR0lZAGtUES+qNvVONsmRxu5LHCc/RAhIQnEY5/W09aIh3Juu9zKNZ1LsvlmcRBuY
JiOYFvlkMq4PXYbL0qXzjZKvuEtCGFbWz7IIPi+UxtjDchUnI4V6Mb9mXvbu9E1JIi0wW/cYlPW3
TJMaD/KJVcN8KWpgNQyHGEbU46bLWrXrjf4uGqAqseFHYF3MH5kft5uUfCOajwJan35DHfAaFP1w
1K37q5+9dzgHYlulxm6oXfMfLEUf2vc/i9Mcx+a/D9uTjbPoz+K0qshsMiZKgsYSTJiT+6XUJTYI
8m7X4UAIhAVrg7GERbBM52+TFBteYlwTGv0NNuFoK4FEIJbU4T6gOvp77Zz4jfFvEXXgKIWuVyPy
daT3GwRb+nPohOwSTnjU7GO9jL+0F5EcGMotI3rm+al39WyigplowXggeHk3R+tMs5g1BHXZMPu0
KJm4kDBi7q3p6R8e4OLT+/3Z0w4PD3cBR6H5m7SvB9XXNV7gnyRtXoCphmoiR+g+RwA6eeAAbYYR
0Bgbxw9UaarJErKL298/jL9ojHmaHNPEHorYGDT5b6+hwEpoBEgPT6hpWFLMCXBJAuMy9Vpois50
eTFLGJh+kab/IG9cvvWfnwCsaC6vjGubArH0b2rLKvCcEnUwpIVlJd2wLoyjyN2qAQ/PvKSiBySq
oJCBnfb3v7O1vPa//WShOD9555paqt+9cMIt4oIMF8UKKqoekH2d2sHYeH4jDm0Q7acBeIpoxpd8
dn/Byq0JX75j5qfay7APLta9bExJKcN+cKnzEbz+3J3TuO6vShXfM00Rj9bhn+Spv7vKeEvzTLmm
61i25C3zuzx1yhj5eFTG8GRr5ivGfBoWBUHB0mGT2LK/22LNpqA+INCTkDrWvjWncGFZoftVP+1Q
JcaDVVygO54dAwJp3TXTAZvUY9mW7bkDZNDV6Pcc29izN0ZEPr9lgwsPuIlZOLCaWGUILi4Y2NHK
OXrNKDpGPUFSKKtp8tQs8fL3r9Rf352u0jRkruk4FkvG30yLRS4rk2danzrmxquGC3hl2tW26ruv
jU0lGNUMgIUTf6l1Yu7+/mf/VXrLz3aE8uhJlIUk+M+nW+pbA+r3Rp8E7KV8HpsdIk3cKI6/cZax
6d//tL8eV65yPOEqpbEb/cWDpVvbqlBL6lNkGe9DUX6qcVx9TPcTkcHK8t///udZy/Hy2zUANdQ2
8UTxtmIm8OdfL6myislHoU6J7zvbyIhB1tZ70cicULRl2LGsCCJiLteB8VSWdY7My+ZuW7gMAZf1
aAVB+mgH5dOHaDQrvXid23RVA9ajQhFGxIE1t4F6CJrqRA3t/cPxYf31AHW14vjiCZM2f/rtBQKG
5k9kGspTGBsOxHjG93FT30XnBqfR8caDEMZXm0WY9ni4CKo60pxHZmyLHHFwUYiUYHz8LlqlcvJY
Z+gr2O3PVlQGL3P+yVfVvP/7J/1/eDt7FsEhgqed+/3vz7lnwYqYS2WdGDUw4FdsO5RLChYKwKPw
C1JOl4wKRuFBZp7//keL/+HM453saJsBNFkdv98PHYa3/OzMOn0gS6t8nlbCRbnTQ7sQNtt8v+6n
q2hd4jzjll3XoqmtR3NcofHr/+Hd/rtfeznKMMhIl+wghenQXh7tH6wtvRmBDvS0OJEgy3m1qIfm
RfNz5/0X7ufyE105Fxz1oeEYxT9c2R9GuD+/9z1cOgpBncPC5q/HykLKNPPQPJWm+Y2ZYIlyxJ6+
Knef2enTHLGCthUJV5m/rHDMGORwujj+Q/3qRJA6UkP8qIVzmLtCPfT2ick9nJC63NTzAvmAurSL
WFw+jFLcQccT8OnLU+B14gzPpD8phZfe6s19q3K9wlg40/i34hZEwdZmzrLCMKJ2Gbw3NLcafnqR
eptYZk+93R66yvtv9s5kyW1k27L/8ua4hb4ZvAkJdiCDZLRqJjDpKoW+cwfgAL6+FqisqnzKskp7
8zKZ0YIhKYLBANz9nLP32vWZocTqI3VmAtBjVjCy7lHNQsvDf5aCjSslx/RAGOxlRv0115MXsM1y
DxHBPikjPiawELhQwsxLpkuSm+5BrQbTpNWgO43z10lZRw2Mr9Kq4kWsmFEOtRc5qoW5WMCwU1JR
5YNOFKk/+sTSl699UtwHmRpUZ7XxD5fL/2XDxiNNyUrujkkB8VjM/nK51HDQslmLnShRtn9eCueA
0uB7nkr/eez1s58gwyhmNAPw3PGyO/0KWn8bJrKS9UUwXKbJmnTois2hPEC5pU+AlpFhyZrD3jnv
IC3gdAyL+Q8v3Pn7HU9IFqssdtbAt/zfLZlJOSJb4QwYPWSiDhqTRZt/DknifK8q8dXX5ogkde+p
WJYY61PJTLoe7n1Agi3Vg/GGhAZQJoM8lA+XGPgz3WcL9aCY4JNr1qlIMF66+UfCtGo3MuU7YHbG
ctQya5CMtYzgs5VDOdoYWmVDJmOS7yJTj4ypvT9OVj11/4WE49pmYQwmc1eaGT1kZstgqq3nSWMW
Uop/C/yj53AqyZIA9jocOzp4Qs0g2776VosppSKDEB0WPx+ne4t3+FbFE4Rn3GDHpkfn5Zjqyz8s
ab/5XVlEgC04uONYULmJH97dv1wVeifTZfTZwkr/GNDsuUqv73bI2fAXBavbvce3aayq0aKxG2hd
ZPVOKaKIIiAlRhT/sLobf9tSyfha11csRKxt9u+vp8skg0sxL+DQHXXyJJIKz9tNjS6umU0noX8u
+rrZei26RzBT+3RBqV57DN6gM8vLkBnpP5x0/77q85JwNVk4uwN2y98PUP5iosmmeRiZaWYhM4Vl
SL8iJrYAooJBe8ZEXue5+vxEv38+uSUee300z4A2rH9IJTL+dt5fXwtaY0O31sOr89uaX+HOAeCr
z5GTGCuLx6lPsu8OGWNAADX80mLTRPrK3DPsXc0IvYHXpqn2lhQlJLOuujPXj/k/gx12VLsUk1l+
Xqbl6z9cV3/fnVwOFGtRgrmJAuH30gxybja5raciTUCmxDupn6pEv6COhVPJ2PFIAxagIpr/WxwH
Ry04dA23dpBV6UXLXqwFuIbynPc0EeIExnAg3d2vLuWsntL9hND3pe2majWPXwH/tq+sENWZiSWG
I9XuzIFluClkG852IXZLE3yJa9LEF+SfBBjFe03vK3RWbR2EaY0g3MltmoursDrtYtgPvoOy0JUH
C6W+LT3n5HQWIOS58na92UmiN5Lm7KS0tlGm7YHfeodBwl4dDa8myZRlZeCUul+aOgsJGJhv3NM1
XUkV0RuNkTcSv9EA2TtPFmPhx0Pbz/1+nBv78ChAGgZ6qF+t/rLglsQdUru3BUBhOO6qwTPfjZnj
fF4k72AivpSSEjfJyp1m98YJB+dPoaMHGa2F2PhaPCUpTFl3GILbYxHNaRqedX98nbvhi94seCO0
nUJpdckM7UWaYPmTCS2FZydPSfuJgX+O54D0bxfK1KOSzmLxc6pRsOcB2U4tO8G2XhLjapQZe1wV
H6XtTP9w5vj7xe8YVPr4jQPHgsOyVht/WauyGocMai4ZZYVFtQZ6bj1Dt2rn4wHeQ0RnLjL/9+9+
x+C2tz2SHblhfz9v9olu9uOUisgvAIYQ+/1UDmNwzrW6hH7oZuHiW4e+BzKyqrIqzDy/9ArO4PqX
//dNZf5W4EAj4KhlshNiBnP0v91TNdYPoxOOzWhae+s8v75wE7EFOzRskf0esG/YJzeNnzR7mMPV
r7Fg0z/BXww+8kLbp0IxKvPVU5bV3zmI0Dg2CT1A6DhpFWengFH+kj5bjP/CBmU2AWCgqgq5a6bJ
/KeVngDH/1o+2fwsruW6Fj8LyAVOsP/192mXTCptRNtROnVZ6GupES2Vo0cVBLJq83iOZdGIHh8V
dbmV7ZydlBcvUU7+Aa3v9UM/RvK0Kf2q3M+W9gGceokeDxmneCTuEwdP4UAt4vMOmVhMnxpOBl2/
RCYJzV3X92CgkKIPemeFRYGB4jbMgDIWhim5a0WZkwNsSdvpf3+oo0zRQICRCtFYUZ76885x5c8q
mDUIkMvE/i6HLdlbsQMMsUkJJRiRLZVWdbSd4piTSB2NuR1HJXLt2G/5sScQ/v364YxZiIFEVK8P
j48C0OygM2udR9zJHFYt/bl2eswyIn8FW4xbOib9jFq0PE6ufTB9HZnNlL52A5sWqxiKue6t6iuE
xqT4MrJaDl76nlaJc/A67GzMEtCLa262MUX69nBm/rJfoRfEckfIgTPhBxpmxjJtaXd3UOYGHJXY
qmAo2qD4ekHCkYVNC7RFkwASA4s6oSUxGW685MZovNXpEEq0LLspLhgVlAxYjdkW5wBPEAHSPJ0r
3794FRExyoHib4PiWdfRWbV3O4fT1iaQ/Uq7T489RrHHq2QG/lQzez+BoMu2ulc7r31hZmFQcDVQ
vjCZRyIUuqTWXDSrGS454ieKixbJvQmkRvT0mvp6vMdxp7/liR4cErTDwg7iVzz/26LjHtK1zmJf
kq0WpuB3UPvZTwlM21uXI5ht4CBvIa24p4ddh21L2ySK0ZUmRsQUxIBh0sMuj1vryDWYABhLEa9a
Wn1IJ0G9ICmnAydp9lL+G+/sEfaz8aZsCOFFl2h4QGnJz41TEU1prGon5+IUKM+g96UHUJH5AecW
kRs99VPQwRIrYvcNwZi5y1HXHJoKP2QBDL/3M435T/JBj+iG1Yo2lGEf/TI1TmZlHxOKfTTqi7kD
VB3Nmdoy+ijqzvhcV86HXVeffZkgLB1SfKW44k/mIPYayWtHKzGw8oFtdXUs/m2Kq0+M5ieEs5yd
69LeKWETep/uFN80H8R052Vuehd7/K8OpV4gO/QFpFFU6hjJXh7G1HmV5U5d8Gai72IIQy/T4eh3
qafh1hhAkWqNjAhfIa8iFfETStjuMPpcRg93cYzC9m7D395qmQvXI/2mJ4t7CKRRHlSKvm/WS4jr
oLGxtVKu4zLgel3M5wVlzJtCIw4ov0wRJ/G07IYnjDwGq63uohuhu+ANgI0XsPn3THDqt0aIXeRC
5EfZ6ZfA0eqjNeJ7hkeFZg/D384mDAAXdmy9oBfg2y8C3mbphTrAzJy8hq3t+uUmZ+fd+gUjz+Zk
z277Cpkh2baiGxie2OXWWpiw1uWqP8J6S+oKaWhYThEQlEc7aQJEQ8m69c4JYlsdCaRILzRLUjiP
rEJS54Ygn17bC6uQYQ8MIRwZYD25JrxguIHnAOLvE5fCyAuwUOjhLDirw1z8QSBSckbb1170LFuV
KRhOSoSVl4DAREP1F1q95Y4GZLDtvNzak0jmbUutSU7+KDllukn3xrl22/i1/cyJCctKIJ/qfjCu
gaXleCJeMO5UG8xQrDFSQkUe+4CGij2pMz9/Ch4HyJbuT/fcqec7CqqUKwAutPK6vWOn/l1LpHFr
uZk6ytltghgzyvDBrw1cFY2ddslhDsYJQ7JB/9y0Ez25Wr0VZhCzU85z2LfJDQGx/1oU/2ZjYMIq
LR/kL1UPlWSXmNg2EfPahx6TxRiPCKHuwWRIMmMcY693M9zwtC6jqUzO1RQBAfKwlvTfYNiIQ1ZZ
yTZpCxjdyJLOTeO/wHaFABx8S4fkFOCTiYoAEdyM+H2fMdbeuKUBElGMK2v6fZDWdsJtdc5Qkx/H
sY2YMuZnzWGLE4ET4wFp0TV6NsfKliXlRSuSfQs1nMDb4Nb0hEpNQheHuMif7ZpWX99y4zdtbYea
jidtQGF+gnuvn5K5emfLZ6FCo8q7vcYiBXLAkIS+bcuZOMCCNI1hyTD4kAwkqcHpekxT8xYVke3L
c4t0OtsAbNU60nzpXl2D3PpZJG44W8S5oAvAJe1Mzi5DNVUnzLsRzjbnueK43MWhW9tf4242N9AQ
zH3vO5yby+KG6p5fQ04ikYT0wARY4fzSDkmJUQC32HJlJEmjDWZSSKposE+xLe9wxVSHeOnwSgSw
U4X+ZA66daVsQasGn+amhIWTH1kr2iTI++ReNoepFyGBDP4FAd2wa5wm3SPd0kmJ463vS5ILumI6
OVaH53z90gyFs62x0lqQ7oBK86bXB9HNYwn1WYNeOzPJQcYNE+KJu+1YzmvHUlkRRHNf5qY+qLFX
20W4GE7GAotPPPhEKurGjncSsq3n4KUk0gDLSHYBYocqb4EsqAcfbnEl7Mf74sLbkMAq8Ws19iaf
1PiKSm370P42RcaYJXW+VZ6LqjAv01Og9bsu1uynqrbnnRjFnZLyh5l1Rx/I5cnQQ5ujFIXR9AM5
B+7DSj7D9SL4oTGcoz2ASS2Sq0mP+2bKmTCaNg7LpLyYUg+Opqj07WIhtYVVScBboowDR7TdkC3u
UWKe2Hi0LunFUXWkBD65M22GXo4A9XT3VBUdILnOfn2MZYbeKk6uJshNy+uvlo6Cox/dC3GCZ3sV
W0+JBcymuDS5LU5mMTBOjhOM1mNvI8xT09HiuxhVq87QtQ5ZkhoXZ3TPi1/+6Po8uMbIgiwaPId+
Efdusgp+jHgmr3YZosyIw3Q513PQXtGXISm2W+3E5BnIiy7g9fF2ZEAaaAVBEJjzl4bw0CcH+4Qx
G/6lE27ok2wEt099ezjLCbPf+F2V7sQiL8T4+SSkQpAJenKU12FI31raZhiLsOsMI5yQtu4msLwc
OAJzxzwfTauuiPhs09CvjOeW7kg+/Ft39h1iBFvE5AeiKdmkMcxBR8dwb9dY790W67taLYw4RPEJ
C4tBXfodafF0bHvrjqK1DudctIgAhjiiyEMnjzV6a3S+ABs8tIfMdL5lsWU9OYtcjUr5ydTLz/Gk
7D3zUGOTVlglPLw+mV73Z+G5r0HZbgs716J4TRV1GyrQolWvtSX182AnIUPUedvPdk2zWB4NbL8m
R/MXentv1Wzq53JBr6Li4gQF1mG8PY47CGXpFTnJXi3YmwGUeBdj6DGeqDGL6D8aZPGx+tIWrCiY
nburZR8s4yJSNI9uhAZzA7rNyfJTFpC+uA6LE9xonbgZAsqMiSACS8Z+nRy/0v1rn93nB+AkKbzp
/jiHIprel4GVXjjvWyzjSLq1rhc7jTsfUNwCstpL0BQOXJwL6Xt2P5wQecgwsfzxWQvUSZ8S/akf
NIkS3oEy5Lgk8qXeLddtcdAqEqHiBeEdzAKEKjL77o3FcprUgGM1qF6EUbChVdqrDqTtkFsyYLkH
Jrk4CjN4Fp+CqWtfahL7LIP8RXbO5Bi3fK9pLD6NlnztKkKsDRW/0C1CD9UW5m3EZE17CMDMnEvE
fIVfHWVB1YK3CWveuJwzqS83cwA8QG6Y9nW2yhtOpMHVvJ9xCh0ZbdU36mEtFGZ/yQTT0W6hC9oX
xkkUNecbm2ujXE1VOMBki/NodKW6WPhDj27nf4cOYOIcO3c9U7IlnquoaLp2ZzuBhXEDutMvEbAE
ToB4lHEq5qINLE4VwfF57xxzlwYtGVfw0k9Z6k+MAoZn36q8b4obLFiwBQ2lrKMEceRLuwYQspqc
ssTHfjwNOQb1eN0zKLWmKo1y+7PbaZwHa4kkuZWtEfZI1iLZdtkpreZ70i3N3raX+LOboraZ3I1q
8vGejOSIOLm0rt7CriyQfs9Zat5jy74FDlg7Q1nlhZx2qB1l8AaD9Zwh73saOpv+xSyeHdnK53FE
ETm2Czx06ofHdavQhG+VgOEiB5S/g2dNL5MSxjUfrOCD3SfYOTN6eIw++7kFSDCijw2FN4gwUPNp
0ajzqLA/7EDZZ63SMVjqZn3gN/OJEEaHGd2K7cwB/geoQ2tRJc8rUqaFdLuZi8kG0GRNr1UPtEAV
I6E/GLtpG/qvpf8lXhwAKEbwqsCv/OKKcFuLrVyICHqMCwYT2xNXG+bFJmaMWANukfaKKC3EhsYZ
mqt6OlV6zz4pbBA1I9jqNdO2GTgPlB2ZVX5ZLIdgBeSS9mpf2Gpm+BAmAqS2/kkrI9gxVQFoKyrC
q8yJoAYDV0Q8OdY+R6T3RH7LHjFPca4YNp16r7+YU9pFE0MW3xF3vhzi33xGwlwU7aEPkGpMeq8d
xDz3hybWX2tmAOeZhvSjvbXI9N/1yAw3wPm6qYY4v2CxZmk23TdG8G+qnq9Cw9Vlc4Kba5njeITr
rMkUhbrA62kciEqQJN7ARJC5AxYYD04nS7mLV1cTVn15a7tRHuokwGdl+KRJ9OMBf7W/N2l+hdkg
v5n9YIEkGxemCSh3NmOyrmH1rL3ryJcTh8rAnfWw9M0rw7LpS+lgQZn3VVm6HG3JpogV8vakJSnM
ruVV9X0RwV2Oqr5szj6xF0nfgclNJhwdNlOwxmIe9kAk9ehnd8i2iEUrSDmhBXWFibOvHSmerZyD
ZJyL73MazBy10WWROgvhssL7aTJ3cbOJKGUGDOcx6a2oyhwaZo0Dab/xs4tTkdq1JE9Tl6o9JoBg
IxiVIAEHc+IyZHVS3sMaePSWvgV2s0mdBk+4xyyergmCy+Nkmj89MTtPle5fZh9fhLTxpHRzro4p
ssxQ16yvNorjnUtFQdE0LtuR9+/oiQ/lszSYFtv6oNTLAwTF2Ujnxg82BmS2B2YCqblxjedsM3ap
eNKc4Y2QLUA9vYD06bvEV3XEYI2JUZIotY9VM12UM0U+NUTUggAbUNbtUPwWULVccfZy82YoX75Q
n3N5rgbZKruOfhX5RWDf8OWem6GcEN3ayZ3+/Rrm2+28JNHD3kNWOWtpdxFdSySp6G4GgXKfhj2a
8k2rJ+ImEaIDSt164yLJY3DOyZjymwcPsY+d5qsS/MOH9dBRsFWnob4VWIVCI0F92eGq2BR+/9EN
1tuIDRmb0QzsxN56eQwmDAbRlpX/e6WleNBKs3tSfE+Y3M6H1gRfOatsOtsvD9hqOebS1DiUosZA
U+ZPnYSfvlaZop5/NUrL1rVONeBlaTB6XRz2Ln3tWhINeu3MlAPvUL7G1h8GMC7s4aTP+otzJJHO
/OTH36Aofk8mPDO2p+JdapK1VRqU/ZNp+TtslkYYyz7Z42w7JrhjisWSO3uEHZMG6RPOwR8QprFu
0BjYuEbnkLGGIwjBNG41862waIkZxuD+WMiw/KotVvLUpDXVjm+8BWSWy8T9Yo3OeDOz8iR0rzzn
XfWSCAov27LhvsTTM9nuGgosjURcgi22Mmv9U9abZzkk804qy/k2Gpmz02bn5Ba1daMWvXDJN66c
TqhRzFAj7mfzOME1rK5GxvQiQ3XMjxSEpQuE0RtrNCV9clh072dq0I/ClYnRe0AWoGbuVZKbtqlH
/doolp1AWp8l1/omTeb+ZC3jhLNKq3eBPu9YJrJ91quzOTMCHY3u+gsEuQrIgD9NYR7rFgYHuhJT
bpeh59B5j0kyHMcBnXHdYGchiUav8teAiEzIOggHUfse/I6UYfRv7dbSYmLZs9jFMJM/4RojTC9e
atA7WISWZfrDc4HzLXoe0BGc0tUruC7o8kebZ+IISwTr+bh81w5weXD8BFdlDipylam2k5WO4QPf
BVUAdtKEbD8x+zZSJs3ah2iSQXERuTQvN4UD0MVJpoPtCbqwlHV+3cqDrTh2ByXlFFuQO6LnrTGW
b/qx2JlJU0djX3wbejd74ijfbYRrsXdxbjqlTf+s+sA6WdJjS5n1R9OUTt76OV3MF6MyktBy6nGf
qPGLskW/V31ZEzZG2iAcd7ELfEWhN60WlV4htEmlfnzs+EMPSaJpxr2g2uosfGFck9hQgdpNZaU+
u9I8ZTauZ0+/YqLVnYnwKiL5WCLAi2HVAG463ZF4ehtPMCnVxW4aTJIKWWSJ9JTnRdefF78wrkoA
CCG/EMe2Utw7FKL+WuyUffxdKKgJvhi4mjsgG74jm40eqDyyQX9tF989lOswUcebRxmlkNM33YH5
iXVqsQdtFogZx3jBWGXE3Vf+DvOLOez6LDMuUnVXU03uSZsxgNNLvwdRc9tCbHHpFpGQqnC6nPJC
l6E0WhIvXfnalqZ8KUVunyq7p5WoVXdxdZVjPztFchF+82/dL/1dO9rdwUecQKPCH/Z0fI23jq3q
VDP1aERzLx1YbirDzRezIWAwPyFpnl+yErwFqXCrfiN7yl/KjsAmdyiNkOXj7rkzuADVJVszZ4le
0tm9cBId5xs95NASMDxyaKfPaFYZ0nXuTNChktyNxXyzcLlhHCa9Dx+k9az5LLa2Kf1jDGSGXFAc
jdTKDqOI9crtoMJg9R0OwE8BdDl1wiBc2tuGLRcftiLxaTI9oowH9jXNpF0dZO4XNf/wU9xZGsFg
15yY76sOoD4O6q+DQ9NkLt9kZZrv5rjgNkX/CNajPZvO+IOaPw0xTVXMLJb0xm4V2sSwXSSgkr2F
a3tDWxumQmK/CMfZLSycrw2L0Zz6kcOhiUAg+3tLWOAHeoPPvtES7hKIPxz6nUnx7te+dRkGPX2y
WZANNGUXc2B84NNuOTr18gdw5xRrAxF2qLjtjzj+QkX0VtExemkS6NZZWtz6odSZZGTzfklTDKYq
IyMgAc9a007X8nh+Fa3O7dPPDh7vbiAyUxGhttCTSt1EPuPx+jA5Aj1Z7UUzM/1gkABCKk9aDEyD
uo/CGSSx46L74q9WhFi1063rGv1ZGfVn/HTtfW7kz3qARmaqvDwUSvM+LbO5EuoW7drMeD8Ktdh7
k9LrKIcg5wClyWsy3QcoSM3BK+PQ8vI1pabA1a5i1ioSmAqMSV1xEainozhbaACSN7VgkcHPg0yW
HD2bRldAqHJq1q8qnz7FjTbtUxC6FwIbz9baGnHnceS0TTFXNWK+oqObryZLWahNE13dYX4vhsS+
jzNfeGPz0rpOcdote4bQQze+plg2j+6oc3OsT+c2Hl714GS7pX4rSS1vvMZ4T1K180y9+iKYrhxK
MBV70Rj9u9dVJw7+4ejidt/sYrzKXI8QakBFat+Mdv6igJ58pAE2cD/wdyTNOmVfXKoFGVlQOSev
hz5FFe+7/ZlMX+DDfG8cIMQ+MJLO8TuArxvc3eGFP3/8cR83pPBtC/6wX+/QWh7gVp0JBLr7b+Un
9wfdYLPdkNChCDirIbkwNgp7ThBZmG2BsTu7gFUYOsB8BG8sLsq/ZeoVHXsLq1iEqGYPdrjbXXfX
L1ecZZtvRApsSbHaTTtz70TdKbtn9/HD/2z9BHvDqbd1AQvSztniEeVp/tL1u8Fh9LErqr3/fWJc
ddRP5Xm+q7v5Jr+AdmcYWeCJIsdDbGlcx+S9NySA7gd1oJePexUlCA4S/ZrO1UzWYPqWDu1eAkTD
LcWgcmj99ggIcTzE+WBjxRcBiQ6zdvJVfcV211z9If2immriRnV3zK2t7wUHgQ3HWQ00aOEdk7q5
lMWovjUtMIBh0pqnGcndfVD6x5LUe6nG8hMf5CiTmoQzZlZ+opO8dQQShMJJO7zltv3JGl06ZjnH
zbw+Wxg+al7E6yco9Rs8NvP+3qsQR2Z0LwBXxa937xlfZdcqN3Tk3EWPh85uu6gD9/nrqZfm9BFb
XD+5mYvIg9oWxZ0U0ePp46NCcmkMVXUxGKdFTL4uWnqp6NzuO3NqoqB1G+blfPTbU8F05Lg4Y5gT
Lhg1lQfJI006Hg3mZfup9F8ef7PErrPNHEGH2KjqKM6ti8eAcP/4y7gZ66gbk4bEweqilKn95fNt
7dGEw4NTK6IHHw9JHlfc3Dz8n889PgJrsy777NklrmVj/Z6yZr+Ol7hbto+X7mQtdSUz3W1itNhw
hjaKZdIc5p58lrPemsOhAe+2OM6fX13KrP71fX77XN4BcDJEKbbMSd+Xukv3wjMxMsk060M2NIhQ
WldHVD414XclnJl8OaBjNFl6zBSHEINqs9T/+vD4XOKJkpZec9bWd/3xwDyW3mkWFDxO7gTuRkMi
Yems+gRdQ9kSfRMV6zdSjPd/aQf/P9n/H8j+lmOtmOv/8dfsgD8zAdZwgv/8jw9GX2BfiRT545E3
cPrxn//x53/6k+zvOf8ybTQZrokq3Df9VRb3J9nft/5FJg+KmAB3kE8nDqHOn2R/K/iXzfQFQaCO
ssM0dMScf5L9LfdffDUENJ6L8MM0Xfe/Q/ZH8v2bHMhGuohxyuNr8jLI81qlhH+RAwFoaYBgJfhN
lu4ZxSv9o6LOdx7bKA2oHhIc1PkahUN3AHl6ZsRCtodxcCvHLjeVFffIO9QQKaLtTqZ3bUawA+ak
jo91hJWwOI4FDEbdG6Oq1d6lyDAhau+LgdHXGWjlAYcprRKNAQic0h1D4k9fPKajyeBHnS5fXfMd
xTAdkLqCOd08EeA67Lz0WvxcFvGpjafPsdeCyQqMcjMn01cl79mHcChFhTovGflBntl+zSWpdwwa
ogq1WdK6LxkyLV9KGliutRu10/yTs1mIeCjeJ7Iu4DZ77GeeT3+mML1I6UkDP7DGf4SCrKk98iwb
2zr63oBPOSbdEAo33F/bPy227XISQVeftAvsuxkbV13/9CodHQv/uRPgaXinVTgP3bd8KuPNWOQv
Qv8ogx/Qvt4sYNJ5FrxPhhWgJvhfCY78+l6yeBT7BIdGlK0PRF9WWk4SioOdT1QgopohgXPer7o4
RJ0bU69nnfwqXKEatNhwQnxme2koRG1/zjUFO4KGaL+Q2l1kvH7Tstyd4LIH2dB9bkA92mV9nj1C
0vFIXdrMpaHIjw1xV4sYCW+cxs7umIgxM8PSOY+OBlMvJROwDpKjNSfZjcbkj1aNA0KNfIGpBetl
tmfjYwaD1c5GaHY6MVuKBIcZaAPO56QK8eMZRz9/tgoPiUWg9p2f2rdxFvHJz0qyGgVJukVwf2RA
DuQEcNBlWtDW7y28zChAhIz83OCl2Ml5zCbT2ALT3YjJp6E+afy/sTw0wOTSeeSiMb4OMeKOWBQK
2ZT54WTY31xUvVE2CULQaI95/Pp9mDCQaJPDnJd/YA57UyRnqqT5sfjad1CezZ7aTu10QgYQv+ww
JDa0vrZz7ViHepWZGUpEQK0bOg9+RA4IIArphBU/1masi5cGdfG+SEZCzapKhZbub3VlN6eJJI1C
2ESAw8/bNm712nI+2DfG/H2aEKo+dvFgGC+JOxYHcBcI+ycbooeZ9xt4n3X0eIDZMoSL5mP4rus2
0pLZDJNuBSMbRR/16wOu4k2lcuf42KSn8ksmAlJdq0sMMH2zpllVsGBICk/6okNmgPkcW7eH9Gmi
WY2tA0RZ+bPKyPl8hI5mhJyyvGS80c0PQsI+MdWM93EJJLSTu6mDYJYzAjqp2NkwDJHR4yHWyhMw
A3V4nGXkeoxBCLRY6Xaq4ib0NLb1PMWoWYzYb1efOqWiQR5Y9wSH6R2UxTEXEzmREBt3qAspBNYE
4bhKmh3lzRpEmsgzScfPApIpORvu1ccph+naueJN1w5uUIZaS33aCVwXJKLj1oULnyTQGa1GRSb0
wbIvl1PfBARm6/1pdodbSmNx25o2neSW7A28ezqZYWInpNYcoVMzSZZ2t32kouajb+3FqFMSATsm
oBn0JCCzX68zc14Zsqr92BDDjWCt2VgN51JSWHYpiSN+Koe95B8ZHgoGURXzUWXddvmhr1m25voQ
L9bGVy8FPWlOOPSajH5bM0WLLM+Hhunx1rr0TEhhP00MzOTkEXu6XiidZkDhjSWCNQ5GgRKQZDQT
/Hv9TVVWtR9m455Q5m+w5pMLW8vvs2dm+7bx5lAOGItpdj07UF5CzeO3xIDeizwLIuVDwlYiTXOH
haNPpS2H/tSg6bnbuDKvPlLFsvSWs5HvXC7evT8JL1rwP4l0qg+QHEdKSOWxIvhhrmYj4qh8cDGm
RqZT/DBnlexcN6lDR1GH93KNtXf1fTqTDbAeaCdhP8kEldOc1OqCguy1xm12iGXxXBAid51Ad7yI
AOGaIcTHLBrWrU5+eTxLUryFnpUtodV/UmQBP5mY066Lk4ktGmXUYUZhHAdmpqTZJrzrsQskNdC1
0CwM+2J05h/9mEaVaMRzQYFtM64fQdl9M0GepwLSLwI8nX6ukCG9JOsTby3sgxkUu95Ol5pwT4z8
/RN5tta+Xkw03EGLTb60smnjxgbdBNptoNRw7vv4cA5+Ptob+h5cdVOchLWNyEMvNSRNVoUTrgEJ
w4UvgezpOTDRhr54+h2bsnNGMoD+k+SAXToNd7EsPkt+l3HZMchzuKeemin53sY5JA3U48fC8E8Y
Tb3IXCPJXRK1OdOTjCIUuQJT8Un2NmL1uHH2mltD5IMzBUoc7hfi/AxzHmGscUkPUya93Jky/0DG
kGyYyk4h6sUhYk/vyPoq/Sjo0k+uU9WXZCBZuc1iwjaoeY7T7JsRmDcfjEfQv66JIXEpbzFxHmnQ
NAw3dFIsenNEVrRQdRpZSw7Rj9piF+kDfqdd4Z9VZjNlroK3TBn6UXEiY51AFL0gID6WIJE2BkrF
J52vFT7+grew3nm0k1iUFBOA4p5m5j1fhpHpfO0eGpm8kLjQbzJC4a4ucdz/k7AzWW5cWZP0q7TV
HmaYh0VvSIAzRVFzagOT8mRinhEAIp6+Puj24vZdVG1k5+SgpEgAEeG/++fXtuf/VsxqKfRsB/H4
JUloC9OsN7SC+HMglbLNpqK99jCXp7x4xnV+Mjx7OvlkekNjMcYTLYzjV08Jsj5rp1QNVWQNZbzP
bb8gL0438CK7eKf3+Xn8abKYWnd5mq3h6HnaYz43wd2G4IQKC1d7OAcWfhoxwfpaPPwDjeRTVaJn
G2cEh9kfXxofGOxUYbfyJTB4EYBidqtb4TKndCYID74nL3V7ERAawJfGJkSO5eohoIRpH9jQSVc7
wDDvsuImFgsXmz0lGGX4QwpNeAOm55dQfvJoEJiszXUKO2K0b7lk48l65iM6qdS9sDsdnzTZqp1L
jHKC1hgaQY2hK8FFnmOfwsNyiWfKHliF1Fnvn1NFLWRqzuWDHWNUkJXRnM3BfnZ0N9lkDIlIWsv0
qrk8Wv1PWSfJI5sIRKQiXg7CTvc5XROblkgTnnxPvE42MQpsws3JgOLxKnyqNKnypZlYwZ+wudsk
ON3XyvhQwiDfNfPx4CCq0t67Go2DOcCXSDkmkCBqbXP3kDvq+UeyHbEV7UedKQxQIN8S7jkYFRKL
tziXFqreD0Huh4Cb5+oa15NGQQLtGlMaqJ1QGDOCjpdgMULat3ZmXeYpdQ7xElz0hXYLyxmt147r
a0sYQEYId1/ojcgzGDLhorfOIU+acTNYM/apJmvoCqh8+qj6W5DLO9iG/kWBv4s6zxLXwtOSEyYu
eE/nNgd6bLa594rz65NH38Zqs/E1W0bkTQmCN+WKYxdWRWpBYqnSDNJNV/3+sfBYGsXFKhcMkvDF
J59mUU+3lC1iJAcMiVVvU1DFCnmTwnoKZIDyIw0v0hpyZNgw3R1neBAoFCTttcHrNpIe4lOykM0g
t0HNRZIUoSLcsMVWha7a8u2KeojvSzO+j0OK3g67hSHvwgub7PQfZ2q59Vr/tVce4+iC+ZjXv4KD
7vGdLzzVO9X+GvK23tSGhi3RWU2vnmvCVG6+vaqfTom0QLI3QDzqoXutqUCifOU7n/ub01QAKXjQ
243phrGkysxg+LwODDxWD2CFC7OyU+6Kt7QqdLpy6hJloF0Rffre5WnHY6o3N7E+qGsm/gwV/jbA
2GyeUpZzqDVMh93Lz/uqaWmArMQmOe7fZWz0FwCJHOWENu0mjfmgU0kb85wE8p26Zxqpi5Diz5ID
nud/pPRrZaXr3CUIsK2FbaloBso9ggpxFtTyQ0MXL98lPtcdEzjPa5i5BYl5Y1wE0yWYkz3nvkjF
i/ExcjbEwfKULNgpf0YWTZUO/BD6cDTwI29ySn2wscjHsq6ZsdUDtmuVVqHeAr2ip8bYI2n+Xawm
xUhK0YDlze9kbua1/LA86jH2dm7/o1LW1TfSkYgqbtgB0pias/hxKkERpY5ziYX2t26tHPcbCl9z
THIctz+mimFs1I4LbdpmowbbjzjnwZftoaXk5mpq8kI24jDwsL8xrKWV209lSLVkeU6zqgsH3tFM
d7Uruy9CYRh6YWHbm94fjiwS3QmcTHasHec7nRUj2dz1GCgwqhDJ4O1hpmUgi6rmupTuPRPjyxy0
xYHtrx9Rw7OOI5MLXkzwpRDZ+c6KWyIJDoPiO3ud9ZdSILHvTB1x1K7zG48b9hutMTz1+ULoNE2n
bQVeMOIpiQQV58QgLGBFXlJNW40dBsz75GGB2vgQ/6s0oAiG/lAhYmyGRQfeX9mw/KV3zwZtxG5f
0wVBImfzM1K0pwKLYnlVzA5W2oSJp6ahND71PvCl7qveK1/rWL/RkrOO0atLqjrB51Ps6czapGvu
N29zfjYH+ys+pC5yCtRCjzaCU80oUksmbvWZJX9ecYvkIs6iULzJMFC0vBB3WqDYuBpRVmPTsNrx
jxJ2d55MZLWhdr/6hJzqbE8dPQOjftIUMtyMw+VoULWDcAj5Z3DFvVjaXwYBZcJrWcKuzwIX1djl
XsuTOZrkxPwEz1xe5NZBEhUJ/XZaDo7ugwGS1WOWTszEmsYkhOyPp1b5v8e1NcqRmsDZY55jJmDY
UIr54sXzza7HaPZUQCtdLq5TU7xo1ZOz0kepms+uHeFs2J3q1E7NEyT5YOMHCX5vCOrXpZouVc5G
L7U9WoDc4JY6HSXA0w6mPqHq0caR5P2jN6M8mwXdQV7OvBok00lvnmcMz6di4rdiM4mEWybHSiuz
o2/OHLvxQQ+J5u7kYMUvNmPjFDhZtKj2c6wGriDjse699BeqMSpOtyOv+kCPAeZgLDjYVnXMuIzD
doFTgCVZV1wvNlyemPRajBKPVJkIpuogXDlR6ofEh/NsE8ZLXVCU7QoLrm3Yyo0/nnMiu0ZjsEGE
7S0DOZG9ZLDilszN9Ak2nKk7WVQXVbsb8egPUODy0ck/WarNqGLwdHLFHOppIo44o+BQVf3RsF0m
LLWgmWgNJps1gQpdM0/uK5P9ZWnYuVCJuFsC7FHFAEKE2Nab25dsayiuDU3eb4BXxqb9notkuS8K
XJyaJihf00vaCHufF6Q25g6mVmb/6fTgj1MS76qM6jeOxP4INXUXtLl75TCMF8SliBczq/lm2cfU
CIJXM6i/GFr5BxVAklzAe+98gaQCc3nECcZJe6jPwqhbCmVE+5UawzPvxIc9VPOxyc5sBdN7rfAv
sfwgJZQf6YjRo5bvcaKcI/ecFcrOrp4gIx2DJpFHzcsv+AveDLSPyLCZpztpc3O4xc+aNjOR7AGe
qdH379hxNkNgHhNnGH/zJVQtw6GuBW6fU3xRTjuN9Ac5BWb7zjTjYkHNXtgu0SMwmEx2cT8kyE6u
NuwLm3dUzsiGsdv/cr2KDFhhJ1Fq2ZuEFu+nWsuel4mtp+y1eC8+qFubOL4LOFHEb/m1PEJog/FW
tztd25VuNu+SwkEfHFuebmMG9LCgXo7aiW2FuBLGlZK4DUi68DFV5FEQ/Cbjq1NVEz2a3vLO8JDn
zdKwFAoyIGR7t3zk8kHMwHV49DuPZQWyyyhZKF3R3uOh8c+u7omtqfnsyJwl7Po2+2VCPuVAVX6C
oonstVpQACm9VoGVsVPHnzQsTLbBb1m8tygxwyKGm6Gjv/j8WCEJw3+cAp44lvUKAV+ipGpVfpzy
8V7jeX4cNMvadr5GD52F7EFHijionB/azTQ9XHAssq0x0kPPJdc1PX4fmwld+6dKOPUbSRca9jDB
awzSR7wF834u+5HVH6cIw23nCvOijZh9EcX1za9S4RTrqLSoy4Uh+cC8jaeyTxTNNavmwSziC7P8
5pz7kEosUb2AQuT+pzpVCPsZIE+z6bDj9Kt1KwAp3ak4rGAU8/536dO0fkkx/3TeWN0dZpTMg+iw
aQG1MszAL8/aSPAEB6wnTkNeTBB9YklLfLGlWelqUtNeSQZ8I5blzUCqZquRsoTQAB+pbz14flxh
TZvR00iTZ9C9G8J+YMjztWTmZ5+IfR87A7PB+tbPloAuxROLssO0nKxX3mXq1mdxc8z21xLbdHGh
dVfZXbEOss8Bz8DAHds2dDir+HaYMVbsFZ3gsfXTF9dkKrqJV/U5Ib1oE5SikDyNfB3CdMmOZ1NL
87a49AGZzl7M4oxsje+DK3FTg4ThPn5NZnmty+41xaMWNpn2WpdTwLZTpEi37WqMSLnlxC9Lgq6e
nKuXsWlqMpruqSODxxaQg1jy6h2DDhjjtnl30EY09htkOvednCCykRgxFv5W26hfZvYI4Y5JbPnB
NflJ4y79VzWIx9Ydfo2kCaB0xm9BnP8ulsLeF5p+bqWYD6zx25kFwARnSEk7m2xT2hszN54cnMQV
GsXGxVAYFiUOmfXitVPkFe3JM7qWl2J5VJSVb4l0G8zoNX2Di02SpzL3tsQgmPj5q90MR8xnZAIc
5rii0daaNERXQ1siMYDIbdAsmxXirNf5L4E+uClsLINqsrbjzA87VupvqdHrkKiQaSUb9iXy24vr
R0bh8MHYrTh4Q9ljvOy+hb98e1qLbIx8ULQ8aqXUD5jDnbNhRBjpwEqPA1ks1OR+gdyaxZ9qpbL1
JBCxYT2I3PeiZLHP7BnMgMFq0B1wW5/Ntf7WxoogEtyojsQkUxneY1Og0ky9zbxhnA/+7JATbobP
uABjbNDppCtO7zgrz5JxiOEVBzs4dTOWqQaZhcP02ovb4NLNzn3b/iZgFroqy3Z9N9VXwyN2pr51
SIchakqw03NxhlXyndjzcCx8OmsrixySpEqj82mRzPIQ09528On9c/kty8VYRSsT+at2+BMDE74p
okLYrX7Ppj19sFPBheDVV+Do+zme3zz23BSAJSmCNzu7xuKt7dvFwWQnus8iBskiNA+jiURy6DTl
73x+NgwlyWZ0ULwl2Yn1g5tCE/bJouiDAh8A4DHxqWOxzQdCA8UFT/ZOs8Sb3xkndzp6nag+dbJu
YaX91XJTnITiiitXdQET3WbWmHTrYyV5UC0xiMYeB7ZnUHkxidc0WJZ912KL8jxEGxMimaX5jGCn
idYmdmb0lPl4Lq3uhbTScTE0Vo6a0ywdAY/EII1tMUxim6WcPuGBvXMk63/lbsu5dZkoH3SUFTra
MGwha/POIXlt2DWKgwZtHeDTePUth6hfe2d3R+jpUVNxEJoa9jrDQ4UZ9LVpMPDlxk07rJUcPJep
fqhb+cTEl8mAib+asyfkTfvuzngeQKwDleG0HfjwWEq6dNLZ1yJTQ2HvGu0RRp8x8OA1W5oUBH2l
M0whHchQPheQmR+qHvMdTEAo0q6f4qRObyT7XFq31CctnN/CbIm6LxySOMd887jB3kw9DTFSuKDf
yWyUuym9ZpNYF3Wwbl7iNNthgBxRDtRqQjCmycNNvf3A9Zev2SYaT+pjzf7AhzgIHvM9lTEf35BA
tlZ4xmaZbceaCrCmBprZg0/P1F9JS8vd0RnnBPlyLwQnyaxgUVhVK9uVzcbLeAboihgeXooXr/tc
8MFsHZV8UBiN6t5uwGPeDUnFIgV7X26fOOcq0x7rYjjSqJyfSt0YV/vmBlOd9RCY7TdXREVUa4pb
COUahC5fN4prHbCjYLCUbGo1vpKZYeQo1HixyvY4A3QnLQEJIOvU6ht6I5T05HZUYvkdQzmS4xsm
QezQ3fKrLgsqZIT+Jhss04siriXovNhNVAhevHYM1ei9koLFGIInNXL1Zjj0GTQUPd+z1tV7Swu+
A6ijH6X+2ZDs2VnoAQfZ1Rg2QFoclJrAfi5DfOiOwp055syAbr13q6tePDTnKA6G5Z2QDEWtjDhj
cDmV+Tk3pFZalb4amLPpLNGKQ++Bv8oyM/k0ej9yl6q64Vs7MJbc8EGQwe3TQ519TGwrrznkNamh
wSpaANHgK/A9/UVV+rE12OFRpwnIyhIRue2VJR/zL5hPGs9IzofGSx7HrEctKZOYEgmSwsx0l37X
LmgJNv8S1mx32y7Nn9qxxa5x/5nbCu28tdOwKbQGiZStf1fdRMc7BsrVSkzmd1DnK2ZJB9GYydZZ
xFafFBntmBTa2Iin0dQ/JS9uF08eM1xv/qdywVQQ8pB3F8PoBF7K72AZ/yQQHFesw5C5fyhJkfsS
m6Yp7tJskKqw1OT8uZ6oHaPXg137RyR1FbqzuU+YvW3npJJHZ6BqL5+qkzGL96AnTWubb/TDSeoR
vJdJNa/EEp5dcM5ZOxzouT8k1Vwdk0kvHluw348kjKwToMJn/Dzwpmx0udSdHhweq43lajdmX25L
1/TYXKiRofnIy45eqqGSmRyl8SPUH9iUN63Bw7ug6Wepuke22l04p9bR14CPaIVe0EXAWlVl2Pgs
81KhmvROrD9yD7MB7li3WGi2hFDYXVB2ALd4PdDLmBnByOO8EuEMeT502gcqFm7wSzEzH3rZLnB9
ujttT+wL7e5D/M5g/Bwomv50Aoc2Th1vlo5RXZoO71sGjptzekTroR8KZEi/QaIwXMbYKqKwjs0t
jr6Tryo6KEjfxFDI7qDGdnmdraTfgikFhi5f4+MZDm4cvBT2Iq4BI4aqFzp0X1KUpNRICmhGRDUL
cn2QngaPsX/ehWXLeKRL7dckwCfUYv6vCuuce2y9dJoeNCaipDaYpnpLyBCy3I9rRU5Kg9p2CYr+
SlSEx/p9HNdne5YqGjO7qwrMPjRoTnQUUwDGB+zhuTDT8TtvySt6NEA2C7YyZfCEboxhfpiD74kw
cgT+5sUFar9JrJm6ag6VdmH+KSXb2EIxnoSa+ubkf0Vu/aGl7tJ6LnjZEkeuD2aBHwZRzyf5Rs/H
sulmw7tTmXGUECEqhUIbdG/oa9VptMY3rzWm0+I4t7V0illLZd2CSkVECf8pPBAfJCK1Y6d5VrjM
2Lirook658kweI4OEMR95T8tcS8ZrOvmpfWXo+nSR1QZE9pn3/xWAm+upaiwmiC0bGvas9rZ4tNg
uzsEehplYsHN74bG1FZh630tBC+2Q/kVGPJAvRKMplRVW5rzlnASwEXx+eI0FIa1pSrKCRstf5iq
dBuYkMj66ebr8Z13cOdSg0yRNIADesMoUgj7WY2E0Q1KDhaf0Kocib+vkyvHl2yq260IgCrIfj4a
ynqQsvH2ni/+aMV717I4e5Ru4Fx/UMWSRUJRJemBkZmsO9rvh9FRPe1xuByIQy8ZTNeSIs/Jeaz9
Mf1YVD9H7tSKDa4zBtWc6vd+TRygAvczZu1Dvqh/tCbntpHzP/xADrRRoe1T+A56/RTclUrmVwZe
tA/67dUdnQfSBGTNnImOKg60Thw/FRUVUTWn3nW0t0nzDtGnwMpPJ5rb9TemtV0Yj+mTkSXY8InC
GNZCsMDxTiMNf2xh88gk1gkVZHiPqdZkzjFTg8cHpNiTMGkl8EvODlw/8/mUABaB333leggZJSZZ
6SUc/Mn25fDMgfZS0kpUEQw8v+K5PupYPx806jQpRupuU5N+MPJzoyz7pNFRw2bj3crYuXeGedF0
60l0BZtMG2pAgo3BMNGCRJW8BMvvqkqybStNfBnkzoySE6CrT0SSA7cOW4P7rWY50ujEGK32o6CW
77x6m9i7lmyLcGVGwATyDeVnO8EVAcVJBxzXrcWlHqnrxS8516SUg3nePJGMJBWaTs0O0cQPOe0V
lziVH4MPBLyey3NXidOSjCu0xD0lmUHlEscue1mwoJALM9xx2MFZoc7AsB8oz2JuwPyJHEjQgB8Y
PkXK4SkF39CXDFdi97jE+JIKycriC1bNJdjobf21/m42L1e7926dFpw5eEVIe5vEeMt55S6YrdZF
kaAD1V6bBtL5vozDm85oU6XaC4U19Ae35otOUpV2BpJYhsWoYiiC+iioa8wH9ynIqoXGay0y0iIP
MT/lOLvTXeJX0yZJqABvE5hf7pSgzI6GFtY5L9CT7VUJBgHrFtj0fmZ5NKMSf7pNbspQLPnqOFxv
LSkoRMvCUjjg7pfpeTHYJCUBEHFbLzvipG65L8mPbKkKpbdrZTLAU6DytCIxIQZKs8gbaBGiinos
EnH1ZkTRmH6C0DSfHWwfUM9Z1pq4vsbpkDIvMo1jxrarMnxikx1xTwxSc9HcdK8IWFIkR49SXcx4
ORd8JlvHn3d+goJt1fPXLBk7OzZizOAvzRHY3xHtOyzIR1lW0FJ52cF1MOoDvEvus/6g+QX9CYFq
o+RXXCzvIi6LyMptjT3RSPCuP9Hp6LLKnRMqUFMJOEanC2K/3rV0VhOopROkposzvo2186UPfAxO
ppHt4dAgO8TsHmT8NOQbqU/usY+Kggpk17ikvV4dM7//Wgy6Tzivl1EBve1s6slN5Ci7flz+saWi
nUVf/klJCU8c1ax8CvZlwhnZaidxd7VDi0nq0JgyjnKjPOQMYYAwiO3Y1CQWy3hbaBb+dVfHdSRp
rZ082PN0erDjgm+T5fzpdgp138hIo403zIzZ0YwzNt/0wY79DeqqxZ6kezatVbpJYb2MkJ8tfz/Q
cARBkm4Qzh92CB87j/KGV+aZWoGLRz3n8UDkvHsVqiaML70NK2+O0Dtc9UG+YoF/zU3kQpmPewwF
4eQhGpWT7AiQfa2NY4fpe5Tuh2T6QH0f9p05M57KKneJAaOLEP34Tn0yKjC5m0g03V/MRPAnGd6C
2A5Lhy17x2nEa6rXARc7gbw1SusbzOqSNW0E/aHMQDUzXmanVSvnq6CdKdJYJE45E68INICN/FWD
jkg5XnI/xVZZfxCe3bak6Wq8xzQqeGd45GEdsAlcWK5WKkXEmfhIZlW+kZwZejl9OqlDUXqhY7M8
shcL+G8COIvTXDu9uNho8ijMz3XQ3C1hDhcTnzANf0ytkwa/f2Jx+AwWYpCe5x8aweXEtosaXdk2
X8QPuk3TE1nk6XXUsmAvrL85fQ1n/XfN+TTUhQbSr8W46Vb0uGVYEHgI4OUqTLUDltdfUnI3yjD+
ZkucrYPPF0OPkQ9c70PY1LVWrvFoaMJ4RJ0DJpUgDFuMhRntwWBkJLdHXydlRc3mdpmcDz2bdgw/
dJ2udZlSMgjj6ldlZPOtNO9L8JCNtfnOOsHPnbvLJrOSjXSUQFPxzSiB4ojJsZkje6R5WZf7ouFz
bQu0WGMQnJYCHmT4ztSmpG1xhGDAyPCsdMzYchF3rqJqP41Z6A3xpdR6NqfeKtYyaBrax2xSbuT3
47TpON9tij5799aCi7F67ZfqNqITY2DHxM4yE6WM87aJO0aZzK98BN0zzqhHGctuG5Qk4qvySbr+
derqX6Pnl1s3wGPugBcaaR2KXJL9mukyjoLDvhlbUlKDZYVxi+GqopE19PrfAwXY0NK2bMNPDqQX
HgwpSqrS7tNSsIVsA4bdaREuBLudkXZAoikZUbP1ZGAP5b4ml8zlvURD3HmsqWFJlIez3hxsiRdf
VYVdU7dp/BqNjgtb57lHTgiklTpWacxm1XQQlwXP1AnDIUHt5ntiwT8p39+UGvB0QcKIo0/9XvBc
RNuOb7hRms2sp/KAakAS/VDS+n5wsVWeCvp3OrCibOzzo9HgfQnGm05pW2gpOpxl5zBaIyyM8+q7
SqduX9A6A2ph4rnM2231yE0mB3WY9NoQAtdKMRDn3kPABspX9BYW+KlC6bcILCm3oAxoEcvbI8Q/
J0wm4q+Zo12HrvoT5xCVOUkv+q8+VUzn1IKX9skRa/2y149HrTQOwInY31eKLmyLz9giEpAEvn0o
McZIBNx8asLGmYyQrNZ2cnPnIR0nTIzoaCypHOBqbHlcdpty4bIkTh4xAuI0RhTrrJibySV/auuK
c9cQv5rDl9Fr/88PXJYE8QEHeOGQMQFNV6icbIHF0O6Od2L1/NVZRsqxFJGeG38UlXZRYq1W5TVS
IdGpOunOR60dnWPVpw/429wdBm5iB73ev9AOWO5gTpvbXud6+RmoTRgIE3B0J71bwmKKO1aQMduV
lG4dnWDc/mRRcEYBTegQ55b0zc6ePcNQTOTjJ4tyrt2PxbPu2m0ZDyTY/KXjeGiiya9mS1aCm62w
kAU+mVPLnPbo3cuJO+yK9Iy4MrYvw5odmeRoHFLCjQ7apecawz7+gRoO46yfekcio8fJ8eflxDQa
cbTDHFfkz3NPBIMZjh1WnqTP58f9rVbXYDaNT4jd3e5fQQyTZJw+xeC+JjWrrYWmhxlB0WdJiv0u
4lbuCV5ZElx11/nNVg/WW7PiUyXYR3DfCJDEAwxoSW0S89W6m40hYNfo2e/Wbw7zzM3hak5GBRCQ
m0AOHfidf6Zhovp2wjJuuIeZAqbjQn+ZotF0N1TVk2AdBrNs9wAAVt+t5tVfjV6BY/JTwDWTHYTK
n/IIIs+v1YnBmMZ7UTr57KrCzUmAJbH3ntMcRFpV0aC0TwMFgvFKfR+N2AlptPMibtsrPvScsaj5
WatAPzEv4ks3wwvpGBBDDQ7thD1MYCpSSXbBxsuh58R8KvTWjwALMRIrOauvX7oiPXHDLXsIQvI0
F9mHC3IwM/QHF6AqLGfGbslyyjNjtzik1jw8Jwm/FGF4vPV++qq8LwvSNq4OLMNlYO8tJ3d5cDnH
wjD/UhRL10opsfwFsbG1y5yP2adMtWw7O+qwOLHNBJ1B+9oYYR8ExOZg2x6N+c0yDYvKE+BcpMGP
Obr7KS5i/0SIIzRrT9v4RAG3aFKrl5a06jc0r9XCWHegpbgkxsRdtkSlvzjivvuLsRC+9q4sgCCX
dEEfXcmU34eztOvG7gnr9BxllfcUcBxwOJFU87ivEn8tO0HVlLI8ozwDZkNmxHS1NZ6HpXmDTkph
aaORV6aUUmQxfuPy68c57LH7+JfXWSKi7u08uHNwYPMkv5xiDQeMqtg3trhp8IlOSt/VInnArQ11
VY00K7IXThLQN21cL1sGzcDCycQHfGTYTglEcyfAHYoYbxmhFiBlto7Tg8Ern3/uKooDhs1spkPU
6ulZs+NHi+8d/VyWP67nny+qX6ls8S1ZiEGM2t2DVr1BEddPTdtVO9OXb+BQph2bjvfZAwvI0pPs
pJPGJ83EgRcLnRqQyjiJGN+d1C88tjEmr6+2b3CvdOuVosd6frah0Id6jja+uPO6OshfqWENJ61L
+BYUzo8taYKNty4xc9zdHMVxpYOxUlvaNXbz7GDxTHKn6qkkn7AzEjXwTE4hD7VT8ieoZ9a5PmeP
gcEZ1yi8YxdRLaeZcATZhq/cPhUJLxliS8uZOrEPpuSw7zL8mUn9j04S7zsFhE1a1TFgP4Uwt2z1
WKhNEI9hcMiYD2PVXf5BIGfdd2pGjCzoPzdgYvFI0MyZSaaGWJ0la2XW+pAzi2dBOwgUrHIA0GQ4
YjvADtihiT3BRWPTN5UJ9o+dh9lnE7QDt5vd4L3yCs6o/xaHevxXkcH/qQVlvVk9Dv/3v/6T+g0W
3XJ8ojcWqpxB7mVNH/1buigJZsHBfOlxqOd/lGPHYe74RLFdhkkydaCsTVy/pg+NF+OJiYTC1Ey6
Xz+NAf/za+Ev/QcpdyX3G75jwu/nKGI6/4H9BoAlXUcfmoOuY5/2HLvflZLqOwTPq9l2z5xIQqpH
FHnvrkUKSnsGHlZNWN5X+Jbpz2qa54Jb6+JlRX1ZndBIzU9tWhQPLkpZPQ0A2WSK+rTE0Zz6deiZ
qXaz2U7mXoEsnmXWaSwrWhT7grix7WGiHJl0GtlIbNXP5cmv2TjN8LUzwy7gKpk2xjgKLePsL5P7
b33S/YNhUhs7VViNWHIENzzzWL2q6SXWhP0qKWwoKBLFE6zfqeLk6T5PzrEE+7l3Gvb2tsP+JylZ
NhMb9OqcGzsuR+1Xg4fX6o7NqqLMnfYAB8hgN7cAFW717F0FbC3dktrvwCKhkibH3PWno7DHY6y3
LqSV9sPs5+qSpFpzziwONjKun7S290/IEMQK+skArMB13sK53ZrOMkSTta6Yyrdu+jpfrJf4EuRa
8oaIUibMzDl1g8F08ofZ81BhBqYSWG6tfVnGGNqa3D/qTrOWVpTBns5fD4LzSG0zsRaqUPWP0lHV
k+b4T3ZXqivYzBlApW1GQH4nrumc/lOMw2w2+u8irpPzgtuXjAR9lYZZaheUw39YKoxTIXmZMOOS
3WxUwIRia59583Lxah6CjRyXK05BbVvZzk2fu+Z7SVfy451Vov7CaJCt2J0DU0vnK8D0GPpm+wZw
p7hoTClxtdlc93FxSW3FQo+02FSm+WJq5JxKlf8idnLwWiAMuNpGHIK2eq8C4CyAiv9arWnu6VMd
aOkuJf7pon8LvPHTKI0Z7RMpbJalfrXdvjpSVvko1v/L3WlG7Fj/s+aCulpgxHZ+2+ib2O/KjuvF
UyiCTPv1RRDISzyQJT9/8+fv8ChAMZK0o/z8QTAzsIEnKaGKoEpgPytO9khJnyDLRi2vyZbUyQRT
Hcc6pk6wPA0LiDgQQht/GZB8/Dc7xz9QM4imbBMmQ0LRbibL50Y23bUJXD3UgaxyV6KlKnZSuECg
o3BP1s/DfMY7VD3qUOMOIHC2jOQllduA/EsX81g6ukfX6Kg50Po/HTXFrOygz7UGFYO0V70xm95+
Yr+Jqzq+lR2XvqBid1ulpr1Lmpg4FG/sbZzjkoBG4V91IIbsxG2P8OKsnvCfN/RfB/kxtmlpFzGp
vQnGKjC+9lY4f7tkml99nDSOMSbRUKDS4cx0zlmuU81O8KXwR5g5JQ5fz83RAqX3/cNN8s3JvsSJ
eKYUrb0uk8sc01hgmlrzbmx7YotCIeU1fRnynvW72KYb0UHI0fBUECVSUbwAwC3ZF6e19ZC7+nyy
miYqi0acc6v/0ZhGzojVsHaE2ttxmeezF2AqZTgNpMKj7JL+im8k3n6L2a/c67I5wAIh758gy/zP
D2fjPynmBEAd17ah1zo2FVv/WaFU9IYZu4PeHHAUbNn69lsbDvZJN6v84swrqTkv/vRcxyRmSiwD
ftbgf19okHf07GJO2s3oOCjVwMLemLX8RU38X17iT7XLv3X1sJbxEgPXJsVLTxXFGv//Wub3LiIf
HqjDYuRWNCQENWafAR5eL/OslwNXfFXlf2Ie5XZRddsRtMqpdCztccrn8L/ZO5PlxpEuSz8R0gAH
4A6YtfWCE0hK1ByKYQNThBSYZ8AxPH19YERlVmZ31V+16F1vYKQUIVEkAPd77znfsczHvKT1Dl2v
2urF6wPdTuoiEaslFfw+dEl47k3mVfQMoS2woafVWf1LYPw/cmDWoBKStvw182jNgnH/gf+vDaT0
5jxVyMbK5uJE7gMGvA35dpChLbe8dAW8dH1LrPKGHhahGFMJDZ/O34G7z4i+vf4EQBU4+PTGOAnV
XNUY6HULPGH/9Snh/CNU5fpKHUGSJfF4tv9/vN/YEI2wCluU8CmYHtFEmA1rUx6FN+7KqMEh040/
pqh9bHqv/dLLH9PMKF7Jrg0IN9l4XljcSLsEyxVqI6gK/3PZqJuinKdbDxH3vs1Y6t228dlgC0G+
YUHBUtbu+cpycRmAbojItQMNbmPnF0UgqCk+h3L60Mu9MXvTY11HaKBzuN+JL3HLIvU3YVnGmUIY
QWc/oZt0bE0mede35v8b8v+FIV9YzrrD/M8N+ZekLD+6qv+bI//3//rtyPfw1nv2anZnn8Ku1OQC
+O3I99Uf8MwIYvQk21aLXMY/HfmO/4ftOcy+2DdyLrqKi/+3I9+x/3B8n7XMwpCLjV+5/xNHPr/m
77tU07eIwBPKg/JtW8xj/hGHZ8cZUiGnNG9K06jiZtjWCtzsTcX4zcYgQ6z0jax7+4OQ6YWeDhU1
+qqW4al6aVJRRD+VZY/uO2iIyvjkhMzcXkfMZ93PaHby6m1RtjbeWTQJkk8XGCA4p1m5plojImw8
j9VyA48GhVVVy7x7bl2F5s50u+41ESVitLSr4+E4UcBmKybFqmjM5Dr84cYDXplcikjc1LHO7zPD
s+tdOBrkmWpEK8VaA08xdjEfnX9DI4ptK74KYnUGpEKBzNm7B4JwbdjDqYgQcg15+c30PKy+vUIL
sWvpvVdbX5InuGlKFHEmtKze+hDzBPy964x5IlcpQhYSN1MvtzokVRRi4tDJ2zkfMh3fD6jOMdKO
PeLyjt+WznhS4sjlflekuZtYbwpPJn0iCXd5Y3a5iVgOuVR6GuNihP0dO0/OiLQrtRd60VWl8NZC
r6zhwVdh9l1040CmkEMj99JHuki4j6qQgZDpOHkRFEs8TRubhSb8WpLCkhzMsGN83bl2YW/nxJpx
3U52utOMMdY4cjX7D1hm1fjJHr3GfuYf+vW7jCdko/6Y/zCJHeqCLmtwVaZoYZND7zouPwqp0TcZ
Z+Td2v4Y3hU+tBIhQvultMhNT7jXo9BKSb/FsGBWqHPGSZwzRziPjEvtmQFcU7EvsirsTF0Tqk+D
wrB3KHXdT4/+IHBcxwZGOcZts2md25Y/FSq8TfYH/XQBoNRZelk/LFOHeD+RM/ydtunqlV8uhmYT
dvQlDjFbFVSciaHLBz+HGvvTVSN+fsNfRpyxE4BMxB0VcYmovFosLBudRIlxU0SSTPBCSIbmTo0B
Azmp1KpnZt+NilwKthhB6o3ACOs8N9w9BqoiuosQEYljmsDtOkjBhuOurrX1nDq1SGGzumODCBAq
0MWYokm9InTwBaoq0qTOIXcU24HELfHd7ROz5lMZN3APR3hpAyijGcq4FHCUQRgYX2qnmJ+1su0n
q0XeRlIyGobMGR9MNUe3XAGgi3s0Fla9yv6mPk/ec0fgDGk7pNqliOklIt9s2PkFkyEQn5gQiqrO
CSHcFWUg6qnfK0LRaM7Jiq6vWbLy5L1946DmuSRRAz+8hISI+hD1QWJMLzn+g2BMvOqmUI26nWJ0
Pn44FrvIUhIgkFOcWjcan2UTIY5Az7OaQNJjNNgCy1XkvprYS2M8PIlLSK794RTj/EZeU3vnGNp5
rIYxfBz1gjnOssrHusTsKUUXw+HV3aNXRcN3nVv1Cf+r/RxDoSMaY1Dxxcsn/mHeyABPpfWlKLu1
8ZKio5q5VPIhzhCCJWwDPKaXbLZLjMxJhGHKB47UGpil2KgnCDcrK33KuUPeE35YfkNdnO6bwY8e
pGzJlWrTcK9c1ROISLbvMtOU6FqBgnCAfOzb3F0S1bcXm1Mx0Ea3HBDwug/aCY03kcx4IIeqftU4
Dx+8IQWBxyTnkKtU3y/EqpxkaubcG2S/dd3EeSD5XcRUfU7BDt8od3Gamj8LMy2f26Ho7qzJi30a
uqxOm4Fm7Yniwfhs1kt3YRKANRm/NRYEM87qh9jO1aOvGW/M80Tjxi4UMGyf/CoN0BhBsMOmXwPk
tKl9UWNzmQ9WPz3hJBnQvJDEK2GjkTg415RokfC2AhAwc2YPZUqHiMkqIPltkkGh7obw92OwRMoZ
gn6rNbEoMfWVd+3kdnfABqt9yOdzJJnUPYUF/H5R98YBirxxqGPbPjeJNR2zfHSBq4vpgkI3Z7Wa
y8DrmdmFha/w9rrqRzs6BqiPJrk17ZWp29akDAi7DjASyJ2dMJ73QG3eMVED5T3X8aewy+dLPBAS
JISJEGFBy9unRrpHBYkgzsMln8LC3UoHYybBOCIYsPBc8mL2Xj2wz+g4UveGiEv8NZkmRnsZp8ew
IBGP9wAlsl1iJc7Gqgp8cwXr12u3fSbJxQ89EcxsEzeVWPCg4Mbala2DIh/l0KkRFcl+MuzvED4Q
oprTkIkzEjvj3KVS4765nyKUUmalGcRKHV4GK9KH2SZilAXBCyau6IMTLbQC6xpEp2Nml35uxTvw
x/YOGjZUaeWS8eZVaIRM5gh1RsPAKBYm+d44nYwsgTWCqIral0RiGyEUaQCzPsUgyY9lMZQH277W
FoA2CjJZPiuSZz5lrSfuDZyETGQiRrJ+mh+Knkjn0EDZz+XNTbRn+J/3rBa1G88HhNHez9gxoxsr
MbODsRjtk+fNgGbdwUJSjPPK0iguogIddIavG+GlxE9b+CkqbbKrUz2M956RM74cCo00OW+DJUyz
fQ51Z7tMOsLKblPEJbjrC5PBrWvE9Fcr+v6wCW28mmWUnjWU70vtg3goLLwccZLkcG2whNrVwukw
aKAdZOIsN1GFhIQF19w3yp92mHqqvWtJBk8plFu50J5XfZ7ugO4zZLa4MgqnnA+4x7rdVDL6o8Bp
D30KAkmWtInq1IRiMxbrAjKStMF6B+kXqs+Eymg3FswZ8ilEQJ+uLZ/RJXog1SZrKMOy22QehifD
SImtLJbyuFiVxGOZEIbmUhCCJyOMqeU209m+cYSk6+7JNZhwOUooA5nUsFfmrHvD/NDsUlM7QVlN
eKgYEY5EDjd1/KglKmQGyTGxil4HGmnA4mqPS33HCGTMD6iohdrhbxzFocu6LrxMiQP730yifDjE
OBldSttpXG493iQUD80i+5fJWWrAZuGAstOBlHlhUc8rpC4rN1Y6MyOuohEDokvHB3UBBUbPLo5Z
TDcGzflBec73aNGOgI/8/6QKCj6qldbV/a+1vPpR1XMLPKX/339/2v16Hn1Uu7f+7W9P9le01+Pw
0c5PH2Da+K/8oN//8r/7zd+AsH9Z3xDL91/XN4g8hjb5j8AxYV3/01/ljemz/VVCUr9QW/x7beP+
oZRPFotHffLvnDHH/ENaliXXcsMWpr3+8t9VDZwxE5MFmDELS9oa3fk/qWoAk61ly3/onph4KijE
TOgCnq1snLJ/7560lkyboYni8zpd9JwIlWTZB9f5SB4LvG9ZTpZuFgbXZ9cDQnso6WZ6NOesPmnr
/cruux48yMRgZleWn9l69dbsl7ssKXbEuMHK73MQC171rTdDZKBR2d5akGBju/iQHRSvhCAN4E6b
REOWmgt/YpANyTih1RSywkaTgL05WPfEbqyjo6i5JaKZE3ustxgA0v1srda4YXnWs5UF9bLcDMNI
Rkgm/VNomC5lFPgmAseaLkZzRKj7rvVzFH0kadxn2V6O6gwEbPlsTlie55E9a07MJv+5DL+zQZZk
voS3GPI6O2EJR5O3kUtT4AzL7C3zsXLnWUJubFR2Z+FiyArDWu8ng1W8j3z7GJ90a4WbsQHR4zWo
FZDubFbNddJd0zfYV2uIzXTc7qcofrOSDEFdy11uqs0PW7xAo+UuOJdYu40523cI4jeCPtZm8QYw
9g7WjjwtjkutP62b120fItLxxHwAmVLbdRYQU/0TCftT1ghx6vFKJSQ77HtbPaBuefDq+dRb6bQz
JaNw0Jpbp+luLAq/wFv2nQcwN8qpGPamIsejgOdDrYikETzYZaRJCNkjQpTWqAc6z9am7Kks/ay7
ZyuY7ZAsp+DUeMVq4f3AWk46QzpsEvwJ54TVo6ieUmtY3jpxmJrxY/LJ/ChCE8SL7Nlp0E+l5HP3
eZU/o3ClvmYfXeG42TU9gkU/is1N5lfTflHgXTw2layaLa0eg6U4NvLzMj0SMhof8xrZaKacF79o
sQb0hN5oD10+vgPemhvFbvUmcm16SQVVRMh9eLT4eFGVoyXiZboWziXUp5iZkILm+qjaTh78QaG9
zHR6ZHhU4vonBQGk6HwaqznZ00VFGYwzoUpF/OIZag+Tt6N1hhqUzmWPB6U37k3Bm5lR4rqm/joN
2DXwcXrbnFFEackS2MZOjDhH6YcwcEQkG2hiEM9lV74n+eMc53j1MpMs1tEZKAHdT7ryefXCPZvp
WGwrG8OenpDCCGvb23b7xLDP5kNjRt5znXntyDvuAoeu2S0PnvOeh1bxjfjBrnFvBqc4OzNmdEuj
4rLIwVbeS7SUX61ygKSdJLBZk3A5dNVTVOMjwhp89O0SVL4BxVVI/Ij2HKRQGg5unNkBm2WA4Hx6
sUGqCWbynR9XIWJfrPvxABuOZkOS13cVkZAIlBA0zZ0BCwWfXjAs0YM9yYNw5UE6yIdWWsimLx2u
cBGbQV+kx5rZyLZZC9naJFSOwcQWaNahxh6hB1RsdJNObh5nF2El92KqUWNvmQKOd8X8qe+gYLk1
mnzDO4rCiJ5t/vkFhd0doMavSnsnmgn4eEEeVIWDVYMTme2UvqmF+93ELJssVR3Ijs/4lolWuk14
vPFccL9RgjyY6cqQtSh2SZ4KrYE8C5RIkMX29lL1W7OEeJ8PBnVLgXWzcB9mvSz3uuu+GDr+nDpZ
SBu6mvcopKpTG3qHip9Ru9X3FrXFqs89LEylRLTM+4htCjW7+RZZ4DwIsChW80YIlavri5/YbM8D
XYswm8M74S3cm/Cyb1ygtzD58N7XM1AwYRreJpwduW3aFdINmG5AWOE49KKY1LfbXI2X3kiO7pKq
g5NbOGnlvZ2EdVDJut5nQ/fdKYzqUPn+R9I4XwaiJU+iRN2UiPoeQGUCF35BFiXMOrBHdAiOk+7Q
4mCVT+QpTsn0m+f5DTwhvt96OeIJ6o5mUem9mcQXO7JvRg20SVvTbZUMYtuUIwKyrDiLFkR1DgIK
sWRrh8dUmVVQ9ziAO0IEwebPdzBP+uVVTU4PnJhQMlwS7yMalUqwRCBquI3H5qFRUXNMK3K1dPIj
Lb30JtTxsEGWp2GZfVZ95u3b2Ut3aKR4gEjYcZc3eI1cLy1z9c6SflAbpt7AI3E3bZLD6DLHn/T7
KxywzmXs/JlkAlJN8CptdbkY+3JqGfom2aPpPDdV5b6r8VUm+ZdeZdnzmPguuZqsmmQi0t0zx4/e
L/RjmeonCPMeGVTTvClt/6ZbCMF1LPNbsgKgs0tahiAopt3UV3zGxbIbQutsMcZCsLgaoyN/R6Ny
FSDwLvVa/yjcz1ERRc8mUuCq67irFHezL+zAXJApTb75anePA6S/PT7cAhbuUFNazWglvjOf31gY
DraRN+pgpr1gVkV2JyChbBLalH09qYPCoe1MpF6h6rX2yNe/GfOMqyUXsB/okB1MDeYAbrC9j+X0
ScbLl4TOEt1DlKujS9BDOnyrCBbeV2b/lahBaFkyIrTVUiOznvTQ0QolWajk4pcdAz+iRK2YoI45
6fqtbyVfqPnSG1ca767XZ/sMKcK+pYuIxVnpLaZ1YiJmAwFuFCaX0c/37qhP1LX2Q2WtFjBmtRuF
ypzkoI6ssXUaX4u9xJN6dmGr7JVGyJPVrgwKNhuoZlgpOjPElpTeu2Q/eiuCjPlVzFQtPxmDPe6m
yAddo1pk0G53bNoIgeCQywPemtfB1F/sxGQJ6cq9aQNMn3CakdRq/4CauZOte2d0tYOTPQvK2sq3
QnI/h9Z8Ajj0hDTgYeQ02rpAlduOyxiYzA/8gbYzGi++CbbGJrpp6fo7TPB5v0DtZFyyjxNsgd28
fMlqLl5HgGKGYQSMq+y+sOoAWIKWuZs8FjPlEs/Rmoj4kTXReLRAIKAiuK8YynTU4qEiscqgc7EG
7p3LPoeCB2kIlU4NBBTf9VIhYZxVgjjQ+kh69hkkaJAr3KSBi4uF4CRrSzvJPLmUtHu3qCQ7u7La
KsdCtmwuOZnROZRWrCiLyiA4CjO8a8dy2fc+1a9atSx0RjJ0hSHE5i+GZX/hVc64nBbu1bCkXvE3
EBfiBw49gmAg6la2TKZrhckmK9z0zOUF9tkcC0CrywnzbLh1Wa13KP+4gxED4BQh0RlZwipYRwZy
sIwd6Siyx6oWZ5cxOeMO/5AV1qFYGIm2vpQBNJqhg2zXads6Ul2Qnoe11JzCHOqe8956fnWUHR5U
lx3L4MKGUWJfjbjhZmlmO6cqzoYuqJbHwTqxeHNm2EhaRNTv4dHjWWiOtkYB5tv4ZouhYQNjiA+C
BzpgLfKb0zskblxr7Gw8NdG0i0oNa2d05kOdkeCLGongvsjFLlFAluL9nBGWAdzn1pnDfjHM7t6u
nW+T4FxJSD9e/AJDeOZ+K/HqkHHX6ZfeBPwmaNkF16dY5NGXp1yNfWOygvj+QzqwOZ1d99RzcZAu
D9k+zatns3VKjHvJcgvyl/t37pMF6tSaYXhLq3msnhrb3fQio6Amauy1iLrzJGvK9QbPKdsRsjvM
8oIuHCy/Czp0bnZN82iYY419QMUQzxZoeZQpnWxSEhXVg0WNsQ0NyMjoGM8FYJlNAeGQk7B61U0h
L0uY3NvF8rk2nBX7ajg3wIMjsWs8xEwemS34MFz4O2kWdCFmbJ8wsluEYN8h7iImjNNsA5eh2CHf
vXGsXpLeVd/7dGVBRBV4UPx5iw734MFHvshELPcdFBzAHfusswPHd6g/lD5Qc3SfF7LLNvDOb2Za
sqcWyBBtiBCHEEKYfixvevoat2O20MjIUCCiDIEPhMBLPE1i+Nol/knE6uuMhBCjQoxeo3JtGmvR
Nh25jU4WunhiTg+aeMYFXTKv9EISWEbWKH8ITs+tGy2cZl23X6JvcT3P55bGX0gFQ+HwpfWcNOgE
y6rodcCt8QeOR+cxt4qbljYUvN3qZPcT0JC6lGfHrY8Q7ToVBnGkfzD088D1Edi+ZvKlsxM+G6l+
Z04E/MgF6Z4YTzpq+9fYleiz4vfOmMzD0LTT7UJeXW4I8n7OiwPeLBu++m5Bazi+N+kFXVSDxUWT
Z8TelSlISzhNs3zRfGpvc4oSecrKn4gWU33hM5+xr1lD4DfLfd0rrunYazZCC3HIpyXZLT42tT2n
EkEP5ghKoxXRqZXJsfYQPvKB05CLvB9CQlAaDeFsQsmdsdHdp6ju0qNb0+7nIsU+gaZ15jxa/CcV
D7dlBKKQ3EHWAYX/3rHmgBjaJ8NMmbhNvvNWpO6+Sqt9khrlu0gRNGuLS7tuGna45ZYPhyuZGngf
jdndxJQ9gv5M/zZ/6XHJbQaXv7+2jPZsT4SfGCI8EUzu7ltcv8Rkh+VWcHXvFhPp0EL6FNC5rWvO
3X0tx+chAWpGuR8Fpqlv8VPZx65gWZ2r/p6O1Ve7Lh4mUwy32tHikIie/SzxLnlVrhurDhWrAxuW
NXkfmStMq5sfhbbHLTyC14IggoOkuEdzLg+tO/f7UukTKDZ5SBx3CvAZ4taU4nNvJ9k+hkOLzF+M
JBn86DwCulxV/EwhZMVtmlwsre8FxTa7zIwg0lR0J2KOX1CRQdxzegjYGWv8ZNPEZ19wW4qRzVjR
kEptEwpGMMSlhr9RS0Puq7jfu7l6TggtJIzCwMjlkSpLH7/cgZFoLk0KEnlsX5mLJXuf+8BhciSJ
j6a2Ll67aXsCSHSDsbAvYV7lijhXB+h0l3xuJUnvi0F2IEmGz6ik2DtqBYBIkUKsFHsdgy0WbolN
xGvjY9MfXWLhdgLfpoA9ttENOHFYDTUljLnH4GzEu1xzM6n9AcyNyJ6c2QGEgm9xZNoGkyLptzKc
4xVDU92YWXeGPUQkeWZSnFfYZY1sZuXrxQad6ydRJR+L4McVNpmuA1GB+ZR/Z+f7JgShn33Y30Zg
Scj04WozC9/a0Jt07vyIH8/+GxmV3JRs3hpFtrKp+BPKKITm2ZifJf2BuCbVU8/11sUIa3hwXzN3
n4besJ2t4aGUQpwbE1gY9ykFtWF9vgyVfb4+uh7qYhMO5N14EjT9bDw2bZXufCO2ztdD48IrqdbD
9Sk3b8JbAJJusW2Ic70e4nx0WI4wWUgp0wB3Psnduf8gUZzjLeS3detLuB5qGxa5Jrf+zxdh9ia5
1iiM9pMKF77H4fro//a0GwktKw04sOsLNBksn3HC4SS2Ttcn1y9Pa6ZhptsPE2UQtmuT0htG+/n6
iq+PbJ3cE19mHAa63MWv7xqET3DaRycG/+JcRAMUv/WRnZbO1hJWtnWQ5J1lP2j2IuT1nIf4gTED
/Rm0rbvZMPvj0JZ7KKbdGWpUd74+8unP/XpEO7m+/oueDQAkuBYjGXbyFUrX98QOQC23O5yj2qzG
nTFoSNrEzaPiXP/fhMS06/mYnNAHQEA2QVU2+rwwkfx1mJgvwwP/84uaFYWzBCg6te6DgUTwHJrw
1K+P/PXpX18r2a0fSyfFPR6O515avw8Ag9tD5iUvE2MhRoTWU4SY4Ez3D49KPIKUGzQm1QmDyV8H
a80BYZNdnxufgBegR0jpK5mcLB9zfm9k9XFe4wty/DJnxR6dE7omqb41Gj4hZPpsvIZfT5EzWzt/
aEhyWDuEaSGJeeVKPFnyK6TW8WxaEUFxwJrha+KvWQ/Xr3tVxnw9WyMTKm9xtxUyKnbA86DP/tW3
kfsgmQ1cE9lSfLXSy7i6TrLJzbtj/ct7gstiHDFCdFHdn/865JhHcHHNE3CD8vH6dX5/eiaGMjUX
YjSjVZe/GEN3rkszposHVGuerTqIgEvbmBdI2o2HbdFB9//rUK6/dI2nBGKwfucBrkh3tlCKkTvN
D2zWV7EKV9lDr89bYx4IRlLtFlnZS+Vy3jG1IN8LjXOkuE0qGDdADftNWTKZ9aKpOsT9qz/WbNd9
xmKx5XzTSF8AQ470RRaCQBu6syq1T2OGZ0B3Jw9m4sYIZ9hGKK43LuN33BpNt9Vu+NVT1SOy8kCb
2j0MqfXc2P7nuShHRqMHYt9IhmrSh2QmwBXbUX+Jewd0lJTvqfHs+KLZE6+Ld9j1Xmc3usVNnB8G
duuE3I3+oZjfC7JBA4/ruNB06Ri+3uWG4x6YoYG1RryzQ4HoHVMnRGnvYaco0n1lg+TyCKoFoOpn
eXHoB3+gvog0t1Q0uDUxzVHR/2RLN5yAwgX8Ra9JBqhJptwvzUDns7tzXE5BubbLmQxsliqET+mp
4T6t+LGegRlqiaoLwdPltkBNA0S4lJscO73ZSyKz7HfE7TjmiUvOJWmXqTCIHeC8qGapuLSIugmn
cKfHxt4g0Xwz8teuQCXsttJA5ErBJTyY9DIzDtWoTp2fumcvbaHnoHm4qLIl8Fu/+qW+6Laaz01F
eebwl2GRaIYHzJ9bqCqfGugj1cBmuRiNzzDmXsC4Lkyu1yqz1IFl4Gx1sOouBJBWXxHokK6g1CE/
F2X7OXHz4Uzvnt6GIU74274ONquqkkLtq3KCpji+pv3YvtDJ2gCNCzJ/GbB7MkhEdfw4ReTNkqR5
IKc+JawCbpmyhi/a9djuNTSgevnGwCb/LvXwtVQ4NywVf+8XhVtnMXzSBvgwjGhATj6W33nDPwts
016uDn5PeJeyqyDS4l0XGlhfhGAAgGIUPiwhcvRpoO/pW27Q+zRAaEusEUNJ0CqyWAsHpTDjDXYy
lU+4n7wvAcGZE3AXnHCBXSk0JODnt23UxgFKjg+UFO4GR8yG2cLaXdOPC/SvoyWyLVRKKjuzVjBE
CXJ2gKzYnf+JCmHC1EiJCbhQJt03egXfxokpd7TORkc6jIxCWEripHqYGdfR5cBmbcMJE3P8Sbcl
6FfV0qiiv0rgU3xTWA/t0yL4wyGfXdiCf11srz+gRLAoSDWN0GYnp4rwOjtL966A6tVeuLQ4u1zn
Lp0LZOmu+9VB0nQsh6eqWCFN9vRqWgWycN1/C42BiAjXxNWgOM0gZ9G5SNn4VMYhjsuvER8MdTgw
kih2Dmlv0rahYuy89NSWgHPLmQGr1axDqCJ8Ifau3oSuVx0shegMfdaFi2uzjjJyNfR7B/76Vhfq
ZNs5yMQEGYxikv/kPNSEiO1stHFrayumF2Njw/TeIq8yb9dULcpz975e+V9uGhKNRatvljCsm/Tb
7Hgky9fkKlvEkkcJmrA4tx6t0Pwi0+wbjW1S+6KqgOd2qj0L8A/ZiGXVB2zicDD3cm9MlHaxJN47
BlI4sPYGgDVW0lD7EjNYoTR5N1azbxijJ9OT4ZIiDjzZtCWIEOOH6xTLRmnzZwtDdFwm6xWm4XKI
hZ8RqVy8IEoGEZHhqsFeSuaP48tDEU7wr4lIYV2ERENyDXb9keS/uKjvCbDBOXfG4PtphPn/ANwC
4lfFmRfWjXuqwPKDLZBvZVd9KsnXzFQPPKch1yLymmPjOuW2BKGC+aCE3MKNXeTws8sIxkPEcpqM
3MGHWB+8fr4VtnvHDYtItYTiRkBnIcBiLyku7+L81dWrFKVtXsUCftkAat34wHk7K1leR+ARuz4U
dNYgtbZC3mEAo0UrDrXdzsfcSm6dxH/NavIleg8hC4DrDf2QIpjn5KKziGQjtp8OOgoVz98jtEoB
EbnZBn/xCxvPz2ZsG7SxpgDVw3iu4hbeIMb0vIguCeHye9OHRjETPNfnFtfM+BqHNd1kdTZHm2Kk
Jl5bzep5dDAYzGbgiNnepMxjKPjcmlK5eqty/blhckDUDxHrSr9hq78SZJ+6iYzQXuCbaFYbRRWN
t9oc7rsi/6AZ6GiJUXIh/9WhL8bcsqDNH5JJun7t+o3rIVlj04o1jwRp1St9zfQQL+xSrocG7ggb
oHPhQZfeAFeMjol07kbiH02/fSoK9HMRevpmPOe6HQJZsTO4HkKT7cr10Rz2obmNrSQ8dKG1q0FL
oe9JasFoZTD0zRw6UYAAaeutNuXEjPYJPUnGdBjYGH8iXmTkFznVgjO0m455mF2KnIXH94mdmFjG
/dRa0UZjO53r3DllJrgBUmOm8+SPDbdXrG55xf6VRbJjh8ImVoIfE2kHgn/9erPksITHlqIeGxHt
+/0yMJ5Msqcx7OXBtAv/bEufjTWk1N5NzrUY6BQWJDKhh0pPCr7eGbsU7sneHYkQrLC6YHvbz4C7
bjBc5TeLNRQ3Drwj7ipoT2bsRJtRkvHTRJW7amy59kSX7h3UuWdA9M2aUPv7QGAnJdX1ORbS6lzB
ATSzmxICxM2U2RbzYeujHpz6PHtc27nDBm4G/7CnW/YemWl77g1JOCH04vP1KaVevZHQxtuZ9N7r
Z6RCTEO/HmG3xsza3jaTajBP+QQbtykhIkrB7w4TLI0Uf9tk/VXOVNI7j8rNwtuB1uXRBPQX2I4s
iJF298XMNvCvg12yVexEQiv3+vD6nVk2h1BQL2RZXNzEfYRJv0zuyrj+ek3Ym+F4rSQJwsvLkczY
9Tz99bVedhdtLSkX6oqrXIjMnoRmoMrZfY3XuT5iHt2fhvJ1TKV95s5pnwsdcSWQcXTNJlwd4leb
+DW5ZlkcwsgIFN35dkFvZq0i/pHG6KYTWLSxqnfdCBwUM0yQlvSpk5SYYpt+3tnogjLsonPit/Ty
7EltRd14dJvXbT3ZigR8AnPmamerfz2oZPAPIlJ3xVrM9Yn3Uc10SVnWT4rRPKw0tuFs4UpytLdX
gy/eY0XZMtE2WD2vDOyw1k5g9s9DjbLQkgjFrrlTfx18z8yPFmizqSR+FY4NIWZLYvxE6U48VRrD
0V8P/p+P7MZ3iQLgHHX72DtMyXCXrQl0v9QiQ4O7SdbH3RwvytyOyF6OPY5cvdaIAPG42lzUkHNE
H/f6QUSrvTZf8IFvulbJncf4ms5HPzLEZ0teV6Q4eW3p3jS2ddMzAqJBWUxGsLjwWSLCzHKu92Os
eiZvUHd1MMzOcVjjIgvIBqHvl4fr7xkhVHFtuestD9mVcwjt8bFfPaVKIRwm04rGr9PzYjUhBGIg
LHkthAxX7XVWfelWuIF9lbok4CzJ81u26Zq2uS7wv2Izr0+dsu0D2+9P16AqAqZgYdsmCCAY+gQR
r7WgHzfo0Z2BCqRDcdjHDJ48TVPYHr5LMT+la66YWKtQtYZT5iSgcFdan09I2YOkTXgviKW6UXmT
nGraClcJzkTcMbDh9SVW6/nZdvavUNDrSydIbsbhdroGfFY5zeEtjsOL6vgIf6ElrniFBhXfghkn
4pcA2MMrKI/XHzkT6Pn7p1+fmxkIi/V3M6qCPLYeBMZ4oCt/PtfoYbelszwaQ/YtjvAW4MYNOj1z
mmGsq1lJlLVsScgjK2W9uaxfax1JGCxTiN31L3bUUGIOX9+H1Oi+LI5F8hSCZHN9O+LbEjHOWRGj
e+4hvlZjZv+6Nq8vEdYQvIa5YU63luVt4X0P5+oTRHwaOs0cBXJtpazPwjl511Oh91cX+r+xdx7L
cWPbmn6Vjp7jBLwZ9CQ9ySRFUZRhTRCURMF7j6fvb+1UVarUdSLuGdxBR9wJAkAaMhMJYO/fhtCH
pCaHHfG/I/CA/FvqfFGbarHKA9MQDzgEwNzVfz4vWoPI0zwjG3yI7Bx1CUc39Rw5KgvyTcJjEyaB
4zTcjEUhMRqc8sUAH14vX7iDaZvUpeajztr3GgEfTf3BGnzrFGTDg1EaTB+icFMypyGJnDBDCknu
x4Q0yK0DGMmVy8QjuWvH3IRtjQjedIGvGyPmHKQksOJbNevxWw2uuUHI/+TX5pe0d1/wezw0tRGQ
mUvKdFBTzIxr55yn63qs05Tbud7fOkTwdF794iBC3zWOjpuXIjz064wCYzQGXfFHRObEdhjNYk+X
w7ZE/ghSom9Gy8+OTWJ/HJY7qwnvq5zppOlMu8QcHtBD/lF1OddZ+36YyI/0suobcHz3NIJVjpSR
t3O8PJHffeoZj/lR028ZFZI/rBHZjS8YK4p7D0z/6KehtfHeGx5izdomW2d2k3dzzsgYqXi59xd7
b5lMjBmkMlDpp5taIhBFphZqDMrMJCSNTO9m5hAknvgd8gfYAjoXG8fdTFZ5s5AD/rXSHx0vtL9h
T1+gJoTiqRijjihQ/Un/FNnauwDggqiuDN381P8wAsb1TTy+n5uOgrdKCw7qZAR0Hk7i2pjLlhAE
1z+qq0jQmimRS3JByebIvGkW0i9yrmtkqrwz8lU7BHEZ3M7Iwm/+W1Sc98m3tuqqH/3fdZtKi3kV
df7/pPU0fRdv5r/3sj28fW1fu+zvVrbLi35qPQPnXxahCjZONsfVHVve76fc09Dtf+lABS6Ffrgn
fRO55c9yWfxq1Mqavu4SgGgj4vrFyqb/JyJPw/T4g38Tefq2QwqIbQUecziHf+3vIs+cWZC+kI5I
bLfdz1x5mATcq2bmf2pr/s/3qZQiwq49IiRw4l9qmf/pbdDnAwVFaGkRpVtFSjAg+UZV4wLJqFdi
poMH8BJ7qXG9AMCEgsTkgsl4gDMNIE0maE08far8yryhUIK7sSA6PtBOAcTDe9ELJKhPCfyDag0o
KK1lUvo6DBoIEZCBkyDTdBE26jF4oDWuR6p+nknm+VILztQCOPUATz0AVCFIlCOYVCvoFOqkhWSH
kYaz8ZMPgJULkoVQ3eDyC7pVM9swrRa0IdRI8q/0vdHiVtfJXAWu++QBkk2CltmCmw0AaBSjeuQG
g6llgGuFoGyF4G3IQMiwtr4bAHEFgFzJ34FwIZPZFrSO2tv7QPC7TJC8UDA9XdA9ejdwDa/x1l4Q
jqYGPabdwRNEMBVssK/LT2YanTrXGW5sbfwx2TFwzlR+yGA5wQrAGENBG51+gyOa1DGBITlQe8/H
hAY+WQlSOQtmaZwgJmtHQ/tBF3spyCZB7rgEwDrL5Xso2OcoKKgteOgKMMpN+1MQFcG2con8Htvn
EggVaay+tbmn3C+JThpzlT+2cRMfaZJdBYFtgWJHINnVJWvKtutj5xXv19p/GQW9tQXHxXUMezuM
xBwplBe4dwb29YF/LcGBrcD6NiYEok2CEZPg8UcqqHEo+HHufmJ6jThNkGVbMOZB0OYY2Dkd0p3m
MWcpjYew1c9dTpxyaiOeyOpgRUCAo4CSvhqWRA9eiSPjw9exeWBIARLQE1+nf6vGsSRb5VXzyE3M
9aImmhRUsM2asz/mNOpyQlLJThz+kGccvap+VxeBu0NjRqoRYn4cevY7xr0u0lPGdxZFLUiPmPxO
qIVx5ewjt/pUVh5kDHOHwzCOE0InxKwFXvim2NtNk27N1XkiNYQSihizYU7cp+Uw7rfm9rZu0Dm6
HlDNQpIKvH9Iopmrp3vdjB8KNIQUrmgnVOLDln813hmN9zVvi69xM+yQHI+b0fae0j5/03WiXGOH
GVTtkomzMFWwX0uPKZxHKep+NMl/mJwb5uvf05EcFqt/b4+UwWlptZuZrL036BExo/wPsnD2ujF/
XfPxBVtQe0KZAUXYE9lRg450aBA1y/ro12SiDxPHSjNp+0mpywm+0tfzQa6vG+7vAQfN3hIYdR80
E91HA7BBaI4AsbZ+JNGkvutJb3Gz4onL434NIiLcmTTvE3KmNBfN1BSTQUUs4WA9m2X93GY43JCR
bzMZ5F8WnsZ4zf6cFMuwS6VqsnXfZ70W7FJ6mtFYAboYg6/fYvBLQy159LLxOMEYoGrWKcEOGING
ROxggkclQmpCW/rOphzuUyt77ovhW8rZZWvrgQsAzugnrRqYMBRSqGPf4e+31uSzszJcWXu8wmkD
kbl0+V1e5O0uuY3oJD04mI43CIBpTpMBNVeUNRrte6uYH+Yk5KdhNqeBxoionx+bPCLNkwnjySsQ
ZXrZx0Uj84BWPovIVOc+8vyvjPCmc4sjxc8wAISdxxDVf6oSPz9EuQkq2Xh7ZyCsyiE7JpkpqqPo
dx9lGMQ0coQ39grHn4xT+Y4uC/wBu1pvoCjM9MUmM7yorWIbIQCEPO5QZi7ONrbrCXchiBAK9I2x
vtWFcwJtn7Al4kcybfsPysa33XCPZCttWmvHcI/yEInLiRHP2uQ/GK23TdDeb81poLE8c4oHq02e
DHfYNtRgbP2hxQuwal8HmyaxFdvQ1rTxQQJiwAiOQ7Kr/eCxDMnloGsxr1aKSizsoZ49bwxtcfcx
SkqExWBFsX4w15iU44GSmgUZupxa9LER6+u4yz5Lv5vk7ocEK7Ur2ZwIu4F/K+2tmcYvXJDYS4Bc
MBiUilXf62p6x83g3EaAAmnMRTe28/eBjpoqqkjkWSrCsn+QkgCPXrRvBCjCXIcTt8r+B7GVkHBZ
/Jz2XU2uNslvJGUderf/kc79jLaZbHgySs6JU38pHYMIU5BAdLzDzsUawbUtJ7o49H+sfWFtypgC
kWyMbrp+PKWq3xy43CAdngsX6TqUPz9YzL+3yxxX97FtfMW2/NQuy7mPmN3E41Kex5BSZvjTwMw/
Gb0NhZ1ZI5kQCCHSZHn0w/Jjo1P2EKbYDB1iHpzVJeebZNmNC7AqPoMea3eHr8QP6eHOHLgJ4vkh
6d6CpKR2qdEYOyBv11f7LmCSvC/9+aWfMv0YttZr2IRwJrx35A0/6qDwNkB/5wr19XntkvdL8ck3
I+QB+aNHasvW0/Nony3uDwrEvAMJc7SGmMTuEHSy7R3vibc8NkPGRW/SIQfFi2KY0Tkjo+k8DvGd
XmORbmAvTqTl45bD+ZgtycZtmuXO759oSYDWIkMau6hHS2xABBnn06YZQPiSanwYFmrWCJ9/a8YA
gQjtopNbfykagghRlP4IRmPbTXpz7BnSkeVLBBMdLidk4lQ+F+OEDy7Z6q0H3dzSo5SZZMsY5CRn
HbGhftONW5cLW1Qkd0kEO5JkBFtiCDeFybSy8ZFxJGrZmdzmoIyZPHI53nfJdOr9+RWYdt74VUeA
gDW9RbeaUXkn8hmDXbVqL2ZKd/3cecMdYwWEuBSgcLOnBbk2RI84k5OXZ81XI5chnt+fQgwiErFy
R6/lu6WncHcFR90NkY5+TqOBoyDmzw7W4wLhebJmAPde77cdBwtLSYd1waZPYUmh+Cwgeb4/4o78
5m3ACb6xrMrfeYnHlFiTnovFID1TTDNj08wb29LSY+/R+djHTMwMKhUHVF4ELKUxM9XizSNE7gyg
xbXopE/J95Ij2dCvxPiKwjePGe1hygO41DlczpPXSioW8kRHMzmNNHO/NItznOhy3taRR2o0bYg5
f5dOIHuLgrc5IEo0wQdpF+2RnVTOTDhYZ9Ubu6E+s0UidhzT+Kmk6u/saLV5wGnOUNalrjAlpXTJ
b5pVz/Y4w/l5luN3+s2+r6n+FeDsQxhLjq49CyIz/NHEq79fBt+5xVLUg+qZ8R63x0eiyNKTWxYI
+gghwN5f76oKZXdtbJxw/G7PwV7riaHjok7vSs6iXWLUh6gb3aS6K63hm9lHzrsAAJKONaKda+25
KPz6PYRpEjo3foMcDRCsPJC2et9QZ7tLDW7ka0QQtUW8Poc7Gs6dNx/cFFtmA2dIri1hAvkCFpRP
xTun1KlGJ4mJi0CMShAp1CFatfEZquud9IRnGJhOhmWTIZcjiyQLCs0vIoEY6TWipOQhrUAcV3CG
rRLVuBqdm3ptcPJWRHlkMSMby0X3mJaoNww3qc96ih94zJo3PcgaOnis5k6tDeb0Dh+dcWNqyBAq
UhE2swc4PsUOgavV9FlbCpwq2XK2nYEIWY8TG5XiaUmX4WbitklpaV4e8YpqewbpFH5mFryADNs9
8vWZOdYnswKk0aLwHtnTjD+3dg7AlBtC7OiNmcZz23n9XQ5GderC9f1CWN9pliLOSfdQG/XWhqq0
9RbL+lM+1ojSEju7CdNG/4S5/DE1bASdqOkyk5Iok0qThWyRcdGtu6Ge0/smxA/FhWQwqnNXrfrj
3MT4ShcSQiz3pQfr3Oh2GFLHVj033erfFXXzwQlqJIKlh1/mqdP99XHV12RPuV9z8MuCbISgKo8J
UnSEJaF3mPwVxZGrfdALSldDZhYEWNDETOHP556UcUZuG2ovpofJLCuo7XMUQiKsPoNTJQoq/lIG
Kc3Qb/v8LP+WRIw4lEao9kdui9EQIqK5qoRguykD4npW1+V8q6RCyLjJ3L9uExKS3LimzB9MpCpj
QWZnWUY/LtIYpYpRi6qIFogK8NqosV6T3hrwJdsDMvQGHiUIClmFAyPgUrb75jWqrXXvdktza2Sa
MDbca0mVjHdt7EHqyANqkVjNThuj4TTYczySIDE6JyfNtt5cIObJBdAv7JAQYLUK6uTvB6P7HAuA
jom9/GUxCeSv9i0asjibgNChg2wbaCHZqjRn9R5qoXNhZwLiETzPX7guxpbyAGOMtd0s1Il6N4yV
wOdq9bozsJNTZcKtjYK664LLM9YKKZGR1TaI1pvIOBcKyYol4RgxBCeGWsV0BnqeJfNhIaOxVwnC
dq+hJelm9ziDH2SiKQqGkObQWCNk0BoNHdIeygh5EPMNJS+iMYkkeMFjY4OvXi2oNKpu3XPWOPST
ZisjxlBHhG/CewVyaNTaXFgkuJHob3HXvqjDiLlgYCYIeq07pLjbMznpXMExqYA5I/upyUglRP60
+Bi5RNKmNGExAONtRoEgHIpoxEwRhTE+WYkctLZzVEG3kaMOhs+a3WbDycH2PxhTe9vJQq1RDmnv
e3N+GeWphBxjq4wvMir140tEQJX4QpWNc7lsjTSnKFt+bRFjHWOvPjgHSX6INd1RVCXuE/nEkAwN
7i9nrk8TGHOcGi6V7fA6auEIxI2+vrmduvAWyT0hlbJrXb1qFzAN3WTlR0ejdBiGjhhVzGNkwMqa
2iztGuu+NWCp0elbXXrCwCzIllR+mSlelz9XZXuJiW4gXYlaDCGYg4iOBoSrrKpttVCbq0Y4Euqw
oDwPBdPwRCZi5BGcmcSFB/XDoUXbQQpcfInJWSKeVz6B+kDqs8xPQ2Vktw0GBo6JYrdMwe2REsIm
gOgfXYgDpXTEw4owjZ6V9oR4nUuJ+eTYNKuRsAhtlQoZrBjhjBNlh8gUw6v81tWCc/rn2uIKCXXd
Vg/raic9SNM+WJgj//U6XBz6ulfb/WAW7Zff3o3SmuKm099m2rakfIvf3WXVbrAlca9gbCI70xGw
vWgTrvPXZ44dhMwsC7WmnjjO3IdBb5bthe1Nh32NiP6ktnRCBy8scGC1X5qhp1NRKOIWtbOx1yO9
hMKqnV2tleRykK2+sf7ijRWD/Numa5THAI/tcfKZpCIK+PPtLavTdpldo0WX71Z9rVcCXu2b5AG1
9k9PiavVOY0lV3Rs7j85MkxCob7XotY9eQCeTLPt4l2F5YJ7H6p/Hb9ljrYaCs9zBn6ZarVZzPvE
S/Hzzo/V4mDzEuQ9VBenQK5LvloFxm12a8M9oa/ea+poKnrxl1XFRaI5PHlJTHSgukhemMYqKKky
RZ6qaDHLlcZqTUcWxqXk+u+rzURxaPKA2ozr5mUlxYpOS65Hipy78HTX7XBCGOIPGpwan0wxe2qt
5Po5j2ZyAiZud6aDuFvtVwuna2mlAYPaTdHCDI+wdZXHzAkUtye1iomdbAnP77e5knqKbpQqGg6W
LOaoZQZKYPVAiu4rUtrxRkVKqwVEN8ULanUySK8lVOm3H6FsKiGD+k064G8HY7Iff/l9q9U+AQql
XgyPhvzIaxLZjrlh3P3yPPXL1nvjwXA06/DLj1895/o3GtKdkHzX8VbtS9DOMIOehUK3/Z//oHpJ
59Z4c2fXqykaJNM57WJYaSWLUWIYJYv5bVM9ACPv/U+64JvK8Hhe6rf/879fUcGWO7wVbfKt/zVI
Ay7FgAv594zMh2ro4/+1e81+Cxj8+cI/WRn3X7ZNQgrKTIAIGx/o31kZOBfL/jOh48rKOP8KbFv3
PapIDM/zLKiTn1EctklioWO6HoAicJ1BZOefESQ/I7hJL7lEkvzc/lskN2HXv7E0Ae+B2IfgD4MB
paOyWH8J5Q70ruzDsNHuUi0JqcNA/VX6IPcDBq/t3GU3XcR1nSLTL74jY6klvE1nGPBCe8yX0CPi
V1/wa5EkPbrewRwFLjsRFLHkzLj9aHqMhl2Og440jpqyGcz8qw4pa5XrTrPpXK9i+r+NlOyjgMDy
IYjhLxjNu8MXogiPEYJwQPbyIZ5RqTf+oyFiUp1L743VGtSID5hBjOAFyOEDo/2P0MUPkz1/8+sS
tRPNkAPtr+T43PrhDINdnp2Mrp4i9u6zAF+3bmZPVZ98tVL8ueuprDVcnXr3lDneuoGo9fY1wVEA
L9W2TfM9ynXnTH9s3YHQEetRbkatxNBOHK493xFCWxK9sXbDI/IrcJ4ct8/st7uw+jHFPDmhgG/T
25DQZBBMQ/YJnB+Qy+IzO8yjsql7z5ydBvqhwYUcmd9Ww94vPRoxsjOemjzDYOJ8oMCCgKqa2pp0
CHZ+q/3RO+Nz3ZSv/W4cezqpFnpRSP8jboDLRlbRiT63H7Ho9zudyOuV/gFnIB+A8nQJsLvXPNK0
DfSsOM6gN7DuT8W9U/BxM76FTquBk8vxEXy/2tYm1qw6iTGS37hp/dSX88lfCUsyhuy8ps689SUd
WTOT12bBcK0tyUpSSPYdfCtjvu4QYmwP1O/xHodsqBtq0pOWvAj8mRYK12hEvZpq2kOYZcU2ceav
bQFME1NF0+R5cghIWU6eavcbouP7qc5xWfAlLKhznpYZu+5CJmXwFQvsHVHjhGUN4bMzr48xx5q+
qeo4JSNJFxnE3dx4N6SqG1iN0n1rLB793/FHCDD/hJ71PkMne1d743Pl2x1ResOJ1JjsMHoIjom/
PHQczM3YkYqwpMbngs7hnWt1DQHW2dlFt38wWkFB3ndxmZ+cLn5gvlCjEA/RPI7lF5AKyucQCJT6
J9vLPtdZnW+z0UYD4BmfsrL8toz3elDem0VGqABAbGOvAuB7BAHPh7rHajm5T2uBOY+ObnpdptsW
tq9zi2FroeVGvfBglg9QBVK15DwxgpZoCuIS4Pocq6Xypafoq8ruyHo2tlZvZffXRecmqmsrAQOP
iJ7JspITelq+BJgtQazoE+nfhowkkczHS7sCnMBMFR9rEicDk7Y1INetsdovWBqkJW/sUIzEGIly
eK3Rep/3iJsina6CRLfIN2jRhmMjD9oYkLovD0jsdVROiNUm8TKptes+rTGoyUJhy1xTLQZbtFuy
2cmaXIz3s+1/+fmgSK2omWO8NSil6WVdk2FkMdCYfNn+5e2KDL9DLTSBaVPgN/XGiR/mZStr+Zr2
RpKSlGJWZOzNISONpsAnVzp0udkddiJ/SL6RmYcIZNDhkjogcNoe4hMNX1svCYNTTJ0IIeKiRq2D
qoc1YWyj1iarflyWzABq+nOX2p+25kMyJ97h+vxEnqGetnAvwaENTadVuIsIxJahCgWMq2ceqQpm
sq726fKAeopaYINzbiL9eN1zfRa0Oq9KKuL6dFBz9crLO/Xq/dSOMUmfogCHk9/y63bG6kOHK+RA
r5D9PBXa3bKge8/SV5roPexpXG5862WqPobrgNi4SfxjU3nNo0Gx1GbqZ/uuGBHONX1Ktkb1TO5h
ez+YsXliFP+g4IKhR8WKXxeVMJouRv9mHK2vwBRPCenf5ppBDmv1wZIq67lJH9YitM/zMj4j/ASY
H3Hthx4RmCZhJbetBw1lRtXHztegLyz9DPE07Pu09vZ5ku77mA669ctsAKkzewhvQ0zFlgXWq4mF
AGuL1q7HeU77h4ry6MzUmauv3WvTGd5JKymkJq/oqz1bhNSDlJ/ibvQ/JkEI1Umfe5/g6qw1v7jR
/OilWYa3Mh66JxcI8dHE3mf56MC0fiCyaEhu16p8HEK0WbR/V5/dOdsXS/xUpHF40Dq33dexm+47
T/8y9pTLZlEDcx5ww+1IaYm/A7G1DILfkyteH6YioJ4TPRpT5yXdLSUsTRj1VIUlG05jiK+R7I0b
rMvx0TXDOwWzqDl0THZDeVLb/ogJdQxu5snXC/B/ZqFqsSbhu3FkMM1ooridE+oUN5TeTuuedmIL
MsOBDuk6zkjPGzH4pKBg9Mle6M11SLCSzJjwFO6hFjSZMXkP5Md43V5q3TzWw3KMZ3IYt+Zf9jka
m3xm1QprUGDW3KFc1rTyRk3F1aT8t+n5ddNb60+UrmhkTfEeClK4TNcXFAEJY4WTQXov6U4wdepR
uya4NTGtmRKAxFq3rtGBhy/JjTLmqYVjWMAzatWXaSKt759dmX4pcMZhVGDaODMUkLT+5VW7bhox
KUqULozbwneJhJhFDXpZVSCL2oZcHvdpVn+zI2mlcfEUiwiUXyQz5zwsEbvli7ecptXfKgSmwiG0
CdLR2arjSoMbF0cF4Dl14R6pVyNSh8tpjK6VbxgmT+n0/zrKV3RErakjny/Zm7Po1Z54XtQ1oshR
C/VDuG6qNbw/iF3qOb4cd00mvGqhwBXFcpO2zuglbN3oULjNR3XsiYBC/KlWDaUDxe7wJSyJR/Q8
vb7Rk6/KTRjiRt5lEbHv6hu9Yqa94FBDSWztdZ+CsqK0M47OLKwQ+MB1oSCt66ZaU/tW96WpUG7j
B4PBUt+p+rmptaxANUNTlL+9QltXOOi6T/3yPBwBOifWcYSMyjdR7r/LSrIaFbalFgoKvaBeantK
yDfKk+ZNoauXY3c5RxXEpVap5eDSRsvM9cB5CuG6nqnXY2gNOC8nbzipY4OYk3P2cuZe1p20/ubh
XcdxDvR1PUTqiP22zyuDkW5bYqKvZyvEBgioOnbqbFaPmFoc7ptY/6TMruoM7lucISg/gB661EOd
m4xegdaJy9IVz1SnkgI51Zo6jdSaEeFUIWr6qJDNDiFmRoqH43XzUQGbyh2rHrs8QcDOKurJkGby
v1MeY12LcaKL21it/bZPa5sIU/Fkb2iuAPlMmDkcvDxBjROv7V2QrEeF61lKqCuXkDIgtHAN2j/U
IVRA5fWIXjB0tV0T7Hnq0N6oU1CdklUXE1UaRQZXSoegpwEa/NQaPofmcp19wDuSXq65lutZoGJp
uFWApdsRTEaearxXh9gtJoZ86kW1ZRDWVLT4IkUvpwRw6mxVi1BJ6doGvUQ2ZMxA5KwM0BviRVCr
1+3Od7WdnesMPJXa+3KE5TDXAljramcx9tox69OD/tfl2REMSW2qNbVQh17tCyuHpucmOF0vl3m4
4kRRV87LKu//UhK8B5LV2Qfy+orbQj6Mu2RVcfLVR8CchzTv8pgZtetePWM2GB+d1Kp6iHHYz9eq
zYj4y4XYIo2C9TqOv4Y9vUuRfCQSvirKm1m7Lv5pX6lpXEWvz4kKEcL/01uQh0Gm7Rr/UG+Tq9eF
kX7nOFZy/OVl//Ta3/bRte3ugGj5Of71H+q59+pNOH3Uc6sZH2WHH8Ro++9YqbkdlQYcwdXAowCs
676Ln4cAtoPemt5xpseaeikihlw5Fupl0SIGIfUS9WK187e3UZu/vIZIrr2TWmcqNwgcaa3PRkxR
rnrW5e0uzx0VeOzzbRjWmMHl/IkdK9Ds8uhINaVe8EMh8ZzLBIkGDHcNXadzL26mG/CzZT8OVdme
lN1DNQMmsc+wALBdaeaVev7iNKkVLt8LRL9+qAS6V0aTRoH4Cs/Hj/Ol1W1i4+UMWOI+pCBpOiug
M6yRH5F2H5bnRYgC2JYSP9OfC7Xpqyuv2pkK4TAL9ZAICXFZqMu2Wq0VX+HDXNhCYUxwGYWQGkr2
r5rjlDNAbSKkhAdJy4++ECOLUCS2XHlGoU1GRqvqs6hdV/tMJITLCPPSKw5GdW3GMkpI5NboC1kD
bAwCL/SVxo2BqZ7QOlT+ZNtBqJ5YsT4Kn11kLKLWyPWLYVZ3q1xAnVx/cYSoGoQ8IscRUkkWBmZK
zLwDInouvbM8Va21kOTIpNYTOjj+EcVfTSb81bXKlEoyQCUTyWbv0LmjIGplxihMx+YqGX7psYWt
WwVPq7bOy5ruEOlDr7di11L5nGhQWkgX1hqh4YjKvk8VM2feE4fOKS4fXC1cofHIJx82hNLhGVIs
ny5DtEpxf4RIrgS/QggqTHqCI4xBAI+kTaMhuZhVtOixcaqZxnu5lAqWT6Y611O1ekH47fCMG3S9
Udi9rvhKtaqw/VLozHJIT5aMxpR/SK1doP3rTqIstR1+XtKY5ENcF4UQqivM6nWXI6RZLwRsL1Rs
LaTsDDur3m0UwlatXRfKGdXD8BJ94+/VG+WK/1WrrmKFbSgOS4jiXnHG4Qh9HMMjO8IqqwUNYs1t
DNtsCe2sKwZaPaBV0NI+/HQoh0b92nzFXqttR3HasdDbWm29knx0VyrmW/341CJRoREFHDlgXwNP
Iby5A4O+Yq6+aYRpD6JpvsUxD9N+3S6ihkDE2t+FEuWRitWrUqw9VgmMUWpvkiT8c075rRTuPwyW
keoyFmrz/9mXtlstQDJQ4HMVCUEjYgIaxMivNPeMawCK0BsEIjwg6JXAHLQIo4gSEpEnxCJUQLpc
Hj0RL9QiY1hE0NCKtMEonhaROthoHugu/VCLCCJFDbGKLAKxK1YclBKmSCYmtBOtiCgGkVPk0alG
XcFwO70fRHABF7UxUGBQqxLvJxFloE7e0hzzGIhcwxfhRiYSDlKAnoiGFBQGeceIzmMSwccs0o8W
DQglmsmpEVlIjT4EQXx4muj41qrJOSSRPu9WV7tHn4g9pyMHzvXiaKthK0ay3VnUHOQPZWhQGBV0
5dFeGOm4jTvc9MNwCqIESWbj4GDy1nOaQC5F+vJ5QlS9nUT4UooExhAxDLyScYN+6x3IVnNHhmJD
BBxrAyoaqEu6Q+kZOVuxGuRSq5Jpc0ymMgIcJJfLthnacVtKOE8Zec5WC0N76+R28pDnOIFoKK8O
BbIhEfjoIvVJRfRTov5ZR+8dl7Pp2RoS/7CYhLwahMcjOkI2FImAKBMlEfw7MEhEEbHIjFr0RosI
j0yRII2Ev+ws26T9QwRKiCPvLZEseSJeisFmIOxyJWpC3ZSLzMmHLaI8znlXoIByUEKhEpn2QK3H
QURS5NJ2m1CEUxYKKhslVQVFLMIqXyRWFOs8020z34civ7LRYc0iyGpEmjWLSKsWuVaKbqsSAddQ
EuTYgqwvaLtcNF4VWq9aib5E/rUEp3Um8QdPwz2ZyCSGWITJt8Rdndc8fWpERmaJoCwUaVkpIrMO
tRmZiLmodiTNGSmaL6K0DHXa2EfI1AJE2yJcm0XChqBtb4uozRN5m/gACS+s1jOEoTjqkMFZIoir
RRpXoJFb0cqN+amn+sLKBJDW0jfybeINhbDI60Ro16G4Q8tP/IiI8MjFgYQUYV4uEr1ZxHquyPZM
EfD1IuVL0PTResB4U2R+GRPMDcEtO6peuNmLGHAWWaCJPjCx+v4UlcYxJFGQ/oHcJKLY2JPWFBB8
isCwRGkYojgMRHrYoEHURYyYoUqsRZ5YiVDxf/xU/xX2zrR0i2T7f8/ePbyNr9//7qa6vOQnb2cY
WKYsJk7Urni2qwcwcH+6qSTN/k/7lIl9ysdbj+/K13XsVX8RdZbDQ47LXlIZTN8x/jOizrF/K0XU
XWECMVgHFlYCEzfX3+1UpP9QJtnW1j3xhOjbW0CPFttSxDQNh8WQb0kdx3xT6Js6xnREqGifxc6Z
6ANvs5rtx7DCrzI6EYJHLST202z3JL7VWlshz8b/2jO9RS/cUrdkzK8GyRaE23X7YeioNqRWZtXJ
IxgJb8kHoyS6yfvYFuGyD1IGEYFRPoZd5RwNUNUswviO0cOsSLFZ25qL9ZqkjNjX286K/VOb9jhK
5wZBv/3sW0zbGyLPIUxob9KnUe5L443ea/qtQb70ATFi96mP2mfHGj61RNZ+psLqYJXzQ+CH3U0w
TO3OGie6kjF13Pp28y72qIhcHMKBncj45mlBtA9J08d16Rl3oWnf5vpQPIK8bjzgNWDjwb8b3KbA
sZC/12wASxAcwmr0z9TgHFJjvQuc/FSFUf1Cagii6+V+ZYq4m0aICLOcbn2G0JukFfO6zl1xenGI
K9jwk+gQI6LEn1bjKYjGaaNe4UY9fbAuZh5uAgnXNhgsN+b24XXYwPrZ5aKbjiMCxUdnTepjXxF8
SpDflBwNsuIOVWPzZdc/uLnftpVO7Dpae+aZ5WG1yvAQ2N9d5LXbTqrDY8u9m2g+f0gq0Mm7demc
d5PeF/sye2c3/UBx2jIjc55+eN30MjtFc9LCaB+lCZAIBbnJMNMSQs/8Dv6Ti2EJp7liWncyHYSd
exXBthnFidWIIJ16YihXjFZ675HGQj1ktjd7f7wdhyKlIzdqNhZRrLt0pall1IzHup1gnZY23ftt
cO/mC72uXmbt8whr/8h46zGClb7PCaLbyXdDpYv2jMWpzg2LXCmidkmN4jzwl4FssBIDhmfm+WPd
6HehU1H/+ME3s+gUdRVuo+GH09K4Q5zbV+gJwlGJcTqYKbad3I9Jdqv1z5HdEWdPQjxfT3i36kGF
tRxflRbZmxEb+YOFu3sqovbOYmxbrZP1mfEjQx3vlLROpgZWZNJadKqmxbakhnVnQD5v7CT6GLjT
uA0I338Iep0mvEIHkJ+7Y9zhVQ6NebxvOYoTUQvHOMH8O2rZvHMbKz8Rt4yL16GQt2v9R/7rk+/i
KIqm3NkvwpfmWflZ+ovPvjTZdtazlcfDSzOUH/Ko/KhDs+2qMXdOQTJ3u3W+m8cpumsNrb5Z4hZZ
LK5jAjmmlaTvBKlb1GqvmkV45dRNu1wPaDg3uIb44XgyNO0msy39oU2wwoSrhkUhKT6bckMtTJJs
CD6QIAPCj3Jyfh78wqfI2IQg4HJFfHthtczWUOvruXHf6/7w1gx1dfZ0Gi5QPR1A+R1kQGF81+l8
B4sZVztd66v7RPP1YxxWL6ZThyhekxlbHQE+Tpc1t5CRZDUtrs38c87fhfQ/MNakyiGp7fzeyrF4
DSUpq1FLkYHTa+MeBtfcxWQX7Bs35jbdlt5eG2cSyEhAPrZjQDV5MZHaHIaf+t5On4eC+3PjUyJo
InDLCgLTKh3BU9RBLlsP/WLxTZg4iJLRhFxJi3OM8+ayoBb4vnTCm86TnkIOuSY8gUG+FTbt+Q1Q
3fmQRRCuRYrDpl7Gu6GcEZX1xP/p7h84COyjHxFaWyOHIq6NSYZB3L9BYyAMDgtLFkPcTUyZ/9pW
ayVKrxyjJvP0y+PLwvRWbavHr5uXZ6qdXkuV4EY99MuqemjGTXToZuNRvYV6itr/2zvS+8csMjM/
+q+KUBwEQQtWAe9joXMuq4p1VNtqTT1JLa6vyRQJqR720Vz8ZDHVk66vuT79+gDoMVm3cJHbhVgG
gAGhRf/5P9DU/6WecPlz6l1+Wb28TP2Vy6oVpHec7shX5cP8/tbXf+wfP+vlLX77nOo1cxtW29lD
uHF93+vzunb8QM5fiQTir+9RvezyAa8f/foStfb709XOXz6deo9f/tPryy+v/OXt1Vfwf9k7j+3W
tW27/oqb63BDDgVXEJiDqCxV0KS9JeSc8fXugN69+9zzrp/tuisUSTEBBBfWmnOMPnDqtSxr/rnl
RCbKLPNT3KeywJ5en79eQNBoEEP+bc+v/1rvXK+VlrovU40oTWl8C7Re/nnCz6NGdemj9Iv3FL49
BMWZN/G1c1zkEsnggeqYIYuAaixvGW6ggzFR2ojLlDSgMV+QM+u9f/7Vohjc6r5w+Nv9601tefL6
Cn/++/MqDRQSOm9/XhGbpR2XSKDHioXmIHrxIlGNepOi6HpVqCh7/NyeIshYISmD7l/uzP2k3yfF
y89D1n+sz/PDSdqM4nD1k8hiHFi4SFiXC2nBgzH0h4mbmtaxSmiRIGetkKxzrV6UiUoH5UQlesCV
swOinwuN5hH2EL/39SdarkNBKV/kVpYP1AWOhA5VnDv4zpgD53uzsZym6b+M5ouRHJpuPr2nQkkT
DqZAfpiXi2ktgC4X+kJ6+nc3/zxufRrfBtw9skXg/nQgWMvj2DTGXkVUhPH6Mw+telOvfR9rxgmj
KsObn+kPBWYvTMussdaGwtpfWFX5603iXB1Vb/PdNGwVpjgHc0GvkIGiwyZFGOCPHQK2hW66XhDh
yRxt5Zlm0JV2ahGwY/4BMhWXa+vNEm3UFh7bXhj18LheDCQxgcPibE5kn4ANsDbzY5PqJEovX+na
a1svCBiy5cE3fjql49IuXS86EEalRC2+LMoCNqdPhV8f9Tsod9FxUsjHnATCN0bKUHrqC7t0pH5C
kXCvrmifXNDQG+hF4vYzk81WiWvY+hKwGaNRDkIg1Pj0Y9FdG2JIRDJm0AC+9b56k0r9XFPq4XTG
VxWP95kE9jUsw1T2lITYGr1qfQxEur8XFU9b6L4rnhiTr6EOYF5oNmEiZySPl5riem3Qcaxibtut
jSpwVqGdSrR8V8rvyvtdScnrNYu82S1rgnNfKj34V74DjuyKJXIH4JoJwOSsIFljwU4NrSntq/R+
bYet7XdjLW/7qbKjHzeQIsVnmJbqZLKSbNbe53o7nXOmBkzz1m6XvBRKNdxE2Y5K7rzE6yyFTuQJ
fxpd67VgCk1I9xmwOCGXNsafPpc2UeJGGjjhOcWWqC59lT8H4Hrtb/dNLQDIcIRMaS6joWUUoLSD
TbN2Fv60A/9ym1JY5LE+A/4IR4mW/VKU/dmcZUPXfuG6yVY5xAvJjZiL5ZhaN2894LIVVfXzPSz/
Mf29GgJkWc0u6wav1/5crPe1CSWVwVReV9/Cjwtm+TkLq8TcXCrU65107DDZt03lrr+69RBar/25
WPfBepOzCdPVWN2t/bzVtxIskOP14s9N0Ltv5MaAvZ7EuzYatNlZG3s/VxU8f3Zvaiq5x/+wrcRL
L2C9WF0sf27iR9xkyNy2q5Vltaz8uZiWzsJ6M5DNasthcTAHZQQJNchfrTjVXr5wwtaLMGwIjvH5
vpqq8neqmm+DBp8uTFtvbaau+29tnq7X1vv+3GxTJGdyLS3Wan3bEQ3VJzk/4Bk+0YQx84izgzD5
Mi7deG1pBJrUbCfOeesGqfyktUJq3EFcFHINi0BbCuTUlYmk4pcFMFAWIIaq+HVF+Wr6hoox3NAP
0QTzGlBo5yahCGVPiU9BFD8OQxt5QVOmnlQD1V4/bJeYMOv8ZUA3ZR0pPl6on5+CILo9Ac42hUNo
glUQHDuiT+sAkPV6dGA2Tza0MB/XFv/PN70IAP4cDAaeloP6kI/wfmsamO64rI3U9GOUIJZbCy3N
WC4EFoNC1SbO6tBYaX/EVUeHlAy9wLIA+1XmLhJDwIHdc1daAtyvNHCrVPHtqg+R6MmSdqLrM26J
WY6PJKJ39PrLW5UItaPO5CIwORRsFNiFO1VdR1itSKoAljys2UXukUdEPjlZH1LZ7JVYJgorB7iw
0vraRTKo+ouhbL0tLW1oC3Gma9GNWdxdPfxlswKqzTRaXCbY43JWJaGWlWonPCtLBqzcX9IMFY7R
WFCgCB016/px0LcKy17n59XVgrtTdCHu+j74cxWnEk9ZDv3fIHWHdrEjteiwdL1wswake72c3dfu
ZigtbulWOv20Odf71v/OcUhiYdM+hh3aiXkOnnw/9YHMBqCy1M9ZFSaAaIF0JNLMiHi5MafZEVU9
PqpGBuif+3jpW8LNkxmBxzJ64i1qcI3Lp8IqrjV1AU+cDTS932HDi4ZV/yo1weSZQ+v5cPc3vanj
XoBMvrab14ufVjimIdSQzcGkwj434gNGymhH9+2fNqb12uqt8S0J6qXa6XujvxrmSFhqGILnRi/g
5TXheT8P4Ne7T/QPA5QnUawwJnrgWz1EwgUKwfll2bawRDwnokuzKx0NRrNc9BkesZ4ii5t2DDPT
/FJM9XMgtDOLbWj8syGxe/TkuQ11PE0JImfFiCaCW3LTVUrDMaEh/xwe2bQgAtWIvIFZKCx6PagP
/mgJfhQIf+5ctQVCM9FCF0MgnjxYXkbZ9dqfi/Vh+qpeWO/8o1BIojzcYsg//rn/53HrQ0RZTzxN
17//cl8WD/soJ+Ex134lYtZ5RQpodyjawCWGQXAbLX7Is2Q+W7OU3JOgNO/i4T6uLdAeMvRk3PuU
0Ai0JoOCyAfU5tpkfQZD9jyXk+zR3zTdbux1WNM9MZAzYnUYpi9Bl28zU/IoWaheHRIOWedU9EEE
+m5Qj0f8fvUvfwQZMpTWe5GBOivQxNp+XxlIAqFKU0itPUFMxgPB4cI9pIpfUrwdcVC8N4vcsg0G
/0oPqT7TNQKomkTTh1FHp3ks9CeZ2teOElO3kXqtf0+E4/r/QUmxjEtDesDe6z9UUvekj/P4oYZk
kYNbNi4YN5tL3qAVWkouH+BX7nPZF09BWgSL0p9MoHmgK7H8sxERynfJRwMcfdPNZEfFgZE/1eF8
WV+VvcahHmnqmUCc4apRF0awydu1pvAWxmr2MJQ1UUyqv+g3iaUSO+b1hQgfbrTmt0qC+ZDnWkdT
zYINXIb7dSPwAAhO0UTKqWwq6Y7Vz0JfWkYavWaYn3KoymLt34w5ko4drDqqa3zamZrCbOnJa7bo
VI2xlbYSCeqvmk/BcflU3RSOpJHr8nEwYOGgM4IUse4dQnNJTo2Uuz6YpFOuTKQ4Li85GequHzX5
eYJbuiumAidr0w5vGW2V9ZlhYSKcbRQCKzQjeQCP9L7eL6YRQUaBP17lKVPOs94OOFr5DFJYXMxU
rJ6oDBb7ZqyzjUSM+4dGv2T5gtWKwwlQsb7vB7F7jJL5fn3BoYT7ARG9vYRTCTW5MMOfL1AzSQwR
AR8RpJN6TdclKA/i8ecLFJujFcrD+6xDAE8wSOxk0dCeZjk9ra86hwbRXcsh1vm6f10Pu3XD1Ur8
RTVavlfFKTqGJtSJ9ePnEtNLmWymqNAdKRNp71WluofkZN3igAIrNhO6x516UONQfhnNudqwUA5A
htbjLRgJolwfgSN6r+lC/CpEarxRiRg/lAxIt0bQJH6DWfErGlU6S9H02kW55dFcn5mqUR0lY2ln
KRxo6+vABNqMahq+MduSvThQzINk+c3d1JqUNpfXoWtIPrfQv6VoCj3B0DLmD3l4V9dBhCOTRwRZ
4QZi7781lkGSYpkNR6JCpCtl4sxZ34XENDCCU/seTDJfty9zojez6krEbv3zGjrWkazVzPeZuG2X
TOz4lBfUodNw7n8eASHcJmKy+TAbMhfjVG1PGTCui0Yi4s+7jIwBVmx+pIU5uuhylVOjh+XFaGrt
5yWsfqcjfTqtDxDLrnENjF7ntjUs2P5Yg9bNMUgaiifjs+/0jHO60ZwTs505BKWYEn6T/kr/4wMV
EkB6dVDOCsle55T3cpN6kD6pa65bPVai6XSCEF7I5/JPUdR2bqWo6SdK9/WdpLlUiJQo2kvZ18Rd
+8SO+cCbP3r1ZX1AM40T+cKVemmlqTypDaE2bdCKl6Lj6+l7ytT4Vn7T0qEUObTivRGEJec2cpjI
Ce/vZ5PYpF7Sq99Ekdmp3qkfAMsFJyXFEXymBhmDz+j1cSQ8C21w//NqVvhQmoX27Aup4NHNSo6G
JKgXDiYAUKHpf5h8WetDE4XYMlCg1b1WqP2uSPx0pxADeV/oNDTWhxCyQ1CSXH+oxhC7ZVIhLJfU
4ZhoDR7RvoQ4nlZ360P59Tx2wM2eKa2AGeMnAcraDK9DYanMfPLmUyFbS122WGFRa+voIW7SNMk7
Jk+QdXUlfiDMqLZz5EO/M45K0eqF91ggvol0daEJAF2M6rElssKLMn5e6qxe1t2jy+ZzL9bRs9q0
BHYFo3SQSXq+jo0gQlkql5nRy/rIGY633fWSdBt98gWHiTTGtq+PY1d1D4MB+md92BSkXqFa07sQ
l43bd612xp8ensaO4MbON8LXuUvO67ZYpfUq9p3yZIRCv5lzsz2A/BavkoHLIKJs80vqz+sOqljJ
2cE817e+GZI9pt1pS0Ky9hD16EvXh/jon03aVe8+1MAFdz2cDVkoTr4q5YiMmvZVyqTj+lAqdR9R
SPptm0EvNPw02y4Cib2eW+ZNn7OJ4qui/uoy9GRWLbwlJCm5Q1s0J0BM4QXEQwT1Jm0/M/M2dZn2
axRI8uotQ7gqmUhQUaWGi5Kpe6mH6by+VtiK3wIBz4/0FwzQWN0IKp9TtxF0uPSW1+gjazdOvvRq
aTPeOD0cj/GcB9esKWCuL59nvVhvdoElXEyRgwknLRnWy9OW56+PUILD/++N/1/2xi16y/9Vb3z4
b7uPrGzCqP76qyeWrvryzP9okRvikhePt1UVdflPtrwh/w8M47hTManSP5cWx+s/uuUgSmljo34w
cMmq8LX/2S3H1kr2n4ExSzEkzSR+/v/F1qop/2pqVU3i7enem6gkRRO4KZ+h/IupVRX0EQeMMaMj
arZJpEOeCz0z8oSn6pTuQPnP8qYyDsQuFJXbPbYf6q/gsX1WC6qe7mSRarEZZ6A9L2157PytRMJE
voXRo9UR4TkW+ZKCyzo/fCIqucJb4t+n28yVN/kHHXmWhawmMt8Nn6Tf1ZFo2z1Y49j+y3fy76y7
fzPu/myjRZ8YVbDBH/lft7H25UmSM3PesTp77iTpPuzmbWUqd2Rn/urq7lsQOFmUSfSmRdL9f/3m
qrXswSKd6KLuf//P/66t767yTVEXEw1RU/727kzfsVcFyrwzn6zhKH4X9/VVJcbxvd0Q8QwgmmXl
t/Gg3heEJBwpoyUPwsY8Ww8mwWXXqvTUm1SfpROAko/sMu+TW0LQ0IXBfrh1pUPS52X6MFV7oiH5
YMTbOXaL3fireA5Pyp24Lc2vgGUP0rH5OfmCaaHfqW/UUQqbdi2gPO2MsH82bMpwNhSqp+ypbxxB
2ZOqlhkeMxKFkODSoVQKcy2g+nPKTiTC/kaGpOzoXpuVy7KckoDp1g/VhbgZ6dhszYPiZu8FXlo7
/BU/sjmb8SX/nrdMVKJNdCZrrrMT2e7JXNkNJxKPPNHcxF/TLnM7l2TsiBCd0v6Wj0BEW/LpYmHP
Mr/5xOTcGbbgZp+gDUfVFfb1e2+6GQHST8gU6GXJsgfEIHhcashPfrNN49t0NxNyfA50pzYfi1vy
RZd6xAF4Lh617XxvYrV8yYZHcnFJo2N3BKfpNf/QNwMJKJhYv2Noc2edebWEYNSDXhXAXzI3w8AO
IQwYs6qdqPRVX3uA8UzZMSymNCLEmypuJjA3t/p9OOqfxZ1/bYuL/IAgz0QliDw3QJLgWPfRVrhk
h+ESHPp5F9zpx75wJsrctKid8iM9VKbdhXZ4K1zlO/aIxu42GbG94Bw/29hLEKDgBcYQ5vivmE/K
4i56bMOzeQTKTjxoDtXJI53xOG/VTeipjWPF5MPa2pv02z+XRAee51cA5ZabXVFCvIdnmdRudm1T
urBsZ8J/sBsAsNwapxGVHEENR/MFAV9OEl3hpl/1DfL3eJEjW72Kb0Q3aPfB3iD62SBHAXq4g6bM
euzZE8huW4QQJziv8i7+6PaEnVzleyyR5lPwqV+65tgKdvTiP5k3IJUc2qXTt25HNNJev2TXAbmL
lyknA4GcR7Jjucs/B8zkTryrdumr5TKecBoEp3u27qxn2jYF9S8yKr3Wyfh12OlXf1HZm0c5fiSh
s7py1r82C/+WszCMDIjmh+GVspdxUxsXGqVsU1FOvfZD30Vgz2zJs0JnpuTpFBvrph3Q14Xnhrxr
QlWGveRhMdZ/0ZBfNlDf5J6x75EeYeFHIklx/jzt/HKnGnbt1Jcsc2AvnpOYvhJjIKK2Caljj5Dc
QSLeoy5hFf07fQo9JpdvSW2nW9meduMd1Tp9CzZF28dP7fvk7qZd+ETmGUxj1MrB1WhdYnO0R/+j
+RYo8da2fO77/fRCVctDn2ndOt8Gyi9spxozmD1iBQLYZ5tXpXuybv25fQsPpNUTOXsvvohuBtjS
Fu+laz38HwZnTn//OjqaEsJz0zIkSeI093etlpzOpjbouEuboHVzIIJyZryYUfMj7/vf4hv+0yC8
vI1mgd4WOdnJ+nKK+MtpjkkyqZm+VO00aXhc3sKaxv0UjF+QJbEEZC1MyopT/D/nAv/mvCPL//ns
akqqLFKK11XDVAFI/OvbEn+kYtpsGuQg2YsyRb6njXm8KyGy2LmuCO+S1qDkTDd++RwHFtBt8wOC
MwkUICV6oJ20/6bHwkdQMpsyPzXYpptOA5oX4cFNuvE60thyKrNuNpICjTUSI9UzSXhm6SyRr038
D0iE5tKODBnpnLpWoR6RycTXfFaqkzpMVO1ig5DBDSLy5lkuOwKYDNKoiB+ynDQvKHWZ832bQXDi
KMclP+1khexOs3iCstk9BFojn600JxsLXmCWGAJUp6DcW21zAgAbQYXkROaL5ZvVF3v0uGmQEf6m
/eqCwaly8pNrXSDbB5hCkaHYag9ilkhbRZwJRM/njZ4AjgRPiBbEJ+KDnj9V74i4RJLVF9hClLMJ
fO0tw4Fp5xbVDAQ7aE6yip639SKXtUB+97y4eqLvrm4JuB+Q7kWF+JDovnqO+oqK/0wiUCGTJ1Zo
AvDgaUfE6U1PCckRp4zIFPCdhPUpfEjzW35EeMOYmrPO4JDzsSK2hYuCjsamMKtbtcpIWRHzjSAn
EC5j0Ti3jXEGTZ27ZA9z4jPU61Qr01YX1M/BGklgJa1swfP6aMB3fU8QlNhqGKUbyRuH+E4pCIGX
+WS5Nj9q8kfA5yVsMvtdF6q/00qd89ksX+Oe7EOBak9b6NpGjvTnLtJmT8XtPiwZsqnOJKFvmKPV
i0xR1x+0OXgQyxr6uHQRzXAnTNqdNP6uRjgIpaAQsD69ULJ8LkfAQddODDOvGZv7McwfYj94lKPm
dwwgwp45gGe1o2/RvCzX1cFDhWcuuTRk82VkIY6z5GqiwCYmFMY4JeRW52msXFlkyi7KJ1KO4lhB
0MdatdSeQBqcBQHNnmrxTZvygQxlYSukqrCrCxIbetwDSkLoXt0Nz3lJO9ccEIWUgbkRxi9y4pBD
pY9jKf8mqw9DSI6I08LVICZbIekQLwcd8KROv0OrGoCmsNP2QhiGPRHxkbJ30vlM4cEty4Dc6Ac8
0bhwl6S4xC1pYaroyHMRXgvPEH1hM6ZfVhpsDBWmRKi5Ayqpmqi6lnw09U6nhZ9pVC1IoMmLyqEU
ABOlczSJqOkRQnO978gVXlGL0rvWE0lei3bCxCvXvuLwYx4f5l5DqN4/mc1wspRwbxriRkW6uEgK
m3kiIY3z5BjpR3L19KOC4GMbZdl1CrWYxEKfIHr8kJw06k45EcIHW4aQopliEv7mvdaqkEhKTEdT
LlV7Wc8nGMLdDmaHCquAOi7FkvpeKGgjoggI4IHj3yg0QnFRdUlw6CyktIrZuGYvB7sJPaLUNSqC
lNF34DV6piRGSCDwgDaCfFgv9AltRRrVzNlkqw23VWve+S3qB/r4DQBS9AzqpJTesARkUWpKDob+
EWOjAPm93BWZLzm9ikOxZGet92ihlfxc6+Vf/CLiI4GT8EQD6INZRcMpqPH+hW3K8Ilx3j+EnfxV
BeTyynIfeXcRzm9bvM73DYBbkp5wM+1MtzkXNwuU3ZZWCVNG/01+mnfyW1x6jVuf0/N4lj5ScHjH
hpw3y7XuZsADjZO8TQ/89qsTnarxu95KHjzf7ITO780ubqFpi2/UM9Vr+NGc1M147tAsXopPMsbu
iB7SkG+98h3pr+axeQh3qhsR8mIwzl+NknYekl0nk9xMZUc5wDeA5NSNY1zEO3ovEtNTSOWoPBY8
gY2x0oTfckNVs4BB7fpNapB6nfBN8DRiLA0Hbqv2ad6Zv8199RX1b+HsJrGrohzpeGL/XSF6eB5O
JCyh0BQsqs3MepykddOLtTWei0cm8sGdaY/PxtbYitdoS1SswUmM6OKb8p2+E+1F0Pnn/B4TXLit
Gq+QmWkDi2Xa7EoU9o7tDvkFAtH+KI94jYmgYwC1HDO+4CCotS2K3CHxAnDTw240NyT4YOZQmqOk
7sHY4pes2yO4CPFc92CWPU20aeM2lV0C6Me3YC7zc8Eb9DtNckY271YxNh0zD1qBucH3RuVTJwSb
5myOoQIJrROUXvCSttvSJerRvJh8clLB9pB36le53CoSsQpOMTnwA1PMMICJrvLBjPZcnGkNFYjD
fVszNyaJr+5ANiTaHhfKRyvatbKT2R86JbENZgdQxgQZTQL0BxvC2a1gbzG7/EKSp9TH+rNAP/zJ
yzSjR/uDcK30aumHhC5iABj4fiBz3XoTLgxh1kXTDvqbAM95x2GRCXt2MbnjWfBgXNTfmD0wo7Ak
Qy9ZI0hpaecxZzQfjUtOcyS+mNFR/615wm1+9q+sn5o3GspVft8+jrXLewfvTH1f81O573+zJsuR
UX0pm+iin7OPrnBExW5fhqdodCI80Rd+NhQIi505wFt1iqdyUz+ELLWgMb/xC1A+MxZrsQsnu1uy
mlluOtVTFXiqq12SJ42p6uzKVOxizyo9koNeegMp767k8x/4vGJ3RkvOb5IplOCNrW2INiEATkUa
VbWtnqTQhpbHZvLSfX9XSK9F4eSmbZqnQHNJpMeIx040WEhektoBV1V5xtE/mKxATdY1fFMbXqNK
XL6g3BX9ZzhUAaQY3dEh23VH4VPNveg+kKjkOZq1rZiIXazrlNEFpkV9Hvf9KSG7Kdhw5KKxFGwU
RpitNuOBOuc5DtwFif17AinwKlqn9OQTTWTYuk8Ely3m++KTVjfutsIOmZsEtvHKcYVRagSnRDAB
YuudzJjRfRI2uMsbVubhLh9tg675K7ZV3WEywAJs8MZnaFrJlQjSDFOZmyg24etCSLaALZgO7V8a
74Hu4dNlQZ67tDs5aliiUhfw0vdaYOHijJD+b6zISVZIHvstszzr0bSc7qVghjNuTUfZk771Km3k
rf6UbinmvOGvmDl97NNztFGecuoKnnE6otCbH4bMI85AtKu79MZ65q3dxHtw6Oo5YRgDH+Siajd+
o/kJdtmFQPTX/hVl7zvbcGOla+a78NBv+5n4OLaamI7Zs4gpdcdrQFBd7Yj0BouNePHvYX+1Tseq
Djq7y7K8vW+uwlt11B6A/rav5s0q7Pdw3xwhAnhME27EUVloHhi1+4d42phbOKb+3tpYn7KXPXMK
be8WkPyJSO5LcKl/IWabAJidk8ixrmBjVaZbT+Vn52pnRlj1UblET8kRJZ18CJSDCqh0suUJvPcu
TU5luy/FO/2mno2H4plEBSaYQPjygJAXBGU7+hvpBqnDsd5Lr/BO5ytLugtnGEohrBGjTyL9WtnG
tRHyYzVco8NW4GSZW/oH9jvxJa8V6ZJ2SZv5VVI8iDzJ1bxorVOj4xK2mBNDYTdKG74nP8QUYRfJ
TRxPBaqb2GGRCvbE7zb5mbLKABa8OLGqlH431SezCgtdf3tSb+EjLF7TljbmTd5aD3SGMCRDDwpo
HyztfwdbZmfXe9TjSmePp2gXMSOwLtWF+GRRvdAUJ/nE/Ma5oOw57IKX+Vd2WYc5DMuH7J3qCsou
6R3oNdMiy5vusi3itlsQHRTpMxSAyd+C4Ry9D0y8COhc2Lnw4I8mXWPSxhj8uwnI7NEfHjt6kIHw
DVwef6BXxHeMPxZa9NR6TA6ohj366C/Eg7AiGM7pGxUI5VW6UgDpsVBe0/28qW50lKGWZ7fgnfMS
g4GifFj9BuD7tbiPQPL/ajcBxtYXUcSi6up06NgBgx1zKmN8BIPOeVgn6vNpLJ8Ck1m4k2hbIpQJ
ueGkIjHavcXvreEkV5l56W189f0HknyIAm33CkdsjIi4djuSTW3/PQhsEG255JWf1VPxXvgn9bmM
7uM7s8SKs9N28dsy8UQR8zGS9IPIJ3Jr8r0P8XVWdjMnihdpV27UbedMGCkpiOzEbbtnedqd4USF
9baSN92XqbmEsjNsYkwRY7t7Mx/E+eI/5DvSHd66r5YsJWYBj8Rjo61RanQ7dnARvezJEB3/rrgR
YHJfnhZ60QfAiepb2XTvJfWN7+mQfcjKLcOFw6IOxcO5Pw6ksTIJf+CcF90sZ7rrxa0W7Umn96Z3
lU7iE6M6QSQ5r0pt7JIc6wekK5xFlJ35rFOmJOjtSkHpQ9mIX9wgo3sI9iQ6hZRYx60P9IfQS6CI
j4Bi86N2X1IsCTdhesu+lJlZrJd9aVDKkttsHQGM0QvMN4pxQeXQ3/X63ue0OInv9LBYKnz2s8ji
RIT38DrTN0VsZMOELhoyi6hgsbAdVEa6QXaSDnA+U6CKhOKI8AT4UU3sU1aTZFs9045OX5GH+eda
+W7qXzVOoju2aeIchcVpH3wxh8mvJCBFN2XJmHZSZgkHo/Xq2iOBvHwDD8wXp34hjoeqoCUsP+yO
SGeb4zh8xHb82/g1vC/QEhCOn9UXq0YiLIra8b8bHRwrU2vWzBjDbO0lGG3OWWLugIo5zOfJzU7Z
NmN26Q7k613IQnyrERypW9RWUu8S1tPb1SXy4OQjzFZ/i3umiNGW8KLgqJ5JiW4J8rIrL7ikb/k+
BkflNJ9dSRQzH60iWsJJB5szxRXQ2cU0j+J2/Oq/zAtHpRA42eN8Ds/5L+sxuLZnBFrqp7WPnusT
fWDq59XzOG2m/Fua7ybyeVJMyA5oR7BGEY79X4a5LWlTWCxl8CxxoAtEY0cYnHszkNFWTGT9yCr7
eay04EB30gk1QzwOQSodx/Ufktie+wxIi9ggikTL2NhAiVGQLBfr49Zr69OMIWAgTxJYiEUnHa0x
wkS+/rsAm0Vy5V0atLsBINmtESWXrHaFmAXRjkLGmbZqVNcUa9mDQw4ETAnGbVbqEhGaGXN50zG0
+BqEIz/sjIiQrJQiF/XILbLCI2hVPhshI+BCM3GDzlTbzYZoLaQY1W0TAM5yn2TUj5AmoZTewP5i
RiUY+I4nESTaEt5WixSjLI06pw9utI3bNynRMT53zfAgEakTZXm6qWQq7KLFhBsjvYFZOh5ZCdcP
DX1st/DxsoREioVC6QaT4hppHaBrwuQrW0btDSkMw1H2s40SjeFzFGE7V1VypgwJf1iLn0vx602l
ofWtwPm7RVW09xWzI1MJXQuVg12P6C/SUWW51gxHteO8XiYzhRRzOIaLMdEnaLgXJf8cNsqbrpIY
OzM+xF2CSmiikqkK8T3ZPQezNJBdMo6G1bEnw1ua05b5IzPkofBvaeS/q0oCe4NI975AFqvHjH/N
rG3IAhsWBAdyln0SHFlf37UlqfYybXV3gkQJtCxjJTIxqchadR8M1lOYGaGDP38T9uahMYKTX46v
epLLyHUE+mStfufHH2lXYzuypC94LSzLevr1/RTHW9FfIN4kFHdq+qaaLFYwRlhELpRkhs8tajB/
vJ+DW4Yo6jXrXhuBrvEotm/54m+V8CfG/mOlfeNlq21Q7899CHgVBgGRbrX1XeXGUUJSZAuCT+Uk
5zNkEwq1UfUG2RRY+s4vAgbFXbsw+iox/J59jTISqyEzQNE99OHOp5ZXdfNTZajmriP81akEk9q3
PtBhCIaXaXkzWWZ1iqBdtghAHQn8tOvZ8nS87ypWLbKXZcJJ4RiKJeXpSLG2c4LhO8lRWdUyjMEX
4nte+jy8EILkEeVKtbEvXtqWxdj63CzWvkVzn0glgzXyu4Z6WmSQlDeCC0t1vJj1JD62ovqaj8mO
7GMyphaVhFhx1plm65lRObQ7M+ATGL8kv3kpNJSSGQtiWIqRoxTtU14JSLNVmJ7GYH3WI9hQ/1PV
mRpHfXc0CibMZUYHQSW3VX2zUum17qg4JioNLCTcTkLaF+KATVCyZJBDWijxAtCNoONKNTzB+1Cj
qVRMrOgA/m8LKWIxg6BOrowbbKBnIUZP0htE0hviW1IOn/HImcbMffTS1IOydk+gCYEICPUWch3x
FU+IzDHcKAwpqchqOcSF5KLn9MiOmoAiyO3OjCrdtvJIh+LECcAIHrtRDbeGsu1Zl8ZtT4aDIN5G
TlNNY7WOED36Yfyhoa6g+mSAxGnbvZwqyVZpCCVLZctylJ66hRDA14Nt8wQgpFpGVk+ZSI2v/c4V
FfptQVdeTSu/RQPo3WpaymSTaU+NhL2xvQcSQuaSODxlKtJbWOWsZIzFMt3QtvBbaGwF7WTRgNwx
UYLVhU0pFTeFXcvRKee7WmVKq9VkJfVJ90I4K/ORlF4MY3h2sqpnxWSJJuXxm9FatK9if7qoeebE
gfnYD/Fp1hsXHzRkWawTRcFaeuwJp9AEYXLjZJKvJX1AQcSQqVsR/lgDaoY1B/b/Yu88lhxH0i39
KvMC6IGGYzMLahUMmXIDy6zMhNbCATz9fPCobEZF1+2+dzs2ZmEwSAYJgoD77+d8h0ip50RgEzcy
/1ud0XMto/zDiNYjJhR9BZyjgU6LPcxO62tFmaHrAvLBbPzZ/SdYieToTXjOXRyRW6SkjKXb46kd
TqI1v0YjDdmq+6K759CoroxrHCqPtC/RtT/9kYH7vN3o8CI8rbgrJ2uRLod366dSOMe8rp91X1zH
itwi6TLS1unymDfNjyo7+ZP+LQxzHqdFT7hhPGPNaDOKTV72JdV2bcrob+NEd9mSJcBYAg0eujjT
l2/u5E9rB8Vy3EY1rFHqpJZmXrqeqkijLX1VIZ9iQe55msSPOjniTubkB6tm2HcsoYuU/nPYJPku
6ycerGl1aNv52LnYmpNGP5cNOOVEz57GofsyVASP1flM84Sc9ZVLmygvhsdS076NQ7+dIus+HApk
W7i3Rz/k2+jbFdJvwtDaldCAimRt5K5t3AUrNzebQ5DiicFKzcAZrnTUqt6m9PMP5ShZVVFWa+Rw
hmTyQffGTYt7O20xvhLllzG0Kqn+Dua+5W62ckW66KGsqzGbHzNs/Xu80zC8M2IDivnb7MRnAt60
Y6Ibj+TlLQXn6oMcMzrRbvc8WlRwA+k99lyn68nmBm/6e8tu043oM/pNjLWGNt2qwXP2bVDt0toC
mlEdLEvbxxWFPivzjXVsFEcrq86DiJ81Pv/HmOJ5WqafcZ5EPIkjWos8yIwCm2DhS/1oDzq5Sfi1
TCunhJygY04bO95FFR179IN0MANE67HWl8cESxXRgUu6aRLvSFkd7gkZOg0J9idXwloITX8TzdKA
OQBlYaIAhPqbrqGLODX1k7Uc82xdVulx1o1DXgqoLV2/FZoBz69PkWGX7sadx41EsbGR0bROZ1C4
rc737wbzzorolxmIWNZBoj1Mdpcfncom3kMUdNnzcgcil+Qmaf6S9UAZN8OC/gIs0tkKeEH1lNB1
aPu71iQ0rR+i7WzjixPdc5sL6ppdcwx6cYDATg2icR5lziO3mvsjguNryikiLcu7VJgiN1XIw4ZB
K4CLzzW421XdOp/MsSIwMc2/pIH+QTbRtHdch4E6/5OnhxT6hnHnWBK2gt/mxyF0P9tYuNawDDcO
qHYGaWCuYC/c8XXLXWmYn/GRoIl2qQmIpWbtmNnTrGnnqJqfm5QRCG7sIL0wr9ECsOWLKErEnsL4
0YNqvrNxJlDHr1bkM9a7IeiewvZYZt5314z1TUteaZhPv5IyjHbQUsUq4AyVNiSykfqaodFii+3I
BIcH92fkV+3Vf3g1+X2GyyURtbC8urF1N+nOyNN6bQ7YTAvT+BDofUi6Hh0FG3VEGfTDOkvi5zRP
+h0DNIh8BaqgmqHsdEACMe/iDIn1yIjGJKlrhJ13h9QYBYZR3Xn6uGDuHwN4GetuIt48Lob7wdpp
AlO/GfXWfm4K+9Tm0j6puXeLY1Zi4yvpuNbp95iRoa1h1c5JiujtRK0TzeRvYz38Gi5xR2pSD/wC
uGEZ27yi1RYY5he9x6zTusUfTqm3Oz/1TdxGmr5SrDMnGqjwRVhtQwgBCiu7GQkRQ1RFTTOj57bA
0YYwLI82VSdnMWKmdfbnpJ+qRy3HGz8v3sw2mYicNZ3SO5mLa1NNigL9SffFR/pOot/vSYy8wJ6d
+pj8M+8jX+I/HBJh8OrpT7kUVMUsp3jQA2nuh95JL1lNdLwa7f7ffxlif01M+KOspiZG2P5u8f+8
lDl//zZq/P+9QHLLWCRd/xQGbL513/7Xa3DG9VtOcMb1p/xfdz/H+I/yrwpBddhviI6+pIvbrsOD
X3cXneANoqP7RJJbHmNowrY9yGb/VAla3nKQbnscRQCGSiv/M/zCMv5hmcReCMvwPR1ZsfifqASF
/z6h3PdBlzsIGRxYLJBM3+kn6sTOZhkWyaWFX49bMShXFpFa+zQbL4nCLSsYYmT6tc44WGuh/SEw
QKM1EcVtva0j5w87jxATOJdS4tbjISxfJ5Ydj+gLBXqefPqaL8BNq8KJ6Bc1hGY1WwjSNLdqtg/o
m6g5NUk9Iuc0sC2UtPHulioEzKof6ryXu4XsfFITQ3G01SxpnsUxzn+o6CBFF1QTb7Ea3RZ7PJMk
NtGAUQnoijOoAtBLvL5/ZqF3M6OjRc4QmgJW4k8hEWvxz94W1ZxP+TwKppkEOfxzihF4QwaqOaen
pd3bzllxAsfFu6sm8eJwlZqj7eYYNcWynlTlcY2kIl7XwwTRk64QU1dZgIeyfMoYOd0Fg1XQPBts
yg1q1iMV8ZiOT07VYLy3FtSgonaqiVpM4qSA1a/9ajTRyzOMHAo2rceQlaMlI54FxCcRRiQnCDZz
Nfzo8ulB6y3J87qgA+DnJHT2902ih7upHfaCqLGVp6VL7nfc7bNxWHoLe4Oc7oMh8pc+Ymilipqr
NKh+Tl691askfCDwp+6a81ykmCOXOUCK5R7J+TdSLraepS2lVHvYWWmqrYgWz7elnDNAmKskg7mk
7tvqa0oAYWdzVwczg3H2R/X9IR+P8eDYoukebDIhGHlc0r9kTw0uwO+1LnX3Z1cW7dYFSnQC7tmf
1BxJWH/O3dZZFaRNYgN/b1H73BZvx6l1Om52yhlEtDZTX5FS/fuw//Ay7zerlw3NiAFiNfu6nfrn
nDRv3quj3ty796AW/+frmoqxmLSYaeAuZ0VN8kb/c+7duoHy5l5z/F3p7d79q9dT8O40vVtEGyUZ
18Nkqw6OpFHtG/isKnAiXn5falIs3ks1l6q8p9uyWtkUCaHz6hi15XWn25E2+OmpoxgTmQwPqfW3
jbfF27rbv6+UpfG2z+0/3/a5rYMs3hHwMnabv3ut236319PC3t81qX+5rbodelt3+2y3dWlr3jcu
0JnXj0su0ocSWyEN+d/klaotG32reCH4qn4DSN7MKmqJNoX3CSLpnamgJEABDaw2hJTc8Cdq7t2i
etlXWIra8gamMgUY3jvivtU+f3ecWvd6sNpHvZHXV7gt345+t67MR/NI4bI8SkmiSEXVbisXGys9
SAIO/GzUX5fjDOcaVCo2vZlVNJMsW26j7zdV/YGg9b3iAcTecrMg38DHQc0A7c3f3qhHwpudQrXr
zft+21V5ynvXNnZT6lyTJT/uRvBWFv/WWHjRNMD73Ty1j2qd2k/NOe2SLHhbVgffFtU+agIdCy//
EqMQ6QwA+QXJuiqK9V0yq1MuEHoxF+s3G7p2GR9HadMbxPpxh347+bt1XUqjuUE/vtCcX2Eey5xC
MKh1qUIwqC2hMR4qezD2Y5f6sLixMp8mIcTOKOLr+51fj1NrNfVT72ZU4ib5MElO+0FN+gEPcl6F
w7qL/prOurCL6cDUjAey4TXKtSo/6c0INW9BH6iJiSQPQncCYtvxw8/jcqqsdo7WVWtpBCzWDKCD
VFrZhjVR8OPm5PTc/qTNPfw2Ueui0vkO0X0RARPIMy6BPMMyKRw+bzG0JITRBVD5qGou6YLVYJfQ
xRakqFwmxtghC6RrEBG9S61qMJtdaM9PEI+Q+FMBfk3IUN/vK9Ffcd/VhdCra8dZejAMg2ZhzPEW
cLC0cKkt3PIXqPtT36VIS+3Og02m28S1+jahLcxFFMte5ya3L7dpXxJtlAPVWSs+hTnby9jeAq1Q
JHq4Y1TLbT3ZiKluD+YIvnW0Z/nMiSJfyNIo8AK0WTtOA7zYR92H/4z6GzSGbkskB+PWc+yfsrzX
kOJg+xoF2gITfpEYNblVBIXXFBTFVrgRFV5XqmW1RU0Kek8pIJyM2JFyxFuhlm/b3+x0ozRkmeai
AevuXl9ywatt/CChbKRZz8KQyD+xv8M58bidqDQTNUETug4qaR2M/OAaoXNUkQZq8rcgE3XQbR+o
jQyVvtv9tk/jUuswCYAjfOw3VYXQlwWAsiy/5gZUS3P3b7dPLtJxnL5Urf+6j9r7v7FO7fL6X9Qh
QSx/hH7YECr+++2oudtHHUYoA8Su+2v1odTZun3cd4vqg6ba3pkfuwV5dpsYS/DSbTFcHl/BQsYy
gMlbDRnDgcJ6leppdttRzY0KYXY75rb59WXjzCqAqv/+h2ql1y5n9d2/Vfv8l+tcGvJrK7N2rk4I
ndlwpasJ7E1e6v2sWi4W6tbf7tk6Dhq9/3r7mxd9v+ub5dfZN/96NEd+dVrvvr70v2xXu85xiZPc
+PHmf/z97N//p9ubTifjZfKrZPfmHajZ2y5vXkJteb+sVr45/HX7m7djZXu7hQpBSJn5ZpL9czEv
UULVGuLVZdVt/e0Az9YXXHiGM/b3awR2Z55MJ2M4WM2qLX0mjNd/UU4LggIVO03Vk5oopMm8cE3S
ZEkRV7NqpdpMVReQ4G1PNUdgnrGZsgIY2m2z2y+dZbX9zcuZCzbFlBUJqGpWbX/9T2o5aeaXuUIX
hF/fN7a3w9Xcm9e8vSX16mozX/eTZhQgZHPCm4bG/Kh+K7dfhFq0Q1LEDq+/C3dIKtJVll+h2kvP
ifElHxBG0PKIl0NDdzhSLSC5AHNuE1F00dovep049BpviuKSKI6JmmgDKIGVms3n1NHXatb/2fRO
fBpJX8ZDtfxm7AU2Ny5ttttiPu6ShPA6UewV174V0VcaO1QQJgutRtv/nHr7B177dVbW+zEtQ2qs
z5j1ybHph89oDvJz3KJT6Az7azTZ/lb1rVNepvTPPjifrYqjUN3320T18Oe4wUIV8pjR+iI5672J
4iOkgRul1sm1eJi7i3inThhL1fu9tJHD8VkcZzy3wH10nSYq1w4DfRllaQY/NGcDBef+1ndVpQjV
i81HcGi1y7ihL6n9/f+C3X/P1Wu4+HD+fcHuC4Shd+W65aDfhl7jH8IxTIGnB1C9i7Xzn+U6z/+H
51KUc23fNv70+95MvUBRhaPrmH0t4XqUDX9n1er/sH1yb33Dwi1ENc/5n5TrjMVW9BfLqeNatudY
lkPjnrGNd9U6Y3DrQefRdJz0MLsf9Kx7CsySfkNEtSOfNzMZItx4bMh/wS/HhQinUDVvTtrf2J8M
wN//8i6EbxCoKDgXyt781nM1MG4z14IBqSLz613lBM8DZaJ5mIyrM1v5bsqbu8b11gyoog8g3SB0
ul/TWEX7yGHsEcRN8x/MZuY7Mjh5wNRWbZMmvWeDBxfvTkyjWaZXCbS15gS1Lc00gl57qEZZ5v3I
u0R/yEaIMmXb7S0r/G47XrkGVUalSJh4MbSnoPA8YtFkv7ccB4dqtrCi/JmRK52bjadrcl9ZNVwU
EEJbQa1uU3rNQZPtQZpGAIVw/PAfTvLCMn/3VTu6x9UmuKBwm73zb9eaTpewbYqj7s/62fLofIgI
f0wVox4HGXowgybet+loQvSy9ym6BDylbtlVFzEWL3HpmfeFKT4Fpu5v/8N741fwL++NC92y8bjz
I1mu97cXQNd2SSMFwWTgiJ4CCm7S0rMjVbaJiApo0q2P4HCyaiSKfXfKHLw0pqyP4ETGNYG8832u
3ZNl8R/f179cmDjrdartvDHsgM57z2Gia9iCGNo8kN5RdwUBkjqCX0fDHFUZxaVzuhXRRf52Rhew
N0P5Ea5LuSkLEhBmZzbucuSH//5UOf/iT2QkZjEm4vjnu6TY/ddThdpBn0H+DAcrMeSOLpx2dhuE
5GhvMNfFzXMW3AHhCR8ZeE5eCsPdTg7Wktl2Y5zAw4gJqRqvhV0iNBg0mOFjZp+Iz0ADN+tQKFCP
Q3W6m60MZxPD4GsntV/caTQu7qCf7N7eFUaCy3y8T4TjHEcNsttcmfMmpp0widHaDsH0vQQOvRaa
P+7asoTJ4g107tqjY5Vfog4hMlklPLUT42Bp7dWSjbYry2a6klwvpulXnNTmVo/cfjN6WAU9G7F6
14/j1vWbGPzSDPW9kFScTfHy70+vaZMh8O5a9BzDYD2/e93XTfvdCS5yX4RJ3vUHk0FI18zLK1DE
c134Pk5gqzkmNeqGtBbDwxiMV0bb5/NMuPBDEhXUuVEju53GkDni3TMprj8byv7wizhBU/9DRvhZ
xqkOzmkwB+co8P6o6iTex/Hkc37R67o2hXJPq76QlbaOIoTz2Wi2+zIwCYox7YdUmC8+KdDHqPX0
q9YwUXOpH4aUsfqHwUfWakWTu201I7pXkyzyr0YgKHuVRrBF0Hf22uKJr7G/Zt04HtrOMV4GqOqP
UXCPVql/KLrc2IOvM17mFgNP20T3foJSRk66hpaznDdtuHHNMls7HRz6SneatYGSaqER1rtoQR5U
RQJwdU7vOr9K70zn+9SbxWYcjfCOsoyO47TPjjzgNrrbJwS4MFwEAgek4NTaF0QCm+SSGujGXbyZ
167OoDIx3p6bIdK15NOktf2BR1tLk3KezkUzGFfkMkAep6vr6Q/CqbXNUDViY5iFf5FR3RztZZQ0
00dGz8vKOPJgx8Ovo76T9lSeDbF4/RiDuvQwfJJunk5aZI+XNgOJn/fWIW2DbygZPoiqFCf1HbkZ
aKY6sgwEHm23syxCuiIfrxu52is6uc4l6cojMKEr1RwM3lrmXXiqHv3aix8p/Z1zVFWXyEjjx0Ab
ELwkxJaXen21GlqjGpnMz33hwdMKRLF2R3tnmG54cagtX2tRTFBWuVqQnY7gBqeL6SUIyUK7fvTd
ODmWVqPvUf98jQmmugAYXygcPXnBnr32U2c8TR5+G8Je5k2ihflWDDaj+GOWXOxl0k66dQhkdE1n
jwAEgyZ6VBrcZsX4lMgCvKljxPejHoW7hOGj9dwjsyrcJsNIY8FfK2L9IUCDFcdJfCSJ99vY1NND
n2vjw9DlH/00Pc99h7LcGC0AYLV2H+MyU0uWrb8U88hJNkpcMlOxcqvWJwNtPoKz8e7VBKR+fPQF
sDu1OPuFeN2QOnyObpDYtpZ15MItYR0V6liTmBu1s+XriGFFYZOriqsr98BRVmEbPhI3ET5m+SyO
/EiQJC2LU83NtLGi8c5u3L1aZUONDkEVnForl2tkUtHeNNPwGfGhtw9TujDcYLQnNdET5xRl03zV
lz0iuEOHTFDNs5AttJb7oCboRgFB29MfailvxHzl4wHOMrg3t0OFGD/KntVkhCEmZq/YTdy0V23f
UbzSUAqtPKTkTZbnp3msqwc/kyjVR797DnGY8oCdCWJmjLO3/I8GaaQgjtHpWhSwjDL8WDE4CX+Y
ONveSTo8GS2RzT0ONpIKNFALqJP62cQ0G9TVF1EP2LZ+yDiNP3QTFzGg1bWdOR+xqGPEK/MlBB4Z
VV/bKH7N8Y+s7P2HRqB5M7+K3EIYv7KDfvqImulsu1AXoqg5uIQRI+IdDlMHQQRh8Sbp/eycBclx
5Hex1bCJOr3MjijC6m0rO4fyoHPpm8BfxQDe9yl5dluSreR6Elie/FpO+wwk4y6U4BYHfMtHvYp/
mdzadhCASaTqcG9lqEQ3jUkKgbGfS9SakVVs8mYMHgHHfu2sPtrZ3HwPOU6OounFtdS6aKMFCPL1
Id8zFokgeTI/JJ0LC4rwpQc3QqGoyxeCpXFKhb7AERUFjBiXBa58PyLnPbzLYKy/nk0cxNpxxqVm
OCamwdSWqzj55PR996B3LnpP5Knq/kS6tvUCAHfVtJ+FrlWPPKmuhPBJUlJ91PdifPZc8kx650xl
FFpJxlqa7u62scbqJOX41W7teUe+1pVB3nDdS24SroC4PaPAbCtAdHYyHyKBFdmwIP/xAl/CbH52
MQlf4rD1t0VhlfsUTTssUH+r+7F2qlFqMpK89iMjP/P9PYgwluDDvAevQnuXksKGbDTVsNh7Bycr
6ewaEN9oCu+LgAFhW2Az4KNNxLdBiBlj6mRaVABg1YzvulZAncD+XSXgwmXRl+dksBCFx110QQh3
7iIhL3a4tYxivhr9cC7KRPs0zwckZfZGIplFrpqlByuurnOPN4MOWbb36iLe2Vp0muUEEGX4FJcw
JsUYvOhWiupYdwiPmDZ2H+FR6AztY9iHAhh1uff7wWOgO5wfRP3YOIlBGniMm7saK/49MRV6J3iw
DvNZjE16jCYkdKM0snudfOmTj1U8RrEZBhGD7HVOOJiAHEYWIuaNqvQv0dIOyDGJd2Q7uqHtnOZ2
Ia+ipyj/0MGtb3RZkVzYV3d1ZpZX3f8ZSUjgQYD7CK7FMXWan/FS+yflwjpqnX9v9JZ3cqYZQrOb
O9swSyTeQWt8Qu1unAvP5nFMUiBxRimO3G5sHoD8EeBbuPa3shXVl9iLPg6pdE5W2+ABxEu+6TP4
eK5hWUe7D5sTRN/Gbaq9aBFpi3hIj3rtXmvAvRVBvgVQQ+Sh+aFI3Qcjycs9tqmqqspj7RMNBsIO
KkOSJJiPg+ao3jyYvfax6v27Mqy0k17HoHUmVOpdH+t3fp7u5zA3dhGgmKFuuA0M8dHqMDvSWo4O
Tpx8qaNJu+vQ69p8sklruntIkfge7RgwYzSKjZ/0Aa4bRrR64ES+Vd9nzdAcxhbJMhku5VANMDl/
Nk5R3slSyM0cNL+qGSGaDHmAJ061zuf6aCQ1BCb0/YesBM/JQ63Y2nx5hDcxDuSGlPGi1PM2bcut
kKj5Tybg9nU08RFSXPebVCs1DHRcTctrdCQqrQuM9XuuoCPhA/An58Sifxt2WwuPdChTZzsSdbTm
vuLvZOZCOq4JYqq0SzZ0RMARobHpW2/LZWJuug7xofuT4D0CVbqtGXve0ex8sW9IjsrsSZz6qjeR
3YglScjVVwPe49YfspdebhhKE1TzGrIY5MYrI+ul6Y2VwDaUI07+FMyy2iFZfDHJYlzFc7DpZV0u
Y4MIx/2iQSsokg9EI/5q0FqvgslLnpoew2w7Wd8GIq+ABZE1ZBBEswbph+utG6pzFvN/UPxiQiGc
eWN0ydVtPdqmVp4ctGiE47ws9iBQsaDyjSNIPKM+066Dg466z4l+0/ztUEv3ThSRPFeuM5BD5waw
q7DDeWaafzai4EGTyfDT8tojtYc70VTYDWA+rJu8cM+m8J2zT9F0i2IXa7HBD4Q1sZTuWZhY/+sZ
FWaSxfgj1JZKHdVXZ0JusIws7o2siOWl6cNq0+v48Yq8A+vkTSHeHbpJdmOyqAU/fMPMdlJW+i52
8q8NHbLzEMbhRc2piRcNhGLp+DWdsCSZoNZt7ewnmK3NwT6pXdo4JTQDy9E4+7+8zow3gz5dNXKB
T67mmq+TgoQxuN81CRDAJTDtUnlui1UCaaPM7sUcf9FrXKyafjXo0j3a9cOYue6DRgQmDpfqSc9M
51BTwVlpw1Q9qXW9M0ImbQaxbytLoymt4dgl/uipTKM1Iv/6QS2hhzROrkB9qBbDg1OEHfzIrtjU
bh5vXeFUWy4Z6zF1MfhNKblaaQbmIppBYjVUW461BcJodI3xCsHz0uth/Uzk+5rHxpNniPBUTnUO
aJ630zRGfRF++sFAIn0xOnEUtvQ2tg6dA7ak8dSlhv4UuQZ4ZN5g0Pk2yd06PTAz3FKakiuzX34+
otialXegu1FeBPdfbNsOUkxNuzdaXz9Ns66foI3j+VXLXoVzz0NAuxEorxM6SGeNseq1mWfTuqWI
drK18MnqRbOfrVGcK6T5p4GGXS/H+aQmZSb6/M1yNMFhEdBQtibnmUfm5P6MjXbausbB9WrgwLXz
mFUEbXj8iM60yzEvQZLI88pnZLVJzgtzdz+29dUMZkhgsfNZ03E4ZZ5ewGqTx7HAMU/kRrbtwxxo
Q/a5Kd3vCK/Cs5Y1B92H65Tn8WUodex6U/ioy+Tqz/G1gX3gduYLLbxDYvTXMeatTobNa+egbeBD
XzqeAvCatFUyjV/rLMJtbyafNLASxqxba+LPXtyCrldjHS3aaENAYDHjwDE/Qf8PZ7a/ebN3kGL4
oBUwuoYZj7g7b9xiiTB9iSpga0OXlHsItvQABeZWif7YaOUhsbtHGiefouUJk9lyP5W7Vse9WdUH
00iOYXY0m+iBkW6SDtDW65DcUbnj/QwkAmBwfRfNno7SazdtPZz0Vv9W9k+084NtgIJ7NQNYxjDi
GcfECsy1M4yHwSb6LCN87ZC5/KZqIz7HOmbJJYvL1rx+xyjgtzHFOg1B5pNZut0RzdsY0ELHEuUe
KbWtpyHD5G8UJ2I5oWktk9zZuE3kHozE/9nOfM6kb/e15R4N0elbWJCPLoLzVQfJwCzhomlFJdYC
kJwcMOSnlob8PIGd5mpPmgW7uazJAUQV8n30seXWS3knF+s6FR91E0554Ar8Wu2IExl308pBhLwq
Y/TXPDrX8SJxLnPjV8CprmSA9x++0UYzaAh0af0t/WIlVf5QLSylsB7z3VJBLqq5+8GN457bEBo+
ZKj3QkOpXkivPlh5+UsiAECh75g7Y/Sdj6FrXf3aOZZx51MBdYmPzSKb/lVkfXD9Cm9UnJ3iii6w
jSdsHfnYbswaoEpdeY8pNkhcqM3XuCirT3wld1oWfGxqwoHjpv7m9piCMree96104jURXujrIwy4
DvcQBYSxPWNEP29RMPOs6Kpl/qaLzebaYfTYtZ32ceD2U8T02pNpENuq4vElgqqBPGFhjG2C6NBl
GjY0/cmfr30Vl/vWq6rHOKZi2IyrvE/dle16Hp1yF3W1Ma2qMsgvQ1bh2uk/6EanX3RpEWthd/hC
i5qTaP6pbqwaO9s4WVMv1qrh6Dvd14LC0UqKdpGyRuT9GNy/HP3eygzvIaJAXWguqQnHwcasU+n4
defQs89J5jPqqRdfa9pSe6T1j/oM1C8wY8zluJ+FERmrbPCdXSqHbpu9SIrKBy1Ohg1VaiB4dfzs
2elGmwNx4Vsb1olDPSmAcroVKSXlBJeV18/u2U759R+9Ma2x/YKZU8+NUDM/+JNjHWkoXEgPgjHR
8u4zO3kUrgw+lAkxmNX0ERSphG5gIvKbsN6JqClhwCfFxpDpo6FBJSxGVLwGMYlGRSKNKSEgtkGw
7rmmV9DU7oeyvaYaTpUoYXs60aYlETqgW1QfZFuba9IrxYrahOxS8HYED27CarTgEaHcd3Ov3AXe
/EEJo3BdiD9zVV5FV20AfaGrvmLAAI6nv5SFv9NSaQPKaRkOrkiUJDKBPmVFuEhWfxdz9j2hGIFj
OMBgOJiOOKllIi7AtMTR8Sa2aP6qwrCNJZnsv9wcLMOtN6GF9KCaTTIio7HYGxXYtMH94qXkMrdA
w9wtFLFdPhXpYahz/9AsOyw6oxn5B0+TadX4TbZRGig1GRJGPqcfEX1wC48ojbVLkPXxMdPAH7r3
pIrUuz4eHouguuDaEacit7I1AbzfpiU6WLNawWXfayeIY23u9/Q0NbH10gUU4kZyF4bJ/BTUZEKj
fYJRL8NHb5Fx5s+xN3xoSInd37RxY+ivxgZr52TMGwtyrPSe+4ZhFX8Qn/QxL198mE8vs7eQDXGE
DvKIWhBGoyUmePYxwekedu60JNcTpyWnJiMZPdIPYYc7X7YElnJqjrMdoESauxzkyajlJ4FkmOKq
/Txy46qq9OSX8w++bI9btkaatFxAMWaCcrOaPpuy868ymq195rsVHUVsvDNP46Yt6QFO9mYoBWXd
jMpKn4XlvZO0d0vA5Jlgyb3PlbzR9MJnL6Cm1hiBbGq3ppjTz26eN+egoNgQxC0h4oyXXdKsuFpk
mHyssDPvPNoIx6wLh0cfgOsy/ND9MabYMucO/klnP3teVO75CRSHIIqKj2URnIsi0b7B6q7WtjCG
65hH2ZVHNB0lf9hWNMa/hRU1nh4ypzfaX4YwekRu6/3MSXgd8F+b3GPus8AaLkWI2a7Rp0Ntt+73
vADzYXdYkTydQjr5CE/+yIDO0FPkpUONcS5s06NJbvnGy+350AfwHOeCW8eEWIZnS4fBjsJkWUkM
zfW4p8TRntqiTVaIx91rWINzoJhgbDS31y5eo4WbqYWKSGf/l4W6jA6le3SJ0oFeVtynxmC8UGxD
o4egLMv96ezQg5usMnpuugC6HEuYluAL5Z137UyLCOp8hh9n9+D2puIloo+wTnp6wWEDgSIRQ7m3
yah2gynZENumPY7h3ZQ4sPsIiV/pGmRP0U5H52sxdt0VrowxjpgoHd08VxaUN88HSCWTUds11eDd
ySa/E0kRX3CBZgwPjmdGJwlNG6a7wUj6RzN3v6UQUnDL55uSiu9DogMWNSMeUsa4xLL0T33Lw7gN
dbEhEQH0Sj4c7ABrqEZxFa10VCBCYgC3aaJd0hDg7Y1xe4erVW4SiUhbA8gg06k59P30JYo6muiy
Ma6qLOU71p5hI/fJ0L9B56+A5pQ8wjrx2a1IiI2qyALRNjtUMapdb+KmDUhehB4xf4ynujiYk3zm
25oWbjp9oHSYd4XZQyoTYKd8PAf7NNTnHbHij9wiMjhjGNZTqsNtyf6R1XzyOy+Dcwk6YtL785B1
JJTUDpDZL16f3xdO2zxGM+a+giTgOw1ATm7zSGtkO+6d6cvky6tf+ASQpCC/OL2nKS4+QxSV58F1
z4mZuNdikp/CQishaQQXLwJ7akkXqOPIkE06ufd+BUUjNbGmzmF7T04JlxYjNrbs491c1tG5i/un
2U2ppDs/amvcFg7MGBlqNLYTcD6tVSw9dSLdMbvTPs63vbS8ves6YPJk94cup+iMxiPetMNYHkgK
aLp4n5djf0c+kLnOgPNttfnu/7J3JtttY1kW/ZVcNUcs4KEf1IR9I6qlJMsTLEuW0fc9vr42HiOC
DmdkZtW8JjQIWmzQvnfvOfv0pWNudaCQK7UoIHDPlYM6JfTAa0BPuj5OZrvP9l2MnZagdW03xmwO
wzBuw9Sx36pnPNOp6TV3o+gQKnXxkz+I8DYaC3GMG21lIcFZIwkyUV4W+clTlhrZ2QdXkHSlzH7P
kYlnQEGvb1t1O9VM/ykVF69c7RmFqxFwoCj72kz7MQwPLZ6dW0uh18wgCZwkiSpQ33xGQjadp/ug
5nKoV41yE1UKbyr8+96kGDBU08kxPHhZNRQsjUkIXKyB42Ji+zGwtY5B7rTHNnef8e7C8BKVB3g6
Ix8AkDEXHv6oaEwoLq3b0VGJxHHwos9OT6wNtATomO1jODjtl25Uv7QNd1g7m7JtoLGLjcTQtkU1
BXBJMJYG9OdRdo0PWmTp2xxl57JX1Y5sGnrA8DC9qDFuJr8ASD7kL4YWBTdwTsvlmAl3nRSeDkWk
9jkIlfjB4S1WoTNMeGgjb0t4UTv5y24g6pj5/7FuAgBu7mgdc8aMXkPhKO5Es2WGW55MNEKHgfi/
jHSzUxhYL2pqtDuuVS+0KsjDhBdZb4Z5aKFVNHyFU1NfEhx9woF56Y495M+mh9fucnmlaRJTOPHI
ZuTWe5Aq5MKIu60RjjcaA4obfX4IBVfkym8hIjEiLFQ4O2R1EMNp0WwuQu1MABGwMCJTVkp5pJKa
HvHwa8u6V34kXgkCo/WKs2443Z0Sx1vTeVPN0TzXSmWdJ4r+TR+/hWrXnGyC2W7M1tvZPUwNbYq8
A1tkok4XnpuxMG/LcqKf55Dk5VE4O6aJkR4DP3GWWYWPstTK7DgoggkiODUlYsgXqIa+Ii+4HVbC
Dz+tqCRdKDCNg6UmDszZF/xCdA60CN2sHdfpwuLGTrlVsEhQ2nQI4wKYHCULKI1cMGRy3CVOzq0J
FO18in52hBlIKH63j6gLVX3pVbuiJeHP68wBRNYgFmbI/WUSHrFNRlP0t4HpaJsooRHfZc2z0MN+
l/VeNNLRpsWUZHp/8sPF5HJJjmv7riqr+q6ZH+RlJ+EMRocS7+zhjqYlY/WycbJbe25TG4NWn0zC
gHwz2DkRV/goQ9Qzjlp8F8xLdqh8xjmT7qzprV2faPRG3W7VVQnrvOxk5V19Y0TJ1mEYe6yswUQB
GSf7IEqZKQQBXVabGagLoq1KuE0aKlG0hgdIPvOtU98MEbAa9RTjKXXrLD26PRiVUk26Hde9aa3j
QqQYmwJaz6dvgU2IpOqk7hNi9FPWVOqbp4O9DXorA4un3bc1E/80bQFmsyGBPpXZ1qhy5QA+5Wuv
iWAV9+6xyMxs7prbLy5GNsb7B1vV/XPVaBTshvHom8jugsjGT6w7HyBdqi0ywX6tBOIY0Dd6G1R/
RXKStagYkt5qhe+djCHyGQ53a4MCyqFjqKfZufYe9yXuupTuAYPQzKH6hxS9orcpqOxsO10QxlTW
7jnK3K0LrJ0cnPBmSKgndKk4aFpV3pVqfkeJfh3HooBCoH6afotFOMt3nluP54LyNKWFc1jo4a5v
KC7J40EeGXCRtwZDjnXRQOQQUJb3iW9xnvshR3wdPxsVGlGHcsa2zozqASLBagyEt1D1EVQNpTL6
UF+7AJSjxn1jQTO+uvEj7UwDXF0luFWIuIGrTGWLaR/tTmB49SMUIGNf5lQqomGKF12VDy+Za34q
9cSqJAG3NTWATltGrdkkJrAkXIT1nK5S6DCmM4fmo0eWckqrWt2OXUmWYEZns4qEsm0JSjphHXwJ
8rw5Z6prnMhcfYnLB4v+/5MVm+HZrUBeBVmobYPIRSYwi2sNqXlFvPG7zlZH1nS4ylvlU7SayKzC
0OVe13BLCCN3r8v413j20siHLOtftSpOVgMSDINYvENrF3Tu1UT9YzGmrb3vxxPF5vwgH8xZ1e7O
0y65pEqlfd5QAOeUBxc2O0lxx4JXpRFKqt1lGVoKiMJKj0wkCsleWkWlcFM+uDKkziqPWlOq+1pv
v8dNWq4j6YXpZzeblJbKJS3O54gG6zWSma3dbJ64LEplqjSCljZXo6A24Z3grjxosx1hmh/k0+uD
OSemlnNiqjScyjeQb3h5q9mEKpcqw11Ntp/vUiZgGObiZMaT9y/yxViuk28QqzkCdfkVfnnDuECc
hZjxRfpIc6sHcKxEwe/m0pzC6cEPFKBuiDJWWUfsspNAOJNWXXp3OUQTpvvXp16gMFAFBP/Lern5
f1l3fXr9e13afK/vnPgmrjPoEAzt2YHBdS/K54rMbA5r/8DBr9K4DHG+GNhfErJ+9WVjpggy3Hjb
945L6fBJ/geI3a6oi/1gDwURabNtWL6vPWUcHXKR5J/fvcRySQuceq1GzYf8z3KVfJAOZLlUuw5Z
p7Ckrm8n11/eMx8o/BkF+jlp7JcYAWn2l0vyQb7QhszASak2lmHxRKreuIdYTQW3I6hRurMTyDAH
xkUL4evJXu7mQB5u190K2KqbTyp5Jg2ziUw+dPOSYY2g+6YwWCt+PxzKIiN0lfI8RT2eXh/kujSY
mBkqVM3jxivA7aT5Wv4QqXOWD6NdQQCMqwG5iJM9gypC6oReANhFtkDnUi1mXVMwLPS42tgWUKEx
pNznqiRqpvaWXB0UW84Zv3K1oN28jdJs4BZtbaDcfE9DMmWy7FGPKcH2w3qklb+gdE4Mo68hOxi3
DNDE0TGZ4msx1FBmeAtah89JKO5SETkbMcbfHZf5Do3wZyvnA9Nm7iyid1ey/NUZ9X2X1Qb8ucDf
EuN3MjjcoPUh1PNL1Efm8CJK864RkX/jGxgxiSZec4m48QCqHWy+4ALM6li/U4ujV05jdIEALC48
9gxviCZjUdfNSGYc1f+xNKhuNmtciimilhgGoaWfPIPsWr09DXNvuG3SRW1Fd6rtkvtRe0uqdV1T
0iNtx5VZt69GUt1TMdu2HrEsvrYKRoegvtfGAmKZNy7mtPiDqzU5bD2/xw+3keKg1yrHD2IEFjDl
2N00Zp3RJYqrMJ9Fb39TVJB4abQc7ObDaeizjK6NfUujX+DVuHDTkQ5OIJgscBsPcUwHJlSqsAXb
o3iYUVXTPPle+LUMSbru20RbaGLY54gtIjo3Xcrc0vPuQ4d+oj8ylM8Mb2EX0FzJpUmArdPNoSAD
GmFDMPDeaIBqo0eZmLppDVIH5ylJoN3rbLmamRiYgW6PxzaiMDQGGwK+6Z+72ltubQEXzExJhvhF
RdJB5z2EzW0GPmmdpzEM+hYINOOaVQM1kDltUmOtYvhFIxCKoqFrWw+xDQDBsqVjRVVSiPDkVvrT
2Ah36VlNu0Qb8UiJ6sRvrxfFGKIoDplX2SFbr3K1RWROYlFY2Qtn5w+tWTUTddKIVNh5gL83fA4u
TRM7byKXpNaD7dSFM71MfWcCUXPKCq1acWxHK8aH+Yq6/GLYeE3xOjbQIos8hIDSj5Ba1RUKSW89
mTa8zFR7HG3zOwmOKzBnRUzcSwUNftFWZCJ6giQ0LUu9bTUYOwORF2HkXrRRlZKQuqAZnkXSCtxx
yogtvxTbjEy1VVXmxIH7A3ngQWOcBxg0OBkJn3GJsHPS1DxPmVY/0FUndIVpg1zlxxDB2l57VLNR
4S5kuuu6nN4EHo4TeDt7b0cxVC6DcsHkC5scicE+K21Q0kH31A19RQSdpnceUBfvXSaJi7zMOEH1
EIynZUKkzEkZ8PgFtVFkD4aVTU8BqYV5RQiMMnqMeFQOGxeNH7oW9Eo6bTQqE3V3HoYxugU79cyN
ojvLh2Y4DEOtPgHEDT3eKSr17+RJucyxgMzaRkW1X8UxHU2fSYhpXoR9eB/qioPDeKMXnuBalbg7
24bH5tUKDOnAPgSGfpPTmHU6szuWk0mPAIIWVOxHvdHtx0ELN2Mydfc4Tp7KrPrAIOry0kitmuDM
O8toSIRStX7vaLHOVaNCbJNrwOlSQJ2pW21zowZOxcyuy7PmiPD7G+OdeBNRRqTuN5Bukxn9jR29
pEUE9zjrq7UHc9wT/RmhB8T1DkSe5rgMnQqGhYl6KskVO5liNIAsIFckmDXaWMpocSZHkIMLK6Hs
by9ByWg3hmY8lB1RTUSWDiBLOa5z5ZVMAyLHGudmQHe1IyE3XKUpsRo4JYpVRWwkanUCydCHf46J
eEJZETw1lOcDr0mfrf44TrX7ZAYW15X4NdXG/sZzx+IUKdqjVN2UFVVJoj4O/lTtOouP//fKYm12
DPxFf++gurJ1EzeHZqn/FCwzdSJyQ1svdrHmxLu+o+ndpKC+0Qw+O4gWn4a0rlbVNG7MWdwxWE34
H76C+Ce3B+5oLqiqZmogYlR9lj7/lG3jekHTYp4qdqmC3MlrxZ0NZGil9GCuuJG9JYLxOYKAYkNa
ZnBrQEVzRQqdpYBmVpOKiTLOD46z2FTttPQOKuq5obm8Z7qq3s4qUFmN+vcbTsyC6182HCEVKu4J
dPgGqve/fmvcDIke5QMbzm2sdWJqzt7vvFtNB+qBeMHYwr6E6N1p+84ibINpU/wGslgzQDnBT/Rq
w/02rAvNCUBaqS85xRyKP+YnAhWTmMqKITDVmPs6N/Evgx68uKf+Qjv6R9am9zmkk/q//0v8k7mB
re4KXASOa/EzpOD8p60+1hGeGc3KudRlDN0NJV+FTc2PMCuabKO6R5WRLZE8EWyZ2F86K+TyYJCT
TTxBLnJjjbb/pnfeTbI0dpPlfHHnCgghOm+ceffRUBRbiLz9sk4Dc9tExq3RJO1S7oT/ZzadxwLy
0jdGedkqrJsq/Gj+6uay5uPx31jAqMIG/1h9i/Pm29/84e82MNf6DaOVa3LqG9hIcJP8aQPTVOM3
eWzg+5n9TzPQ6Q8bGDwnLGAAlbheqPRZ8YL8YQMzf3N1TQXmxM7Xhapr/ycbmK3/1e9kEKtl6Lal
C74h9kdJnPr50oBrqKgtxrk3JBPN01/5kBAeNUHuhaem2oKRD1NkZZ76drFg+H19Llc2KiKKTsms
y6SMCnVG2gEFlNRAbC/99UlFi5ZjXl+YRouyJUH0Ei+kjbGKw2EzBMqdBCPJB2ZTaroL9Y5ZxoiL
GpaLX9W0E+Qs5MJDEt5RH0oKqaArERSS+bdMHzPCZZZTkL4QYoxrU3/E3KbuMjpchTYd4hzN0aiZ
ew8qocJMIIumamGVxXPtT+eU2KUbcI17pRdAHkOVtL642ESBg8rfR4fvG85DH0ZHwwsgt056DnA9
P5bu2KzAz7XrwcPiqWkpRGMEcXkadtQvyg89ZzoAa+W+0K0vpRM/1iXacrV5Rc5sr4RZFvzCaN05
VITtVKu3CpKkhWV6N2VWQ3QP3R/WwPUXFMBAVA8rHAL2iubkthAV0v5Ev02hP2C+lul4Z8bZg6aH
X03urGicU8pB9ooI9mSHPMECkwg88CtdfmCQhuhXg98j64PIM79hE9SvSJYpCkMxGcgwMFMaCDHV
tEXtu+MmDQvCXEyq2IzfwN9nj7mSg0jP0W0zYDYiLA1NBrSdrTrYfrqMLe7DujZRcKveCsc5e2P5
pJXVvVPbz+iGX2qHEabfRzs3tU4uUzk3jsTCLh8EijelBgFoEAE/FEgRIUIHfvm9bGDq5nr2HQT5
AL0Gyqi3Tqxs3/T9R9/XH45OUFEK2M6PqRxl66mm21ubh9YPGYYWG10NieTy6FHZ1r6CmQqalsCI
LjO9dW6UP+h2uJDbQQkGLSVg/8HF/pY02qcJ9lMkxTntYIE02Qh8NjB/pD5OmIhOUuNTIrebYWH1
BakY/Gjg2iv6zWxLu+XAq4KvYV/CB7Hzkei1Rt/YoF7LxCaozH0vTGihVV/dZdmXXtWh0xcg4Ikj
Rnhk5k/aayzYVEz+gd8a1oZA8Rt9cDfz8VSo+S5XCTjQUCklak1pcEruw2Sf9QrFY0ZuqXVQbOtO
dCOBWBPCSCNUtn3OuLCOx+9YL24RyBAC1UR3raNC949Rgbcmf6mlDxU8X9SH8Uulea96hiWntZhK
MsX2QxrmfdqioiBDy2jUe6U92A0ROWWsTcvCiXamLpgaYTfkgCD+oSiezd763lK3W8Vzo71DTx9U
cPxVBOrc5/buNNzpDtWMvCdNlir5AY0owG3LXpAXdY8pBvlb4t2aqDlSP34tXbDObbyrdObZ6qgD
yg9PldOc+5hozsRN10bGkWyJhqgsK3kpyLde4CayFED7edQvG2TV1VPfgX6m7wKwFhLQaJ7MqcxW
CHcUZun+QzPo0FLUI4VppG13aiaouFLKZU4+/uAD3tLQuFcCWE5xFb4zDd4zVmVoXD15VvTOcrio
qbw7ioKUIeL77gvU0hvdi27C0n8kc6DDB97RQM7n31ObxEPogrmybsxAbANxFcG1q3RE/Bdn0V2t
OR1BCz+iRtn57m3mVmfq6I+uX0D01zinobTet3B4K5uyXFI/WHr4MlPRlBrXRNm0+17pacrl/b1g
UGS324S7BIdX9LXTkYSktfWjpueCHIJAF18ZjlaiPrkRBzMJhyXJ8P2nat4ykN4NvkM4ZvjpaYO2
KJL+sdEJ7Yiz5qzlhHkYI3Fo7pQFAKWttTNxS6HD+tQF3Uet549q0X0dCr4kHYBbQyDGb1BS8ctX
jm3cB25Gq7zHQNWm35QB+DO6gU4YzzmVXCwNzpzOU2pA/LtEffTmTJpu/IHv69z3JR2t6MfgZ0cK
2BtFFA1iR+4mTWMwa8sXdkiWcNISVqITjEqGrshvlRJAszAZ8rbZs8rb4+8mddaDHh/rxLGkWCq8
dgs63v2gr/RDtME9ZsiPaTSG9RA4vEnInN5JxjVS13Q5kVe+gAF4G3bG0U+yXRwZr16oftqeOOS5
oayDyWjXgWHfeKLbuEN/tEfNW3bpdE/36DioJNIZXcl3KpZqOiw7QcYe0bqq/6h6cbJMmxu0+EOc
3hupl7PNCCluC5M0FfcQ5nSoGm2bJNlD0iWffkTsrAX6z+2Gb44+qCtnyO87tA9gvalLTOVGV9BN
aEHwiYhk3fXogry5tBS51aofkxVhlFYNXD+u3V1JRxDPbrdC+d4S62TfAhf/6GimonolTyWb3hvh
vwwDM1dnXOZdlNItLvVdaFFox8L4JfMaB9wt1HbFGfdDqedL2+721I9uBiW+HwOGE7BwTZuLfKYQ
zGH1W9WcHrW0RYkd0SaH60iviveNjRMcGmcVNVRiI2tXwBcuTft1GKpgOR/trii0be14hAyidabt
/eb3BOv6NQlTevXQYX71w2jrpl8ydEH2OEDJboBN2qek158LzXwC2YRBdmjfIttrtugHDvWkL9vW
og6p1I+lP0et9sq+cXcarInlMIAYz8WjMQVHh/S6BRxsXVAUcSvMEHPXWvCfnOzsli6pmfE3oydC
APveSzFxIKqo/wuLzjDN35VtFlzvkCEpObFVNI1ieP5Et2Umxw2SoWVFLN6SrHhkw0n5xezTcqGa
rC9UjtzMG70bhhTLPle5u3GE6PTC/CzZWcXcFDUOHU7LZRFOz+6QHiuMHuzxt1DDXBFN1nea81tk
x6hUe+XdNWxnWZjolwLq3bF+ahJm1nWZfG2oUW7zIsIMQk8s7p2lqsZIUimX0GLJxDE0xaptYQwU
YXa2Ck5xKy2/6QZe5ZFLTlWVn/pYg1Evn/UYp3k0U/azJCECifGQlyucDvpz3nG6IrF7sZmwFs5z
2NEK023vNZ4zKMygehMOrU8rJ1gijx6t1PvMMph2isvwyY6mVTW+wnQ8UMhHB6qGXG/ocenp8K4X
RUJTTb0t9HdqgwujT86aW+gk3KZMcXXGAlqHbjnhipga9dkxjGiZpOorEZRcvzqOBA+0ZYckngur
88rUzGLwYy9ocwO6bPqDgUNk0bY9wgQrXeKHe9Kc4sN077Elfu1N53sNiXhZk98Y19AEXIMo4IBW
Tp4/ey5FblxJ9yhL1UVER87RA1wIjYVQEvukMnecB8e/E8GO+Ic9nkzGR7H/Bm3/HePytzKebgM9
eqTWjCNYPQHIJ6UvhQcARb9BMVCBWN/UCKWxwg4vY0YkGkaXp8nRvyL2OuZE50KqTwjFsm4QHRMQ
NhAiEyqbNOrv+9x/NfNhXGdxcDRLnesutjkuf2QaG2dFYKdSLFyKblSvsnD4YkZwrdOmuPcYWPNT
0AyPVkVKIWkjbuDf5SaFzSHdugLnWPw907SGgGR41DY3LWf8iEiLU33KyJVN1ogzTngazCMjckrQ
Dj2tfDOf52XvUYyzGywJ6pxeFZ5U1we3Hpj60gYIryMgiGoucGOQPCL+47Mb5NcqLHbY09433wjO
lkPJVclQc5gjKiOjzl8xJ/sbq/ygsv8I4hvQfRJ8G5weaEz3faQMJSaLZNH8HXcemmmVbYWQ8rFV
DHL5Wih4LsFkRBXsNK/FKppuR7O/0SrvaAny/Ea/+tr66Cd7qgRIicFIFXUU7aLQ/iKi9Ii44kfQ
cIsdNbrhwgFb4+yagQE9Rq4HDWnm0qmcj6AhEErN+pOmxncuOlw6G9Z7kwBGz2x0CfF8wxuW3Mfz
VnWWfl+Rd2ule8dSxHZUS27/7ZORO+9USALGvc6WCy7SOAr3RGTHqsH4H78RIb/DBxecRz3As+Q9
9AUZRqT2ZmSOe3kQr/MwilcIUR96uuNL3UWzhO2ZIfPzYGTn0fe5/S+9lCYcsj+SqnoI9cEMzFYi
48iAYFO1pklPftiHzgR/ldLVFNh3PWoiURT1CqLcvimx6Da1heop3XSivaFv/SSqPlgqXb5rJ0Fc
jvtBTu1jrSdEprXl/dhrL2rhvHlFdKNEFtcXlRPMofhnQbVNECxNE7bIXiF6JeScamLrOwSGh1jB
RDWAdIqn8CbIuEKV7gvcDn+DZS5a6yGRXirRvRWh5miqXmI7WGNz2ZberPvo011kY0TzzlFvAG5P
5lGtQfqThde1DHtsJuGpxXO/CfWBmNh82Okj1yjXJabJe/N6rdmDu10gl8vWhKqppP5kNtkb9eh4
aJdv9J4Og5faz7oRvDgemYC9fVuwXf2iXTZ58tkKdauVyDbFqyG6zzDwvvtT/8W1zfcWZZFvMN52
Hfjn6r1R2D/KuHjwHGdY2SG1JtwXqDEopLpg5DXzIxLZXtOGmyq8GzTul76Xbx1okYvE22o6lBRK
i5zFSYa5ZczXoZWhysyLM7L9QxNZMzOWSa2rEnEy2cm3tGQSOWGTYsYXvAXVnUGOwtJHfL50leCm
CeNHAo/Qh47BZ+QYm9Y/m9z3UDd/0BZID4MR2rvMMxbBjDeUD7EsM8hFQIqEqllauJZP07TcBgXH
+jDNDagMRbQ/A5hxv2UHqT12/bsgLPt9k3Ul8ZLFd/l3yYCeB3Ocv3IbQQlDrsznj888xOmmBePy
um4oREuPbEBO1rWANucv5sz94K7TlHE5jAmBnaL65s3r5EPPmdZWWd2t8OgQlYahbelM9PWX49wj
VkLewaeczCeDou9wkK1dib0kzTbd4Hx86mbZgBU7dz1muc10Kcbg2d6bfbyQSMPEHhvktCFN9D9/
Lap6JEsmcAf6belBokrlEuVTPkwuuumQHkykJfAXkNXIFrYUPChycX7IFT/D3LgtNbIPsqSnvyd/
VlIrxB7+tCj/mhSXEI3+3HO/LE7gj63MCnfy84a6HpYeUb9N/DoN4rLlLlspRLmdm8mIwocNIrdK
3HDPrxuNqsu8Tu4Tua3lklx3ORzkc/lAHgbugTbYlegcmr59lDv+gnGVm+Z6NMhXqqFn9omZdyU3
hfySaCnZPo2fC0bblDtGs3wn92CNJza4bF8js7uJ8q++SV3P5KijBJIRoKcHmwwj2aoR4yMX2Oxg
zA9pZNnYXHGv+yUqEpU50M6HxWEtKO3k//TBP30HuUjJPKNBSpKi/IqXvRcGKmNohEoryVelEZIf
WiJTdlatr4bHJInDy8YdKPfFhIHMxbnLwUp2OVLIX06oy8Yrg9s83DrKVBO7kWnTOgKOprSpCnGb
80E+cIochD1D2OajSn6lXO3u06onvXc+UDusJYk1qWgMzW6aS9k3TU/g8uW/zu8j/1K+2b9cR+t1
IpkwwJ0ynx9dlFBLyD3qPzwTg2WjhxYLeTDIw2f+DziC+A8QI/rCH3fyCB5as9+NBEJPOE8ym7KU
J/U5//JzSUzae6RnwLADySA/W36k/LZTdHIYujE0zC3Su+WZJn/xzH+XT6/rcttYz1ckU0ykJdpl
vwns5N72FfaDPPLkw/Vs/ekQvSzK1yfKoDt3roPMG/vyJw2tAeWlqbPNZa9mpV8DLKr21zNc/jz5
J3KdfOrPR6HadZsacO82sMONfM2QB7v8H9e///UQlM/lXpNLl7+Rzy+Lv7wun/6y7nLYFqVFEqR8
KU8ZRZkJMWlFTWQnpCoaSUsVDfdl+wjXJK9c1Asxik2EHtkxa2ZD82W1t4S9tuy7bGoeaBFTrnRu
aEovJjVfIEN9yBx911ft0aSNBUJjxiuQNUgmo+YK8qvzWK12uqJiI1TanUIi00E+5G5OgJZWWcQj
zyvtBIswoz2cTXZuQ8YXnrZ0si6gClryivz/f7+Y4Sbb9A69y6SYYFudyXUKjv38AFOVu4B87gkr
t4j9YW0L92wXVuq214fe37im5R/lC77PjcJyMB4iEaanzukjH9z5tLg+va4b9IFNLF++LMqXHHnY
X///v3n9+s7hYOc7DM7RcIMJddpc//ynt7ss2vPX+Wnt5aN/WnH9gtd3+bt110+Xrw4Wtguvcvyt
XpvrX168/v3l48R8cPzy9qTD+JsibJ4vb3fdOL/8v5++6vVtEFUPix4Z8er6UYjIdlqivgVZQuSt
lEz9tCiFUygoXHww5kV9KNsv2lAh3psfpCJRLskX5NN6iDetp5I0KSWIUpJY/ilTHOVKPyaDrx58
Yn/lbUSKzi4Kt+vzOC2sJYUqBqHyuv+rLlFKsNyqqDa5rj3IzoyZ9kjYpChR5Qa3NmsmNRKE2SHd
ZixGgK38j05fRofh0tMp5RCiiTsyjmNnzXwZNCaK6kBdy4aOzLtQETLQaLV29gTNM0FdzPaawy3k
c3WWM8qnUFW/pvQO1lLciBf+d5kjI4ktBqyKSmWI00QlyMFnapMsqgzvcUT81Sorp/rgqGV9KP5c
+mVdVak2s9AenVRJB6vR+t8fZJbjZV2kDkDyyDKfjIX8Dx2gx22AuEXuT6ImfpfEaWyYw3Vd2AuO
AeBJi3GMyLuraka/pgmAHf8+i3IPy+dWJV68PPfWsr0mu20hnRHiIebdfO2+jQUWYGbXVIxnlWT5
p1RS7ulf1unz+JG5zwcJd9xWLh24y7Lc0V1GTa2BO3blml47cpa8FV2ey/HlxNCL8IKdbMZhekb+
KRfHlI4I12TEqXFYfnYhWnq5Bw2ZP3Ldo3JlBHsOAyUAJ4m6xhlAJBVXeakQNeZ9ewknkc/9MYo2
ZZo8mzOwHexFDuYhj5r9aL1hQ60OUsF4ffi7dVRg8LTWiIo1vT5IMqx8aJDoUZUE73BdN5Z+c6B1
D1JI9YyVVFFO4bvuu8WeGqS57uvuiyltmnI/+XIXycWWS4gnCM66pMpc94TcMde9E1Qak1R7HJdX
zaNcsueL03XdRSzcWMDWx/hT7gZ5Dv7drpII2j4XxQ6TJRI4xpSF5W6MIrW28ky77CJ55jlkPy7x
P9ESCeDfd3NFfQQGFXsZKYi4o6rDPDrfE/CCt5ZWGhau4sOjk7DulbY++BqbPXEwVS/k88uiiz9q
qQbMn+UmVOfteNne85J8CjKAuWNIA2w+W8IIsn4dO69XTak7IhVaypNHPmi5Fe5hUlLedmhNW6kD
AJK9jxWRK0OgaALhmY3qB9rWbsgA8svUG/mqVEB7EAPW2IiIxvyL+vj6VC5JRTK0BxoPDCDkkRbM
m0GZVdT/L634X9F1DaGjkfrX0grm1X8Nwrr8we+SCkf9zdSIulKFapsaBkTETv1n3fz3fymO8Zuj
zVILlyDjWRsBTvQPSYX2G0UMerdUXC3+MfU/JRW685tOApbmGLqwNFtz/k9BWAZv9BfVku26sF5N
08YcDujN+UW15PW4goIMQiYH4Mp2jPHOcweyRU2sialvvuvtiNb83em0x8KFbZS4uOq72vlSumCq
TPo9VOV8b10Z3Z62AsUGXnf1aNrEoCeTPKX20g/eIUcbuMsgZ5lu9VAgM1oQNMrcr0/FElt/vNJx
Evhh4O6n6DZv6MOOJD8tTPUtjtVgbWcOZ/05y7cw6oJdqs3KiRq7St2K/0B5FX+zSQRyFpOtInRq
LL9QXl3oJ57Wu8Z+Umx354tQJ5VduU2KcNwSy0kKocDrURfeepj0W2gtOzHFXxXNggVXUJoe+aVN
AaanpSE4IZZ2C8B9KFoXAlPExukU8iZc68uIBHz/05F3f1Gb/Szi0th9v+xQB0gy2FzLtBDiWIb+
Cz/XC+j6W21Y7j3f+5KWlIILPX1IB7hJaePm23HS7jCUZMzElmNBbm3JBG5vVM4rSLIeY4yvLwZw
H/T5E1ISc7G2enh7Tby2hghRr22uRB0Sylu+dwVqDV1QO8kdf0ny4rCozeSok0S7SFFpaGJ6ICsc
SIRSfaYmnKvCa44gMpN1kQ/HsfMp600niARUQQbni+j8Z7toqJuGQPAm3D8dFBESC4+Wc++TRbKo
i7bdMLh4ngBJedNO6cQ+VQhcpNxqLZV6zU0YrYg7rGKsiQx53qtgAm5ldR8j09jSMZYpf7fsAxAf
WrWufZQbmtW5C6v5LgJoifNgwyE0FwAL6amBSHeJYb2W/cD/q8sWsxwtB7zsZUNfVigfTUtwV2A3
5l2QtDtb2PM8j5xQOpGEPrbqTdlztPQBbVGUU3tyUM8Z3f1lNcB8aHgTJfdL9OPGA3mZHxDXooXo
u60dEfrujtq3eDwPHeLyeDC+OcFeo5Gy8MrmPjQdvNeFsZjgoC2wzh7j1NmATXubJmvtegAn84qy
d22MIxnn9ak0Jn2jBmg1kGVv7Sz7NsWjs7TMVKXzW67arvpSmBX7sg+LZTljbMtc0ENw/oe980pu
nMuy7lR6AqiANxEd/UCAXqK8Sb0gpFQmPHDhzeh7XeirUlVGRf3/APpBDBAkIRqYe8/Ze+2A+v25
IL2IHkiJiy21cz/BqHWjhz2gDz0wQu0KFVFPvfnBxal9yIl7l7nmxYIrCg/hqXA6gD2QHuNlkS3m
XZyU74pNjxjiFPh9dShRuC939FcQoIj5RwFXYZhrP6/LZzGbb03Xfjg5XiOzf3VcnORDV362hO/q
cSM2WpLcNFmn8j0OLyikfiwWGdihpLbN6KuVZRu5fWCZ4Vks1JYm1XzFcwVkRr+u1aXxq1TfJzPk
MpAP9EC0aO8IrWD/6TOfzBEauKB21BhfXUzRvxtuZgQQsd5dxVWz75QUJt94bLPmp6PfGd5w6snb
haaUbyN1elc0i7R5bJJGul3ohIBp42aZCfCmyRdV9cadHeRfTh4ocX+0SAYg6CT2cda/uJnzKMtd
prJcpYIZSDylBVXECJkYwoAeCdWQVPep3b5XevsjznHGRpSTOJIQ7PZvnXswmLpsKpCLm9I9tJrW
g4kINaz/aeCgmndKLK4VpTsn/2hd9zcEtLcmn0+kgb+TUCQoE3JCd1rymyfvNhms15TfE/vwTRYm
56xO911TP8EKluP5W8eyfoYWH6A03815bPaOhhO2DO/dFA2zjJwlaZe+l3Wfm822M8Fi4O2kV0kk
r78Uw76ItF8lR97GjWEGDWb+1GfzDt0hyQo2AyZLRe2lLxUuEYCiSUtVpHWqe6fLd1oGamvpCJlH
X1sg7jBuKkR+FTM1tnwHRvY2mbK71J4vnqEchOMFtP7hi1l9tHVyWtKeRy2wvcwJ4cl2hCCBlvix
DftjKsXdefihW8UVoKcHRHSND2z6SeS2DnPPggQ6qrdf/zfrliC0qx3Fa0qh6XueOYE8vue2kn3j
+AyZ4RhiTTNSdauB6F7M6AeOw3mzgPLLC5RZ9F/4kgyU19ptKLQ7+UDqOa8ZMaz25H3oXXgfoZhr
xwbCS4j6xnXf3Mm4itxzmB2d1ot2YT28Ym5XkU3Vmldz6t1X+TJtE0/147pvGQKrYKWEva/0sN04
0LkhDVmQUuz4MRwtjR5ef9RhFfpxR/e11aKdZo43TF2OZae9GNbWTMGwwA2EZFy9RF5zzmB30WLH
FbGYdWC/q06ZBHUyXZGxnG7Q/WzLPqI+G4NSRC24ET26uL5zHtsGxpjF7ALvYHociQDwId67YJqh
vgvj2UjiQ55rcpysjzvDNG5y0TyH8XRrO4AnYcc+a+TJp1n7GSdSedYbnwaMq6rDbVuy0GDH3gzF
0KwPzV59L0zvqoR6OguX3nFsvOmgYBaRlwHUiSD2lpxTiIxvKqphM9PCtrNF2djL8HsyepBWnj9F
xYetTuoJiNmIUsS+8kYs+hhdZQliEBiurJsIAQ/G/IKo4v4RZN24idSZ8wvXnhkYlpVpP4u6GTYG
ghgHztEGaf6PDO54kIb4GZTwpYn7awNAwAaoaQmPTiVEG5dmqF4XDlMSXbcUDK8zIjcIxJ6Hd0Ho
CEtm9yG1pkBxnVfSoL1NTxkieEtFAvRm2fYkt75bDETSDiiToncERtLDo5hUbrPGuZgu7HoKy5ta
dPbt4vIB8SvbvkdlAvzGgXZMc2vK7pqKS4sK2bhxhdHdxLpa+rilxTUMNPXctdHn4qqP9TQsGz4D
SDJ2eKUFxOpom6FXKxo4Hn42u/qVqFiVc62CZUrbrJjTPfM1SPvI1IrOCMFVPHYSOjiER2fKkTYU
zq1qjvzY5vi5JEZHvWHeU1F9Yl6OBxtbFCeX2u8d53HE05RF7knvENeqGzMWJ7uy8KpgD3I5b4VL
9w5HECMwu8T1zsrT6zHsXxbXBD9fFTahh1cjcBpkLajJsu6H/OrAskWcwKlrWtZrVPefsMZmdiX1
dXRkc7QcNxi+XyKteEAJgJW507Ztpb06jS52jplsOjP/HEpszYLRdocOAMNJffZy5ZZm2JvJBREe
Ppy6sHwi+Ro9VY6lr66rZzdaAuh1l9iuj/D27hV9vElhQTDffWT4eYLv/oiAwJLyZU5Ni3fUvE3L
q/AKWk/rp+Py6OPM3wD+wznJvzVsc6dn3gPwh19tCqRvnpxnAQB84BPaZrsdM/Pghhd7rm8Ur+GN
A/WOgcCEuYS7uehVPS+/7YePZShQ4WVQ4KiPICQ3trbAnG61dCeL2Tl2E15UussojtBoc6rXZn1b
l+Jp7OYfNA/7Ew3Sw6SYzJnzWUdONld+OSaOjy7+NFVL7aMIBbRpM/LxmmonbBOQ55JsqRrgA/LG
Wyxz+lapII/Vpd4GQgeY1WAiRpYcWP0ABspELtO5A9l7zGAy08Dsl2rnsZgwPGIXxED/RKQkYwUl
yYPYdB/TDOlQubT8jH3nh5n6oPVQUBNoKVa676uIwx+vEuOS/gDD5VcSNeG2XHBNuSlffDaOydWs
092HUo8NDlmRX4TNBbmqel+WExfCKLmrC7qRRLMrG1GaNScsQOgCkUveHidUFoFCAjwkEyOA2qUF
k04bC7QzPyLB97WjnHMT+yfAJ9SjkRmgZy6unaLGGOZkSGbyLpB4hD7H1I5os98owHc4pdmVn4dx
fkC5RNXOmBPYPS1yOgL2xGmQN+qaYfaPu+sDGgCQRpKc1wdHWFMoT8qazuQ/XmDc5s0yMTJCqf+9
iXUJzfKwcwbltu6pm4G29BBHqFzbjX0cLfZR6R1EuaDEaxBlFE4UPZq/EjvXbM01UHPd0HpXTPpt
mabDrpbtqmnt+6yLcJ2ZX4SCHHn3xyQbTWVshH5pjRT6MPcfha4di4ZYZMNBrZaQk3B0GvCoTODg
dXYlFLkIufgcPpoW7rp183Iz69L6L6K1XrxuO5dtM2wLU9CGnJjIVIL3OdswdrVC5feqxyvsds5x
cEhBKmDUipQ0Ga9R1XPo9dEmjyGqp56cMRmW2BtKe3ATghvWYANA0/HN5MbaTpmR/tZ1WwJuQRAZ
aW16icMo306j3gQCWxZH5fKAEl4B3t3p99inkGvDOtwxgmE0lwM9jtANB6ZUnmmKad1Zupac9CLT
Asj8uj9TQJL6fmOLnmRTVHCKq9AlMiEZ0XxlqXqTxRSohuqN8Qj57zT5r5K4ee4kOD8Zyi3c592s
FfW1ii/jVikYPLgFMhCiu3aKJuD2afz/1pqiq3GwflBf+Lk0S3YsCkapbRPSc8STmosj9HSxMRVh
3sdaevLmvqcKjZzFbjk/lIJLRVcIRoGxlb8tXJDcFKhXLobmDP9C7Ex3MLZ11NwVWIvPutY4W6rk
D6amT9fjwmQK3lm76/pSO9uUOmIUETfaBI9BL60jc3zziHU2vcPkZG8iDhmGGuXHANYJgO+pMrmA
tUpRnkuNkRjKtfYpwtO9iRWP0aWjcKKIh/zVcaK7KkSyrGfptKuSIXoclxICGOfvEdcELZPu6I2h
Aedo/FFnxbR3QA9cs4u4gat3JZPxKDrYOkx623HPo604ZxhTGMbv505QPMnR4UeISVrhzTemPdxm
Wertsz76sKpuPorK/MgnJybPY8i2kw36BZ1ieunCLrkoBsydMJqaoNft07zU86NiK1qQlTjNrVy/
J+PFfYyUtgT01Rd+paPpqVv7dsI7g7BcAGsdUkasZerqV1gt9atBNREtIU0mZiLbruwNyM23mUBT
lPTTdTsrsP+98DKmWn5wja49R9P4lDs5HRQPw/bi3LpBWfbpfaNhQyXd9hAD+kR8P9+TtECLpLG0
0yjM18RuEMEV2bAbLcM9xgB7UShFOj5orqpq/RoyGgm4iBnH1sJVnA/V1sRBehE1odNmEZlHO5/8
xDJu4VarBwI7EIR7eXfIWyha46OG444xug13Bq0fUUztJgJqvgetc0pQ0+/iIvyEIyvuNVTKaTk4
e/gtiNE1iy9MW34MzZQdyAxXJhJ9+zI7G4NanS32XFBToIyNJ8w3J+wZxtEZQXs7cQm3WsvunbIP
CBhvzyMA8lotkkA47BDDYigM56JzRFVGyuABQ9IRGC8W3lMkcdNdMmskVltL69dmZh3UhXm8Zgkr
6Fod45QSK+fQPHeDO2/7hjSUqO9/pXkX3/QTIrPCeB48RjLT0uxxWDd3DXtuXEfFScOFufSLcdTg
tIoBf0ExLwyOpF5haZI3I6kGxMXRVumyE5Dq6A5c1yU0imGLKbFkAgIOdUGaXSpn4c58OoDZW3N5
XtTc24GLLvdJCjHP1Sm9dM5EQQEJ1tydzTHrz7Lh1txZSYHafEF4F7rmtLfJMvDd3hD7eCqxPCjz
DePpdIfZxj2Gyn7Jeu9GRbjPtTonkcuZLwQx6acGMhO7je7tobjaF8tGK2M25bxX1fBkIpR+spTx
tRs09bp5qRsleeynPsioctxiT93oEwPGQrWwbBl4XqLcJG5G29Lxkk4dhnYNkVW9PWZBYbT6drLC
Imgn9zMqinm/jH19ntDlONayQ+pvBdRKdyJyKa3Z5hOZAN0BzzTTIypwhJx4B6H2Az728qrJnuhZ
X5N9BGmiG0N4MuhFxbmoQJMseXvWq1a9o2a5IeHXxCY/jyhsUG17J0ferEtJciVqLslKrThMjeTi
1FwxBQ65OsZEBA8Qkmbsyynk+22oUktSGsi3fq6gnp+NnrKNAvE+j+vfxGHCjFMVAiypF280mYKQ
rBjTlVD6tZhIYikDmvxU1Ee3HNXwRs8lQNFF2mUzLqG+mO5G2MMn02MCDwS9wEHrzKe4NYPYQWnH
DMP111XrDRTF56mn1IGOivbnCgYbHH34azGD/4qpBSxeYUHBljfrEohqaEVDN/51v5vzJFBTYIXZ
KmmSwafrUsk8nBG+ifTIniKD+U4J7JvmVJ9Erl9NIKcbOXCpbYmrSW0vUEHCfK0L16HL98M21/4t
IMk3TvN0sDOPbIx/vHbdwHrzx7rvu6qKuX6DpUz3m4g56PdLaofxbFSqy58b1HAk0n+Vb+5rUUMw
T/UtKoLvV//Tk9aVrmIPPodT7v/5CdaHv9/QetdzNcEUmGSh9YG4Du1NpxPR+v0P/njFv9vK91O0
iSM36ZBWydEiJ8JogwI9R5crzZ2KbdHxrOJ0uz5cm/Sh9VH2odPmPokclW6b3TGp48YJIRRQPEXm
st4Hdd5BlEBQmYV5tSWWiMkbpNIhsIdekhqVh7x0H22PLrku9wCOq58eJZ+tVRHnsGUXr060NXgg
knG4gAjwJer5g9ctpyKciEDC0j+fcxLYoL9DJIwkCig11bepXI7NMH7GRTXusFDYYLt6XQCgxUTE
wIIL5GzBbXTQP7AXYX5inG4NT2aGB6vJxEOSOL/jStx4Vh1EhndbadE7jINqow3ZhUrs76bHxprc
1lOvbqY+cQJB55Fp9yu9bDwclosrz/iwWzgiFHy6jdqAUsVnYQNK8tNFHJR6+pkVhSGzh6YgVqDt
4B/lv3fztVEpvyGeR1xjHsrRfEqz8TGuZ7Htdfd27SBAEJKK8vGnMVpYGJgZ2bp4acxf7kQl1wKo
R+zOQS+Og0oFSG1GfJFx98ssFRJsJtDv2blQor2uRW9kHiQUvWRKua9r7tkhNI4BYsx/G4OO8V/a
47ztEfNGUfmgZOUZpqLfFTDEa5gYlnmjW/0z2VtGTDE9r5+H2bon5wvClWnuu0T5bIENBF6b3Oj1
RA728pRVYNE1E8dd41VXXdMehEKHmLFbloXZSSDCPUBhvReRPVyG8LdTzQyL6izxY2wRc9iCoIVa
U0MfChJ8GnwTBrRQUJMNTprNCCfd9fKnyXABtY3Lzj03DLZ8kbleAGmW8zKuHGlRJdGG4X+k1Pdd
/TRn8/gbgxVSdI9877dZGXf1FB61PrzUaP68wbvuwGpvOkMOzy+qmz6amgfYv/IenClI4YBZYHy6
4RoG58FOZtS/iG9bk/KmAucMJu+gZfsqMp8FDh49fZlC7BlR2Bt7V6RneuXF1hvHlNFrcu/qehi4
tviojIK3TLzOwIlkb6QGbOHeSHZjbVs79p4ROVGtsRlvDkKaSbLl5feCJkQBwXZjCguBOL6kDPoD
+BIG8pGcyNhIR4K6+GyUcfIXfaj8Fp2GCTxIwZhdEGe2WVK+QDECMPFm5oLM1E/u4PnzvacQCS8W
99Pp8xvTMTtfn0JEczW25iq8w7iE+6XMCCJhBOsa9rx1rPCJjMh9qbbPTMqOzCVA2A/8dqbqYSo1
LbgmfGCBe5kjfTmjFflVJbsszh6q3Pvtjmq9HSpBiEqe4AMkCTf09LcWigV2iynAqpD6JhVVX89L
hOI2CcnYdgOH+r3+UuXYwwCuUQjKEzoSrd1vVHKwNpxSskMm8mJD/2kye3cjFiJNCDQBlZq9Qo07
9hMWKYuq6cJXIEpSdqfyLecit9PlsSbsgknLSVjaRf6Bakz8nKErBU5jm3VcXxWreWSH50xjoz31
mo7AUKKlmoqSXZ1TZWgWLo4kojEQgsyJfwmgfgpKKUaSX0DzS0bR072x4bDo0aWgVcDVjPxQjERo
+fHEeGWgzoq+zSOu3Dl017L70VLuObdEbewW0pP4tM0UVHjyaN+O28bNXhvKI1ujaCwIq/VDmDsQ
e8z8JmsXyk3KazE5NKhGjiup1grtN73yQt4vXyTxM/S/gJoxW6GrhU/TnN9ay/vZUA/h19De3H3U
THB/ihAX0vSrow/ZZNl94lVb4LMuHKPoSTak6XYBAYUAtHftfA/6Bwd0gcfYyfB4QrJF2B0ypNey
hdhBCzzUTCiV4cIjKYvCxIgjP37nJIGLZbpuSMSZPGef1yEzZpP54ASu32F+4reWetspyrgdsOTo
ddzuU32OthKnRyMNwiW7oG7S8zN/Dy6z4dpC6ancTLJgj2c89cue9Fnin/U+sSWpC3uD8lOPCSHM
q58Ef5lQbQgpEpQKz9cuZBRr8EJCDZRk79gHfILiGOrzz5ojqKHsrGja85BQuunm5Ec4/Z6UWWB0
MALC6C8jBGxDofSNhwzc4nBR7d8ZJYOdELQOqMj4HS5Rsm3LAzOnxi+YzKD4cqtZUg2ynUkNFrGe
hTuPrnGa/TRyPd9a+UJFMAWj40Xj3YL7J+McKhTrycm0My4ugWtHv1GKYdr2mvnetWCpOb4bv2t5
T3nFl65gWAlL+waGUu/bZett3KkLONr59m2XhEZxSuv1pzAfaazh2fGaghPVzA4Rqg3SduXelW76
QgCa7DDKwRn39pPhZQEm5Vz51aCApG5AZ6e3gCxpBYESxVQ/Z/lNXnmkZC6jTvCebxhCv+77GliQ
cLZZf1FVoo5Ej7kMjhloN058KYOkemFwoOfRYW34/x/w5P8FPLHI2Fm/qi/ATfDevf/Xr1XPc3kv
QKXcYpRs53x4L5N/BZ58vfDvudfm32yPOZUnWSIyqBr5y9/VOVK442nIpr8EOP+sztH/hibHhi2g
G5qH3gINxl/AE4O0bFDj5GG71CVsqaf5n//+FwZP+8f9f5FzIBL6U87hmKZhOJqqE+yhgZ/i8X+i
8uRMH5dCQKyfcvGA1BNbSpE+0NSvuDgzVkIrFykoOnIYbqhaaMPoZrsrXNVvS9xjRHjm90LHIi8d
jt1o7r2la7Z2QhhdYVPPcibyMG169FeV096NkCC3hdKJYIqpB7nEmsRXxWC7NNAYaBU9fwbz+4hg
tmlkGOxpL2UYpdCOmZgAfJfb4lTvGspFz+PuZF7q3Apvq4+0GZJjw4ALlRon7dGLD0kc2VuTcGRO
OGYatNi3ApMrEuBIUxYZoxePlJBNrlh0BICzAi6203Pfdk9pfJ+kjdjPeBPjDiEoBLUfQLSbvda1
TGGi32Nrg/yTtEUpIpiFd2VWXOEyfVI2Sp6f8gWTE01xyOWY8ZmzGESqTcyR1DKkcJuUgMwZwNOz
0uZgiTPbV5WJzqrefFAf/x1TCw0qQ3mi/Vhvl1QdNv1M0RBA35EwZZPRoH5NZ4T+REq4SWK217iP
x6lzYISQYRwPiQ+cYuQCtExBj00ZWzzzA8fr6+Oiq1wZYbpc5pjubcq0vbKH6yQyu7NmfwDQy66M
wbzG/+5cQ50q/CklCLMh9WHPlY9JLxL+YJgckA3UHkybaYYz11LukzOA64YU4p/JgIcAcIZxCSIc
3LLxBH+3itJ6k4i4DYiMGhm+tI+IEM9DMy4HT7iHmCGDa+FyULqfoVa9NxMwqmkhY8NzihsSTSka
27MT4ANHF9Z210ueK0euVzdWVTkHJ4Gc6FGCmirzB6LR7iaMxNUkPHEGPhx4nqMdqIfRD1zcPZOP
+THsYUi0QCiYenjA0XC9jlkDUth1mKWGT5OHbtNGXLZF2l1s59zY7Kg0YcjMYjKyaNfC+qqJ07DN
4VC4+nTo86ryXS7G+zr+bBjVNIkcJBbtsNecYmeVyq86M1s/m7DSoqLdcOY37jH/x6PiYDEfAgow
/VXZIlIIx0nsVDvXrngJvj98l36Y88VR+e0DJk60wxjcjJPeHxdK0kE6OG9dHGcHdeJShVArggpI
Tt7Sqa8T2CIkRbrrmxNlc6f+HHEHBOnUPng2IUZRG74VynhVqOXDEmMc68vk2nQjrK3YKEsc5Zjz
VDXQBuOVfJSHdlFbmOLzEuDRPDYhPK8mF+2+mu3r6j1ZCAIdJmJeZv1hTgAYReVIJoe7U7X60Nu6
HrRzEe3zJHyMRuWXiz0YERJdDcOajxqCGafOHmYbYGHRqbJLVf4uqIDASe6o8YUG+0uoblRn52oR
zHS3wzlNLdcvsTBDnW/PvFmi1KblI0nHE6NOzScUod/muvNRO9W+Krz6xvC8R1wrV20DJd1mRhgw
S+/OXfbkZc0Vttq9KRZn09lLcSfrK8NnNsJ0XaaeNpjt+nGigkQRHUmsFeCXtE9pgS5L+hrWGvNI
ZsfE+pULYRCli+MVDHVhm+fQpZhddBBCpozYibk2Pww7X05ajQduGur9KEUHYYjoxNK9xxJU+0Zz
EmtXZpqzU80EnUK16TPA8kmtqQE1o97HLLhTK4tiajRcxBQXB4pRBMyYzn5ckkMLrTOa9xO0qvIp
11vvWOGwEt4567F+ksukqJwfLG9PZ14/NDLIPKRIRhbpqwUHPRhzQ8IWWurEBtMMgU0eb8WuH+b4
MDJNQV1hgSKeMoZ7QxiMbRJucLgyEG2PRF84PnGQ7TNlbl8du8fOspF9jm500BZOF0sRn0FvgKA3
CvIYzDtngE9ajTPkVkGHPJ1RwjAElu6u+9clpwOThf2yJaB4HuCyFI7FdILG08TUeTbUDAD4yUhz
FQUGPWqD1NcsvSwzecM9KSXXmZ3YxCP8pJyqSMFG4BFFiUXQ+al41kGXAE8FIwqyB6CercR71hL0
aY8nBe7n4lifJhxQVQJBe6j/28YhL8JGclVXycci8aF9Ur50W4lqUFKHWYvEjBrwRjvixY7g/Xv1
Q5U40g4uqSIBpUJoh6hieO2hB1JipvhQATjDdIEB3bS2y+dM4k7nBvCpQSjgQigkLS+UVr2lkv3m
5dchvFS9mtkVVoRqYzwY0H9QpRX0nGvcWhK4ioB4P6jIFRJYrJRCUgruoBZRFc5wDasaOIOA31pJ
kGvaXTq4rjV8V1OCXg2JfJWCHgiwtUTBThIKG8WUTxU4sZ0KMDbWNaJFMKJh3X1QJVS2kHhZS4Jm
QVYeF4meNSSEloCJ3mfmz7KfSExtZFf7OmPgYYfRXaMtx1KPYc+LO0rZx4pUuA3MAZKJod8O2OCu
I0Xdpj3axUQickHxU5GcEEV6xqXAJgoMfvENDbDuIhG7mMbHDUWHn+5Qp37j7vUUpsEMeUvieQ04
vZEFsFeF3JtB8MXaHsGujRJ+HlSrUH47aL+j5xCJXdh+bb0ks/vTigst6Jvn1oUglXW3CJheogE3
SFq3N0p6xUmBQA74wnCab0LeYEfUkG/214oEEStrbQc0cSIhxQ7M3ZJzgd8z6+LaJkHGzFUYbezJ
zzgmwxH1pEcRZ6QJCQUZg75EIisSjqw3pJCJmuEI3OReApSRtNxUw/CczbTgyfi4jjp2Lio69Fmp
rqQ0on3yQI5RVb00PTbXhrMbclxnT7jikycxzgY8Z32qXUBhxo2A9LxI5DPUI833kAGMEzjoqKOj
AR/alaDoWgh+d3AKhEwEEOTvS5jSJWxpBcZ0JmHTHtTpyEMzkruPpsRRc8ztQ+BZxGDhqYjZ+0zY
1cmESDLcCgOkdSHh1r3EXIfwrlW415GrjmSyRyL6J2stQdikRkpodrbys0dI2n1Y40iNYG03Er39
fbOus0ke/FrHDsCQ0x4gH0kofv6PG1fakRqVQ1aJdrN08aTSLJysDPD1PgdnjiYDYmYNKjxU1Oa0
SHx4L0HioUSKp+KhyCh6DhI2XtLXObUya2y9yVoqx+vS+oAlQJavH0RZ3fShtL2s1vDVRzt32KRM
kHjr+tXNuS6tN+szWvxMVsoQ+3vVurRu42ub35vTRMhVUkD1O6b1x5LaxqkaHqJE9Y42AbF7oWSX
OCopKhSS874+wVlmMkJdFFLfTnd35bh//Qtpeg/7lExvrlk+xcXy1EgbFloqJKDr4rry++aPdavz
+I91YdIGRWs0hz/Wf991Q9onpJ20nLc4kdNjWjbCpGPVyJsoQ+QhVtb+et90rGdIZR6OJX7R7581
lf66fDVvrT9zvhL918ftaXwuJO6/XNepDiEA8FQJ2/r7PrEu/bHBRkYK2DJcwJC2nO8bdQ0hkDfr
ukRGFMAmmzfrW1g3la372LrBr0UkrC9S308mEUbx1Sy9LmVrOkIugxKIaf9cfc5eHmvBMo4crXaJ
Yny1G0t7tpRyWBsnpR3w9bN92eq/ltfvPrU5m1dWFwYwpLCxoTKtTkIa7dYl0nDoWMmbsbvOBAVO
fTGpUVJ2o2GyLkY1qqvcJeunVug2ON3LehitN46Tkngg5BFVyjwKN2FSowlaf4uMsTBKDqIZT+Np
vbsuqfKuOaSkeqz3PSLsmYl2W8gt9gHT0w8QHT1RQQgHJ9bMiFluWe0TYN080sQvIfVt9Y7KXR3u
s3mZ7jXiXeYmu3cTa2814WsTNjnpsYQCocPXafnVzU44YbpNutNYmgJbiIGgxAUfadDNtqIy3cfV
zOWyNzJ5vmQyRxV8Wy1y5KFj5zThF27ingFa7ebpoV3snyDe08PQ24GRZaTlLo5xslL1UoNwD7zE
cH26O+lRmxhFRJlydKlK+a3dZuexR0WiDWFx0fWKKyR6qqBzmFpD0MxOoUMj3YrEjYoY07bIVeun
4cegy2R3gSCL6JaWkGbdCHDPZCd7LH9zhD+aXOiPjce8TFHQvvaqmu+IKJyBZEonY3vbtSonMNuO
jrOC5NNzQ7grXrOJoyG56AYjQq1pCN6M7ao4ZLpMTqcCyogCfdRq+EW0CK1gVUqti98r/3jO+ujq
Tv5+XtXaP5rGFX5jeNfrY/nqfl8XlwFLd4UiK5T6vkVKxzR5s979upFiLi/PuM7LRmjKdIa4jqW2
jzFaQzFlDBJ676tVqQze7STFYuuGUDxje5dba2SbMJPyMnu6/X4slBK0QYrR1nX1KlBDqba+sJev
/t7E991Syt10KXxrVw1cJuVwMwaQtedLWZ5m8Lr4fZO7absf7ZFIJQrFpkXNdJKHAjs7x0hOpDpT
UDRfct33A9937cYbpd03Evu+dL6esj4K9u9db9GGfz9XtML0NcZ5SAL+3nSmgEqgATIOsbqhTdu8
yhXN3a1u9fV3oBDKuGH9XaOi8mZ/XVwd4KphvWiGQSFfdu7Xm1kGiq4WmKHBWDl4DlnpsgZOMLp+
GuleHFwGTmuaDOPyv3JlvhNmvteZdO98fdTR9VZmGKDibU6lvPx64/qRM6RZaCRALi13FSTro0IL
RiQMIkmwWS2Qq096XRqkXiJXxkMknZemLea9NegHJq7RtuHQ2HwZyNd3tawnRGJm/4rAaUZTp66r
xlip+e+TPVu7ShgXo8HonOZKe3SHtzkd+9PYz3tq2vp+DSnR7aRBN+befeeuNGkWdef1/pSjQEWE
CT4nnSJolb6F3NWJlhkiSjMd3Yw2AzLA9QY4tlkcVo+rWigoeQB9VWhi89MakrPewKyg9eLwdWtS
YLC+bn2gt1JOVfl6/fjK2OmzBiMzmbSbf3qWvNx8/8cvP+1/XOeuBJ7vLaxL6+u+133f/d7099v7
XpfWHKw4zeiewNkPv7e8PtlZ/fdf7/37NXHuxgecQdvvVV9PUXSHqokFIaoXxnAiVn04oTcnC6/J
EIxwvFezk2x7Lr1M8TmUvwznlheDcpDQ53VltUwoiZG1m4RrHpYRTrH06FcRjQOzMbC+/DsQwbr7
To57wSmg75olBVU03qUGZloXZQzGYi7/4wLHbykLaSqoMBl38josUoeLyUo9WN+E2gwPo26XOxd5
VZQYxQG1XntyJNrYdWnKuwVSSz4CyO7uhO0xOcZmkzq+Qr7acQ2+Qb91S66Bl8DGla79DCWD3AZX
8QUlyGJ1+0bLTyKPB+RLxW/Y3/Xm/xoL/192X8e2/yNJ/T6uPn/917HN38vPfyGpf73w740F7W+a
ruqabdAo0L9w6X81Fhztb65n0k1mXmmTtfBt+tX/xis007VdzTZVW+ehv9oKJpszLXX1D7P6jxbC
f2op2M6/CXhwDdU0eA+8L8P5w95ak5NIeL1XHdijSpKT4jeqArb6OLudvlfD6pYItG47G83gDyXm
jtGb7F1VpgxHNG3Xk6gHEjgqbt16eHSr5Zzo1qtLxNvGSK7cFmSNpQFqzt6LMLt2Kpiaioko9xoJ
zLGVmSao3EsH4acnQJBOBIzjyfEG3Bukse3RLd8nk+2eNHFHt2JXUHsPlmqk94oWIyryCx1vomRc
vPW6wawcUuS4yXv1uV+uEUdSeUcJ49eKid8O5o6StvVGxfQ4aNbvrlbPpfJGL5pQnVjFW28Ttwpq
uV66DVVj3K24y6qBIlWpp7/TGUkD7O+LyJl66pN2m+WI5E3nc6DE3Xhy4t6Ouo8S+eAZxbUedf/L
3rktNY5sW/uJtCJ1TOnWZ2xsjDGG4kZBUYXOZ6VOT78/0f3/q7u6ozv2/d4Rm4WhGowtZc6cc4xv
ELxqMTLtt1Wtrq3F7wYhSWv8Zz+OF40eBgbCn+iepUk71LfxhCoowJH2JB16X77RHRO/OAQNr6Yc
NASw3WMv0mPUpscit3aK8MwFMnSLebHWj+cIpw4KiEMk0Cl44uz54hZqNp6/8exjVu1ZyTL9VmsN
hCkcR4REAbQ91m30qaOZRj3x4jekTLjqaoT2q0oYCu0bv1nLwj1Jc9hmQ3J0kvhdt6cDyZw7L8mP
vd5dQuHfGcGdl7QbK1Iby0iO7BhnKx4PMeBbrybP2ov2dYw1CbJUxDgKksix1IktTZD9q01rkVPF
SMBI+62NWhRU+KmHU41T8bVCkS218Swm59iOLyKlfelZ4aeZcR3QhTqAfScuSocuae36nODTGOmh
RurgApP7TvGbi8afFumgE2GBwL01X0nNeic87T7o1yjXzmVo78o23Md0TPGS70WdHOd3WPf7m2pQ
ZE3Jd85Nn3YQflbtcJlfxlKbbhDMj9Karnq1pQD9IOSX2p8scSArY44m0NUJnUnuqkQtA7O/eDky
hbroD5NT0kBDSt+Y3n7Q+zNDE+qCaI/wKtHtUzHZJyPkFSyHgx5auyAYD1GYfroBu6HAmRUNuHet
5Gja022+JqcKXS/4RsuO9r49fLiMoV13PSTD1QnHy6yMDs1kP/U64InkWFfx+9fvGBX6ktE8k1MJ
yp4MY1UFn37jEtiVD9tgSN8lqc6z38fiXQnpjSZIZy2uv3Y8d3OPV0Svtoo/66RhkWg3mYz3Ykzp
mCV7k/s8G6OdXyQEEY23AatOBqUSZP85mhKcGO2mirlWtfopKQhyHLZ11V0srHG1lh27eTlwvw/h
dPMmdenNRREMF4O3pHbS96b7hu8Scd50k9V0m99BsO4HLU2OjH7e5xdmvh71oL/IqF9pxXRrkBh3
On1iZvXzn+SbajUw0jeltbMN3hqtms59gyTD6JFDIaTJAN3V/Lx6Bedgj1QTTBzhWr392kDJ8yZ7
F1nud8THU8ia4FvqSWkhUNPomCTDYX5uacBa1nftNdIHBHYkI8X5MY5YClQ4HRxb4Red+9yZ2mRN
+jlY1jqKXgnhXOvRcKU7u5kvJjwgmyqCq9Mi9chuLa+U2cnXoay4XsR0E/gSNO8JvtimtuO9Fs+W
Q05d+XSWNYHF9kBCBHrvfF1mA6D78SbjfktwIKtMEb27gfbSecHjfTPYJ6sWHyG54ZEfgCsPmEwK
52TK4cNDK4VTZkEj8JMIgYOhiKPnYtaCaN2OVFTOCWFrqZ39vrg3C/SUkKxHo91VUzJzVk6W3V2n
SpyxqVfD/KkNYn86oEeMk0dRxPu2Nnfgxo7ANOcT48y25ZLglXYYytZvNJUelJoO5F9dm4YQtFQu
Yn840Mc4zv9P9sSmqPYaDhM2DUkikX6obPXR+MN54NokF/1aGdxisVVu/XBiEGDv5sUqaritJh1/
V0tCO2ym67xgW4y8wTA/eOxsbTzd9Dh7b6vq2fBvKhuu2NzDRWQNyG1+NpF3FwzOab4l5zVBePIU
xrx33ESNwT2m40lfdoH7qlRZkTnGTuNZr5Wyd+yJgA1Ee3Es7nkWKui9Z6bY7y2/I81Z3TyitGmV
LHrT4VbL3mOv5/4I7+uQ+MbkmBny9HXHkYSgG2hQfM16Q1R00nOfqCEtxBNeQymIOV+SKvI8GQxp
A2R++0Frkf+P5g4uqL8UNq2fuHofGQnv7Fj/iAPaCZhKFpKEw3tTcT40emcfs8TeJ+GYrqNxFGAg
yC+Uzp7tjmzBadzFHf2/sGqWqUqQaw1nr0jGw1hkh1Zv3kyN9CLTd1sav6Ta+3mPTTWOWg0TFhZv
DotA5MR1AJGArZzDWORY6rfPvr42TmA3+gyUrHQeozA2Nl+dzv/2PL8eahYpl1+foabgaTPHnw+c
81n8t8O3DF5Qhw2rzmzvpQr9PZFxhEtqqY8AMwTx4dWTvv/60I+oo7LYajf+xDEZdDwnEX/vwzsZ
ivQljGjgBi3NadcrA8b9gD7SrtqMIrrBawnvxqyn3z6xhCixgxPBGEhbTzkJxlOCS0Bb94i52AMW
hfbqNp/4VzYJQucZ5RiTzjLMRI4VqqX12Br3Whn266yhx14pbW4HF+1vH5QxIAdwq2nHlP4kGRFu
KIo4k+RghcZok2rhOS+sAvSRdXMXXmq/T7a3C9kF1lXovte57sIl6Nx9lKs3JhDLHKTQWvewCscy
oqU/sBun1s0hCpHxF76vTHMSlhuCrzn44ITiwp5i4yPVkj2BJCfXIvU87MQyqd1dUY6vnOI4qHGb
xzWLB7dAPqoLIIlLUI8Muev16FPoWDaJXgItgIgRnSI1LsCRfmWEV/BJE/kqNfwZWX816vGaWAXp
H8z7fALd7Og9snZaT7AcnbY/qIX+jqTy1zLZMyRGc+apDJblr3FYCB8tFfcJRGaZQBa+6/X0CmXz
6rvDqQY0oI2HijpqkNW/8Gf0v8afeYbH6cG0QTzorjM/sz9IfrAzqxwRRc4IRT+PZsmIPnXuUgD0
rC8UOlHc4ArxF6TrnuZS6V/+8FlR9Occs1nS5EqegTAgDf3y63spByjaZbEzWop41po8bDdaVdK2
uCR6f3HM6L0pcPE+RoTBwxh5rShsw3jc/ssTmUk1f3kirkHck6t78//++XUgod0DAufnu/nNx9t0
salMUu1ACtvDWFIYpO1FYmBxK3updNgCqbowoFvnOrtPSsHqWTsGl+tSvvzzM5vPaH99ZlCbhETs
pUvrF8ZOCTN8ikc333mKIxRRkGZoPmpNhBKnn/n8NrqmRH3/urzLhvo8HT+oxK5Bcy7s+F14w4cZ
sgB8lYeuPZ1RwDvaS5lOt5aty4xH6BKUIdR2Dv0vWQ1E9tqvjtdvk9jehdwAc5UuWu6UdLhkYbx3
M3GeTHDhvBd94EICrZZh2F1iVa916zV1xaZi8/Ndtc3pdtVuc6nGfpe2cK2Z7erIq8LO3+ROvRH0
PSuT6XEW3LSAUeskXpzBOnkjYnWzPru6uvhl9ll5ih8fv9ckU7KHLVGwdQvJVbNIhU9NzPkvK2gP
qb67hnWR/9ah+JNY7o/iuL+7PCx0cbbu6MI2jF+uUyONMGwYFgJUo0FOLs5oxPZZ+v2rsh5uelv/
G1zJ/Lv3HaHgfGoHv2WD3vrzndnrLmdT7szAGQ9NGj8BsXZi8xYX/aVh49u4VvI+Dixqk0aiuequ
HHf3lZXtTer6tLPvdFI68VHmxREmycXzmMQZ+QP6Py4GQUGaduPZ7H0OEsZDQwpF60L8yJG0KLaO
Psd2Kl8Vpdj8c3uXfChtYXfOzqIAnU8FsDf2XohRzxiItWciI6dbx6kqI8zdi9HdZGSiEJSo+i3n
+60Vp8c86jZR890NkfboiVp5DrP/AWyLIctdNMIrH3rXvot1W1tZJX48BFEGnow6VVxF/tEnoHHB
Wf9DJ9uSwdnVIJ0mU8FDngy3XvpX8kKXHUcwKnDz1QCEyIEIc5f5reY4WqTR+1y0tmW/je30hBmX
cff4ARf/auURR/bwUtV3UcRJObij7XsO7PiYiOwYutarUdi7vttn1kgIS/xJbM7OCOyVG6gNWrd3
PfX30kAlcB5KLFyjvWNWckDr/+p0+nk+7lGxHMa1xu1qy9/OSYWzM9TEshvuq/xxMNi0+DuY6Z88
Jzj1xL7oNCml3h2gzn9gQTxJnTbBPy8wf2F4uZ6J5g+5m3ClYbu/XNqT1IrK0syc7qW+nI90A2+7
fiNN6mX+k3On3OX/str+3apPLDObrSsl7LP5+3/YdGqGHzK1RhbbhANZw8G0+Pct9W9uWelAmbPm
jx7omD//Esz8SZsikN7hys6JjGho4qTTtR6SbRVgWqcV9JiI6jJN1AZusx50cWjC5HOusmtvIrbM
WUemt/Zsfe607DzNOCUcezoDoBMLIfEa+zjkvylqzCfxd9fh11RdcnSp6Cy6tPNCjLv6pgLj1sUs
1XWdBPCEMIVlR7S0TCjVxeT9V37ybnjjoW0BSpCxMJ/LpDndQs86JaW1G0xK8iY/2vIy9cPO5qAz
P0mbOoRB2Gk0nSu5N1wy684tn0s6DK63mKLhnJjx0evVFUX8a5ANB9eJj3ltHkPSoQnxPszHJmD3
RzHJVWLjyjTswxQ8uD6tj4Z+gVFzSqK7txi64kVXKJx80hXUQOkljOjTZrvQRs4kUXLsBmjmhgc7
Ndm7KWRf+grzrxM1C00X26+5o66Eua6TSr6KXKAKbS/eAPeG5+KT+zuv4BbntX++uHXxNwUOl5hn
kWMhhWXZv3QgcyyvA+PZHNYw22eeEfxQxfWCcFw0CNLCUJyIQ5HintdD3iNtiLa45LF2a0+Gt0xX
1tSdao55HUdDZTknZbn7pr3ZzGUqTujz0a3rzk02XEItuG/wo1du/M2bpVNAYPHjnBiwv4xu8h4b
/HxYIXi1MFZYkb8paPzl0LmVwZpX0QLouPOpRueiQtXDBfTxaV5Vq6n7KOAmaaI54E39kKz8GYuZ
NIujRbJ7Obp7uAoUH8NWp7lA946w5ovndhddqZWyh01WvM2HVJnE+1obtrjkNyXNkcZU28ym2qH/
wiz0VoXizAFv6OFR0SybqzE/IU+Nw9wisE852YG62lt1cyHr72NUw3YuguxmblmgBI3J+COE0PEl
kJL+5tj8xUSLHUkefCxp0bXu98TWLtTu7eqf3+i/WcUo3Ob/QwpPZ/uXt5ksJZm2fYc5xM1XDUEb
ZHTQ1+z77XyRm+1wtpy9Xwb/cn0Z9q8AR9elXBQmO7SuG+gWflk+K8scTcNS+a4N7VtWp8d5n3OB
WqZq3QvejDQ7+n27mvtnSdytfNMika9mEaDxQofT4EYxG3uhJmOVk804F9kJbc1a6Mu5FkOEPaNn
LChkc73k0iiVzKDpbuSJ+9p5DU6TeD8vGT0BKRAjm87BgMifznkoRcHoZyOoP+cUMvafsUvxWCPO
So+w+G7zuhtz0cVYrZHkgjmy1wD+mzg7jp5a1Ul/CSh6qCeKavqYJ2Yy592MrXsHcwBqy2Nuch6P
p8uQjodMsm7M93BgJu/z32xO4jbp4hZP4lgp3pfkuybT44jfDprAMYnadQicynBYfVFdzIUOFoFD
y2XfcHIln1FV6anFG2D7r/QDZ9WQ+zp3KIJOENMRst1ahLhkn3M7xO2Gh5zK/EdRedsuG456W6z0
/rNO403bZ0dn5jeN0/RBDIPpsxIlGnaepRYNJ0SSnA0p6yYbVKFgptCPD0GIyxjoUw6PQF9MQAMa
jrtxku5HQZKKK45lSic2lieUru9qlKe5a43NYzl3m+D7wk6x1nMTjrPXx/xHeyYVS6KfKy3aC0k3
LVaXeYePuDcAk5yIWTnPj0tjPAi1iGgX1So6gsZ47wbniBYfjQWusChB3ORjKmhTazevvnNnreC8
aIELBFz2dYgd1dUd+w+9iJ8mmjO6Ek/afl51FU1y4cdH8s62Osw4K4qPeq44bIbvFn6OWrNZoem+
Zh1qIT9G7RIcbLBTc6cty/kH3L25sF/Zwg9xyvZBdVmG5Lg793PBpKfjDT3naxyE68I31hjZPsA3
XEyqiS4nkqSL96FHH9GrN4jml4Fk4Bls5l5b26a0F2GzFjuq231ZjoevC56hx1xGRmzDQ8/ryepl
0RUAiIHjgANYKU9ANFb0EJdG1kOMsEAWtpwg7VM358UEH+LLWsYFN3dfYzbVcuDs0FRoKIaMEQTt
hUZ2t5RsowUWxHVXsfhPpFFVdJ1Zjuc+4VT6P/951dLNv1hu5uVD2rYnCEO2sAX9uUpJRzOuDMvO
do0cic3ihZz6O9N/ps9Fw0OBkJ8Po67K7mljMqPpsVHmWHXbzXxhNaGH/rPlDNB6tIiLPr2kif21
bH/9AGl8r2IK3Dr6RJPxEbvgU+3hxOb95CVgBBysrpg46nv6Qf26AYFhdAtBPN4QIdWwOvacvNZI
207bhTeocWdWZbY0lTpnkkN6YCC6t0tKZnc65kX0qs9dJGfiNhmcrN7oRvVe1qDgAibcC0lToy7o
hbYFvU1hlv3ilM9ZFQ6hwQOQkz4O6YSrp7gdb0AEw677FLVZLrGHfM7rSwgMpIhjYklAA7OqO1Z7
WBssTvOa84QC+EReEpPu8F2QreJ2/c0UWIdisodLQlv0fTdzMtjDU/J9fEw4hdOusEof5iXQU+kR
TdNmvv8a6T3p5lPHXCONxXn+aXOZFBjz0TjaJw8aZJ+CmcB8VSQS3xE/xKPfX9NenjsDGuME7D/7
+aRhNd1VT5wd/v6PMeMJ0LfPRoyvnr7Z1SVVUKEugrBTiZ1i7AkIhOGdl2ucJJ9pq64mkqP5hm7l
/yv9/8/Q9y+GPtNkwP2HO/Uvhr7rz+G9+ePA/ff/4veBu2f+xxau6wpHtw3u2rln8/vAXRfOfxwT
MI+AcO2hX+eG/p2zbTr/gb6N/U8X0qNQtekx/T5yN+z/uHMGOkwADmFfE/z/xdjdtuxfql5KEdtC
CSANmhasK8ZcLv3hhCXo0EP5LMQd2Mxu5zTdU9UR/dIGyIeYeh6BgfsLwy8vWYC7wJvG+xwNXES7
thv5J0ZKS96fCjwgBJG69cW0s/e6CRhiCbkrSSYIRXf1LEJvTS98LG33qW/1+7qwVzCQ7aXPeg+/
znpONHhviTCae9us33MSOzVQc9VYrYbIeHB0ySBfpwHPqFmV/q52041UzcuUJzbgxPw+ISkZBLH9
WJnNya5pHBc5yafAHcE3VCDfFLVD3pBv4SYbmya1oRhiBeCDa+0j9kCTOqRDL/pawko0FgaNyFVf
RLAT9Gw9ybua/Cdm4nq5dpNpq3R1y7AowkMiCtTLt4i+ro2HabCXc6hfTK+loqTtowH1ArLCUmUb
12/eKiADqrbuwT/CVTTCO0fyeixNvDuwAJFSQ5eJ0or0HGLzVr0RBEu0RsYRwZk4yJjc0PkRVizj
+PWZXjsmgwpxJOpXx6vC68zy6m2LBGnawrCae2HrAxGoprMah0kH5eNpD7ldQJc0p+BcVNo2L/rp
fmJ/Wddpi9reZjYWzOm1bqYIy5ofKnJizyO0ShF5G9MYQ0JHIusqu4YMXtlZpJx34bEr/JfAz8l2
JkSZaLkIa4Dm+g9fH2p31B5Ko3jqyIv1BrnzJ9kSKEVw1SmD0XHIM2NbWhlfE3W11nze5RigIueL
DIPAlDTFyrTJmwSOqIeHMpf0/bi8CR9N3Ps+l/K+Hu1FqA0l5vRBgj0tiKfm56yitAvPQy2jU9ST
9zuqlEThUCl0hizUEAHOniM0JAWjeuI0G27HAPE4gq72Ka9t61EXp85DDqXXz0RS8kG8BSbG/q8H
BhGTVl90UIYZuvex89wRnxnnWvRKmALccUEkV0Lm7+tUinI1sr2v48Z8HYoGI6HZ3jrkfd9JS6mw
LFrWY+f4+p7e5bAOfQHoVQl1AD16klqAB9DBMeIO5QnfkzX7Oou1EAFy/1zZV8MxaQdhv3FEjxu9
Np4gu44/3IrxcV9C8sBNvtA1J/xW9NziqYdYANIYJnXnEmJ1etN9HV+aXrhPY2yzrwgZbpqe/gMR
TIzD4jbYgWYMHyc/75YRlss3dwruyi7xv3cGUDlteMDK3z/DPp52IQfjjduYzWsy0VnzHePB9gea
cX1tbgfN9rFP9cEtSVxrU2aFtXYHL0Aub7qQPAKx+fqu1xtbXVnJMqYxBYlCjS+y0V/GRCvOjUVe
2FA3yZ3r2+irm6b7QcI1BoVLMkFrGdzqkGadd2oGEC6B7njbdIjc+5B086UF6PcaOmprx/zqtNG1
NRKA7uoCNts7nfHsGRYn5jR4zzQ0CXVgTedCF+MxTEJwHtmAeoib7VCVJipZd8KbknrDUwEt5AkQ
/07Bj132TQ4vZf46Y8QJX9eor7/+hWxqD18ChVsXZstOZuNjUgMWs622p/UZ7f/7Jd7LZBuI6ADJ
V+A5zcsXUZrZdnILbf31cBzBe5XhXNBCX6v7Ln2x9eQBtUPzaMMKfx6hpjlJ/+ZUFF99FeZXTNin
CK/ow9ejIegZ54dQABLuiWEc3CsrEDSZbAzuwU6Ll0wEK7e27SvaI3Wube+GKmwl8ZheCt1IH9si
3+aQXJYWatb1TK46AutAfUH/HQFAvHEDwwEGMpjRwTeuRFXgrYxcuSmkbz+VllMzTPKrn6G3VaRS
33cVDVJHI4Z1Sjn55lVTP/D+0ebtunArYaLvwKKQtKk1T1quZ/RbsJgyfIVgW5bRrnTMhwCn3A+Y
Lg9uKrSPYaN0plUyGF80HMazc5vScH64KmZnNJk+xl3dWPI15arCCJG8WLQQDnICFwgo2X3tPYwi
gstrAXDEXEsnKF7Vmi2/fhVT7x/SqAI7X7afncb9REjGA1jB7uZoprYRkZ5BXPLtjec18cIKNP8x
1yHreg2tW7+VaDC7yjrXY5PT7+IWrnIXr6aX5atO1f7OwdB2kwVvSibb6DBE+ckvSu+hnyAfhoEM
oJ7p8bO0U2iE6fhqQJaAix1ET5ko1KMLgSyyRPhU9RZrtU+nFudzem/E7X1Sud3ZSkqN2zxWL7Wt
beKoIP1SU9HzABV2aUHFviurKHo26ipZR4K/6Ou7lKYy0agIsukuCATNB0fW09l21KMeTOrw29fm
h3kXg7iij+CXU3t05w9fn+GTYLuE3LNuh6Q7DLDSDl+fJWgBlslU6szw/WFtBuy+Q87yJOrGmQ0g
aB4MowTfMQMAvKw6w+HeyaT51IXQtx5JocvUIsy4C4BRW07KPJmAWWif6WLiReD6AUIfZNAvQtzZ
XvXNdODkJlGwC1Oh7jLgOqMWs7H3gD6NWvr3pc/ZmEzeEzibpD7DI8geNVbZuW8F/dT5qYNEgNej
FdtM4MdIjKY6AGAkTC4ST70fxUs99vXdZPrOSro1LERMVKZZfQu8bKsHHUA+Mr93dl9/ZxEmjrnS
vIdgtBpgROqloiN37Kzh3eLAaSmyaKXN/qASRy7L8SkCw7wxOmCbJs3hLsGbKy0LJa/8kGN8xVzH
iposey2kZ1EPj2jnAj6pPn0szkrVAl8DSjWyP89a6xcL0+h+mMN4h3iczBWpE16ooQwsrLjaubG0
lrbVvBK5tRCxstlIAatKZ6joLSEpC8N4hX3+A7wcJHs/v2mtjbfKpEWOy3UM4DhF3s2sjA89046t
FCdN+MNSWd/cMtwyz3pUBTFfcdr/lIruXFUBVIki5zlQDXHA9rZxsARWKgGzNP5M4E2QawhqvB1e
bL/86AATLL0pOFBqSLPXV2IUq5asjD4MH4OpgNW6Eb3o1n7nvxWextn1B+AaLuZWobjAjR4o6ASi
1retYW3Gfs6lT+0GN17wYSSoWMD2PZYApqv0A+TD62TZK5zUtDhr5I1Rdu+jg656VNWTrb8UrXjy
ZXIplOdtcIFaUnz26Gj68ebjly2JmSkD2m/GzDgEPjBpe3DZK66m9UT9N3XnoXGXbp2NXKzapTO1
96RvHkUAnofRWKxhX5LFLmElhrMxXF3DJPdEKxs6AMw3Q9WEgNWgKECB7LBX0v4xoimDc6iHK7oK
4C3KYYHo4ANbCpQMg1uyju8qw24WpAEwPQZUhKQYnIA5c3if52jG1mOvN/dRWT1UAUkpgOnuqZ+S
LauaDH3sReiAjLz3VqmF7QfZbujDlCMFDOO4Jx8ar8SRjPFe5v7BAE60nMvuSLDAZAH6Ij8/pV73
TWbVoZjyj7wV5bYBvSC4H4n+gDlkSXOXGdN9j4N1YYPV5YfrSw5icpl7tMdGaEtmnOTLljEF6KFu
C7P+aUyyQyZgEeUubKAvHYNf6xsudVDorhOupkDcRGGeEmIC4CWZ2Lts4ksqaKMNzY0WYPnSwyYy
ecZAIdfdmsz81sx6CF23vwV1ejKV3y/p42MDCX+SigvwTqs+upJs6kYRWeE8y8x7k67+PXZ/sAOc
/brmqZaQ0SvyMBr3083G75Zj3BsYepdohmqQAepMkjM8p9RZRdr43pnubdStn53T/xyj6t4qfzaN
xUy1yO5Bx93ZDW+5nYYfIdJmIjrp+djlOwlgxb0MAY45Y7kQ7EVdVL6BPfKwL7tbFxZaEYZHCuZX
ve9eAmVfGsc5uaX3mBrjuQC2thiz4Ztw1bEgA9CqtAOlEYaWOvxBPBmpIVyATD595jvNplMMUKbS
IQbFOagJ4wGB3fivSdhcFW5z9vOEm7LOuUgmphumySOtP2t6fKbz9kasBoPVbumQbrEohqnYdI26
D+jxVZ0Zrhu0bCImGCE7d52PYWmSyynABVFn2UNA2tBmThHATrnQVBjQvwlXpftmQdFFWj39VAAK
FnVSHRrnpAF8xQuL+qyLXFgMTrIz++ihSY126+jdGSrsAkraGzzsu0KT8cbqdAguDROYgWZ6BRSq
bXV960TBSkcHvRsre91oBVNkhwmOBNqQC80+cd7fWEFZU2+QdQy0amJL4jXwSOtmHoCyiCDqs6yZ
Txf1ZzI2JEF25kQs4MZHOP8RXOInV5lPMM2ia1KYL77P1h40pbbSkH51dpNtqLKaO/BhgmgLNewm
JvlW1b7Q6kzv+5q2nR+NySaBBlGvyCYImVf2x6aKxUVLr1gKiae3S2uVAixcqu6Bk5+1CkZWk6Ab
xlXlRXtrDL0NVCCAZwzsIAi7IWu3cwvbqFjbbv4AoCzedMhQVsKXh4R37aDxl4IyuxvNLliXIn3Q
tN5YVbb70PduswvErFnwgBNYtbcqBWklLkv/0tSGN6eW6o5z4p0dhj70Bjfb1XbyLYoLTGIZp/i8
ET8QVgAuTzV31XsFOSumRaxdNm5Sva1eG1qMbe2uRw7+TwAdu8XkO++GCfUwKFj73mzNsJZwhYjI
cjk3O7z5i8qEYFpE8hHczYZjrbusavfiZHwrqM2bMBy2yzqF1VAD4W7dh8bOH0efBV6m4tgorVvn
se8ePO3Qs726mdfu3RpeW16O2nNDJDQmwgjFPsrlNE2RsPXHPhefiCPRP7cR05QkC9Z6ZXGwDpgp
zCa7eoanxmnI1Pi/j7++CPfpJZmjj7++3pPXs3dAUf3l3319OxZ4fWZG6Nd/imiCP5RmxC8/8uub
wqcitAZx//Ujv77UVx3UeAm0hFH20jeD/CDk2CziDAag1YM4su/6ujjFI42kvP8ZZhSz7QhMxmBt
QSIMesLQ2ruiaR8sBDEubR/mrN0iV0hLo+478O6fMh5/VmadLtQIcNMz78y+/zlhgVwQQzRr3g5Z
uKy8dgC2OUeCGnCRJsv4SQ4kZ8pwVZf6sRijYtn9mKZCbtKUXaCzgeKUzsqK8nxZKFMsZeuFy8bF
A5DRcd4n84duxNr09dmU+oQ69ZVcGkqqnerF6uubXx/Cts02U28/V8mgrTsjes/C1NmLNt11vVVx
XJWI/cESD0brLWISIBgSBfRuZxFoZaiB7XqWgn49Ljnj70u1Q4rwWNi62DJaQzTWFD0EAxTIXhju
EyfN16ZNdTYZ2UsKzHMzSczy1aQzsA7jt8kFAt2ZgXEQnan/9sH4/5859P8opQJu4iFLDm5nJHdj
TyqSET+ls6eyMU8alBLDoQcnnlojuKV9cGiSbNVG+tGz64+w8Z9lNAAe5gUfThnggSS7702xNjSy
13W17eLpaOp4yB3LuAcdioZFWxhKYKvAFTbgglWrNOTQw7XBIQXannHwizxYNqWxhoafLGX02M1G
u1GtW0euW097q4D1LHqZn6LB+8EM+y5CnzyXCLZNOVv7ZEalj0q3DzInarZ6HAJ1LPMKFwrBziBl
dKG9IY1d0fujxGcMDfCrUuGbzrjRrFrukSno6NH5dFPqlmaDOLu5V63CS54Y/s5U/clDEYWZg0Iq
3UyNdeg2LuT1RaKV95aIsaTUgCSIPRiRSBl+/JAEA5TsmMj5OqdVz4GabHOQn43kCs6r9FooGpcF
WHFOUW56HcmeRnbsv+hat/W1mPPFsPcM8KF1v2Gq8t13sV3WsW8zBEzPBqBH0eoMUcvPpJxty9re
RZxyMFq1tx06Ai6Zqx0pCKeShX8xULXYbnFn5MNMeOrKO+gB68EtgaKr+yrzn4vSESvUIg8xnKMl
cN/Ryt1tbX0bff9JS8N8yda0L+KzskME6g2kxNAObepGfT+pdpvlzBuTBmB2kb34CtOHbsLmjkI6
rGF0La2tyiSOp4pTAAUHlz4h5GXNyFF3F67XgpF2AnNOhnsObRZvqyPwSKu+hbQdXPhynJgWWd18
WIXct/9D2Hnttq5sWfSLCBQz+SpSVLDknF8IR+ZMFsPX96BO4+6LjdPoF8OWlSyTxVVrzTmmkRG6
lqTE8BaOT+OWzuQ8+tp4xh3zPoFcO+odB2cZtVtjrPfMvWKvqFEUMgz9nmGFXycG1aNeb6aMy1ju
uC8puhbAasNjivTMtoaFHtH42uSJl/b5z2h1L6ox71JGlD248s2gZBWcJZuVIRwPxfKQo4HxXTEA
aplmzxTKk2MzOTPi6hjPA9CuwbwSyS7Pk/sCqWgE2absZ3JsauWg9q/MU/dK/zLYyVEHLjxCXBO5
cZ+WkG2ErUK9xNmfN4CEHWn+Auw9KwAKUKjcVBAlqdDPedgxfEZkQA/lusvlT7Mkb1F6q6vNS04k
q1/WBelxpaUHo8WKZpp9IMf45EJtfxvq6ku1soPeKSdArxDQnh1ORF1ShTh649VOeKe6kwvuOQ8s
tXtoOvFimOmVOZUPkYZDPR+5RmdXC6DurrUfirQ9GH31ARUHMFsCcajSXWih2fAWG268qxfjM0wt
UpqcGZ6uWT0CIHsolhqwtNxpS/NbK40nwv4O2eYTitcTrGygTuUneqXPkEVBVYtfx1XP/VAfIfbi
ma7fh2WVYbV+Z5SVR5pjgsOuArGpsqxgntqg2NPeWmNK9wQHPnaO+gDL3giNLWfXUyXGu5zIsjrE
atcl4DfHAW6STdfMmaa9Oz8NBcS1aK6O5VqqhnX52yv9TuBAwUugw8BPPoZIvTFccEBiAIc9l0G1
2MG8Uq/TJTpz6Qvott3lpJwr5pfGJawOYYVm2puuXg9Ub9ZcYrsik2iK7lK5YMegKFtW5BxtD3Db
wPtvjWrE8ZQAYO0xxpk6QBzjnKiCeb9uPzSpBcFgPpj66NPxdehOq28k2dzHQOtgaGtbm9pQRNqy
GRutJWKPP5cQNj5t0jk8baaCzrdWRMGzVNPd+hEPRf3o5lgjLVYEyEGB1sdfWJlKf64ryhz+hPgt
XaAiul3p9zPmJijLT9qknkeLH0oSgdqlZfUsFvNg5tg0ky8J3eBskK26MU3llfjNNz1x1q2V6ztL
9txGwHvGp7GsVB6W3FxOpD7n0K9/KT5Ip7CrLc4wP+0FezTnltgSUqlmEo8ZTmueLVT2H9BzZjG9
2BZ/lBZSsysLm0Vr4DKZLWeNdD5aoyfGYzyX3OQ6RwxX9MbTmHbt4kF8hjFOvSy+TUb1M7cdFnm3
uY3UnvMeUvBc1ZyVGh9gm9LBXrfb1bwOxiP1ZNWChmDmktxXHySZTDD/aIeQtwFTDQbAsIaRRw7y
T64dnmVbrR8Sg9VY75PZ0N1Rn8KYBoccf6lxn4f8wRxkFcCP8sPRQq+y/p9CfZzR85EQ2iWO4g9T
HFFHzsewNVgUsuzXHC0Bn8TByzHfRzWvnw/4HOsBkNSoaZ+FAwq6G4/pbIZncxiexpwYhU40WPlc
bKUd1lOk4ughMS5abLRXVkIxzCYtV+rSjuaTcBjAqwzdyAVLmiqIc43RYRmRjqCpb4v6UYzpM0xU
AnuykD7DukI23ZsyyQ+LWM6NM8ZgjaV6cnLq0Nwp1tQO3t4ET4Z1FOtJyLVVTiV9dw2J4bKsIVAd
SH9bBZloBNZAHDx+M+SD+UDaRUw1oaZO4WOlVHfwPJmKx0g0Z3woRpQ5jOidYMyJekshTbWroahr
W8Qq7ssi5p0+9l8DmawAryFLOGZ0Y+fuXafRJe31h76ZXmrdvZYRs4y8UV7p2JqiRJcQV+W+UGhR
WnHCdZYLWpLMn0k875OlgfCStb8LigeUSexZmfN580QgRm9zIRjBNtBfdw9h8knb3uYUWmim916p
a2/QC7hk58n35AgyYmz+cXGWoTHByKXa9xur62UQa9VzbAzbqucNyFjYUOjoKi/kXqhFFZ0U0/EH
l0Ncrdbppowa4Ob6rjGkGfSq+0V58wQsYqASUvxoIDvHyeffKe6/itYI+oToOOHCpQtViw1kGCD7
qa7RVj+rLvunobtBG8O/98oG1enP1XijVLHuD5JBcDcg9myzJ3vJaEaRa7EbkCdbzXQlhUaXNqrU
UwzpEoxRGD8LVKm0QSJ3y4StoEH+YSxW40VyIEFBnsvJgJdAqhoDPKhtC5bcC/9jZJ/ODOrodO4m
UaZHkdVnO2LNcys2aNjEDrZbfxga46Q4OuBpo4klf5waLpXFvgly5GZUi6dpJNczaUCPyzgNTJKQ
S3yN20qdr+eq+ymVxgyUTgeS0+NVflZ75tIWGUI0/ZLP+mrqComcROwUgl/M9MYqMky7s0PavEP/
n7keYO6NoqwrQGEwgh63vLUiKJqi3UhJol8GJDSto4Si3MXewCfeRtCE8eRuwn7rqnh84DVhgSIB
ouvsOza0j3E4fmiZY8P6dmBGOf2uF+jYC3vehT3JlnLCs5jT31KTgaCDyci26oDBeFZvTAaFZihq
L3ZY+XQF82KdBHKKoeNzTGZMU7YaPDSPkr1GeeQyxGlJlCZod18vEGVQjPqFxMltWd+jIdjB2Bix
BrR+oVAtP7VU1Zdd+o3fcfLGMn20c7bNGp0AryXBYmPRBOSVNSYCPmlIiT8p3bsJ4B84OYWxQBXm
2qCz1XZ5jhTsC8WAcWB0xgTpizP7g5i+BpubzEK7dYZ4Db09RkxefBpj3Drd9ybIRztGZhBXV6gg
9+iMSH20HHS8oBXnArNCrSnSo+V+T4BL6M/qAuSwKfut5liFPyZiFRVQTJovoa3fGeRQe2FCl9BR
HWz05VuFO9UdnocUwVWMfGpPZo16pcP9Le0mMLSB2vbRrjUbr52Yj8WSo4/VgoSxvnUd5pzJTJ70
fWor5kaJDBGEutSDYeIiU1uwVWDn/SRs/rwYVWbsmkFbVSzZG2Us8kM2z6d47MZ9kS/5llhogkq5
xKVlC/ZtvqsGhj3pGJ8VnWlDkk+HJHOZ0eWCLGkVm55DGWIZxGtoize5HQzLIfNNpMhB2VEiGKuD
Tw6AscjW9FKLDfnSKa9VixavCTOg637XVFciqidSdGmo6LjNt8acake5uiqINWItqlCfzv38qSGe
OMNK8Jme5b4oCEkhZqJR7HM4kBcVIfdiaLStqjQ7EeLxEA4jhYfDO5uhijX4BDaMamE0Z0HKdJJA
o+GefWwwCOFu1ZRJrSztHN9fRVbisdPKW7NksFCzz94oTn4/ysh9CeFzJZuqNpVvunPbpbd2udQ8
MkDJ6XG7m1BzpK+kMtnxeh+xrFk1JREDcGO8yairQJflp0CCVnVpBIbZZo1VdOAUdESMKL02S+3I
JfS+ti0y9crCN3v8+JNRrWA16k2ySyyPR9Fss7/Q/+BuGIpVsJk6W/icTHs6bUv8LUMHOj4j88jI
Vj9LJequhlq5aSAVxbb95MyCmXuYIzJLPbPNg5o/CRpoFB/YllwpKCuZH9AOQRpxyEjPQ3K0eKko
budhOek2CZIMdzYCbBeIXEYd6LFVDbOUJptk5UpGDJfYMbU2yNQsftCdUveaqByg79bizgkjRomK
/tS41b2M+4FtR8yWU+pPCQEDi0EopcHQ8SCBOnhgpbYLPf9AdAWSOrw1ZNcbCulbHHdnPVOuERWg
/Jjaa22R9CXYwyHeSZqjuSgfTZw+Oa809DHaPY/GfNArtntjZFqe5nLpET/6KIkb6/LnbA14oRfE
xGH4EGy+rBqFEPKGO0k+xsbN+E8u+kTl6hQYbCyF8aA+vkjNYfxW6sG81A3ilmVPRtidnCMNdhkB
Ehng3Y1eWQ59JOcav4UMOkG1p5XxGS03wIvMBqNkIoKCb2CGw1uCemg3187EYR7SqDgLJSbFzGIn
0uOOtjS8IgRqsKMoPaONt0w+jOtcDt44eFwurL1dFJpXMFxWAIFjZu41Otlcbq8kQzqv7uSnVRkY
rYym9HX5ytpO5Hipfqud03ipTcpogYp0W7jDudg5ofTHNkbtD1piyqh/s0HuXPx4VIdbcFVsqWjK
N3oJozurS589neu5mPBQ5bJimwNtdUnj27Rcrs9hOF/r5ep7j4qrqVZlABBYeEhN9obd/cKtpc2V
/aJFd/ya/4gjLX1rNckRUAu6iDKwY+NzTkYShBQk6UC3Zpt7JfKpR4WcrqYY0J7HcBmfZv4aTfbv
c/LRm329zdGhbGOh+bFllwHC3nxbIbPeLnJc/03pfa8X1q5A/6OqpKKRmlPyX2O7XzxkxtSTYBLn
O1mRM9RXkEpjpjzCqh7DEL+Mmr0NjN8BxbAQuU33saTxnkpa2Iu9B6HAvLuqfhlUPa/kN8HuzqBr
C2lqeMZvRX6gEwbhTLtulOTXl1XhDUn+YaH7Z+XUrlxNfIdWSUVL7U996zyiwI+lDsgmHW/nucGN
31sbFEhAzYBOhzRxvZEI9Z1DhDQu14zNJxVwLuzmbmiMK5CiLqDrLGhsJTzmqvbQ93vJVIVBoUi5
aIcvDKbagGYF/5t+Va5rKVGvNakYXDwNOhogPHDfOXYPh5DLkhNPrPvuMeU6joE83dUFDAiFK6aJ
ucivLQvOY9H9MIqr2H0gvAJruJH06coZo2Ok6kdrYrI9Muyio2l4eJ06cuVzVoa0M3btlWU3dDoM
90GJcxPxRfeNtItNVI4VQbPmfjfrOvSyFTZjkghL1Dbsb/V5Ecp3G03GsaurQytcOIwn51Gd4vKq
i5zNWKUW/c7owdJ/rDzF0Zoud9EAXh6+VkhswPVEDvGw7ri6rEVvBy5+thYAxg0E5EICEunanaMj
GEZiLjaNRbxl01Uv+DjEq9WZ961uflZmhj1KDbEoziJgVZP2Pan2+k53s/QKaRSxzwsFJ94s82wR
4ghX3/FoM7W+sIkQikyI+vULITLTIazBEAqz+aw62RyLWofgO+A41FdcDyVmNdDwqVul3bbAYqLI
JFMAieTcAbBtGmNTKvl1OCvZQZXzfKPa6SmP+vYYJi2pY4u4oXFADztddm0FV5jFWECWhBOkduxL
RrHt6dATZ5AVXjQSVsiXU5Wk4XdcMGIj/GebWu4OcHW+C5kv+UJTtkMzjT7NkR3BgdeKEnHN0jkM
HJlez7P1oBImCjWlIjO0NXZTpD4kzKL2kygjStPwWJmWugNTdpQM9oEvumfFJtNITOqTSofQNOQS
ZKFQCF4Y1aOmOx9pTdtxJncnICyP4WFmbSpVsmvpF+zD0NSzoiaTYe1muyvnYOliH6bDR0dQ0y5m
pSktpfDnlg4Z8Yi7TJ86T82JOmAjTORD6XYHdCCCpeQdrHQNirBUAmbvLZHjjIH4buYaJm47EpDZ
dcNXGTBYmI16ow5yOxafoTCz5zzM75Jc/zRza9vXhUIzFlI7OctZ4wZDPN7nHAooarGnKJfdr+KH
tvXdt/2L0gzuNoHKFtpxwchUg//PdVnU7bcVFRSmrt2xD6xvRihYiGOOY1Vjp2miA+sUu6kyfhlT
hdVXR9pXuOFuWnec3wlc+2sjSd7qiutyQbs6IQSZvGZsGRzUe90xjgJl0kFvqK3HigzJdkvaG66X
aHnX2QxPNmPXOs22omKKkfSvodYmW9wEbx3xVV5IC8+jQv4Z2zrfZV0ZEzPQA5VKaNo1JQXyAPF+
a9sBkYzRdhkHWE8ISXLR8ma10vWiJAELWqaMIeyrmsXGroyF7rB4EVT3vi3lo4ha+Ftrm9ioktof
qv6xSNw+6DsSs8rQ1H0zHuaNzeIE3ZXQSbMk6bQDHk2esKdVBtpZTSehclHKQMSsfGhJsIzo80cL
nq7PphqhlH1btcLYWe5iBjlzBw/hynOWUAIShvs8jHxuBt5LP7eraymIsHC1ZfKcenwUUi77xofl
TcADtzRhZ2YeI6pD7JJbKwMjvnKLqeAsB2p6+Y5+CmLN//82jd07Rs3/3PGC4v3zNDWlkGc1cV9e
qWlJxMN6x8t9anye//tA+vgOxp//vGKY1fzq8nMyx/zq8oD/+vbP8//zG0K6Os05/J/v4p83+c8r
cr3rlu1/3xIZYerbjTHkV1ZLZtflaS6v/s8bubyadgHB/nlh6NGUEJe7Npm1tP98fv88+eXWP89y
+U7YsAe3koP04Mr3CDgGyAEwEGUxaYdehbl5YbxevrswXv+6zVkWohP/3CdFZEVXbSXE/nlMtK7U
f27roAhMIV6Ry+3/PMPlt/88+N8ed/n1n6cxlVXWo0aqp1r00bfJAMKOgdjNnzfSaAoTiMtz/de3
FRZiQfYk7+fybHC8VjyU+ZRdkJYyE3PgDOKGs7A8Xr6kK3MzXr/8ddufHy/flb19srPSDf66/fL4
y22XJ/nz40IVyt4HE/Llt39+8efF/tx2uUt+wXD+23NdbvvraS4/uj0sZLUzYwLGmL3858/458+9
/Hx5uXLAour99TT/3OnfnvbymGwhd7Yb6p2FuecIyqb3VUMheH798RLWaa6JnX/9KKZez8lS5Dd/
fj2KIF2cIHXXjoto//dBl0devvx1m6gkmPzJML0/T/HXy/x57F8v9W/3U92Q9/TnudAXwjA/Lpeb
Lw8w6pEZ4F9P+l+//+tFLj/+/WvFLer9nA7bf/0I/u19/evTXO74571e7nO5LV6jTUdb/xmSlXsv
Y2SEKiO0TTn2jD7UQm/7W8KFk+Cf5WLUnxWzy8PlHGv102U1qGjhHeO0IvkdFlTMFZzuQ7HV8G/S
UmTLZhE4x0Us23LCAbaKqh3T3/ZqRoZ0Za7f0a1rDbbYVr0li9Lc8TdfaxmtM+EUjyJsxd6N010G
NawZyM62yPvc2FDaNxNBPagXoqAO5U2nVmfi58BKDdTMXTHfzrX8NsLQz4hoQpTWs/dgDksPEPNa
Ps++cAjOLDUR7gpVfLv59KjWbhbEDaKIYqoQF7XmZlbDZKsVVEkYpYuqIR80EeSbL3WM568tzkRl
enGld0xBiutCRQvAENuEnVEiCKAUZopeg4DpsVg3w2ESs435dxF3sD81oA68M4vt6mS/UJqwtemJ
bBg7Ch3N6aIgIampJbuZSCS2+nymfsVehZ3eDbAsy2Pmo2xDhcTKtR+DqQWh//KkG/mhrOszKl1I
bp3x1ozNkZSQPKCASrYm13YqlBO4cdqeuCl9duyVD4pkjocTXQn2GCltQEVUHdZAFS8gU4CwN9Z4
Tz47syfRwYnjx4gZ4lJro6eEDqkobMw7Z77J5PTb2XwwjnTfmKkzHpXuKZohfCc5z1OmAqJnPQFj
FydNgmTO9ZR9Sxu/NPI3JXnDE4KKYFpMZwe50Vbqft9rjL+V1tklhsUnbdBOr7vR2FIbP1NLTkHX
iMrL++7bTm6LiKE9ukAea9FK3ukKxE1NiVC1jAqVeb54RBy8d9KNt4zvi30NzAohQox/e8GgbxDm
gzeXJqzBHx6ha9xnzt2UuO3e6XjT04LmM8IKcBQl/2jIK7FNuinbsI1D4AVjA86lXmNnHyu/fVgs
fjud1yNIS63+nMfLDyNsyuSO8UBjgGuzw+tKG74agL8ewGzbQwYoQTMilYtjIlcMkRrsp+wTY4rR
b/GGGB35opCyAt3I1mBzEhysfmYoUjBbRPnyEiYZYn4rhyuE8GouyGJ1eC0LJZkP5lR6wyRn7Msm
OjolKAiUuptVOHiN81nnpbGJRPQxSyXoHUXxRpW6TNXP9BPiq7jEyuXG38qqfK2mmL72tLy6zSxQ
n+xV5cd2S8QniZ4cdFUUnpuKu6UPHU+fcz+M5eMMmTwW7mlwqL4rUJ1BJvG8K9lX1qhDsJBf7NN4
rAPFgWDKCW2mRYhLqhx8Q5b0QpTqtHBKe2M/0hRX1ZtoojtRMH0dxIfZGJQ9sy3B0jx0WfOEmD73
XDqVllu/qb0EEWEUngNtIe/lcyVC3TM6eDhtKAqaNJL9hjqRjUZoLPIpxh2pHe9NQxHUyeq9lRqw
YmmKYlvLc/ZIXdEIv0yJhyDcaivUYa/qCC7zfH6JXPkRRg00i6T6TpfXRcuIA0MdKpKY2b325DTx
k8R9cFUmvRqMV1hOhSXdj35as1gj+q+I8VLY0CAbtN8yR08trLd0xE0+LS8yd0+Gxt0KdTzrAv1d
vxjpViJp6evuFKIPoTU177I4Jk16KeP9/GlhmQ7zxwzMG8RD5kKQPI1U8ccBz6BFJxGTBGu3wSCs
IR8E3zkN1nb0I44Jr60G1HHph+RD2mCNVTfYLA6k45I8ajDl7dkjxoKa3cbv01VXeh1ALAgh9S39
doSS7q0jZGsqfB2gAZY1Og55/jpGQ+6rbr4q42lHdF3xUpukg5mETuSkRPlRNi6+1QoaMnhsBSr7
bafkz1aq3clpbU6/SIupL057rJQIIhLtu1Ky7yLRvrqGdFAart4gTPJH7QLHDBlKDpAiL1ER0jg5
U614jl5hNG6mAl3nOFcPIm2umw5Kfjmf6oFGZ0fDSht5w7EWuB3WO9Fr7XZSyOxdRH3D3GqTVBa8
Xzti3xpNh0rlolAQxWbVYClT2qO9Rci2emiZqtudjXkor66LjMaWbh+axvroknpbTcZt7BBBb4h8
H6s2XNYQN/8whug/nBFGJm4cqzR80JvqdtBJ5DVGmfmWwuwGcd+MvoHonlBXvsDcnOJQwgpNdCYD
Ixol29ox9SYfetnZfWHsKkODNDKes7h8KicRGGqOED1GHjI3+Vticpgp1au74hKkF8UOuOHmHg3w
Y2Hmz/PSQ19pO3Bey1c1EXhSoauhNVxYTWBF03lxfDuj4ap2SFlVi6C5GhlN1TFJrRjKWEZ3yEIU
Kom1GxMFdwlKtTem9u9ulD9a9XCaLBM+y4jANd93Rv6WTRwTad8F2kBtoMsT0XJePuNzEy1NrazW
bhOl9fWW8xNGs5nv2XWjPsyZ9SWjhcSeMFrOzfe5n96jjpmgnSMJdSraBAkT34LMKDt50pvpTTbL
T8qQVkb6biGscjCKR+arK9y3uq9xlQ6JwnQ8U/mixw/GgiClWhK5zVRs5gWGV8ONPjqnO0QDthy6
m9vSKZB+9PZPZ3QL2WIMzoFsQJc2GD8J5BaKMW6aUpTkZeMR6su7LFqz5BBGbDFF7SbLPbyt0Z00
yJxDNTGmx6QWeUAsqk0M/BTr6lWTD+yXQwTthq3tVx11Q3LQprazKyLURIHxSIyvA2/qIOqXpM6a
DfTQZ7dVrlj5HhJSc0lds/noo2uVgOfK1HZ9Ou6nKgy6fUcLueNjWcPJcYZgudqMjAnf45nB4GDX
1wkJ53s6ElvRzZY/uaesqh7yQUfNoJWYVDh7Ryf8yfPpWGWj6ZHQ84Iq5KS5/e3g5J49jHd1H72b
BWKCwaUNlY75m+266A8we3rdQlNLN+gNLxwbGdx0gg8pG1qQaVU/bWGdnzgldwYA6oOLM7kqrvEG
oLbBDIRnhtNleLF62nJLTsZfF1U3eUqDBJcPn6aBnlMvosfKyn+gEiF860lYgWz3lNCI37cxUxUE
PTauBTwG6M7LSF4h3Yo3aBjfscH4LLlaYBVNYHfyrLfuua/qzG/IylPyBM8Xo3VdQVeAhbrIUKc6
EWFn+mLS5Nf5kG0+RtvGQVCgsvIHzXY3HR52+ixMVosH9NQ1xxxiJjTUG7Nrk/teEjxm9Y9c4Kgk
79xv8NDDCcyDR9iRSWZ2/6gYM7s5d3hH87uZZ2Iy1HF4bzuyYqXDVCOZ+S2SuZwmTctUhEjMBnyI
wslDEdagCWwixmfM+hCkFtm+WKRzcJb8hfQFt+YKPsgaHTi18TxyekL+LdPkZODHktF4M7kph0uT
3KssP343cK6FYcaYsDlFSfVrdwntcZVxeaY/QZ6+RnDyqU6oUpa2o/TGJBQmTsC49zxEzZVFsRjR
ZANXfE0Jsklb86wl2TO19rNjgaIA+os+Wpu+6EoxbAE5c+3A1Qut2c+c4SOqE67m1p0SpbTHrQbp
NrjCevSslt6tCZSGYjwHkgMYzbNyI0ij5FcGLiALs1LX+Oc1pXEan8xq3KqaOVFYkV2W2OyDreEW
GyrDXiW71emNM3P9pCVW7hiz3TTNwhRzIaIBXa7eMd9WCUdDQfTJTrnxTOIh/Vhl4m9z0Ci/Wqh9
JFUG15zpYBJDeTWuCf41PDdGTJwXFKKLGSG4yxzPxZSTLua5HdzHQhl+GO2A+z8lEwFY9ezPOKU3
WI22vYxuyUg3EJE0b1ObHodyuV/0NSuqfocwh1rVRTRGpNZTbSAZnerwyRkR0DYkulcZpny0shjA
HbQcAoQA4hTGK8teWjP5hOZHOhSgjEdgrpGlBYY+P2oC81LKGRjzCWdGEq2Ssx8TQYmfE37LHjFW
LZQg0/syHZn7POU2Z2lRjMSIQhjcGKNxHU2gjrAyr5skjXKsO3eZ+UI6BvpByRcpX7XuSlEDS0yM
AUzlwaiMQBpsx1ikyOIRDj7Q+dlZvbsjMXVZxsKm6Fd63L3JWP+EtTkHwPYfxBwC2VWJc4/y3AOa
vCZscvRXCuljFCYRZ0hGQaVzsUDSV2X6r864YmNNww9D7cu6uUkaU/NmTdwlqOvhEsFtI34VOitH
iW1qHxD3fhLmS1gFq4OujXs5QzHLNPW+MV2kUyrJPK6OdS6rIC+bGjhw0vsQYO0nJ2Mwrs2eiijS
VqVDHZDWnuoi4UHc8ZqqDbmu/ZWCQLGpEP11ef2U5uU5FtZRtg3BCdTPIzkiNPO1hmjm1fKX+puq
W65pBbzWxveMJKkultRnYIVPrBvu7HJ8s7vxKyn6/cJQ29LUd/Sdpl9De/LKBeLc1GLrWyACdxw8
tfEgM/tuYBi6AcR/ljiWFGaUxIK6b6mJ/gT902MI5MgQDELZugOwcYgkI/GGodI5N42ToTL5JGJn
ay0TRg1h34AOvpKAJXwiXG9B4j5pUnkS7lCSZznf43CTPmiDuyJ0GYSnIRjm5dVx7x167YhMCgJx
mSN7fZ9SYFNgkvIW+alW+fNoHpGNbWQ77HqbcM8a13P+1OAAPYo0JDC789o61rdTqrITkwje8BuU
W0Wz6DyvYYCI3Dt8flGybN0B72lpb8dGvK6p0k47kCE0gbWcIMnJHNNLY4Pxkv1XTAjxbOoH6gs8
4RQYI1mfVJXsvsYbkR2opM2DsipPZOKikJEWL2NtqfcVfB/ua9noaPCc9Hu249e4j7fzjCFZkYPu
pa6G6Gp+qYwk34baLgdDsinBOm06XC1WymjPGF6zkgl7yLTTD1P+a67VooUhgdppVSyc9p67pav4
ysqepomrt1khaK1HSg5p9Z7rdPWGIUCJSMg9GtV3HdrRJovr6z6KAz0zE0yv01WdaZ+AIPZhnA5s
2tAjN/1XMs5PGSq2QKmASzec8VtXsdkbupxK49iBhQ7cHLfqnERoPfuGyRcIWqUKI4/ITCOXNTEa
FoOBkF5IknxXYX4SNpomtmAm23qzBq3Y7eOJUBCHOhvAqPY96pg68ieV2fUO4du7jZrFXib6J25x
yPT6u2IGFNhV/p3mWH1HOQaNFl8vEULVhi/kpzO/F8tNG7t7+3biasqpeI1T+SPRwkAz5S9IluvQ
xeeVsEapUNMKaT+76nQ1twpKjoZdfAXBXrYGujKmfzbTq8zVSCylFR7X8yk3SVrJ4W8HCQJGi2Hz
pq7HZ85R1CBqjchlNKxtGxHbkbmbYhkiP0vjg5qLJzyoip8w/XuGZx+iLw7v+vjbnV4aR39BP/No
F9DtB6grJjoL8qrCZIOoA0USWkqb3QIFL+cmmt2q2TUgyPU3YWn4P/TnqRgUPtD2vuLDoykI2jjP
Zr8H3yrhfhCwIP0FrRb/GTc6YSF4jBYLliMFuhERHc7qRAVgcWTx79DQnDWDXtCHw/UotVs3ju7q
HxbeMELM1+inKZZ3ucFOzWo1dDtjg4RAvMZtR5quVl2b+fg4oVMI5ji5TW150l10ZA4zWYMxrM8m
kBxoCs9Zf1A/kFJ/2DiXO8GBmZnPdmw9aFbp488/x+6yy3osKPl87FrOFmLrEY3sO128Dr0JBg9J
CH/XAVNVgBuXZkzK9d9eEn0jNHlohuussc4dC4BrgHpue/UtXDevDpDJpUWroVanTLMWGnfdV91M
q1bgOR8atAwxcq0RoI4QoPiLkKOFKoY0F3e/CNxUJhPkKuw/S0Pe1fGwwAcw2dMMD3ZuXCGy6DyG
FNRUSO0dJpa8MQUYb5H+UACoDGU0uGtp9RUX8T41AaPhLRaZ+R07LX2qtl2zfNUoAKOpzfV1ZmXk
vpG8WssJP4mot01lfmRqd2w1JrGumWwB6vWbtNc/47C8axNzy1u4GuIbGxpCt4ynUoF+k1lINxLw
F6N+H4Lz18LwdykV+L/Sn3DsPCrZu0TjYC6ap0QCJOaooe0sal/v1S976A+amzxAxIkOVZl99+H6
Ycf5+6zKlww4/abUcRp3a1p7Ml7P2Xiu0uQBC8UHJcSHWGXOdiUDs57fhzoiqUdwIVcKNyN+vDK8
RbORNw+XTuW0m1gyfX2mNSsS7YhqnW5C/O5iCVpnqqcij65QQd8XzmhsbKG8LdF4Eo0LFA8cJEs4
UJRdX1VIDAj8GREsJv/D3nktR6qt2fpdzj374M1tAumNfEq6IaSShPeepz8faK2t6uq1u1/gVEUQ
QAJJIpjMOf5h+vA5TCrV/iq14pemJO9eUZCYJ+e3qUA+m5HSuOioYzzEH3p5mLIeT1VGBSB6SSwV
B8KL7iFDrjIDDkkG+2XskTAFkneNIlixRCZ33I3GIZyIPhcLyPRC7m/0Mutt0W6mIVoZRhivJ984
JHn2pqvlK9TxS5d6phtyn/KEXFE7GK6ApzN+02FL5KdcRbbRtz52hJmtRNNZ8LJ9lnTTptQUV2tx
+uGVJ7haQk4mTxcsSqIhOhjmM596MJHYzT+qUKy7wQC8waaJUTk9Ou7i7KQkTzjIOEFChlTQPAcd
3Nf5FpzGUl5ldI/Wvs6NApZ/Ru63ARF/9ozmDHJ78WpPZJQg97ROkqtFxSFR0/smkF/SQVcZ6AV0
a/tiY1oTGcrYAHdZeA97gfewCCgDeFxsGY3dN2P6XDTRL0a/D73ZNDsDPYiSTZ6Dg8CzVhyrwnuh
e9DugoAuigdQfxRM1a3gUdmQ7WOsmIhXF1RgvWhU6DKUZDWPwjE3CuHMWPM6pGC7U2usqyLMHJgW
PWN6iDgIakDGiTfaZhXGewIFAg6Ah5Xwi3EvOYXdA/6y5naYhHPBqHznpzEgpunvu7Bn0ChUa2Ws
BbuIIN0Xo7YZ61TaCwlc5nLCuNKPDQZqJgGZqSdtiFotd5pgQscnHdlGAZbeCWMNpwZnjs2y+L3O
S7cRzyXlG8dIwhgucCHzrmo0hvFpvkkC0/Gz4dlUwxOFn3atG2iqSmvc5QYx46JpvOrgyBIC6pWh
tMKW37OeJDqqreqB9ElYD9b605RU9aajh171vMO6CgAybO6LIX9rGyygQp23zyT0O1XqrI3hfRnG
iNlLQmmoBDee6rKDLgmLoEabQlhNg4SJrr3eS5+ogXlo6GGnnveuRESSAxGZDq5KKplbq0CEglXp
NEtmuUc5MoPnAqRNc2t4xq/AkhG/qKtopBH2Wm+nTOFRVEGsGku+WvG5hYqARvhUzl8XzhUYRZdK
CKKvvWU+mSqOGLj8q+hv7G6MjpOo36XFpYiwYYBZc5/5KNwRMu0qbAl737igYVxVhvlRDZrByxAn
Ly25JQQISF5IgQ2H6qCKfo8KQuGJsLLRbcVm33bwHku/HFb5nP8B0Y3HWtllnfqJRyWjN/xT4ImX
cQASqmO3LhlFzZ2lGCt5RHiHhdSlirrnIa3pDg0RskYl/erDqT41cbPxgbdFjZGy4lu8YEdMWFBV
uVYgPoejcbL8L1hQ0UGsZi0CA84iNDOax+g+7Z88BVlKZzJGC3zosTnS76HBZ3nIYWbM3sIY8eF/
ielqFIrSNbZoreMGk7oYiAU3KG0jhQe1BX3RO/XMGPtBF9NrnZqJK1QIDDoJCwqfGKrUlDfhTIWL
5iyqIPAZtItbFeQQkAqeJrAnwt8poVaCpLkgwXPCgHHQ4ngDM4i95INCLWwtmvrbhCAx7YEqvY7i
SuezVz17vDUDYzhBwWEpS0w71nWJCFKcIDHIpt5VoizG6WeFyyrOFx9xVN5UVkZEwjirixI0I7K6
a1Jc7kefwlQ9AT4ZBi6zgHy8bXLSw0sQsyQPdn7UzR1o+UXT0b+CVvobtq5uxBTOUi9Db5tLT95r
CcKCcEmg79ocEQ4gGkRQ6ZNJ09IZufWwecFkDrCzFQX8c8+dMFvQpG3hWplW0een7KF3vblrSxC/
cGp76mXcMJbix3hwVA7kOczvqri9LVOKQLVW86fp8wO4/MnX8FVowW2GBDpyD6xJX4qs8Q4JDaOp
TVCq2A60oXhqKLujKKURM2QDjQ32t6p4sQpV2ahiW667Md9NZYRAI87cQMYgdfJ5Ofi+Wh968PbY
RNIQYaOvk88Miv5I1Yy/f0bs6wQiS354tE9yYHXGrSnCV/1QKd06E5XK7sssPDYG9dOyArQvlEE4
VNzFeIBhFthA92QA8WxZmZtpc/8zb7BL73ZaTEuahPlTpk/KFs1ZRBOWj3u1nmtC5N2uWilFt2XE
Ff3aRFvlLbCaSjIpKZyqfKDemDY8aAyzdCykE2RjBulKtqnamYxLhNYX6GZ5ROvCnB/JC6GwANAj
j7CSVJqtqqoCi648oq+9NjrX1pMaHZe9GA4Nj72DB32l84tLja+UYwRmg6/TrFGS0c3uquFwDxU8
PZqAkgc/vxWBULijKHTzV3GDGNthBUsE1+O7pWJcKyVNqDT3sgxqPa5uwgSP/G6rMnBfiUIquHKr
ZhuKxUqgZWsLGibpIHxf+UYoQHOXyh5xbOMVO4Zj0RkdrglRDp8SaUU2UiKaMBAYwomNhC81Jb5d
0/z3QtFxnzbbvU8NFeDQki0CtEZgc734kJuESzRGN92s1DU984m0UnOLTqnDR7UoVg0cVEcuy22b
HaqMO1nzUE3xIOHMUpzUsaG5GTJ5Z8goO+lWaNxzaiF9DL72Jspf3TB9tFl5axWRq2nlzVTr4r4O
EZbX3hvcPfZWZR1B94OHs5QzFDSZCT0eXei7c0+NWUc/FQWdWwfCi1WpJlSFSrRp76AUqILhJpP5
K4hVajqUvWyYsfQ1JvoiIz1WxrUbOaetTIcxdnht7yLFG/c6UpxVyNBHzVo6s34+rIVC2CRFeN8I
ibiuzBtZFegYiuNTN2BQVYugwkP12HRURPQe3Z2fEe7TY1itD8nE2ftYTDcviU6JTPmSu/DGZLTP
IJi3YtcNV1VmONCiV1sFFn7w0bbKteDi56gScoWyAX2VvobPm3cvmEfA6fZOcRtjxd5+9CaAfhEB
wXe+8NAACuRyYhFSmBH5ESmPncfwMCK4nrCr/k1g6F4FxohzWKju0ii6FVQMmk0NdxtjIkwyt8Cv
pY4xH65xgP9F9ikq/XvTifRY9H4r0fZs4izH6zN5R1HusS/iEgEfZVs2KkIovYi7Cl1RVWjJJlCw
8ZxKJxaibSriLVR5yk1Z41Gdw0u2lRJ/JLSAY2EduI8yWyK3zA2avj8XSLPUCiLLgHVW0L6NY37h
DRvRC1ZWiEpCPFEzeCDFeozy+oiyDNTfigriJouPqIYL0gTRvUw+mB2UQK9BruHQVwKcIKBrL5lu
h6nwC6y9fxX8LdVXaOyCiqk1ZbZpyH4ZBv6ghsrQqKrP5azMiSRx2vi42l3CeaKBvqWCZeyXVehU
fnUayEMR6/za2nzAuGDYphDEVzEUCACieG0KFs6CVTc6RUk77BXSQ9SGEfeBeK1JCHMkWTZInCTf
Ac2YOllXPwwwlanAtPOaPLLKYyCTYt++Imt6yMtdOdQPnVFMGxkBktthpjTEqk/tmOocXiDlhocH
FbGJRKkx0f5KVOLowtHG6rDsGXmR36hUdXvuCvMuybig2YRetZCqc2ORtBCHWFKyPwR4oaG8UfbR
pfJGQH5gRhSF730r4UlqUJaPWulJ0UsDdsdrUWbeJhgQWOdYl1XGJaUi5iBhh04Mc94rhHVHiVUi
vdvJMS2LEG15eoc0PCcMviVUIS0xD/POmJKdfJ2xCsMyeLAFfrFCDB4jwYe2ioJOzvBJk4sZm2He
SEp1W7YxMIyOE8dI/VPlveQnDSMBtJledxN5qMZDTemIVExxkU+wfysl88vQOrSHzdPQwDRTK7ob
xgjDtkaKryjThzqYJAvgzhp9GTo36JQmv8oBJw3RaOj7CbD+s9E/9ErxWMWQKRpuLrl+GOL6YJHM
QCU4cOGZPxLMI0O/VX+pXYVOXpGwlrNkxfZk4yj7BdmdEX9EX99ZUH72RTQ8SnMCkV8IVNtzLoCh
fuAbsGkDwUYpkqwHz4ycPkoecIigbmqg5IdGDgdvvHQK1QNN9V6CGxgotCq2R7BAKzeO0FUnjMeS
DbSM3dh5l6KmQGyARcTSAFXH4JjIoK5ppn1W03BSsTegl+oEXnBAkExSl64LEIJIU1DRacVz74w6
ykWPAiTdcY1gs1O2pdbsJByTiFy8F8ZJOrVwgeRC4zUQbvGl0Oi8K59yrGBnjFeEkBPg204xLwOu
m0zgaAnpqTKDQ0MtDcztTVab5gj/k9beHNdC01hOjY8yibLcLeFtkuPL59PW59WmVqWd3iW8yjFI
dhOpeE30EGkd4aujLHz6WvsWq/F7g6Myd7+86Uv+LmrY2+ig4rU+1djVAkJGUeoKmObTbUXPJ+dY
gqio2EAYqNhqXOYOzjLEJ1rYfdREj/z974z3Cr2k44MXANMC+teWiO6QYZXmfw71cFfLxmeRENk4
1vdUIXAhjQRSb42GujPqstJjOKBKM3uHOqqA5lpXsTcSA8tctelUMuQXqTobnnIoSumdoFtsljJ4
YnM1K2t8iC+JiVlYVuwINjh01X5UiB7jCcpg76U03J4uPCtt+FXJKLHxsh42OUbNvYd6vvrMjPpK
HCJodJZfSnUtebw5adMT/Ou2qdqdBgwl0M72FE/c1gyh1IlqsfbpqJYFWYfaLHOh8fkw5E8KmqYb
TNZpgJLmZJL6i9i7W8TCwR4Pof2gTYug/FRgEEbHHR9+jALjrEw3zaiJLrQ5jd4Fjo2ZTvbKQARM
U5Rrvy7v0IG5opbz+MfqnqR33KRKAaE81gOpVTa08AjJos8AxzVEC81OyQR+N3aKqg6KQ/eWQRiZ
PsLYI4EIrAPIhj3U2fweDCV3MLKHoKhulFZxBkwdOI3Q6dHROiZouV2B+ekY5q5KyuV2OM5pIkp8
jPTy1sfrloTpgorVQBFjSCPAqmRTNgIGJcWlmUQJ1+ZujWoCe7WYTllRb3MCq9Gu+E6Y4bzTDNmc
OnkK8a+2vaDMXLFo9r4Z7TxfhKgO40jCgNHFv+YaMlhMyF/EGJcuQOPjA0enHwOID5+CHvEEHVQo
IXSEUX7Tm/Kiis02tZLRbST6u0mDOoR+NQmeSY7Xdn/T+Mp7oZIxQqs5hL1BOezLguOQqxqOlZ31
aYzNG+CXWppPVFA2Q0YeUhUfFAalgU83YvDlixENl6CHUt23sD2kXeEn6VoCHtBT/WaQEcMBT1Wb
ohT3+MpgbVbJ13rA76YEMNVSbFaaLrKtOWZyUu49JbpTaVPWptFu4mraWIVEUDJ+xCbx5TkFMh3L
pCgCjUQCFyGRkMtBcaBRsmT6dHYKeDE1fsZik+7CHKvqTlobDZkmYIOMoAcoAEJyVIfqw4u6D+I/
Si+aVlJ5l5Rty0MzIoXJn+Hdf4SD9tl2uevhdK6ISbERhYF6GTmoUsmoXQ/egWQp2CMgAzwTLko+
PQSa8RQZw1aUlR2izNIRGvkY9sJsLwtHp+WFqNVobY9fcKndUix4YdSV3VnqWit5w4r9O5T1myR+
V5XZ4CDeAereIgmT+fvl18mznArrA6RO0qOVV7CRrJegRXVOpfMoYJOwgmjXQpwdjlpq3qO1AuBO
zUex6o6tl18WK///n3rwv6Ue4C1J5MD//TtZ4L+lHjw2b8F/CT343uGv0ANJtP4lauJP7AGBan+H
Hkjqv0SdAE9NEsk3EFVSTv4KPVDlf4mSrOski1o62TcqSQV/hR4oxr9E/imiRv4Yvpiy9n/+PrW/
MlPrP5Z/T2gkqe6PKCbRBIVTRAVWzpx4oCt/ZHjmZR4G+WiOJ12CM5PEiNGpcZvF/rdZ3WgZ/3Zh
W+6/Z//cQE02QH1Gu+5rWOZ2bhD3HMwcQCtvNhnoPOML66nLwc3aXIV2XIaMWoWbwMCpuGrNY1UJ
/R7zIdMVpOlryIXwJhunCiH6GG7qIY7WeSXotoDPG68nHzPESkYFYfjnFEHVHr34SyBMzxg/QwD1
emyvVdjGcT9s5BT8I6VnRndCqjdJqcdOilvuqg57bFqWX4IfIe/EZVbA8n26X2ZVzAm6gznlvcNI
C9xSKOgmLx+FbfL3pfjtMMtHv12lZatlJZkxm7CepA1pCJ3oGpOHGodaVfe8zCLtT9aqGjxo8wfL
qmUS+zK6SDj1/7hO7RsEOsuGCQKjv2ZVocPZZtlz+WjZ/WdxWffzNdmy47L832b/52//OcFlzg8L
bTeG1bBr+qrYi2ZY7Je5bl5c5n4+qGPxr3U/2/laQcP+xy4/Hy+7LIv4PQbUiPAs/6eNCRChorp8
8tsRv9cuu2t0OKE2zOcX4sYwlcH3yf5xTj/ftxzrj69aFoP5psAsE5Dm37+nwFEEC715GS60bGcF
o45inMfb2TINZ+FOD7kXA655Fgl9RoRsuU/8Kt8sq743BABFqPTvTb6PsWz9vdH88c/ibx/Hi7aI
Mg/jrWV22eqPwy2L//nj5St+O0vCtH3wixDkBx4AAX2zqCqeT27ZsvQFzIusXigcaq74CS7L+Sy3
WzZaNl8WJ4H80/5uWbus+DnSpDccZFlO5sMvcz97Zous62cfU6AY16Yyo+WAF/KMNzdSBq1H+5nF
FrHapxBr9svnQ4Z0tSBVatXPqjMk7orTtYbq9ILQObF6m2oaAbCzJSUpvPU+C+sjZRCBToUwbvFa
s4sp4wVshl66/56FEphhW5hw5kiZ/p5d1gaNcVCJ89osS8tk2XHZ7mfxt0MuK5ePlw1/9lvWefKc
IBBlwbr0J9g5XZq/d2OJS7NXHaY2V2gpEgABzaCSkjSv5tyILxOlJhUdbtTctFOaKfYSnEVsc6oG
8/Sh3/dWOOxVw9O32SQ6YKTnSS0fci0B/ev+Lb7UtWOV1uMOb+B0jwYJLd089zNZ1mGpVzg5vhUU
Q7keU0VpjwEfdh5CpVzVqEx4T0j6NqhKZeMH/bD3fCYJRZ11OEkPYYrFNhTMWtxDJWPwq90CGdIH
Jj9t34SVQuRAGTrLYlqVK/iTYHJdC0NsiKf9HBdJB8yUCNDpItzkwiLfFzLiR6Mi4M63WgycSsLO
2ieggjfFbKV1WkNihOJBB62uYhvfAd4QouKtB7KAPdBfaM/ExKMb31siRs+aYPw1V5uVCnbd2src
Rpsh1hWaXsPJA3vigabxBn2GSbLM/qwMO/GikEm3HuYnaJkEGo/rz+IyV40w6JR0Bq54kJZJDOli
Y2TSDoOKkdqaLop7wb+UYiNs9EovHKHoeQTGtAae9OvaFvCXyar2Rra6/vtGVOa/3M/tt8wt68qk
QkDcqVihGCLgZJ5ssIqp94sbq4ZpyV8Wrcvy8sm3b+toVePWVBIHesawx+h1/gsrZIdl2LC64bIc
wPncD6XHX6WXO9jVRqO6tdfijwUqtcJ+WqACNqnD/nu2Kbc4Jsu7YJrWXl+pe78yYd0XUIsZj67M
ILMQ9Evm9wQBl9qPvJDbCEOzqoYEphCDSJGMYLNGQWE0TJgWGaBC1L5JUOBBHgDZ6NFspfEWn87x
HgW5gunv/fBqBhvSG8x8FWb29JRshS+GFr6CR5gNe5BbMf4IGczewIwv/Gew0WKAD7cd22f3l1Kc
S6Dbeisj4gjcbpBt10DcJdeu5hPubGwZdIbT2RdvpNEt1Y/We+vS+dARRgywyjI3GZzmCXvuSnDF
4C1Vji0GWBDXhkNrbhN/HWQOroB6/oyPVzp9wpOIqO8VAbXVtUYAs27PrgG4QMR2ZzIeVR/R/6ga
4QqHzr8an3qxG7HWs9y8paa+raJTjls19mfJESgLOmc6HlQch4IT5gmFuDUhtGKI0dlqsMH4bsJp
oFA2NZdTFqAzqiuV06I0DZRi7QQ4Y5MtfA1YZBuYxPbtczU4OB5yRK+4wEtOM1RGttAeR/MOll3f
XlPoxK1/UzQfyGCqvXkwIGfjiQorN8SLj3KpkyW7QNAg120RNePz6Md3BrIx1fbEs9/tdXNbpzaV
e+Wt9yfqcRuxJZdiJ8fHtN51pZ2L2NTYUPkI4k0UvIYoh6/w/gFLgL9iAU2uGrhitvhcPZnCfqCc
+xVB76O/dpFOae0IydbTXJ2oJ2hfZOdMdvcUHQbL7S9+6EiPzSl0COvx8auAVkiMXbMb9d2gbIoA
JH6lVZ/4V00JdaKTGdtSuIW5r09HU36PJrrUNJOz29xRtG5zwcn1jYnh4rSvjJu4PURE4Ew8FwQK
A3tF8VfuP6n1yec+OpAKw/VmUCv6m4jfRjDvF2R8Q3NowwRu0yHYFz6ws4s5tdptJvKgSAVcqVCP
oGkMDhp+s9lLX3l1m8U7+BEKdHpy6aFTosLEHYq7k4piae4iwcUyFftTTO84WPNKTJUGOjis8ww/
KxtKjWbZWQSNxcXToMdFyzyASkiDIx6LO03ApQL/qv1EzThw6h3cVQ9IE9O6/JBMbo8PfHOEcILc
CGsV/BlWKlnq48odXofHoKJwIlmEkt828q4P8PXrjtB2sFZHsRjBuoXGnMAv2ZEpqDNq/4xeATJ1
jJDA52SR9LC7Pj0aVJseYOWpwgtkmNC4hM+wxZUJv7y9pNMDt9MXS9nXPAo+6tObYo63CO8m5GYT
eg6eWrIgxLBAdoNAeq22VFJsdEE9Oh7fQYIBNF8R6YzxPZYCuJjglCUco+q9STexD7IvPbTmhbJ3
RcnEWmG5on/AfrEeMWDTXOWMzwuOyDMp0Vp5FT1It1DX/QvkFN1A8o2sYj0DUJWdP6PywOuhhRCs
O2LpcJQaeigau8Thmp+5meENnJUD0qptDlVzTjFegUbgvYEf6QoYcDBIQnVCmO+52zWPDJygDxSH
9llTnst2C+LXbNs7+cNT3LjacmpYehWA6ng+VcWGc/Lw4kmPMrHx8BVs/7G4gvyqIQYwh4QkVtfD
Fka+pybbiIA+FRXsY9cfdXEdvLfhebIc9C7CW8Kfq2zE1UgIb3gG1oJSZiBKfcyu6ancBxf1QXCb
6S4IMfgGAnpVlEsAjStvV+TQUoQl9qArN0pykoajoJ4q7+CXlDmIelqXJpjqAT9smGgDNfPbkMIE
qagi2BHpEdvmxroCiFm/8ic4WtC5t/CM7glYKNSdfzsdYnU1ARpeLSRS4wYRUB+7cLxBsnCGjJ5F
DH4mN8Srq7O2dcK7DgI+agAnnhmGK0Cz4FgIDxppLNODOgGK3fYMSus3Szw2mIyQAxKtFBKoVcBa
9JRrnxQOKKX5/UMbPIzT3jSBSRs7RBaQEFOBqvrej7768aXDOp/xJCqEa1oTm9ycZB+5G7ZzLIiY
stkiNQDzDtf+BPN176gP246WJdwXuI+Xb31xlATczDdcIbzmKnOFuUCICzPYYbAii8tCdMq8tOo+
sH2LVpfgOVQPHD0+MKAJFIRe0AtXwYNul5v+LsdCUXamBpd/TFXJ7dgkDuxeiu3NO7aQ+SaoNsSz
PIhQhmx9D91wFa0NSDbOLy2yiyuSCP0mdrFJvlVgzK0jJzuMN3rlKq8eaeF2DmvG5U4zXLSa4gcV
1ejJx53aFu+Ncx+5nLlk8zAEV2yZPTjiCA0e1Rvzo9hSZDp9VlcIs9o5Qing40ZjU44UuGNZEFzB
xtLrrnYG29umNtd0FdjSKlhrd79Wn4Xb/sLQ0dkF4kq+Uc7ZVr4ZaRToADyiDOOJya7RVVRWEAiq
q3aH+gGQP1WpZrseejkEG26QnNi0z9d1tyM7FeUziPWNZ8CWeUwowkUbwGZCeLV0BSfJH2wCXelC
5Q5epn7v7qBnQRsNsG96rTfFJXQHkuPEjV/fMVyaIXnSgKv16IZ71elsxGkykC5yi+w87RUD2ZLz
DqnbxsZNpki0lq47Fc3BK9xt5UgMyZb0xfos/BKfJIypUHq++TwGsDxutW16Kz76+/iESBRCDXEO
XnSmXJo/5puIs9qEt+YLJQ4+k9BOQVO1p3eDsyYmmtg/CrM7jJ58HDXpthFFwLWlInoLNYISCsE5
2lXkCQMmYvT0KD3I+HPey0/QzZ1s3d1oEI9X3U180G2FetBq3RL2xEWztaNyrM/dTbXzNq+Y1k3H
6VielTXuaP4WstoRBfmJxxtpX4yo7DgQyfPQeLwzVtC2CJPK7tkiX+GEcJ6O2jp4aXZaxw8fXXPv
7V/rt+GYngeH+B5zQ+/jKO+zI9r2aU1lwI5twU0cyN6rdhWdPBtA3YFmeErW1hpvs5tmp5t28RCf
iwfhObwbnPYteiDz4IFKyFf51LvFTlsVOLWvmhf/ChkZsfoDvtUwubXIYZo2q8qR1rw1rrRk3Dpc
YdTDCepnCCQg8XMb3t9Md9WRsJFiF5+FreYYR+2hcOCN29nGusnscG28COzbOMEJJcH00tqyjdO2
TQuFGShk7hdB2UIG4+XykvKrNv6GTskuOXA7PEUPzbH/is/mpjuWbwm9HpCvZ/HrOT2Hd6PrfQUv
2Ue6FbkStDHaAQ/kEzqI2dL3PrtvT5lsr9tX8TG8xacLW2VuKx6qcPUgfhLELNjiYI+PlEiH1YP1
3r5iEKy6JAjeplvzTX2sXpA54BNAn+Wteol+qXZ/xl5yuI8P8UF+1O3uprwlJ9WlkLsSN/KJqT05
Al/wXqAL2CAAtzMsWVba0djqNrbzz/NNtxWu1Dhp3lrQCvyUXvFNaE8wNFk5rNJbaZtdeCXuy0/u
1fwRxcOOnON1/Ug6O21Mc81jNz/xdoo/l/u+uUaXAJk1bxeeImc4pPy9IqchGkmHV2yTuFFAYSUu
gDHpJzkuzZXPeJjC1tGlg8kYhUuDvywvLC6TsIKAPrxP79G94NlRTFl3hZ2gJK7UcaNRe4bJ9Ci8
iyfaZd3W1sOOCjJPy42+97fDbuAPMp6Hj+oFmQ9xVWvu9wyOra38gsg/2vmTcCF5Zu1vc95IkbSF
uic+9cozBL2dvwt3g8u7uMOv0lX2wkmB8hq6xl36iVRRq53A+oghnvqrVOaVOdzEV2x2dWsd3I53
4sa4TMeW6MZThb8WBnkxz4r4Qg3X7bbezWd423OpsdPGAgLCC13lfXQJb6frsDSASysBu4RGBTu3
+jH/9KmYk1Wx0t5bdoSujZs47Qevwff+pNMQPDW7zBl2EkO1t+ZS7q33FMYa5L07+OXmG3PVS/Cs
Han+D/NZT0c/suu7roFzQZlr1d0bV/GxukA5IMQ2vZ37B6/Se/nKKVJzQk1VfnbjcbryQuzeJ/6M
kEiyuTGmYaOLQE4QzdLoYqqAgnM/uu9wuWDjrIY75Qxld0U1xg5s360utKW8Jl+n9NSPGwR1F5q8
5NKfuK7xVrQJeD20EDsu8j7gCaULZEuv4g6BrH60XHPHg6/i1mkjA3Cy7UBzo2+si7gRzzmyXkd7
8K/VmjRV8CrkUDy8/vY9cApXg1PPO2241Y/dKueFF10476F0JRpJoszWjMaukDr8d+NjemnQiX5I
L9rF5N0dra1zdi0O+q45BLVt3ckRfjRuG7m80uQbuoPgMNy0j8NWoXmudr2NodtBujc35YYeKkfe
3JiOdkefov80518Pi/qAE+22/exoJ7Zkt9uQNrfROroPb+Nb7YAU+W5doUy/ytwC8WoQHPmx48m8
5Zn1nsAW+QOqnwr15tAVn8a38a24qR7iu/TcHDNaQQxkL8GDcS9dqsSedt4e68uzeSu6eIy/vEeO
cIfNNo+zsp3/6wO2mquwsvUn+S25ETQ3Klb9rE5fNZ0tEFi7VcJVTBfKRp37bAYn3jTiU+0dzWZN
v3iv78l/3OAvXOwYL9wS13Smm8ldKz+SlACBA35bvxse/L26syb0t2vZdCfjUxxn9/vbWB/5K2L1
bDw0Dzhz+nud+6jiic3vrCsn8Q4lddVGUbduF7QVQ/eVLhsKYyPGRwvsJsxA5OL0s0y+1xEHo5iy
DlYA/mTOBYVlTpohqmXuG40yMfXI++iWUQgglDrDyctkQaJ+Fpc5f+zNldxTplxQqOV8TDHZt4FV
OL0h3WMFMewCqq6l15PjiLJUwpV+h6YZmVt4qIXXDjBHmp1Ck84t0ett4b1SYuaphteKIRf0MyPO
tyT4XmQw+U2V+AyA5wlDFxKJ9Z1fYvUFfwe/r3kOth16WzyF5IECQx3NqD6yK+oKVU2w5TIbE4fA
W6CnuUxmJzQcN+TQBME0H32zgp7qw2LF1e4un6B5ImdhwDtF1JNGBWqxCjYY6iAO0rxqILd2HwQS
5rNj/A5XFPRFnp166FEXg0+BahjmTnlqD3FyGgudbtB8nqBaVATESKT8HYfkJHoFppFTfpYVhQa3
FC5gtNsKQTwNJ+ek+Arknvw6dOSptDGMY82aaynGXB5ZZttBB9IIVTwaF0h3wXgXXHeZM5ZiXV+W
h9Tz002kAH8vk3Gu38kVQPnPukJoQzT0iBeysQNSkfo5NEir9t08WRaXiYjEmPgFRmALDrpMCkEo
Zfw3wUV1D3FbC/1hwWW/sVp5JtXLZci0D3SMqgsCWcU5o2mYkeHx33Na64N9zuuWyR+Ly3bLbuQL
UUbB/ONVMnOA7vozFmuoKCYmAQYNQIxLnCDynmmk/CA1sry3qnPSFPyuAZByP1pitUc+BxM+h9/n
7ZDZRI7cYrFaqqDixVy1GWoqe8tcbMIeyYLYiabhBjpCBhedDHZcI6F+H3CUuLRYHKxhfMN0l4ty
j3F9AUaqPxmy2e6+l5YPLEQaTuiD2f+2ctnve3mZ7QYo4waqownMFbNrXiuAyI1fgR/XsC6pjS3z
y+plgsaLZ3ue/Cz+fFrWHohrl2yWzX7Wfx9Faatqsn8+0vvs1myNBlcUFEYdIb3IKUTtFMKzIwQP
thwoA2kHg6pzeXkGF+M9QSWoFTnlS55o1Sa3YN//+7Nl7k9bQEiEePwtHy2TcrH2U6Hk40HeyZhs
8MQsO4FeN5P9YwKImIk/758ehd/Lyw7LrstB/9F78HvL5fOfg/7s8334n6//3nzQ/IzUxO7+j12W
L+yNCvZ7Bab9c5if7f48s9+Wl5P486t+lksN/p5s4Qb6Y8j4Pfvnr/vNodFbtl0O8ts3fc8ua79/
oNUyztRxSPrN1/E/XpPlx+AFwQ24HOK36/rzO//4Mf98Bj9fMb1OjfpIme6lnosamNum+2m2BF0m
f6z7Y/GfNqEGsNji/ZfDSEvR6mfzZe7nq5bD5os56M82Px//07o/v2Y5xB+H/d7GUKa7hnrbup1/
n7kUYP1ozDclEopmfpHjgsJk/vSPRfQbFBdpn//6xFyqqMvm37PL9jlYk2xq+M79wyGWLZbJz2G+
v+XnbP7jfn+c2H88zLLdzzctx/tZN8xVsP/H3nk1yW2kWfu/7PUHBTITJnGxN+Vdm2pDNnmDoCg2
vPf49fugpNGI1HxU7P3GRNR0s9VdKJg073vOc/5Pe5S3UTv9k/bINqX8mfbow7c6g5/9nfzo99/5
Q37kil+I/iXuUi16Is9WCIn+kB+56hd0Za7pOqAbTAQQvNO/5Ec28iP+WVu2a6pFYvQv9RHCJFd6
wuMnthamjWbpB7XRz9RHi7SoSKegyI+//fd/2SifbOF5LgdINLxlmWijyq9fnqI8aP77v8T/0yRJ
zFFB6lPgeF+ZfVaKHSFyUEj6lVr95cT8oXz6q9JJLX/sL28Gt1EoPilKK+WhdTL192/md30lVRH4
h6kWCUvxRa7dw64S1RJrTDCf+VvTmMeOKpY53Xm5fquM8Zhm0J6iPvuMu+pUpPA/6gHY39AOG1Kk
go2VIETUefSKd/alxCS/dhx1jvCibUpZDZuuBlZhAYQZR5edox1dikAfhgbtsoEpC7NO/fjzD+oi
G/vbB7UdU5uYeQRgoh/OasjwDh1Ce4cpoKLdovFXsU42XUSENaEXiQCkYgNhA2b2nkbqUC62tyjH
/+9jP4nKloDX7BCa2XtmZZc07YeNTuD8OrW9TXKZrSeH2EiJlkAWzUDAMKbCLmQRQoU3tY5SK5qQ
iB/nwCK6o1VkDyV3aVzi0VeE7aBTMKRZQA+KP9xW1+kMW40SIokiUD3MtZXCnqwhBhmux5FaHHbb
44EZXJMKWGJAGQ3at6nCARYG1SHU4jVHqov3PgQg6MWHGETnCtGbza9E7yKeDnk5PMLlJ5yrUclG
Evczf6vS6jExg3cc2NQIk+i57JA7DGOPGrzRm8lKPhXVAkYCF8hiOEbCBnfqH67VctP9eFO6yO4E
ohObJ/SHm9KsrVJl7ewd8MRqtKb+S6ySz15LIRb0G5w6UOZ13gEoseANQARfJQXcPzhbh8agbut3
7R483CFIlCbVLzQPtetsfdLMNjIaTiDjna1d6bexgVsiMYyszH5izxLTLnWCPXp2iv9piztsuoqP
vQmwTQJXsmM6HmWE24TVYEiRmfu+6o1tPQzedra8X9OQVr2qqzeyMC+EuWgCPSle6ghDnp2cM1ku
tPDHrODGc9kWJVN/iQRwTzt/9JsJAPqp6IfjJJ2NFOl97BsP2BcutrtOoXcrs6HB2JewLyTbdHIg
363cJLlEe1dTDJRipsVGHMcPnjdtXFIBxyZ5R6687FqeMo875h+u03+4TBr7h0DHabmONL8fOwgk
6rrJHbxDxNaWZj/dYx3YEwHNNI7lMxGcbz9/Q/GfHmKtTWVb7NlscGLfv6NNiBxOHd5RjbgBHOdx
1gAtrOVhcPLuI8b2exKqoDtouDETdzCcQ1p+hYTnm+N2joL3RuDiCw599+nnx/af7lnPdDV3i8UQ
o5g3/jpqSwEfOjNSkCvy4jVoI9yQQ2Mmw5FpuzbSbdrDOSWg//XbWqawFKJXyhfoVb9/W9qCUqeD
oQ9gDt9HW7+YJeOBLuL3piKsNhgTOBH65edvKszlz/7whNqSf3adZZr62xwVB0J6Aw/uwUTYto6C
B9RKwPoHSj6l2a/dUtBN7wHVWZDS3JcEDsqqGtG4FK75LoRHEsaM75Jpiccuu3Pi4lzFDDK+mcCM
4c+kwttPHqiePJ6oE5ggaMsUjSpBCY8Wi29YitHHvDauueWcKKYw/rpBukmcgjpKApxmpKpB1NUu
LoeWe/PRUQhWXQffQJJmR89hAgjUOTcLAiM+BxPbcTcP6OSHhPIi3VxVBcRsR9dfW5g1ZUKqRUcW
jU++IanYJFxV7ud2oN9lc2RDgjgjYSnLsJhQhNXW+9jZZ4E2bRNH1M3KDN5fQqUK8pbDxmFaBp50
nC9WwGRgWgCEJy4bZg/D0QEtR8deq3R6UX3x2onlv2VqXXmQgd2WOacyenPVRd4LQfEcmMfJtSv1
5tAcSKpldphcuMMVqT/Sw1geJoea2g+WC5OMqQATMrbgf7gj5CK+/v6W0CZeUm5E6WrH8+zl2f3L
ssWXftqFcz0eAk+Si6p2cd4/sACe94aPe7v3rqCPJ0Ah5Z1SwAURAt7Nw2zQig2O02h5m36b9ug5
QCPUOInMg9AUytIMIlMGQIUU1B4PODyajlq0YXaQ3qR47WJEXTJL8ITvOgb0TdvFZKxZvYetnfYm
GaqRCxNwwuwOmYI2mR6CTZbSWy9cG2sD/VZF5TkhFWsXZtN7mzsnV0bmxrK9XwvzWBPP4RUL3acX
2PCbdi8Tq77D2vsbrkfgcv70An8OBJy2iSXD8ArrqZyflRnCScqfdEU5zxlr8F4FOVOlkG9elw47
abk72JEIs3EvbFu4tjZlSfJDWGIFIju2s8BOLzB+5XCWwt746MCRHOtwQl+gXnGCffJJiAaGZX+s
J8qbWRo9xyhD0ZkSB+XTivddEjOp5DuNcV/N8LwzH3JB615532btu94h6GrQAHpaVeHwrOLygFN3
q80sohE33NXA3DeaM+SmnCp6C0OKybfqn/LKfkesjr0KSkpe1pAdSoyqjstxk0V+DVlYIwlvKUcl
Ypd4wN/SWfK74UQwAj5ggFYbztUGzyKwDsPm7EEB2AIMOxq4QUtkSuOYcSfzu2t8sl9YmunVTMMo
bqd0WZ2KnSUI4sPCghgBGIgOq1MXOKDVmyWfcEamlsT1popVcRxdL+Ru4JZA90gxGoDDbogVS0AF
dDxJKHEHicTMbaPtWiZnhSJCp2G71VaJbkFkb/izVvFYhR8gBDzHNsrIGOSAE8p1lZAyR0zoAUX9
Ia0UuNRyN7iE8VjcDBP8W9NFlRHT/OG2O1QmhiBfF/QdJ+/qBQ71SqN/xuRFK0PUrxmPK5HE6hoO
rnHsm+QsCNmDw3VyEv4MU4mzR2/ywa7se4dEsG0jQoNhSO1zk9mlGitGQRnIvRnCSLMn2rWIRpLx
HIu+geVkqlUBbW+UwLRmL8VXNaLMyjqxd8FxH6yEuTRM6GmDOht39AII8QEVldM6GyYysvvZfSBr
5TyH6mHquy3lzi8ZIcAsWmnSJyTBKLmoCGneCb//1Mv8KTC5/lltmme7Hk+Nax5lzwrVZrVS2GW2
yzvjWfmMzLCGHjwryA+QNtdpHF1jnfM86eGpARi37jqsGJYhgVbBsXMETzUMxMOURNh0VyNGceQG
Y5Khx0HAZgzxXRLHDNHZvqqKT7VCjtFEKKMduDjEfMPDGlP1xWtPftj9hil2ONYDz7E3NvuG+KK0
qp5zbR+vu8EL79B3Yvs18jsC6HZOjNzPDT8kWf+tcmG09KZ/YGS7b9AjOtWntupevEZ+xqyXVPOp
mmS0iryCuMzJxaBU5/F6doePqW1vutZn0d3uwWrezyPFvTknvzUGEwR6p0DBmL3WaY/EJ/W+JJqO
HYSS5xSX8CqjJOkA2VpoUv0uZajPDaLl2zqdN1Mfym2QIE9PRrFHjZ8A60acmKaXPvdfsGOth5Fy
b9+ASCpl+gn3I9fd+lCaCMKyOkIGQDoxWJzhoyeZTYzYTK6l4eV0dBchjKDTHDjGrmB3ANrtYIwt
FNhp7bNvhIAy0YqRNMVSi7RC/uarHhDkeKp/qlAMxAvorywk+gurfQXBfjUIMEpUi8CFVB36CjQE
tN5CdYUAN7uvLvub45xn1qocI8bIuSlhb8JmxUl21G2YboVH8ADJC1/86KVuvHY9TAyaobrmAagS
otKQY+3bEbWmCNEcVIykcU2vaklTi0q/PZSkcm7bhDJsXxUb27UQonSKfp5GOTwMr6UHQq6RHV3r
uaMFcCS9j+kWfVY0cq0Sb/rViD7zlDdbPx7ije15H7rGu44AlVeBl7w2Zb23RsHlp5uzupp1Fhyd
BgVcFblbFU7FJiwrYqXIXjYz82Jqdn6sI7Hod3g6Z/VWetYnba0kHBUWeMybUY/W0MlPpQq+KkL5
0uBrZik69hVcGlZTr22ZRajZSnhx9nCSfvPRNLyvfhYdnBIC1eQbH4jQGVCeFxv2+n21Lcbk0JnW
GySkl4zhBTmYfsDOlwMGSw9e722SgW1kQpPLc9/jmFaPrWsOtC8+Dp4ygBeL7ZCH94UK3/zgDbpN
mmMRNRMLrofy9qIcUQyE8nD73QFyIi7QbteQyj6N8EyUx9JgEPa0Du01BAF86cHwMXQGCG+GJkcu
hmteu6hr625+NboUWnYfHnIvTTcjP89Nxtw2ebd7B3xdmtBAm8THYoaiWZn2VlYW0jirOc2McdQi
THj3Wp/H2iMxnDebdcGjFqQfwhICcVUSS1YFr6Fku6ZiIqOHT61RYFN132Qg7DejvoIPeoJPUG8x
NNP0NuZF5MkQn9dZ9ikpjD2RHJthimPUlHrcYuehYe6Jb2FM26WbvuSt8zgMBkFIVBGORjm+tW5w
aUOfiFJovrkRIvMyXqdJWORxECE6lAD+WPAgHEXNzTSQbjBrPCYl0PT8aC2NLIOda2PtfMemHW6E
ze9tK3aBNVmZaIysIoMHgIeA5eqMMBflt15aat1sUNfBxAs3EEzXvxt8t6/+/RIs7b8sRrpmdv2w
Gl1/PvVQ2sgb1/tby00tLUenYv3d0tO7eRBIKsGIkEVYXdOZXKOle6hb6e47IEyVjbqKzlKgM0QA
aXsfClpTSZV/qHVGzuxic4h8ycwxQJYI3RCNQIwOWcm70jbvyJre5INE6dbKu1gCYUqyV25xpl0r
UbSI0Gl2KE0dG5lWZeB3MWV7nhGCVw1EQEBu37o6ehzmTCG2yL/ZIr1zw2sZsfeYp+CR6Mc7lkkj
vNHwcSia17xJnqskOmdd8a0exnMkwcZr+UV3zmcLgSLbzx4pTZcV32QaPEq0nkIOiwWQ8I0YNiur
jLu+c5jXu9exg+Fdd+e+WpYpyIBjc2bqoxgGNBFOGnImY0oYTFveZY7IuSu97DP7vulkm91E/it4
056WBJhogXDTtnlcZW4deyhspxLb8q22vlTQHQlq2e6KDzcHCJhl3FBc6KSxz0TNoIaICENcQipP
t5d8SMkNiZJ71t3kVhrcsnPHMJYO9p4iDRlCZuIRq5TVzqqqi5c4aQGMsFa5Xd3bV7d7JZptsYkm
n3W2Crpw7//pk7l9pa0OqWDlAFleBOm19+JIYkHtbP5VFpmAeBUeo9r8FMRUf4Y+/+Brf58vBQ0T
4XeMIYYN04FcQdyMuX2RbfDqYfjfT463gCLtQzQyu+XA61bgu096or4TtAMb174FuO3hMV6igjFL
t/A+2KxbRCwa5KVsbQkLYxqOtxpmGy98c8Q7QQMYqECGU0b2DpH6G7s2lkemYcIBvnN8YGX8QDFu
bgeH7YnP6anb+L23KMgtXOmxjzFq13yAFruAXY4knsw42C2WmCeX7WXt+kt7dqKR7Lwny7S+lP5u
m0QfglPpAK6x0IrT8RVQVdhyzzQmie8GcJ317RGSsN6My9tFvnoVuCo8TWbEUsK7lbnATb5UZvq5
mpHwxGQkrsw0/tr4ybs1koXdpkdn5PPF9X1oGmo9BKC2pIl3I2rNp1hiA/HhlAHyejB6kgy9gtnV
CUWOgAq+KkYRQsJJoB2DedeRUNq3yJuEgwbYkY8+0CCmZ5ZwcVR+0a3/bNc5YbqWu65VgsK6+5I5
qEkjxBEpJfKLjC5pl+pN5iMp1mjoQgcatUs9lRzHgh3UcscALHc21VLHdGa5zcJdL6ge1G2G4ocE
cqtGXxKY2qaMQDka8z9sk9xMj6PNM94tZcWhCNGXD+O1dbHGO1QE8mE6lyJgvd5TqHDi5qOvyz2g
FDaiZvFBgIdDM+VTw0iGc22RVAl1iA1qbW0LxaKJmnu+yWqXIF+Dg3KM9nHsjwVIUsHDfbs8ISNN
FJKc5Pjx55YLse3n/IM0mcpiKoODXTzEHtIqMuaHjeEPT7M1ojGfSx6PRN0bCiWPTeEkqlhNa08/
GQvZcsQItW45K25MFQMUyKeoi66GT633dtclYwi23Fw616xOhtFEDmu+zzPrB6RSt0JIUnPzzLCX
uL1g+Sz1RaybL2lsNdwW/IxdW8UNddQ2ZhHeSoXLlnqpxIAQvdY18ItyITST0kAh6VtkmPe59Rz2
8Mam0NvdTmkUEy1M6MlSqKRBsrArIuSP/LUi+cLatmDh04cXN1vquMacoG4wEVH1JLS0yXM2jvcx
3I9tvyRaZZEFMMRM5QacaAsAQNylJVBLig0rm4kCrvEyubVc11txO6cYR2V7wJmLYDqhwmM4Wb4t
INYgkc1YL6CglgQP0YO3cES15EGlE8rZILOPXTuQUjXFnwOLKowwLr2gKFHHKA8y68nXoI8o3zMd
h+65GkS4hcdBNnpPPEAWNZuGrKaD5z+HdEz3oT/z0MLkZPuVdwVh4HGR7NKBncLsIeWLpmNt2G8B
rQd2Bcjdch8BRPLrECT9kVBlNLB6fs9MgpG5ge2QwprhJZ+jgfCG2md7nPMmCXUzMGHXoXT3maI6
ZxI0vp5tXCLsKpvlxqN+QcpFcr71ZFIjfqe8wmUe9EuUyvt0xnLoc9uygGrSrN26RG6gU0iwJXCP
zRbIc+hb8FOIUo36Wm4h7F2bBmVEWCTv5sxI29V3iqES80iGqGGyqYYJeZbSMjYU7M0MNpkEIj72
KU7DhrqagSsrAUlohlw6r2i+QqK9W6q4fnJpq+kpxLtlZjzUo4N/JfXKtdc3Sx2NVXBA9IPj2+Fm
4nnmEzbfqpJc3ykKzzbECnYlCp2dRYHUIzTEYExZh+EsqD/QasuCvlnVXulvh+gpccYvddWfmGI3
PtHibPgv3gDTjtjaDO0Oq8SRbU5jTf5etsZDADimiI5FdahNWUHPARs07IOSWGI6BR8jq72azXAo
qEgJGaPB1BG6b7Yde4E3cMXk3OIp6oi53wzOp1qkNDrS6dUhYVpk7pdeG18RwUTrWhgWDL55V6mj
I1gWRnFEKcpW65r9TSnjjyUxAABbxs/ALrGlkZreq/SSZIJ9TY4jmRhaZJxOs9DAD3YrX6o6R00S
3ZtVeq+m6ApwJNqmWXSZPZxfflofvNoMzlXh/Cq69K0N2CxGMDG9JTUmTrkf3SUUxsToKiL7Tfhz
APygujc8q9pTso3PIPu9jWEy17UdblgvKc7jxDLFaa+RRT2TCObDNGfTVtrqmz/LCh2TX82oYzhU
H8LI6fYSmFUHnPDP729sRYKGTkZT6HNdiXqvjOCp5gjw9ab45SzGkH40pnMzgxOak2pD4hcF0Rmz
aBGqiSAhAIun2/deCJ1QQfVOgGRSXVT5xachOw8ARkXnbk2KBeTYyGCbD+beGVKFUUeJU5skAB+Y
McWptAN5un11eyFgkI4pc/c2bSd5ur34XRqyxwXO04aJ+v3fbj+Yw+hCzX/cBjF1wrogODJQz0Gn
YBxugmqoMp68pEAdTlnkkPv0JymZsjVuFqCmts+mxxsVzNqorGMsw3++2B6pIsrqxi2ooPxsWPXp
Vgj+PyDKP4oS9FIR//8DUT5+aUJa+G2Rf69LuP3av7AowvnFo4ROIVd7yl50BP/SJQhp/YKIVckb
2+RPSQIYFVNa2mVv4Qhe6Ur9QUSx7F9oAgug8kKiIlhgKf8LTYL4XpTA0E9HZEGumI4Apy+sHzpv
M1LQzmg655pAgsc7nUzHpg2ObWCSFdExb2Y0li0NbKf1RMIjUdBboZ9907Fi9652Xu0d4rQz74Dy
v//lTD7+3nf6q4pBfk9ruR2dh/6CVrdnOSgzfmi+BfZopW7YWlcHs04FRf2O+AkUj9qwj1EqroXl
P9mCcmxeUNGeCuojFCrEoQsaDJmZjrZJwPrJn+lhaTte4ug8wqagKCsxhA+dH0FcQ5Q708NThf/r
Pxz+973DPw5fmSZAHMd1uP7ft07qoE2GuhDWlfm+/FTPRUy5Hgpb4i7Av9mSm0CE3mNI00cNn6bA
bB9bJs6McJCLCq0IlF56qlqd3xMLsdYG7QTdilevrAFAGXqTZz6pYrKqj33fPEmXFBo/EJRAF1xX
aboXGpfXf/hMyyn/d4dw+UwunXNhsuYk8op6//efSaooyL04VVdu9HxfNwh90Z8FO3MgmVxCwHRp
EpC5NYhdmWBh9ovKONkinC6j5Q/7SFevepyqM2u/nRdXAgbzi4wiyuZxYj05aY3xFI7Y6BG+8vND
v3WR/3boPDsWTxRP1Y+t3LzM/S4oPXkFGrY2HSN+msR+yKqaZhTVRzfowzNxMrSZp2UTn46fCYtr
NUZz2+hh5eLIBSKBnDmYxx0gPQpayRDtUUqvKz7C2YjlndEHES3LxkPQmocP2lBbwJzmObQ8yrRw
GNcwdz30pG66496gfGmF86Jgx2MomnHbZtLbVtGM6WYIYV84RbQ3hrI4uOrBDihRpVYB5NOfqWKQ
Klv5LYst6k7Hagruo9Dx2HXwklB36p1sbztht64T824aq+hoR6jLBXEYlo8TbQiK6TM7PEIxhuhj
bxTdXWxY6ZahYtw3RFKS+iDiHay1/uH21ZBgT4tbfEjKaJ6UlAXrCZ+UQW+vK9LRh4EADSd5cWaL
LJcxEdCNrJYMnro6jo1ZAx4pf5uc0TuyVn6TOQL6edQWXaXyYGdNffj59V7EY3+7VR3l2oi9gE79
rYeuB6260Q3l1ZDdpXc7KlC6rvd+AzBo0e5oV96j8ifIbmpew4jAgSTT86oICjK6pS/uwqLcd9i3
BLw2tqriOhjkQFJkUN4Ec5+YLAIbvI//cNjf9+B/f8IQr3kodBiS+f/vnzDHMCHP2bW4zlhpGbjD
pyBxHpRLYVM6md5VOXn2lb8osVyd31nUAcn7em68L6ZnSvLJoncdFPVh0AChG4zXhhUitK9y2gch
1ZOfH674D2dZCUQKLvQuhoUfx+ge1nVCiVUQfaSrR3NazMPLLiW9hLiWoRjkgC5zjfnBuog5Ty4i
iF+jRLfHnx/ID5K323lTAqmGhZBEw5n6YSrzJ7dlauIqdXlPEU9Ylxo3U+xcimhpPhvdh6yncstm
NZqTu0COHuAkKR9upxJcyS6ahvS+zluKcRNLcypFsTwCgKVW1whCXmPjwsVhgZjnh37M3KOM+qee
Cvh9XlGt8wVxdr5YytgVEYBGPp2MOH2LExinP/+oNwXODyOZUqbFkkK4tvrbSMbGqvAq0zevzRh9
tbohPg9L1hf4GXeTxvbTxL7bKfQVy0K8LdE1fI4ddSem3tnKSM27Mm67/US+3TF02ai1GSWD2Rj3
M3XpTWXAVPj5ATt/n8hdl8UFcwb/c235g0pPlLEZGaqX17pp9UZm0EQYpPez230t2cdhCrEUSUxQ
ODs3sbdw94tzVscW2Tdy0yX2o2ALt7WK8aute30RIcFLti4+o6HB/G1yUZRWyTGU8cMACHIlnV4d
tfXRadEfmqGi5lyEJWQR+rldo4hRISc1Axe7q02FO0642aXLpuxCYVaRunt25fgEclVfWgq+Wx3D
DjFGN1slcOCpL99XuifuoqeJMmJqMnP5mDeB/W4A4WEvL65G555UTFGyiMWz8AL1mo0GUABZWCe7
IUouz8Y7ovWMUxbWbNH5UHKBzP/8vFvLWPHDjeJKHgmkRLbyGFC+H0vilGBwPXni6nnlkjg9908T
aTTnGTX/wTGc8ckAlbOOWF9cpmlGzzZMR6C7+BiNrAZ0TahG11inWYu9lRv3XUcF1bbQ0sRm0B9j
eExkUFNNC1472tC+0t6urDr8vtRpAWqwNswn6znIcU72KNjo9zkvWsPCJ5h8Vp2800VprqrJH+6Q
X+zmITmUukif+2pWa6+1dlkIBmJkHlwNsVtuM5QDR1mgTPj5mRKofP92plA8aTRPnC/7poz6i8zF
GGXXOzBir2OZf7SqgN54F74lZK2em0pYG4LcJqqIdQX0IMvO9tSuwg70dWKN5XnyAXiocrrLlTv9
g2rypor86zV0TLqSmo0DsmUTGfIP1zBrA0mTdmqo8ajiHA9J84jUmK5o8upXBjBB17iMBm1SarM4
qZ0037OxJlXYgbZ8u31LlZCaMxEkT1la3dUaIV/U9eZl8r27JSliHfhOuofdbuwgc0a7pJnBbHfh
tM0VWhLLfBrUx8FhXjQGWLdzCWQncdsvRp4Cl/JXOQli+yy1aTRapKaOIEWnavZWYVWiFyMFxm6W
m1+BsDD7Uq2zqNyMdOdXbeSFO+FSQ8tRKMBeXYLMM3PcDDbsU+rb90nyJU6m7gJnBdgwogtlQFsv
JD16gR1JYx/rS8QGXjDU6xCVwboJUKTYhYWvNyqCjZtH6T+NvwjWfrhd2C6ZPFCKUQ1Bj6N/GNBm
nXjoA6bgaiQDEcoGXj/iKzG95SGEc+NCAsBvkT/CIZknfWyh2ngqD1/a2cA9iuVlHbq/aoIw7u2J
KHCA1/O8ofHCslGYR9cFF02y+NTCOEJbHDu/pk3A3oaWyHbyBqywTbQjuTd5NMWntq3EEzjr17Z3
zLuueIy95MHsAfNywsx9GNdfow5zKOFxI1xgO3waeuk8Z61xSujarGQs+21ubcceuo3mkV6pIsLT
PvGRegtIbREvQbhUrZhx4jMeTbzp6ZMb0ZqdQ1ZJveMdkLetY401sQyBwzl6yvdmjVcwGy1Jcp07
XBRM2cvvX8nuOmbWCaw8oRSR719E1GzNZEwebOrGWUEisDJqd++m+aYMsEM3tplvyUYTSH/lEzGz
BMWvCXu45M6wJCnFHwX+JIgPOOuoGJFUAbmlnmHSZOnc7FFbo0Zzowfyo9EmxGW/d+PGRQ2CaiZo
YkyOg89mrMMondhjvDELzMq0nQW8/DcU9OLY5VAr5sYkv3CU9F2N6QLAN9vWzbbxWA/US4OBLkJA
A7SL7yeUmqvR9xzoW9nXGWMjKUwhn9O27keruxhg6x4ImemC+kFFYUWhuhGbXg1gj1xs6ZnZFttR
EO9l99+gvEGYIZcw61OqUtqHwIUkw5mN7kogH2T/jqe3zNzfRGz45KwQIDQPJLr6Zn8f95567Nv4
M2q4L7mGpwd317lOOZG77JWOvXYerdp/q+MQimkx7GgiR5tacEPElkFcRFMcqsRJd3bR/GalUqK6
mqEQ9jgAqFbS9TDnM5ctWhu6IPV1Egdlq2CdNsl9ZNB0ikvkS2aSkqA1OY8lj8phLL32DittXfh7
Lw8vqKa+wbCjiF43MXZ/9I7SUc0u9BtKmFPU3KeQyOcMUZsWOjtLJB2UM5AG+sy3HulQ5IEM2Z1f
Nndd5FLctvR4dRvSQEpprPucj+VgUHnQKamjKLFK8g3DfFdA3gYYnpEGPnUO2FN2YcF8dE2R3A/p
e5HygI0pcjphVveA8u58llxF0Ix3k/KDTWdbziaS2ExWFStwBmSam4Zyzq3Td/uh9oAWJXX9EM5B
82ClNC9mJTmtFL3PdVoG2wLjI5JGh1vNHD9Y/NbFMMlaK2dDfxwNPn8/H0pUL6tktszHtG3Nx2me
hsf4aOd086OWk9TEFL27DBVT5pWI48IouAfDeWoLy75kofOl85Noa7vzIWpH50Gk4IPSoqH/YwMZ
C/SMjtBV5VbW3teJjIa0V5+h8Rv7Pm58av9tt6BW8TFi+IWwMgeMtWH7zW3j8d5bXtwSmlylKQqx
t3PPfoh+px/T36YsCB7ndmiPhvQfCwJCjGq2Xoq8uatrP7iLHCVWnVf3BxHWH7Iqkc9OIM8hjP37
CMQCtYdVrySaUG7bX6N5/g1hi0vEOR0Z0Xr9ZS5J3JwZKYWoifq0X8OSvVCCBGSd0T61vNl9vK1l
gjh6aEYjuvfdmiRgHwdBmfn7JcEMhIFifddX1pqBwNmGKF5OA15klJbuY1eMnyunPaVkJDxbibX1
AR5uezW/2eEEZ7eC6C+6CoJb7xYvg/VQxuB/kko8ME6Fm66MD40EPuKGjQ+Rqt8ohw5A6zj8Wj/W
B9Sf3wBeq2NX+4+qQBXUeJ1FX1e+GuE8bkdNz3mKbKRKuIbx9P77S3bvfL9HMQJ1dOHz3ki8N/zu
7Vt5o2DevtQxpABNP8FarNV2rmdzO4+M1b9/b6KoJvKIFOcSO2q1WM5vL+FoEDXYuLtxkZp0N4f0
ny+1h36gtI9ubnF/EA3TbF0NPctE3mEp1kWO6wP/sd3pFC0vbjBPRF+4yM9kf6hEhAkZnUE49D3N
oewYB8a0zab+y+//TKGcxk2yLxfRQb28ZItbvaPBRMUE70VagS3NLELk2NKjA6DXQKkeL/HtJRSq
ORkmL20afnWyAWlfiqHc9xoaEIU57QaiWAMreK0ddA+6p1bv5RA1Yo1hO51SJiAkCxtF3O7ZzXlY
5pqGajlPzzJkoIYJkrIUOuXdaKPlxLkcLUTL28sP384DsuXZoHHjeg1YCauEedHQCjYIsr+xhG8v
s9v/FXsMDNM69A2amhj9q7G8MBeXp9u3t6+CQQGpvn0f04miZwSgw80f6lE8x6kVHI0ldwGBr7Ef
GOw3MqRrGEowZCD/9xiPX8SSJtcHXbPpkwlPFKpaQ7f0WApj64pvZuncDQM6S+DcMC9cQtsSTbhg
S/of+doVYcmWg6yuGsxNinxbD3Fxn3ovbVtHu8D1k60h0y+D1+zJMLUJ8Fi8LT2ZMjATdi465lVY
IoQO7WnVTBjcG3JnEbdnnCjqFaehNt+JrP7iobWPDJfHM2SHmyBOqGPiY1oQME1ibYJ+2LoscS4I
nfKjTdaZrpj70/9h78y222ayLP1EyAUE5r7kPGqWbPkGyyNmIIDAFHj6/kBntv50VmWuquu+kUma
IikQw4lz9v62YzWHtPpaGSiCA0Knu1nBjHPjfg2o9SKm4rZWR3FcGM+emwLKjDrambF0N6XlkwVo
qzOtocONHFzcrKrpora5oXy5fB3DGDbp7SGk2UtmJUSJ263bYx/P/f27/+1/f7yCm9Ac7AZ0YX++
Z3mz1X68jWzMdL+kG//ltX/DjUWDA96qfCimC4P548VJ8gD3nzQ/WyUFELflT6k5PWGQGzq+kZm1
3u1dbv/z8Xu3j3K7m8dSUPPD+os1kvY2Q8JfTbsM0dMZU+MyKGOBFNTdjyyL9sZk417DBoBTIVoM
F1GK0Hn5MQvRoiYx7bWbdZzwtbUTGkwNAatEV4SWQNyM6D/Dq3k2vTwgvHxgxeEImmFSfE+y1Dum
ZuJiDmncUz66C58Gv9nO6JLnMQg4km//ffvRsw46BT6IHNGAnSNwKXXWt//hKuieUO+d2yyb97fn
3R66/bjdLd0Kdh5KXrW8yO1xstH+fksWaCiZjYabj1+gkgeHwmp5XUodHFwEj1lgdMcyRyDntlw8
EVopgWIelVE5u4fsczwikindYEv7CchA7KITvt3EcqTmtbrhdG8P3H6MninhuyykEwLFMkBBNvy3
RXN1+xEuUImPuzc+iu86uKw/HrxRiz/ufvze7dkfd2+3phjMX6gWCf5oIkrsfUETQSy7es7YdV5q
9hcEV+lO3DzoYYmd7eNHdTOdf9zXi/P9v717+49uMW5/PCXWJOSAk/rHy/7xCrf/oBxA2gJefpP0
9Dp+P7sskf3+vjnbE/Cxj99UKRGULpccF6ClnQjCwQNCSle3F/t42seb3rAzH3f/q+fdpmEfv/uX
P/z2P3/8yhgS7Tjb19CG6EP7tHN+v/lEnogl17fXkREJd8/mssWiMi/Lw23LyJwU9cNsIo0qffdw
+84+vtHb3bATLMDKemF0/759e/jjqbdbt683rYmipMmy/MIwWIZeV3457+0sPQymoO4f51BuVY+I
mIX4DYPTElc/b297wDSLTH2+SRDD26mDKXu8tVDXrCY04S62uWOuKJ4qMf39R6uCRX31/+5HJG2u
DUUio7Q8SU6AywqDnev2ojcyD2a1mL5EdC4Mkk9cMmlTMxjXt616+15aCt+daOoXyaruGC0VjFi+
4LkDNthtbxvwj81/e+wvX5G87aa/t/rHzSiX7DZp338J+vi7b6RMsdy0Put6nsACByCqGr967Kfo
PBHohzjJnZ7qPM+hirLiMoNdQHbaDjuJv4cXs8TEMsN0cpiaIGuSrew6opRCdOc1peQqE3N7ZQRx
nRrRfHIfDC+yL0H1GFlQjhGhH2OTGAiCO0mdSaxvs6Wcu6Y2X9xxSI+iu+tzsz2HpfPYBK040Gj5
lu5S5eo7x8+LLcFLK655TIlU025r0Xhwa5OXuTUWD5Dzko0NOuYm+FZzslr1RYa+EPn11ki51k9p
+AX9iEXIy+ivJ8eOjqY2zkUkaY155pcwCbzdILL50AUQtfJ4RsycrnpBtmgdLwaAudm1PTnRkRmR
vz2yoDcc/TWdpy+VMdRYbuhAmSaLJyZMgtog9Hatgr5m575YTXY9HaGufJ8ZAO9Ggur2UaziB1Nt
E3+jKgetdqzfSDb1j7ryf1RRqXem6kMYxiMaeDN8aqo4ffLV3OzlkL0OpYPKicRXsLUyJteoDrZZ
ObpfxUDDzLbmeK/i9DhyMBBcSLcqTQoExWkNF9L85GqHDNkqClHHTvGGzX5X6aBfp2313ajg7A5y
QrlVZQf6oA+ckJqzM6NzLVKMv5k3HHE7PjqhWb70Q2xTFjnfJqHNt7Y44I+tz0RI+bvQMOsNmVv7
HnE5tctAaFIQb0edcynMiAFXNj0Dvo/vs2/fDaF0zymBq1UEiI7p0K+ypk+Zm7h9TAUq1G1QjJxK
5kCXsg+qNwzua8PGRtwGX4sYgF0sEMdZdVzs/WYtu6m/5B4nBZw8zQM0HOxJytoXygovDebnoDMm
6uxohoA53A8af5RvTfopTdqDixfR8N3+UXQkCE22ZkZZBvk57lLFrpax0ONCZwQ+0P0oPlYZQ8ys
igm1LPZ9B1Upw7s/OMGlGORbPPjW0UFy1ZAhuus1PUTTRSHZRjne90G752k0vvSHInce0aKHlyLB
Q2GWyXBOrW+GYYyQZhknaBVrYABdiA28gQ3uuTAjcY3NAvy1SOVdSBN7G9WB+lGGcXqXhdYb8xsq
WFboO8sayd5067upYcfSqL3tsiW8qvWfE2mLS/l1ZuT81oXfhNRPOq2iRyt1vtiNMz3EU4T3W+sr
I7zyzvUzTmKhORzbGm2mrtVbS7rys2hABhCFflHm9L1q6VEhpvau2ihBKozMkUKz28wM118IUd+O
ZjZtyXZAVajqt9EOILI1BJEEhrlP7emCGpn5RTocJXMTr67a82BhwxAi49OxgREPOgYpwvNrJguI
ctMqiwSAQ3sHV1o9ostft7V3wuJe0CpmKmoVPiVSAe1z1tO+TR1zz9AGzCDOFGJiYhMwp1fv64L5
QbPEB4apt65ctHqC62qbd+7GRnpyxvn/aRoEGVWK0JJB9DM0TXqEGof5xo4c+0zhNa0rUi4OOAHX
aBrXkVX1a7fMPpNGjwtkDpBVt91nox7xcwykhxp+9VN31edE+jueUu1sQbAXNlJ5bqa+f0J68Cxa
QT+BuxsEtmSnUZUxi/+2+BXuKhnc9UmujtoHk82q+K6THR4tHIDS9tJTXszkuZXBd2HWL1jIXrpY
B7tY+ofana9ZKT+TlH7nue20NyNmreH0bna5tamR0myzsI02y/jRsn+a2XHE/PDV+iyiar4aCYCB
9ij9nhQI/SX1bftYD86XUfTeoc+Gp87NfrlYHQ9TwdzErenmlslmYC37ophQr5g0tMdSPwXk0G1J
yCPk1avm55FY68kmFLSyPcITWLUWXma8WsI8+Eiui0y8JDYacsYBF5dIgxWTB6i5BtRVHQzmWcfm
sU7a3eDqT+RiqK2MVXfnDhXCs7oJt6H/bI5Oe4mJ6MP3OSEOHQKswKwAteHDZacfhS0Wo0w6XhBi
G1e336AJlM9CBbS0bLj4/VgCT7D6C0aAetTtY0C7rhfjM6Wctx2ZHkzFqD/bKsdSXFyUnSXPOCpv
Hi/AY6qVqP7H5NWwo+HRh06cziHyn9nrHwf9Hc9G+81Q5CvKhojmLmenpRtZsYzGbeT7k163QzzS
A8rlo+64pgWFksDnGPRxQLSHfn4cOpwwt0ciO27P9lT9zLOwOHjkvZcaZL05VRewMQaRudRQYk6B
vEccMLLO9qnkfZxskFeMDYREuSPHBeZmWsN59qpxprVxTTxCUGb3hDoDQZxLJh6EJm7GqbqfsPyf
4KCBzLbttfLEuVdcGHxPqo3s9A/P7e50bWEt0OlXrBv+Ma6W0zZRlFtsqRzfFJWUXm24K7qJ1r1G
9NB3h5ka6sH3uj3Eido9TgGZwubQECVsOsZzAd86cJxfle7HN+lmp9zEaeVERfqkyJnFYRkTHJDN
D0mYf11sbVc1VMRKMac+dY/QOfTZI2Yx40S/Z+zCUt7x942uYvrdeBY6uqLCOw61N77SWmH3NYjJ
bNG01naMs4Z0MGql8SvNeXNfZCzhg2YMr04WIh6aBebNfLprx8dYvvOW83FkK+y0RQaW1xKBbCb4
fY1BMbm3MSs6tEwjtsxaVj7y6ZzywiBRtGwjf2Xl+SeSVCMmemJeJ6NQu9bTtOZMZrsySpD/qgTD
mCg+O07xOowOFSwtVhgB3UanI4moyfSSu5VAXIb/chzj+6ml+4lrWK4zAwY1ytnDaGvooKlBcwUz
jul9ZXhn3ZmE/7EhySUc3+0KZoVHmGaMdn9FOLTzOE3YVJsOZXz4MMUDuJCqeK5jduUhxUCpLE7/
lDDsFXq+t2Y7O4WslcfOV/ez5aqtF09vKatmOshz+hJ5/TUmv3PduHrezzrEHuEc7Cz8kTZTsTcH
DtcOAdE289WdkXfkE2h7mykHVKzzi6oOZ6AY/U3lVuwuvfzJMOfJ7YX5wzZSGsmh94mrl1zMrxsL
eMajLPzXZC7nr0nsRcA84SMru6FmHPKAlA0PLatojH3oY2Uw3DE8qvjEJdR8M5vqmy9JkU/VeIpS
LDHagTlPCHh/meMkvEivvLc8okVn1CPbtADjqHJWGi219IWlOFZ7/9FQS+UVEYwQ9eAxrOBxbqr2
0C3tEnMGPCwsWe+KosHHPXmbJCYOVpF2uErKEQFEBgU5yjPvPYwLYlEWw1XhNZfRGkg8mGLSHTQZ
sfloHjpoDHhn7IegKoMHtxr3kU8HoxjTMyPBA61s+irO/N6EJfwLTgaKcczG6mnD1YiTybLsolPT
208Zmpl14XrdoTHwHtVeTvRHhX48nxjYFRT7SYGJD/bRBVEC/WIHP0v2Kn1IyJ3ZkVngmwiRwuBB
TqE+5cJ8x10vN4XFBcVnqFpNw4VSoeMTSOz3/vSjca37Se/kCBAnK/3o3OThAyrQe2HRbLEayJKz
n687YkBwpPkPTVa/Sys/p7009qYlsAzPRL9nTN/2CofJirIqQxPRDRBPy6dMG8MxXFKaJyP4RcFj
n40WiEEbOvNxssajx7XtHnjXsW1Gqgp8P7Rwp6+eYgDjgOd8dc38vsTJOU0RZZOn5l3aYofPO5/u
ku1y0Dsd5ldSNYnkXgX5F1dq/2dFyLpTv6e2OT15mXlf9PY7CeDhvR/KT6RYoeEWTrkVUmnqzREO
SOYCyLb6c52PQOtTpH5JZYEsaVgBc2FBbjmUd2ixTsnymqXbgRRae01ovQyFPNhGVDJpm0ngSVxG
X2bwRLz2ttDwQYq6wxOi0c4hLiz3JqjHvUXy8ha17S96409JUrGxap+vD7aIJz3itmLrvR6jK+WR
OgW2t2+zeL4zU9QG7fQw5Bc/Lt8bZ7QeBBTaldU0EgJAPd/jzfBW0m6jbUBubmT3q9rq7H2kuwfd
4aLO3ehUO89eUzhXq+uwVMRWfRXJ8Fig/M9rL72GETp6iWpqR8AwIeBWQpgJuUA3eWaMSWTrGEmx
4/wKRkUohhxuyzQIm0edDGSgLcV4bkx33wab+U2/OB98LqNlAm4dwssdnrDvMEwJ/RxgMwfjwQzU
fOy9ul6zFWDyp3PFK6eb2z6OTHaTx6U8jun4CxniPrEA7TN8YdrPsGY1CcbV6URNaTrnBotlE4Ma
R4ZjUhzV+QlyKe3G0npKVvFbEhgXpjT1XTx9MSRCzYAm5AOCaIKh4UaADOJHjtj12pT6E7wXTAqJ
KC9zSRpA0LA+WzBbToYSqSC1JHF0eWB586JwynX5Z9U6SCVDMPWRJyMSVRoWaQTsrm5jp1oMp2yM
7GsWNW9/bw0Uhn2Mc+Nc8+CUX3jesNPITWdXhpeK9cgqY+G8ybnYHPIw+MHE/8DJoD/jJ3hs8tw6
x5mHBTjTZ237fOGma1ydcJxx6IOXsibjiXCon6yv1cHQ7jcxVfCtjSo5jEltrVgTnaETfGbAFxyD
PAkR5Jo/6hmEsT9Xxs4EuXTue5zdHDcHOUCAT5ShltFKtDEF2WOZ02/tyqEvVNODd9oCLs7Y5Ksi
LJsjLWBxbDruJnJy0BFoArv8EIMi+XxbVZGrlDH42LMiJuOeg2tN26Y4VzUuE0AuD15RGptFaNO3
zG6qtKlXVkjuEPoE1FdbhSuCQYT9ya1/mFizfV2Pl47VGD5P+Yl9Rp2V/dTR1XjM8/DOkHRpcOWX
uz4xpweNw7jrEnD6NuqeOHacRzc0zvQXsPhk1bXo7B3GH1jZJvBzloTJbpa4YJOI1CtB5/UkMqNf
D4WinkfWBUS47LB8pZ9we+VXzI6EWsQQ72lwYa5J/HCfaJMY4wCXkOFTZ0pUv2deTDsRh5hu9MFT
Hmq3VmCsXBokRad+yHSIrpOMH0Q83CdpFL5NnYVEuSJymesuYd4SU2rKatFEGHiqHIuStHDKQ4hQ
cGv7BTo5t8erCXiiLOpm3+VY3A0tiQC3M/AseoVhUTw5OvtZj8xYY1VN+zxy+0tY5uHBZVC2rjrr
l6FMaHYKbnTfNvfjOKqNl6anmb10PbUBBhWP8Xm+DLeTqLDujPKQAza4SEZeCCEx9DEfmk61H44P
yZwR/HTURjLej8p7ldK4ehiRdo5vdZs+NI+IO/S1y0Jn1ZVxD0WvuDea1lx7y4IkhkhH9Gn/ae6T
nT/k4scIOqMsQxLKnF68jpwSIT6kL0PbMfgd/LtGkZ0TgmhuneK7EGHMelw8N66Rkg+DigLSV7oq
7b587D0qEhzT2KCxhdUh3k8dkDSF+OQB+aV9jFqOhkImW4oxPJKdl5FlozGcNqBx0FIuS4axJ7DZ
85VAQOcPV0H4G54EsSVlMDq0cF3oZTE4H1vi3zpTs1pfipLMsjL4v6wRGF8yaZftoUkQX84pYkdp
jy+2C/AkYszPwCDCWZrhxejyUzQlaieiYOOIPtpnvQUelXTVteqclPmd+TWkgnKblm2cy88DHqVT
74rsybIZhkjgN61e3ywJQcDixXQI0kpkXG2GOP7muPnAmPEp5nRxlxjVr1LDVrJZkgf5hJQnCcut
HhBcqh6IYjATTNqy1FszRzF2Q5Ge4kzla78as0uAi1iTrVXXOlrhIp73gXo1soozbpAaR0bwNmqm
2QcSLrrTzfKsSsc/5R1hRgV+zR1uOIuBk7PjiK4QSnKgtszy4OeJamJ0hSE3zsz+bOYBBknUTcVD
3E0Jtm5Os6Mm4arzE7mvh+Y5L/wAEfjVZoR/QOdNqEPl7H7310z1lIVU1C0wkHs9s1xojSLbzVX0
SctWbmMRkElSSEWO4QNXo/RiKP/zrQVT+ER/uYmwDvm7XRcW0bUIgup1x+E2OxNDxMHcqDjv90b7
M23dgnbq6DxUw/DDLT3CmqJxqzITpT7ee8Lf3GdXVca6qV1kEw1uaa8OH4fQwp0oW9as9hTRJZW/
+LMf7SZ9LatYbBQt07XttqwkpUtxNNBFGRcJRxKZX0DpgCqMcxPZLSyX0iaETEBKvBe9SZ6ps5vm
Nt1LRNwbb67mnZFEzUH4xE8wgmMObsviCWrhazCkT+EUExUVp9PWGShAPHMod2ZYO7u6dO8m5fdn
yRDBvHPqCIaBtH/2SCwuVuluAKR0mzBEPZGaLbtb6I3rrCTWC7NrhDIl6CEg+BPrZCsnQGcpMAY0
jkq61yQfynOWR/djZZKeXrtfR3kVYDQvdkkfqcxwn7jZDLWrjdelCVi1a+fm2KdpRM1d/7yJ4aMp
+FZJT30iTdHLwDZCGoDfxOWNA/7eG+EpiVd3msZfs12vNSsmxHHOcBisbxRcKYn3oEDtdiqudlA/
DF5Ks7EugKHVyFNzjuY13eZ1OWKFrcfg4sZW9UTflnyH1PM3VFOvXUYKNONm1AOpG1wQHL07Urbn
JsYj0ftOum2LCIaOKoCBNArFQzAx+mi9ixd5a22WaJLA6UUD6ZxpFTLbD2NisxhJINVdrO61tc4a
z92gKu4PyrQucyGda4QsmkC30dHPukgI40naeEdbCcDY0nqEPQt6tHsQ+USXHhzFDrLP54bF8CXz
jLchYv4SoPk8x7m8V+kiXgxJqrCZnsKQjk9j+CT9zD/ffhSGwz6nyqfCj2yUm87PhDUqwmHUc6vR
qL7q7I4qub5UWG8/5amP7hQLtZVgb6jy8EU64XPBgXCOVbj1VLgc1TnNuKmgxZUn3T1KOHUvZEAO
hVlwjt+aAW1XA5MN8NRfTTgQNi1nLmQKGF1emmeGLGQTzi0FCRCIk4vm38qNSwN34DWdsvyx/SZU
s6/SOn/l6mxdKp0QkNPswVFlzybKevz0mpGN5ehraLVrDKZqDzUfYIRq5/2tt2C1TyxRjIM5ynQ/
E3oAdC1dmUGbHswfU2Ik5wbE/D63jeeq457oXczLVnjVZX406tRHct+S52mJL2nTB1urJM+qDjCA
jwFd3nQSq5Gi1ncqcnc68tfwtNjrXDRrGjbpQWek6biJFR1QiCAX0iW9pTLAFetV1YbFiAdgoHk2
FVEAo5XsusT2nypf7+0OrV4dWHdllX/p5kVBM0j1VAH7qsYRrg9rtbOsXdIQKxqFVlp358ZI9vUk
zPukqt/YBNjLZ0pwbVsPdsKfXzGhJB+2LHdNkHnrviJv2KYi3qPRbU+AWWQyQdpoPHHRhfHNGAdy
3gI5k4vYEveXvmE9ng5JNGoycLyBxmp6jaqcZJli6C5FgJE4mvryrs2/hXW1SQNRfgVIOED9bTc4
fuKrzLtxWwk727nAcNeVl4J9mjBxGKNlf3aJLKPV8Smvi+hUKOPFlh14r5jzlg94bk/GAZmp4fzY
TgPw1ol8SbfbDsmSFOxWhLQlUXZPQDv28Opza0p1qrGMIc0zkdGk84BGtuqusDHEdoDduAKIZY2D
e8V05F69MP9exk1xrANt3DPsfw4LRh+069q7aVwFZrSaaQY9c80JARSV/lmJbaQIQzBwaR6G8Im+
d/5sGL8K3ZFJRu7w2lmWOqPMLxOdkWthFihx4pS9DXTdxcvt+wxg7T3o5PKuUK+/74iB/QJJNlgY
BHueU/lnw0awalSjs/3t1mZx9pKKkZ3EioeL3UEXGnpNZEyLW/1muBAjFZRQrCgZFdX7wETemHnB
pRkYWYnYqC/QkT71I5080zIfagZWKuk9CJ6Nsfal1dKJEofbSpE/AdVvZhx81fH9ZpzvA7dDYOv5
e5HO/do3dcQanebdlE0PbsyKM44e28Sa7vkEVOiBBqwgim0e1dMWze++5staU9NYG9Sh/tWbm69z
SbjM1CPhgMPo7Zw2f4+X84nvE1nVdMZjrIYMfbqeSMvxic0kkuRA5DT0wv6xqOzxytzA2DcjOW3N
MnaUisv+GKLZcyQxSUvFWlEWI4mBjdZzcaDZFawM/BerqsspS1V9JtqF5hPXYbgeaLL8aptF6ty4
fbhVEtncMOA3429Ck9gN+6CnIRdP1tuwwEWa8TsNzPygHZ2QE1wGa0u2PoRF5Py26OyLHK2zNOfs
nnWyZCmQAkRJIPTA0qgxi5IF13au9UJDf6DTTY/14PqjfnEyJ3uMOWXFWiNq8fXzqFyeYaYBujKi
MeRSnqUEgsziQnMBo1FGSJCudbCJ2h5dDhYabSXixbf5S5Hwlg5Eo9KmzTsG8qdn587RoC6+q0a5
phG3yY3U+2LjUfRJq/J7u+PE1Adnazl5lr7ZH0y+N+JW1q3UHsWflZMhmrYHUfv078rzgJoPF23i
opFe7JMpLUKGWKc6brKHgX7G2pto9aou604SuQUzTe9OBh3xOCy4Lq0nPkXelyn2uje+rNd0DEbm
Fe24cu0edYE3se40E2eXOGQy2fU3RzTjXRTsRRkq1s8sgGQUUn945dOcYEie2n3l9vJd+MZ2LNPn
UoxEyvZe9zDX5dFplkjHpFjfJnN5waEO7Dg4dJbm2xMpOJtGWHfCyc6+fukdBOi6LkJOkIW+r5MJ
gZY3vrtQZy5ZGG1EbR8MVkqXwvlmIMfdxz3gU103XDZ7f8MEM17rwkvOXQ1dw7Dy6K1ckJcJ7pHK
IlmsauZxm7Yp3ZAYBXMxOzFsKFvuK2ghYTeeez2MDy8xYqWz6ySrMnujdGo2iJkJ981bQEDefAgi
m1GJ4dlHUZWvSKWncwjD5qyZFE3KtU/9mDfXFsHKPgzISQQ5czaFXZ5vtwBEVucxt97iBtTob/SD
8w8IxDTbOENBOvRZoa6+QWPbw2jbuegEID/otRDIxoI0Rjnd108j9iEmyXzN1UBW6pSFCwO2wq+Q
E7GuCRtaNz429jYGszdVyURqari+2csqxqvPc/YdIdZ940Teu2K9koTWu5z8/skuAGL6I3DGbpQr
6Rn+2c4XU0FKM1DV81UM3fhoZ1+QJbrPcLH3jg5h9pg94J1zLVW/sWoBJaj7Vafl54TKf8/4ga4u
6nUuyrO/o7Y9MTKj/irTUxpPnx2z5DSXBNMGtD+LyDL7etNHTLGmPT2mzXV2RuIMY2ic4QgwvQlg
FwXJ8JKEmbgYCWdK2lBfez5IhlZvhZril9XB9HFdDuPW9Ba9SnceHOettKYn5HmkcWX19yydS6B2
xkYL11p4clcHnOlGdbh3QyI0s1SzMAyGc8u46AzO7yL7ON+MEhuvU1N1212PXSMkhcu1X2N87yQL
B96mY8pN95SrQ0ek7m+JbCvuUsCbu3QRLkO3lIwDFwxPXwJix0e3Rd8d7FRJ9yQdbYMA04RZsnzp
i6DZxgFnicqMMJ4znYL2RBxz3pfxSk00zNvQoq04dhG29DzbqhK6cJ/X7mOaegX6VPeYXdFARq+2
gu/pcrZfhx6KFGDC9EYr/RVpeHMw3VNsGN6VVhZlvzC2qTLFa1D4P8sGXRTXzf2CJi571aB6D1Jc
l/R0Z9flOqDrA8Kq8TAiQagSGs/NcLBH0zwY5TeMLvV+qNP7hIYs+WeWOijlbZU37vM+87+PB1W3
23Ee+6datPdBsgRFu0axGXv6n4AloFrmg71J8tCi0hbWfUMabuZgWy7rzyUtNXLCHZ/ziyRSSZJw
NEas8nxEEzqsmu0hLDp8Lx4I2CkOCev0y+I6Vf33KbPoS0b50db+a2MxImmAc4KVznCLA7/adtKl
ocq4kkpabLwgJCmcqW0bWS1MlPY9ts07UavyoXPFzk7H+KoC60H3yUyjtog2nAj1KYkx1JuVyTyM
+RPrv0XzON4Zjg+PeVZPNz9B51gvCDzrY9dRFzlO9py19XCYK++tcxb+lfQ1LhXjhztypSiTnERB
HYbYbUZsekyd1l5h2Zeq677GbdOd00EvAlL3t/H5/xNR/hMRhVEsbrd/Q0RJ1XdMHOk/A1F+/9bf
gSiB97ebt91yhYtJPTTxrf49qCUUfwsCyxNhiIKU/XkBTPwjqMX/mxngkAks/kcQpMLH+AcVRfzN
ob9phq7nAFEjseV/REX50668YM5dGwKLzctZnr3Yav9iBsWDl+S9m9CfWaZuOBmme6dDSsI00W2Y
ngX1kNy5pD9LhrDHihYeXQ8iiX3b3PfOeP3L5nv4bfX8KwbF+pMIsHwcX3hAUBYHqGf9YTbM2SgS
PKx7tik9NlriX8rE90H78t6svkKzkms3KDtSuOX9GI7Fb/bP9+n/xD/r/+L9//Q63t7e8di6ED+C
4OZG/8vWgBA1K2DBzrmdovc6GPpnd4oOXqe4gpsRgiS4VptBdheqxv+IF/jTwcybs6vAQQDjYPqm
88ffDqU9ifsc9VC+SPToKwGh0YCtdQ/ysE3Fi5HFZxxmee0TnphlP7yywOyd0TJSTre36VmssA4k
9GbU/B8IE/9iGl4+nLVAfQivAFNzo+v8Zcsw94DOaLQOYkjVMjlv3t1lutw0kbUrFcK6XlED4zPZ
GNhuNkZa7ot+iTMYxHNRG/pYEbE8TsHu3+8wN2rPXy3DfC6OBisUrmcFHike/7z/TnWBPnhKnXMy
RM4er8bEdRylFbLFXyDxCAs3s70tCljyVBMbVQzo2rFenOqFb5IfVOYgIlUDrpmGQRMO/Z1homEd
/Ti7N61TGA4bZ+rbZ7tuxErjP6cgSa3z6E0/vKT1Hvv6new7/xDmziGdNdrsNK6/eF1I/1c4T0Yu
HzjISNq2qo3ZZdajZ2Y7kjol/GH92MfRL7WssKKaFFKsSTYhluQ7U7abogov/35rWf+ccACVIPRA
9HiECFnkXjjiD3BEZjHhwSjvnNO6NplcKGfjuYwl6BFAFi+ilGKUEj6tvRhgevu9xkix/t9+EGsh
OkC1XuhOfzi944wrZaK1c3aDbjz1ZnItwbA8zf20Zwn2TGd670qtzk5E9GBHlEBgTC//fmMsf+s/
7zmeCaiBwCvf5MD7k+aRMoMwvLp3yL1Pfhni4PjVvJ56fXTC8MFJGewI+Z9Ob/96tuU9PUE4Fv9y
SfhjbzWHzPHBNzpnnEaHqa3djaEEspfgAZKRsaOcn88lAyDRwTdEnXBlYsGSybLfEM78h0NH/Ov5
xjNt4ZNOZINMuJG3/nrqZ1VjDbNh2egCugvaAPtiY/wM8D2YWRE+mYH+7qIG35DwQFgJKundPFRX
C+j6Uc1VuqELZl37jgx4haT8NAYaC4VXPNlgZwHNYJtp2jwCbl6DY1d6l9ecvK2BKpPp5n+AGoh/
PXN7psN1DEk7N4iM+efzQCQsxJBe7pxp/7L4m2V037aL6nhKyv2EyrtZlrFy0Z7Am2bGrZgcRpq1
eS2bJ1Saq1Ey6pF9Xu0CpMZre2zzTc0g/diP9nlwhUFXKd5GJmY57/+ydx7LjWvZtv2VF6+PCnjT
eB2SoJdXSkp1EEq34d2G2cDX3wFk3aNzTlXcitt/HSYJiUoaYJu15hyzwA+tY3VmOSbYp7PPIxg8
mzZODaiSjKX/BPiBmvYv56ptW5jzl9PV+zsYIUOApIqs5rzJnOaotJpcngUFMkLbpOT61gtV/QeG
1L/QbpZz1HUtn84fy5B/IZKp2m+r1msIPXMCVCFCTPdQF+6Nmp534CC5C7AXH1Dt+Jf1xgfm5/4A
eF38h0n5b3MPEz3xPNBuApsVCmCPv1+pddxVJBnU2rmLMm2fGPqTnQcIuF1BA0WxQTHHVN/XoMmg
XkJ9MKVkJpStdfRN2R+oPO6EaMUTvMj2PzCBnL+OqMtrI7bI0y2MrMsJuKzh/nwR1diVF65dcEYB
RdB77oWG04G0GnD3uYIUq6Enk4vXdqN7QMuMDqM2UigCroadGBGckGIBXX+wtMvoJDQPVXJ0kMvv
jaC50KoODm3FaVyWjndUxKsHrMo2ydI1UCZPTCcHsdeEM8PonSvJGQLpPqgxP3GbI6qYAOti9KAL
wgqEH4SldM5dWwus1L5Oijj0yLVnlMUFVItM7UFgFyHLowyNaWLu0rQKDY1gSrCW+v14TIyquvzP
wzBf4V+5SstWzmMO58INdMtyWf399TMsfZXaqrDssxAG1QbH/aLPMVT3hHQGtyzu6ASOTNq9jryj
I9ON107lyqXU5A8xCM02G89pyjzSoFUNE5/tm17BKSqsCS42WqEVSZkQdrRn2fVO+t1pTrORc4dy
IvINC3uca50Dz31QI+0LKjzoQXFPIjJhw52Z3rn0ZXoY3fG2ESAiYKsikNI8eY5tgcY2iEjDWOOg
DWTVIOLLad6uluP1saJIuZMBFmy9tZhkajRHe0h9W2uu4xOE8yFcgSdJTJ3ZTzAcj+oY9eNEFXHe
E0oEB2AU5RZZabdnecApNGaXriHkEOTGkXEjeXA7i4ItikewqK9Qg4fTHBN/7TtUzPX4uCyLCOF4
n2ho0hyTT7HZ1JsBo2mIRUtta9eNkF6z6dYL+75jDL0bta7aAaeJQ7x48MNpajdpLK+FpKMMG9QL
MwKeNt4kgyvZw0ikAtAI0jHVmTZYtG3mHDIhjJmdXmjl2YIinjbmm6cD4k5En2+tQX0QKYEgF2hT
mb5ZzhGZehIafZfDdEtgaNj0ZuZRf6XKAHPPcD56PPphLVMKs9pEtrARVQe5wDOUp2voKQbrvK9K
uhE2KXcnZ7hNesu9kUF6mFU1XMpWojxB2D0KmC2VG9G76bpDMEfuGdzAl3SRcqMzO5qOHp9wlfws
FZ0cpABNmHsLzKhKUHIYPQXduBP3eMkguCPRtHIZv2fldGf75ZGMouHRM/nOR4uFfNc/uiCAr1FO
FIxwojJs0txjGR8/21njAYWLWuqTLDyKoj2g1+xOsANzUiXyX9KV4lEbol+RbkLydbKCDk0eHFRH
UKV08vmmFC9ZjRUdF+Au6cmt6HAFbczZ99/GuiXXp7xp0nGBFdg1WbUe6WGRN+J0oLZCFbzFnNOH
QQv+TYu2li+nR7+ID9iL1a2GG9qihRvOtU4LnNP6ZFAZRWmgGaFf35rNXIZEC85HzjULHwDdPs3g
u7ECLDWxWfpcSmQrNqKvf5/hbYmNuog4UwPuEYv4K0haeanm6kcgmIODYK7uR38xoEDBruM5OAgr
zYDq6FhDetfYSflN49L4ElkEvhBrlSWE6YysLCx20oc6prI8lsPNEqtBsbR5kpY4CHuM7ju326WT
1Bg+CmMXuD+T0u9Cp2jbvdRiYxtkQ3WicXCRCB3QtKfx3p1T8TClzQcgW3lsJTox2DQfEUpGBozg
lsJic88brDZ9ijad/LAPO4imS1dUv0jQHm8ElHSir8H26nyrGxQdyTNVoCtxK2cJFfvFjp5aM+Gs
6HvvBzGJoMKphi38Z5yoW9uz2jtZZsRCFsU5JyICVeavYDS0G3paH7TPmzvbGzZFP38TermY9CcZ
OplVHbKkfUv0Ewpg75U623tC0pSkMn/nVnTQRSTs3eQH2U0kgL2PngWpi/9QVR7MhkWvs8qJQSrc
9ihoDjp2r1AvAlJz9FjHO6mlV2CXLy3b4YMzIslvidViIKi+FywpNpnEl2kY9X2dCQl3JbtCk46Q
YuIzNOfySVdxtHcDi3iH+T12Fil2Q4PA0LwcA5S9i5rhvQWuT5EUaor0cLJjJEAPtpBaDfea+MaR
vLCbFJfKg0VqUOSbe7cjYMnGrs1lV8mwXfBrGgDw59I7ChJJnnvDGhA6k0Zkp+q6dgsa2/4plkw3
f54yttG8kqHsrYe8rv1N4Y7BC3Lr6hYgA9JCLx92Zaw7oDq08ph4VNgJKiIjqnlVrNCAzIiWTJde
XYsheI5JF+N6Gw6WMuw74Nzh6g5olASqWDrTs7gqfWB1beuS4FP9NqlAng8CkbuRir1hs6cuYC5I
2RCi1Rn3TdT4uwaiDqgY/0abaTgA7Fw3ZyU7472J4g+ufRujmfUJNsOH6G1Hc85ZLz7NEhS0UjYF
bkanhwxRdVUq+u+glqdsvi87JL2tiTC2KJI21FP5TJnLI1IDuxi66feocKvHAmreNu2gEriI5Bb1
n/U62AatbnxaSmNwshANXAtT/pxxohFoYg2nMorQwLMb2oxO04dldRjZM+xiFKYhMnDFSWI+CA0k
gOuwlwjMKObSxcuGgcMO6zJ/9jSVXy15nYZWOwZV0+9Qywh6JnPNbrFW99JHdm1DJAI+4lwB4XwJ
WoModG0gqUcI56D6mm18RsxPDEMszPHeEXuLuE/TirNCXXhnjlm/yTwEQ5gx3ho5vaHwao/Am3oU
dM1XrWGZLdDq49Mq3FCnMbsrARMesxkJ5dojQ/wof0ypKRggE/2SITXfYJrNw8ZGW4aPcedrjnVt
Yu+hc5vizsfkgJavVnusitdh6NoH1uEz/10gwiBy9nndxpdc2g3w3LY6a84eWTvmnpj9izWFjj5b
e7eKwXKXFjI539LDMc5c5GCK3aXV7exAGw4o7PS9IkNPo8S9wayIbw4JG3l9acv3SP4eOgV2/zb1
GwNP7bXBKog+qKacbObbdh7GM+OwXrIlDrzJYz9OcrBbdWjvA/eurZpmSyQCmVl2jALFNfQLdrXb
oG9/NKaF34veFbkvv2FNStqhnaX9rYzcBEN/FoTtENymjUWhb66rgyotKK0dJS+TWiqTv5nuO1W2
O7Bwyzo5Wzi7ZFEigB5DX5qQPAIbLZFVRPvCStKbCSCGuWkazQlXPBSULyQZyDnhXX1FgzDSPg30
LZU84Jdm6lxJG0AfWbTm1c7PhPaipCsn54Ry3Q8jECI3ihn8gMWMunvr68TqwoqiGkXvIoAN5P+K
l8Rb6dvvQ+n+qOuU7a6th2WEDAyI57dMixK2JDjaRm24H4rOAf6kOP+JO6tbqw0jkKu6RcvYpbuJ
ROqrqQWnTl2gA9WHwqh/Aq96twKTq8skPzFS6cFQCXOH/b0iIQiBWvHWV1l8HDKSS3QMc9JwHxXZ
EvvId4gUKeN3170sxTAVW8S6VgqolPNLlTNxxGbxzff6V0dm0KDcvZsoEq6rQrCIIxlmXFq2s3xS
XLKhBDCHVfFd+nV2KJSB+7kYNqJR3SkPRLRv7XLXTqh+I1hpdtPSmErljWb66qiXZOQZ3d5/HhDm
bFplvfj8Oxl8bdDf3okWdPe4jcjioAeZO93Ed1196MX00ROQ10/Gdycc8GyANwWZOBGAWfupvbVr
+1i0L7gpzC2SXqzKjiQ8wPlhEly5lVkL6MZA99Xn2UbxZVS2ZIkdwMaqapMEBeXcEjRXbccGc9CU
A+azagk9M9X4WggUG+G1wOorHwa9gR059aFhdcgk0Lb5+LD0CQkVeIq4TdDXec21UbQzcdaQpTCK
dlfmDatfd1ctaIGc1K7dmFS3VYotuxv2nmmQZqK6p74mGCRvzOGEcBAtn24HxlYaxJTZ46LzHHLi
INXRcNHIzmgUti6Nw5i+MmE28jiZeDoHTNHa4GRhrSHrKujywi6U9gYxIj1hpJRGYmghm76qSzD5
enm8TQMk1u5812SEsGRf8dW/FzHUXfA17rZD7GA55Z3m4aiL9I70UwZ0dmo71ojgy2RCriboqb5J
frLjPdpkpIWtHSGtbe0XJoZ71qI/UL9XjEnM3MKrd6w7R5wv3oOvIdsxyfeyWqfBUdM85qVRIran
b5chRmeFvlFddioqfC+9YpTz9GOtNT8nhy2GVRF40dWvgOjASVBKcqyCZaXQDIDG5pMeM1oUBfjz
2asudkqjtbCyJ3YV53mUFbK5klDfqDyUwpoYx9xj0NfJLpVWSaotrOGcVuEhyn4gKPk5KrSO2GK8
vZzSw6S854R0kDBrYiaCNAqLIrZ2rhBX3bCavdWZ+mYAsYVFMXooarhw/vhYswhm/IB9YZNdN2gM
lUNLmZ62j9hDTnNJwwD7CYLJebJGe97oY/RlbK0fVo2pyuopnBdevmubZNg15l6RtRpB/QaRAA5e
VEw/snML6FzfrPJ+zhEHj4Hm7DIvFJq7HedyoVNZ1a4YnHFTVd9yDf1bVwp5RF2eDSMBmtXgbPIZ
7KLWhMZUymuFDHjsDMIvnXbrdvlVsBAkd3g4ll4A3MGpPUZaFb8iDGzkrR85JB+PSDVzWz6YaI1C
LSJ0hxdygg4DPUEH9TcMiP/5cxAkM7tubwleZ7eO3nmIEdxbDvA8Iz877leQ0KRMwcAln/MYpaaB
5s0pCJ+Jtc0IBXbDqevz+We35iAgExpsx22KVaENa9FnN8FQ8S15r1RAS1epD1i4TPUBK2XfZHbp
rWBDTkxHyL2N4XpLWjvmYNJEST94tMFkbeoMd1GEPyaUwr2mLbNrYTgHlNWvFtJI1RwGASfXhLbo
ucNH67zlZveDKBCWJxBAmMJMNfU7IW1sGkA52eVY4NyMa0Lm3zbWu25H7szZHuOjV4iXUq9/EdJE
jJpCXjUGbIcdf9v5+a1glotMZI5Z4N5r3QQzNM+2M+Xpo+fOYmvqweMIYjSX5XClBDo+iaAyQvYW
sEsCqkTWDAbD8cuK2QeRgKHnR8sAIbO1MEmSu/xOxVM/txFAXtoF0S6GBn80hO9RwlL6vtfAJOcQ
lrZNQy/aGxPzoKrmJ8nmxo3rVteBYfhsJCy0d4G31wcUzyaJ1CjvVXrL30lv13u5KtPbWBT3FlDe
0+dxdPzks85oXGz47+yodFSEJtfF+nC9YVMCN9dzmXFrC05Yb6dg2OTQHYa8iW9ry8p0VrPDdG6i
8dQtx9r12NTFP7AYxsdKteJ2NLUjOh/97DWxuF1vnD/uuVakYxeb2o0S/hdrdN/s3BqOvasoOuUS
/2YstCs9Hx6ikrlmtcMphPkUe9VeNIkZ1klev+f7qu7rjdTy4lgmw8g2cfI3pTf4216DRGEW+ju7
YrXzjHncrwxDl6/QEGFS1D9kmS4uv7TbSszemMeCkv2Ph6FoX2vEvQaE7mUx3pgJtBuyGu/MWxpK
ue8dCCKUtm9aZyRmmQzSnOYhA2dh7zwX9YDTXmfg6ZtMUB9zmGYypydoWdwR36If7IrYaN24oygj
tsnMbg43Yb7Z0KXNcCqTcdoO07NsrA/4lO6O7cmvfl4yqOyGC2ipMcYWq38AyYVDlXpLSZRCeuu1
J2nP8aNvDFdpWvE9VIPMSOKb0S4PiszKG0u6w3UZKccJqVECAPZklYuNUmAQ8IXUTzg07F0F0Axo
RuBfVN13V182WDH78k5iHrmtRV5hOYJJABBiUVQmGsZd42gTs7gkKpsnqSuMigVMRauKn+he3Hgm
vmPfR8fc1sAsFWzgO7eHrSXbBz3zgmPL0mIzQ0d7MhwmE5Imhp1G3OZFOsWddBwma5GPxxSM9jHL
JoI2xk4dvJLww6nmEo0bATPQSE+qwo+kocWS3QyBjnyVQ2sO1b1OqQz8aUVyRyCvUUpgnTm+FhAm
drQ3HOCxJT7G5o5wq+wKX2EjGw9GXZ3Ee9/kJWOF8A/MmyMom/tSl16IMNR4AHibLbqhMUrE6yCL
W7824m9Vve98MksTF/113YAb1kxkkVwtX4kRyY8kic+b31rViXikyvuSeh3D+6hgN/BWMwPonmIe
EFh/nvL0lJt2dXHi6nvbtBLcZ5Uc58GHLzoxu5qOeg8G7wX6GR6H1iiAYcTxoS7wMioFJXy0zixU
s0Pro8ij4YFKq4QPyOY2swNxM0735oyzXIlRENMFaAJxLNAZSZY4HUHcOE47PdYs7zvRNxciDF7N
qtC3icoduA9I3v2mfAqQ9wda1ex9l/m/6/LiWhXUT8TAxofEjVecSh+abyZn4PGP04J5QHDxxcgd
42Ioc9641OjO0Em/6FNcYSeyTmy3/V3VGPZ23XyaFaHv2DxvqBSJ+14K1IMlZrfMEs2hoH54Q6ah
fpPbqXEj9bzCM2UHewlDdoLZx8H1d8bSGW78pxL/uGa78iG2ddhugK/3CT1gClYsAbYjTv0JBx7u
GLs7MRXmm0rhd9v1FeDTamELF1jMQGvZ5bAZFJ0AxJ1UR0px8Pxno9YgVYIstOZq2lYlPtSG7c9x
HN3nRRN3bNqCPHPYri5l0UM9wmb28aNjBsXu2ZkjkeIp22c8G1tQVd5yHj8CqX/T1Rumz36HeJAU
QSsD6qIPfAcx0vxaobnG87CzSpaeDFj64vTCt2MlXI28WgY53J8ijVjZ+clxTPHyF1X8I7FIGwEt
btrlDe18G+CsU+4LG5xjexewISPsb8qJCc/i7xZWq3DGinmGlQdgETqzLzXzjFnMPenipUbIfV5v
uI4eZzv9bmv4TitfNQy7lFrILaMPP1KzX+9Vys7yTZ2aMoT5Qe20g4+vs+nfBVakFl7xxLrc4VPJ
fUqa4OXH85CTmuEaZzhVyWVY7GIj+/6xI7GvAongGxtnBOsHr2DJFiQ226qpn/jWFfducdEZmnWh
KUCzxgkZMY6eIM9PsmUTYk7u0zS636UgzzN11/HVeB4b5RwGo34Y22nYKobrUDnqLkkJHU8GEg5B
LYDXX0LxCOQTNuOXtBAja32Kv5tIOs/q4En1yPtsdfJsedHmkV4VS/WdSy5gllGNbkT1C46fdmH0
P1KFIyqgt6dj5kP8YMs3udZ4KPs2P2Mf/FLPXvKQ4JT3ITz0duOCAeIVK0dLw6FjdGRLRjhnK24M
l9ScGngv8IiUVVaZVoj5IgvHbihyL8FOwu6vTrBUxQ2u2rjNAXPCEdM7GAU6pQjwysGLNWjmhVzX
J2AUSwVk42nCBddCcd8XCy5zDO70jAJVkLfvA3vJE4pqdNc5Q9TAyZ1OZAr2dgjStNnMUs/2fU5+
qJkCKkLJi6iFMthkTme2nRvMo/O9RajeSKg6Vf6DcG2MQC4A9LlHj4dcdCbl3IHvHgJ7tCmDgG8p
NPoYTm3vUtYkMMTAb3pgBSPN+poAqDloeXvT2W1xypWxo3mL97vOD7QU/G1c1GRXqO+U5jR2a5T0
XJah1BeJkcZhMDc/dIpERY7dZGqWko8iyjCuPzw4vLexepjjyT7OmX5viJpMwgCOwVj6twnB2qfK
RDXca/0Gd0W/raqWNrZBbobZipBiyIA0vNjhAMFp5fa8Nz9mVVcy39Tuz8Yu+j2AyQeLfTYbn3Sb
a9Wry8SwF6j5fcMGQxZ9LQJ9DBsjAJJTDES8Z/D5QeUT70q6W6g8yBvsq/ljNFMw9uycunoYsija
G/U3STH86AYEC8ZBRP31UdgEKXZm9KN1tZ+OsPJwiPx8w8LvPUHPA4OIxTW86UX2zD4oib2zDv5y
zwDxBUbDE7EWIoTQ8XUsXJzzIBj2UNMhWkh0DRnD/qHFP7PrCu+Y61YINfMlEuJr0FojUv+pxlPj
i9004c2sIHaEJbvVmGT5PItoploA2bVmQCmj8nBm3y6lZd56U/qC8YiOR9Y+pm3/fVYdp+KvMWG1
0NB2MpOxvkQlhGC6e35KUSTpw1l/w5xICT9pGv48FLMap8ccDAloLncHEyG7sIF31fg9qJcSBx3p
3Whn27QFvKBVgmV6soUHcaAjzIyXK8RZxnQ1KFHskZHh+MMeP8ocfFxb7xAnsxtCE3wOasTBSYHo
fYGlz5r9Tjisy3jgYzJIynBy7SoMTKvdUnced1NkM1jgzqYv/MtJJ33Xtk0euhOqU4rTlDyMC/Jy
60DzlTF+an4gEePyADimR9LE+osnoEvjemf2xj4zKAKN7McDjwX4PFDIACcILuOLVlQPwYz9TdO7
o+xG/dzUpLvX9gQjQr+ky0KS4tfCI0/okVLVphGnWiRgRvqk2MJfxmpnoZ3bTSy9obWnrElxJW1R
1mA6GF1QFlB8zk7ScgY181cPP/sXnETOnRsPd/0QiAdTRsfAGbNnEslorLaEIF/HnDEB/3R6MDX6
yaMOiLywp+EysrYzPVHt++KE0LK+Ssx2gfOl9P0PN6/qoz954OU7764mCyugTr+fsbbv4UZdx8Jk
+2TI/A5f1aXoLfVU0DLECd89z0KLyNQq/avdx6yv7N1Iwvxh7u3gUHsslOpCppScLPbBJrujAj/W
nBBPIV3a+VNJNkmD5yPojS84cFUo7WxXZvVZG2zx5MzJz16zKOVUc3lTVOrW6f3xMOF6DPW6+F7O
A1uMVEooIP4Hki1zI2pLfzHFHG07aF9mmcljnSQIz/2Ghru6L1lwnbHMXWw7eK2WZkdkYklX1Ss8
L2NDc00cWZV+NyveTTWgWfeLgpbRTHpBl+ISqrrOojVr3OsCQBJoQvwBNcuVhMgOY4A2QGpHGRAC
gqVjW5T410FLxtBDKp1WMF2iFRzmiPJHReaO3egZ6B/jxqlwbFnJcMxQk5xan1y6ysq3eVxZB0y/
Y2g5zND0kPydhLDGaqIWx5Knb8rMBxPQCzBt4DyoWfUGiDXrG/3obkt78AGxvH2w/DzdTm5TAyJs
0R+W5Kmm7gSYQAu2WRLx9VC9TJyaDpeyH4RRHFxsQ7cgdBAvtDsnYXTriSTYTBHZ9rQWzVAEMKtq
otv6JHjsW4ccTGGhTVe+GyJM3cqmuCmdkdj6KTuj1RFk2ZDcU5U9bUn64UYMRDwQTLpRPHlo1c2v
cPajbYw4IjdVjc4gO+mMnFs/oSlKQTcD/nICwkiM9Ca2VUsVkjU0FcGdTOWREJb4bIUV2bs5/Uyi
vuOXGkcBPv9hW9G52eroUsl/zqgXQA5gqsE04wA93Jt6C1BiRh4VzG59CeL0QqzKqRzat9YrysOw
9AZtonrJckh/TQmg0Hq0vikn04+9P5/tfGKH3gix6+R0aLAWXtvMRqWo8AB4SQwFXMu0p6g5+Jmz
a4n5oSOEdsRd4UA/Pa3cClXb14pkgB0SFXsDMPuQuY55hJQEEF3D0sZS1WqZvFHPbG0Qj1rvJXTP
RoqtYxBOdNY6KZtt7NacoTEsFsqg+CO1Dn2FgdasYXstwSBgNe1PKeZ6D8MHyEla4ho6pS21cTYI
XgywtGDzKTw7NFsy8vCPpveIqJ51VGmbKjFv85FEClxc5S41m+hgNPCz3kyFe5D6THG16a9rKv3K
LttndoUJHbXOr8YvjTD1kQwaybFICkEHJFmmDYmSOhjPTKC3Q94dbLald47EvKgZkjCmtt3mrkBC
29fXwW1vBrL29hBNLvZQ4T2eDfafs+FROVhhTHx27aSGnTvAvfSEjJm8JmMXDc0Xb+JSgdz4pdb7
mlCHkXq5Li+zjM1dhS5j5wzOfNvzyaGn6c62x39dy6HdAHaayVMWNNWS/oQu5ijM7mgFjckOVzO2
FCRaWg/sXVMoixs85FANBLKrRTW/iVM6KLifsAEVVTil3nQ/OjqLzkj6od83V1QLHcEv873mljK0
2IVhrKoRNmAy3gbSxmVbG9NhmFwS0ExP7bDTsQW1/OicDS/p1pW6eedVWkqWjy73nkJBEsPl6PsG
7yMgiXBSdHLqgZ6JXwyPAqngE8yOS9byuTVGGp3JCyBNvg+lNrySZ0yWl3BmOPvtLhXBZVTBF2dO
vxl9fGRd2DP1pn++WY8Nf/3BekwDz82MAIHS1zMttGua0Sulf0Fnpx5ePMQ23F0PrjeN56dbrDjj
tm/L9lAh0YwADZ5TM23P2kxKODMGjz8PeqD3zg1zF/EYy931N2XEeRZ3NNkLz2P/PTJaABVrJ7r3
PLso50tUMU1mesVrWP/neH056129gJmM94AJpKzPnzfNgBXwTwe9iXVo4qbf12CAhrd3nh39sR3J
pLCdyjlopjysP/v8BZIaXbatJF9KWjK/X60hZrIQ1xe+3hCf1p69frgOTZKyrHe7c2EqbpaPfeTy
zwuCbNa8AtqqZOxZxd6ZowoKHdo916UUujxaDxG+WO2lsJ/sIi0YQUUG6iGrTgkV1o4iPGazCgDM
cYhoszaF+HChP69Pz5Zvprb9Fszus7Tx9oNTmck+R/Kwquz+v4Xneap//r//+/FjSZdPcOgl37u/
pBO72DXWj+q3B2T30X38n59lRwTO7UfBM18nQn5K8W+e89+Jxrr9D32RR5OUxt9arTj/NPAYhsGP
PNyJCJpsFIyf/h3nHzR8bDShiyoUICCSx//27+j/wFziEarFiaMjrTX/N/6dv4rYHR01LCJ2K3AM
0+b/sZastz/ZMuBF0uMMsOxazVvcbcERbxptXyq6J/dgif70yfwbd8xqBvqUzP/r//Y3sWuD861W
42IQvpl+qWHjvlRQlhgvHgCYtOXGea3gH9/Q6nhO6o39Rqr3T3FITmTb9ZsWRto2vo4vxpUC+Inc
8qWyhY6P2NjwP6lKDYrRf9FM82JRtPO9mZZlB+RI/10zPRmSah5iAMBOOkWFZgaztdwEo6WIalvU
m4MgwqzuIBdY5TPUbHXSCGaBMNI47bkzxva83mOA7lh0tfYuNvGYI+cgtalnZl1vQA6n+8jW35u6
VGdq1+oMWRtCSlpX2/VYGY3uhuZtvWvSINhliQR2txQZZp+yA1vI8rze+CtcnjV3GtqIiTbWQohP
1vGT/RqRU8vj4Y8MFuqL9yXs0P06jICPmLeVUdMfbbXm/HnzO07HS929mKtbNF3N7xQdEKHGAR3n
8fNQaySk2M2Y0Dd8SAHyVypjeq5TI/NqxuW+rwlmVp74Pac43mgeS1a862BGkjvFM3e9XQ/oy9A+
20NC8d6YgIO10cEahn21jOJrssvf0l7Wh7JljWaYJ4e9IxuKmGF7HcbXG7QzzRnyG4laeoIreJmN
1iCe3+E8n48rFOLwF6LXJm8WLKZJySxjeG87usDUZvWki/broW7W8I77puWGpCN89fVGnkWX/fKH
tEH5yqP10Hrz+dBo0jdnpBGlNR31pz/mAiqGCv/E8s7Xb8VvxRWwWHJY3+9npk00WGTarAd1P6v3
xZw+fb5DM9PwzK6PvW4kEkm3+h91jDt8nVt9VXOSfr7Z9Z5hU8rncggB2P0zEWi9B1luOAwgKSl6
0m72nBdNhziXJzDJJevYgT483xq+CJX0xBQhWeBvm53Y+3318vuhtWQFTQdzORMcx2fCXu6tZweF
bvM4UnFYj6+H+MZpXgac8yLI+IiaNWcJGfO8NeJO2/hyWMr7mnfugsahBdtldFcaVnRWr8YzckTu
ihIcBbREgWwjUeeE3KvzaNOVBEJy9JbXsJ62axTU73tz/1A4LFz/dL6SUcVZu74oWRG6JqP2Zn01
1R/RT+tDJ6mZ2f/IhIokIQJJNTswMThpIp+homBbel4frjdq+cHnw7/9Sm7X0MAl6TF2xVpIn9Dn
UsBh/UQ7iZCEoKIux6m7/nRe7v3tYRmh9AjYXeyAK5PLkqNNsNhIGwTD8gddY/bAWvRvn39+vbck
Zxz7fPj9W3StuerUlG5bm8+L2k9znpab9d56jDI9w3cJ6Jx2b7yI6PjF2egFe5kgD3//+E+/2ek/
tUEjw2oZs9aAoPUewrK6fVvvToBISMJbfr7eNL7zETNl0EjX2LR8/mB9dvN58POvrb+j+QXFgtJP
d+snn/3x8buQQbnszMc+bsZTwzw7b7lGoHk6yxBlFE1AmgeZ3+tb8+gR/X6/65s2rQHtiNAvv39q
uzPjXTwto97vn8emDy/Ceq0mtnJual3JWg7JUmLAWn93/a31cWWY//zL68P1B+ux33/uT88ptb44
ELgMR9/0Dpau7TEEcJH9uz/zecwciZ3Zmm33A915vcOatQXdCnJgdBb1tvexPkqXQ/pyvuYxBfz1
2IhF67ze+7z5+7FCsSh3HSs5aHwaCxOdT2B5XjnHv6blzf/b565P+/xJtT7v8/F67+//1fIKP4+h
I4n1gI9hModtq5u/aMbU4bBMuBbNHE/V+RG18ZsdoTtPl1lvvRmXWQ+YB3hCjcLFYUAEglJsiQvE
XApppaU10E3oq5Y90nrjs0+w0qLdIyuqz583+pI/9vlwvUfV9adMwDJPy/+jgzbfljJV2zWAqBxJ
jQ47cPUbS1DhXONh1ps1Hebz4Z+OLbNemzWQ+9Z4mpTyJvtPPuRyJFStnwC+SHTz6dgUezMgoD3v
qz2b1Hc+juGkGTpMsjg/QFRT0BXPjl4MpLwNT/adTfDKef2fhiVByFuvoMauwBBn8DR8RfxV4vDx
tC27UqfxUCIQD2N2dFZIZWrPQyFHlmzL3RhK/++bFrbvJnYFG3OIhGqcIpCo39fPxkHtDOehrLH9
UZhYtizrp+Qukx6K2bs0mNODkNIJ8S3/6lOrufQJyAflfzQyFnustLhj5YSeYdcTvXEmjC5OuXjl
ssJSgnS/wOvZQg519EhSTwOwgWPL6YBFPj+2KuUFS20OTqMJpJophHa4JMcse3CN4KVjrTtNIjsn
46VqjYwlUuEeHBGfGkeYZ0OzjN83MxRsurzZka7UEUyrDygHQaE5PzdFNOzTqTj/F3vnuSM3sq3Z
J+IFvQEGA0x6b8qX/hCSSk3vPZ/+LkaqO6XqPqdfYAApEI6srMpMRsTen2m7/CFQ2OBkikVMTuqI
+qbWNdTLfK7W5GrgHyY7UUwP25uB071PRjkElFQKLy10k50obp8AUQ3MiE1w1CGcAiaO04Z0snxL
JWJIGKD09UMHhmpuqYR+cXEDOI/get0bUwoRjEuPr83MbKyzOcbQZGWjZUFNlD+qXkbuedqqiUIR
q/TkfyiaqdbiPm4CF8j0j7xXLinIll2E5jNObtSKMOkJFPrlws/4Eib8BhP1lHfml7Yj87ADvjF1
R45PgHeaa/PoaI0yXt+7xIzbPZAjwS+RkzWyUV5mzKtpbSmmIo5tbUoBUQXMQ3AywJnN0ht2RHLn
wE8QU/OIPYaYJGr9tHKJ2n1AzLtdMvbBB44PeNROt7WKwlnbaMuZOYaK9lTIY0rAQrT5sCszZUyT
Bef3eif6LAkJfFArByQ0jK3oEoO+1zXTMb/eZVLkzduClxc38GosW16WSE9u08a49C5KxXxSWNJV
DHBAJq5RHY8QDBV9dfnDs71yiet0AdaKaUaiSBg8OyGKoDTvA/dmd8Y/EZFYhaQXRorkjCXMiGcK
lKu1gi97vPaARmt7xVliq9a9pj9sRL07+CasjmsAdU/xiWPHA0hWBz3gRZs8DMnM74myg9ud4TRF
ppac5FA+VN2hDE7TKSkkGrUb2pdG/dq2kOOidWwvI3XpRy96eFbC9YSmRNM5PFvhulb5zuBeurdb
tNLJlaQHUF5Ff4ACASjWdRaJu6+lre0A7b96MnDABXZDEW5ZQzYvgSfze63MHf4Sc2CPJKnr76O3
KJbJH4U/L+t1A0hS+lKSPuL3f6ytrRGC1kO4FEnl6FUFTBDOvIX/DFu9+AaYXg/nrfqE5RSsQF2Z
NzNU8jV1XkMjJLisrS15ZSZbMvcext/1rNDPUNnC5zK8VPK3+AiHdHYwdvlXexae+lnOV3QezHGC
3ZF//zIcqgWR6ZX2FR5Yu8wW0sXgSZTOwLus+7m9VT+Ua7rsttGbvMhfigXWIxtnnPlnbdNu0Eqe
BRdraUoz88KhE3+fLaGzo7LJvyET5teA5WZgkCMcHQMEercgXcyD1i7yZqWww64XmTRzF98wXz/j
/rgan0wohsvoKp28H8MHcfg/skNxAOaD+tMyeUvJ0nHMfq7ThXFSn6o3ffGj3oz7bfPF3fKqoPis
gzkvmH3ILrvstH5j4XWDGwHcBnRsZ6G1IHOroZS1NIu3OtwEuGl70FVJ+K0gl7orB/RynAAEL2f4
qpiPWNugVy9/6NnVR5fxnVyYJC9NDaeKRU+4lgBus+k51obz3kLbecm+vgZkgds00D6lJsH/pdwf
rCuqudd0i6/Lo9kjpLh0lsFW6VCRetXGTebh77DkCTny4XhuVqN78DfOVV0AF1n1X3A+qj7UgxfO
kPVH49kLFnm/GDD9WJgOTIINenOdu0XrJzMfoH+mX7V8L4+rd4Q9QvWaRqQDTt1K/p5Ly3xcLn1W
0uk/jp3DN+sDDmeLbJpB8mJmyXuXrXA3186KM4teimG+N55aaSbtlVW+yF6ND591EMhixSfp4D7g
K269Ixo5uPP4iwMEVJsGdTJlG5iZT05+UPWNfGDvdY2/KD8AXROZkL/BuYl37VeQkWFxQPKJ3Q/i
k4t87njAB0CGQOBAyHkWKBwZZ+pruq7hFoN1eDG/tdfkYr8V2x59BRIqQC4OfP0xLgDq2T2S501w
r/jw5uUPh6+PssRNx80WvbKKMzTe17xCbk9yDA8k5ajttCtag32/dBIAO7Pgh3zsvkrf44u+zOYc
0p7UN+8jeiKhjJx508wJw87dU/RavAKjuRId8Fb+stkb2Oacsk2M2sRbvNVPL8OD8ShttEv4I50y
CnNE9oyF/AchP3PXryAgkWsa1uUzkM8rQg17eQtBt3zBdxjsLavVtlr0M30pvckg6lZk5WfNonkK
uhnPQmXOqSBE7S9GiHBRk3/hkc0B4tp+SbbgkYA34g6go2J68BY8U1/xgSeA+5jh1mXOs2UCbHmm
cvrtZupMXeGTenXeowVa5UtzMW6iLzDgllKOE8pZIwUNmHrOQ3Ph7dJqDk1Gn7uz7MDXjVzxSdsQ
GzZe+Rwe0HpFo35JSKKb8c1XIaieQn9u9yvYStfv7sY7cPLcpBvsTGBRzu1LvZG3UA3bEnPj2cgT
UMMtY6Yuikf+ptt63+PYgWLePOWT6m0CfocWygG0tXV+gdEEtqUHHz8nYUF4HCV41FWLkwVmY27z
OVy7hHfW3pLE3Tp8745Z+czZK5TmHnd0VsarQoaPzx7qDQd74W2LA3ybnfmi85rXZBo3fTQ/wx60
9qjCYBrBmoKA9wLdW8KRmN+Gyx/DOTo4X/VL9OwdvbX/bbJrO/U4u87vy5+dFgR8xBKp8djABr7e
EDzayaSK1r7mnqC25YTmOKm4OPvu9Ols1HSdhnbKlClQ7TczJPBvbHQTNxItz4GnEQHbtdMlouZN
BxJR6wytTje3qiPDnQnjdh/pML2DaU4sTjf/+WotmoAslcqhpManOWtM5O9Qr7QtKEGpxYHKd7BW
+qsIS7nZSVqMVcJUEwNVlX+RMtkkjmTDruxKSPDjuPIhnW8rIld2R/JrHHWelKLay8QeKyMvAPbq
cKkqnw1nB8Ji7tltj8WMBTQuSf2Q5y4xCCwZabsWQ5YWLwbAqhuzRDdpJoMtRuOOUJGo1f50KLi3
S5I268CX92arx/hxlVCKJ/dVeSosstm32r1PcdpunZTNxZXbRaDw4TcH3mCOJ5x0i1TJF0OoSPgZ
nj0kahBnj9mDAIHbhn5ZrZtpLy2KOjJOxSApq24y7r0X3nQUvDfVDoEAv5XPIsomUkqiVgof2Xsn
mMqA9HA5SdpzCjTVBhH4UcexkEhwPYUERU1w+YMI57DERzfZVB6BA7kr2yE0lfdtNB9ylgm3yQs0
ARXA6hrP4+YFm7xuMu+AD9Y763sAScaHeT5E5vRlDJpkFhT44iYjkRitLnmqQ6QFSsHOs4EA2huN
dmvKXTDZdhhXp3WfSKzKOz/pO/Zso/KUl3ZBppEPAnmAfucovbbWAnvjjdM7XOrGazLk9rKNATjP
wylep0fQXS13Uhyc3HKd6Z27F/c+MIvDVnUPiFwnOxQyMLLTm2xYDHpBPro6WZx6NNT9EeVlwRYh
uknFbG60LU+9KZysV1MU6RY8vgeTMS/5YhiA+mQpA6mV9doO/UIUNwEygmb8NtQRKPMOAZlVVsEj
RUSPkxuFnGB/J5M6rkow/yLFJt5gUdyb6MoE/JIcDGX25OLtxc4aYMsAun6uFA6+BUNnoxJtE94R
qcNbMcWQDYSHWY48JModeI9agYriL7lPkSO8tW25T27SKv8/GfcvyThFnnSe/rOc3v+Lv1bR119T
cbcr/szEqc7/OJZqm46NupyO2NefUnrgNf4HjRiFBJ2hOipZt78ycZbyP5pOpk23dNvQDGUSaPmZ
iTMYIqfHqKahQKUisvd//88tTfgzGVZ9av8qXYfoy28Jp+n1KKpi6DwdbH5RnIt+z8XZAF6gncn6
j7Gq/yj7wYNaasBpaeJ4AR95RN0UGyKlDj+KtFEnmwjtWqKIulUsq11n5Md6v+uvnt+Oy6aB4+oY
RvZYlm11hd44A/iYP4rCa5CiBgZirH1vyB+9AvH7xrAvlqWEnKFaslVVJLcErrmC+BBAVvwZZuPo
Ac7IYwgKQesdR9gSVZxNet0/CwsXnKPt1zDIhgDUUkV0anEfFjUxR9Ta1pLgot9uIrpT1X0BzNOs
dA+b4MovlLfYUk7YczQ/FERzB6Vp3oeyhyPYGyahpAj9OllD1hf07KMut+OssKAJ4M9j8gTISjDy
bnHUazeH9Os+37tEvyjufYUdL6vCcEjkcxGyy9Wha66ofZtst4u835Op6vcVHJi9aPJJw/WtTP7W
b6sRAO4sjwv+jMwWxa2d9RFj4kYw+7ZlzInGEvON21XYkG3xA21mgJFbUp5Vhdw0KsU6fjDCu2Yv
tY0xHaxR/o4GD/Dy56obJMlez6V468w1K1qWqd0dzTRBy3eqIXaB0JRdVeF+GhUDdcGpKDVqeyWH
EuzaqCzeg9FVweS0hNsw+HnLo7kH8PrdcXMPBhcrs9P0wIXRCulQV3xXlMCZpyVwcDts9BeFjaTV
5cV7r5rpBh0KwnjTtC6Qr1mmaw/kE7tfLi+8Vp9LmgfRw2oMjPQkJdjZdnG5Nd0g0k+mi3504prt
2kxlCd9I+4waossXBHI+WCKJzKpjny0lc87GVDimAiYJQcR7f+On7s5SvavoEkUzjg4klIhtR9L9
vIePmgib3T5ZQarqDs1UtATMcLtq46XU8/n6NCCm3PuqIEFs24cuKuweKk3HkrMqXkWrGfUa9Ppf
ZhC/tCHjM9QgPbtHvRt3gUbXFveZaZlwaDFa1drfO8EqkNfjZNACW3gQhQxKC6ECC7+Cpn5oOBzv
sZ65FokTfiA5c8IFMuHgyokvzh3veagSbRFklopjhD+uzR5mgRuCMrbQWUbLxWn2npxL3bNfNy6E
czWRTn4lwzkpBnbu7RBcbgWRy0OKtcsvXdOgZBfGHLtrRKf+mhuwHbh8qH3v/7x2GknCyl2GKcI/
IaScGf5YGE4rzlPLL/QgCvTFpUVj+vry3he448HBTvKYNH39gI0RRoe2dLvIhdiwJSHIoSZT9YPT
jOkhIp0yNYCAw3j4peoPlX4YHPZBXsnmR4x008xQlfx2pvsu6keaYpGbk/2TDdwMXTj9GDY899jI
oJ0z9eNoQr9rk4FPh0hf3+Y1o/tzPKmwhUwUwmR+vZZqXX5AWml4sBaifis6NSckPljQJiNCcNMk
vARf0MMjvT119V7CUdyK3u4X1T5WJZ9uiozSNDvDIAspf4230U8vNr4po6w2RxfdncutK2qqVYjw
/Fw0Y6VKL86gcvj/c+6934DguyLlg8cd32n2pWCESdO7xw62B7EEI/mOGrYkxeM3GaEKmKpJdETc
jwnGz1Xh3ydMByLABf+CQCF792mRdWRHUxXT5r+ha2Tlf19kQTUrWV2Nxg+TnMGm5g97AHmnHFTD
ac0VytbmukjqZwnNzWaWkIdd1sGYrRGtUx4aIqhDrxpnklDyg9IivCxjI4vAIoOiz/cIQ6Gx4UMV
D4yjkoTbBPcEIgZh+A1nbB+75XKdj97XCAO7p7gt+ms+YIsztUTRTbbnTfKzkQcH2R+DS+130pNR
Q9xCeRbL8Wl6Dkmf8wHOyKKJMSjB8gyaR2in5zg2pB0nYIJQsRy+jnFx8fwk/FDk4C2KwHLjZoiH
WxBZq0GxD/iAm/McFbxLgMLkuoy1YOdWLSoMyZgvTVdOn5U0z2d+1UfrIYa7j/detEO7H/Bk2yJT
2lAAVgJzjlPmdujDqYmMRzJ6B9ES02yC8Is450cPlaU/3KYhzEW0AaOW5IKvuL7ucWGGoB9Yz4Yl
n83Sa7+5HnbufLrGC3Tkcd+gFrGwkz775p46SwEkmlSEG+Oc7U8dmadfNpH/AFvC4+zzh8ayHMWw
dAO5Cw297k8fGisEOUve3PvoLOwWYuTSH1pPGa8a8Y5Q5XiHN2KPantxMe0hWQ1uVS8xkEuewMDX
Bwvs96zD4HivFcgmSNi573meSHv2ouCkE7QgwFi48Kj+HBA10Sfmieanvvu1nwb+afK9jx2mCsPP
2saBmkI61o1jrkfSVplcniDLtpeESMLc1yX9bbCaRwdBgT/Kjsg+QljfGz9RgGl5mnFAKIawtlVp
u66UiYKLNgRtB/Ld1Huril6zNqq16geH2/TpQtHvqB0xJ06Ahw788qZQ5Wqbu0l+dkJiDUmkOW92
Vp8HJXN/BFK6Vtoi3yaOmYDm7eRTjCv6sgvbal61Cc06GbGPnaqYIJ3D3IxARTBPdA0uQhJw9Vnm
IithaTC+9cgSYYnId23MEh+TxlZbuqEcXcm7RFc5r2X62BWU5EavUMaiq62jBYoXE3JVU5+Yp0vQ
gBO7BeA1XSaKzi6wkQuHt3uX3rfJ0UIBW+NPvlBLgE9MnzglkfYckRxMsCXfi0LXQDu4MUaG6bRD
uA+ImuhDPGNyMPuH4aaMVBJ9Po7Af91Q1GoVQcuZWWlfx7grD6bj/dDhjp16uzFeLKwpPawen5TR
6x5xrF4moSE95Jy8D7mjeXOFjNc3CKgb17PVVwvPT4InXrzt0ItGfrb9LiaoUfwjN4zq0TGCYqsP
OgkRSZNey8Ze63mnfHNcjxCG6nRnM7LzA6vPuBADxE3TaO1NzmEpSuPzzB29Y4SXwXEwkcpfYBu3
7SrVO7E19h+Bl1+CzJePBVS5RyWTnE1otT7eewyKopXKC5YB8lG07jMK/E8exVV/3UPM4PTv3u5R
hx7YDzVR4TcjTwef3rURBpiqYabYxN/s36v9ZewGaY01i7/EnEZ6cbFAWnCMMzYanqovSFambFVZ
DcSoiXSPZNnSox+l0kOH3ROiVdJLCxn7X6RFJ4xofkdb6pbMQmcgNgzGEyElzrW/L3WuH/WBRDL5
R6Q67SVTWzyJsND5lkf+vgVojUXzSQkShNJajIsArGPbACN4V4fSwY/tMZlDiUd/LieWL1Y3O4q1
XTX48S5o08xZIZkJxcyaUHtR2v2Lfux0Gv/08jXNAJNqGorNQ9f+pOoJBa+A6tG7H1IXHtH7y176
IeXYamtvlZY327TzbFQ/NP0tlDmxti240unA/FRgJDO6uf4G7CzYBMjnLUXTbbKPWKvKi2ZL0tUy
vMfb1Tifr/Qajrm4d+Fk10o+6kGDbduXoCfOJ+xS5VLF1ElUb+3aqpA3w0gVSd0cdPckN11njbTM
hrSFrZCFmJI6DbFk30SKDrIABpzbyDagKxAStPdBbFm3IuyrrpyJdhfaxWLMVQUaEsAUsfrpLgIP
IOXfdAUhkV7N+q2T5eUj36EPMaHk2006SbIfxjFGSBDG/6pCvOQ9RgZED7Chryo/WkU9jzhjrNVn
MGPyKgW+t4Sr92tTH8iFhtivJZbuHQVLTtRE4YNwm9m23aw+DQR46/yLaK85SVn//unVOPNqMiuP
ZgGD/iR1rWjeIDt9aH4Q0yvNkxE0JCTM8tgnMu56wfAAookC1V9QS6q/MqamGIilehmq5nCb5lWk
63wvbmCnE6FWEDXExU+1ryGKGteo9J293CQvbWa7V33s3OugoE5l4O2Mf21mkS9GhW4emSEpmOkK
MXH0vFeer8ZeXCH6TaTYuKvoSD3dFncVLXGFuGuC8xPU5T/v4g+lNg8NdP7EvIAIdeFBENOwDCS0
HGGFKqpTIWqi6NAV2oEO4Egjqth4LNCFNTZNhPb0f9/6gAL/29tA4EtXHE0nnqERPvv9IaIiIhrl
4IE+8PQs54gXReekjB8cXGh2Vu5FZ1EAeojOYUBmNsNJeCX6xFxRK2vsdjsi/JiZccV9oC+6etv6
w9un/qEvo1PePX7qxuo5OqteeKizwd/fbyOmVVIInTDWpNtPF323AszesmrqyUrtz9f78wqgoCoe
urNPAykupEeP8829//7DJAUPoVSR9mJQ9Ad6DVbHBsiSpEXL1t+nENHpW/tzVUxwgR6BlZ7m/lL9
5TJMqApyN59vNrVrKcf8OZcmTYMeyzY5to+iRgJN1Zv+aITNY9B7j5pXYjOXVcXM7gCIGX49kIzM
JkPQacQkDHkQzYH41KrGM2kWhcAsHdyHnytVeR1R7XogAtWfrMxCRUca5fcYzZG50kbYZnp2+pTH
6l70c5gmSVnbOUmQQHlXzQcweuUbtsQm6r+ltBCz/uGuCrj6xX//4Krm35cPB7VDzAoMlTWE59nv
H9wwyxSAUmryQdCDd9h0e1TcGtU+Rl25qtF8xrybVhaqvgwuP4mXRFzruej8ZaQLN0gwFkfRVQ9k
+bASBpCCL0G3uE/uR8+5zanyKDkMIQKZeCWsSck0MxVP2wAp6BOwfvvqmDb7H8uCs5w6V9GV1mm1
gwUWzuDp2lckfuxrPprlKgmlZCH6xLyotsk/mWazFn1d7O0T1uOtXaYGhmWdsRe1eyH6TKQIVzyi
ITtO8yy1iMtb9Z+u+2XYiLphIzkcZgMsHz7d/1Pzn25VVCyJgwml+++vzKlraxfzN9qPci8dMCGT
DqIWBNVLGyFd8Km/n6bd+zRYhzP8dKetCXHk+/Wf5nUoj89L6NqLTwNZVqDiIG5YwXBd2LxaMtR/
dYo7moTINg5xNL8x9L0bdfqeEFW4Hx0c5PBnXUmAB4kxUtg9mrkk1ZEnEfPuVxB9u7quPKzvXffL
bnP1deA+4kwuH2xeyxJGaPdSq8a7NoW+MbVf1MQZvpptiAyC4Rdrl8jlpffiZWnaxRd7gPwYDyUn
jKawDn5loaM8WbQ5BGrEsd/Ez3YmTdKHPUKlG6sI600aoigZF+5ZdcdNblv5i1RV3jmP6/fEzYqX
EB/bQwOhjpgrzSbwrW0Sler8NjdpkORsxnAykixeunIrWYckyGC34hR30fqw3A6yiRwMRuKPXUZI
m5S29SE776Hdo6JdoLLpSsH4YBejvW1DG4ZPpE0rejM+5LplzcwQuVbRZ4TVeBkC+3aB6CLY36Cl
gJar54Xjg7gT5Oark2f+Ucxo+4xfkBDX0nOLbm46aNC0k8UdIAcegGicwkCyXKJAg1JwlOd5KAox
en8y3gdwpV0ZKnHpexfyftzk/kC9/6R7n5it/HV7d6NsxbpNnp51vHaiCZrPCn9rT4s7CEJyGop7
vHfdl3/lH3YDYt59c/Dpdvdr+RPEP3+arnT+v2wWtN+9DDhwGJppG4qBnw6St8ZnUxZJgZORxZb2
3cONwCxBLqPFErWThziIHdF2At+/VIVeAa2rM7AE0yS7sPMj3tpLqx4ie+YjMnoZZeDoA4n8hbik
jpBvKrNRB9HehRgQQnFP2ZEvNMkMz6JPFCZOF+sqkBGcmQaMqbBK1Vu39ugO3b+EE7W/HbEm4xdz
+qfaBpnFaRH6hT6nIVtdOmFUfddLb6uaQX6Ic1ddNUX4oy+dUV4ZRZUfblXPea1zSCusDfJ3RBme
4F2bL4qPBIvbG86+cqzqyJYeO9ASNTzQ3/7eQq0a51izPY695jyZiYrIqWy/oXaZblpLRxTa8p23
Wm++5m5lXuLMi6+e470T1r/+9xV1yoH+viE3bMVwsKtgOyj/3ekL5XZb7VU5/W6GvY6JfW8+uOhA
j5FvXkQLxqK6TolcIOwyFMhamBkyBby1YjTpzBLRgASSr2PpqwgvAJTkR5wnhsLFqYJarnXnVh4J
RE0tMp5mORNVURig881xkHcdGvgkJUx3V0htua+jWsYosK7PftCzySAK8YRwmzdvnFyfwVH2535l
S/xcI/AOnklBJFXai5roG3U13DaWizQPg5+miblN1HrVTAxL5XSvIGhP3hAUz2w7jZVlB+lqDFE0
rwdw6LHuVjvR1DXlVZIc4yxaMmCrfqxfnF5G3rQYr5WUhpv//jYpn9PIfAsdPpBsiGR286ryOVjp
Av7vc5wQvwWSgSp/Kn0BMpReReEaKGGncXjhZSK2yelfPgYynJ/BTK+BEabXsvESjBySuSMVLkrU
rmdeoGO1QRsMZJW/Gp3knsW9cABICYlN0jN6ebr/DFxI9r3NE1bcT/RLQfns4V9VR+p4bXKv4e13
nX3jopaWhfW4il1TfYhD1A2wCeq+drWCqlym/2HH6ETFpv1V7UwH7wPHexzCsYZ5l7p7pPbwmy5L
e4HO4+meDtJHFFYbTYl+TRGV5gNWYNpBpIgweGyOsVL840VBU8vxPOACa7pA3Fey++Y4/ZQaKmIM
LgTrnvtPMKTiEhhdN8+LrH5IkqI5lkF5CiK5fhBdfCnQTPM11HWnGUrrZCvCKOg2LYrBMg+6W/5A
UwXrAi1wrsgGPHZ8q95KsxpXTc96n6Jb9oYQ9bFtHeRpEj8+lx3cg3zqbxOEkXSUE5BKx5Y4jOJg
QeQOBZUhRtW+k473wpfNn82y7p/dqCXGjpdHq6HU9Wehurq2jxsDlJGLAukWFuxC9IkpQ51oe7/y
lXUkEysow6x5Vb+XVqu9ynUxHJNCJnE9NSUJafJSw5bYLAPtFRpGOeva1Dv9vAYLYv1B8XxzjXNd
cbK1Qp/H/BrfK/M4yrn8JUDjqYMQit54kz2aA+ENOUy/FIMxIHci6Turq4dnwA8bLNzSL6ihKEuU
iJMt0mXBWwgMQcxPfMXi25nrbCm53DFm08XvKeyUDYHc5kaV/w3Y8SuQQ1FQ2Pz0rORbZxliDXRs
1b5loX5ZFwwP64ykKbNvdsUZTstt86xMBW4o/Rw2ULgSfV2TlyQTYUCWNuvEfZ5v593ejd1D0Wn1
3ib4M2vAUa29oXFecUxdhq06fg0dMMpoyngHHbe/nTakW09Sy0tqmCxIqblFKaS6iK5aD511a1TK
7N4nBozR5Asct0fX5cqidADGJhkGqrLKYRDh435PuqDb47Ork3gGRyKanpeHBWv60O1vVdFrmhUa
Lr9MENUctGEchv1WtOrpbrfZ09UIGY2z0I3MfatLBEqR/X3Uez/YVJHNzmFI5QcPm4hZitTG3ECZ
YxVWmX8QhcvEw5CnyCUHSIff+0TNnkb/Y58WYYHjmk/3WWIqObJhbsstmqR5JZOCbKylJBUyMOvY
Qo7fdGEWT8czdzq8mXkNJ1QBojJ1DVacnaUEF9epJbqqNo13JCagg6ou1sVWx7LPQVTLquG9KGNv
o3voPje5Obz7gb9X2UA+uXGkk/bT0NidpvHGGLPUjoITHsbaA/LYD6IfNEy3LAfL24qmypkuHJN3
I8RPbVKICuHSh0ZVzdrB95/qqWiVZQ+65/HW4yfazEPna+ebpXGOsLTe+0a9Vye3QmFZKOm8N7Hf
hVA6zRJ+sYfSb4hjjRhF9x50gzzkW4mNw2IIveAETKXcVWhLrus0ah7UEYQxR3T3G/ro86DW3R+m
WbySki5fu6oDoz1dVEBMRpHcnGwNcaCZIWnD0VBUrZRT4q1AIRg7oKmtya67zsOyR0bGL7SFaug2
WSiw+nodyWus7KuZLSUbkdtJ0XojfeANa5H4QTek2wKA2dmgcl7ZRMRIIDrx0fXt8ZEQ7gl5NuXd
c1NjGdVSv9BH5IkNVBIvvl47B8VAj3pqFXlmXUTNBjPuoFh8suOArAQAbFTdXQRApwevDRtqU6vB
u3juGphK/hwQ7WTs4Tbk6v7T8zkwtIcOcUHsxIOcNSpxl76TdVcrC7OFh8bdc+yQ6K2jxH/XM/PD
gun0vc+GXWsnrgcK+CpF4+TlTANXE/ckCrswE7wL8J6wWkO7DUiS4Z6yVHkLRo1kthiQGkc95UWL
c4ojw18dKSDTHkTTruMRwtXULiuz2hQW4HAxb+q6jYo2Xw/5domYx0fsIm7VTyJlZZwtFB/5/TGE
kygKhY0+sK8HMyMD5YbYF3VmVK7FmIfU1zFX2mfRaty0fSzK8JuB+PBc0Qh65rbhnkXhFGG1sIGh
LO99jRlJ5851Vl5SmYd7vxUhMSxZ7Q9+knRW5YIzJ8/yBKC7AX546hST5bQNt2WYniIrq7cAQeK3
AdXT2kjIfRFUvjRN+E10h4EeraOkblai2fJBR+TKD84mDjNPTi3BU+fq2rbgQMYBcHvFjt+iHvug
IQIGbCseB10zU75kErpkWc6DIO0H55KnCZAy2JZf3Yg0PPAd7wr2CdiC1rm83rZboSEHFnjyKxdF
hGtjjtHzn+1eGlGwwqB90U59iRj2wrzZR6Za7xWA3tsmxr67CKX0YjlSMq9KKfioRzy46v47Od4e
1fugOWdhZZJZbVjD0DN/6ZP+KmYGqvyC9rj9bCjDsJJiN945vvzpXvjKI/Bs5herGzFBjRWrQBSc
qt5HsDZEtdeDNbh7byvjbwyA/Htj8c5UjtluLc8snosEx1Ez7lDE4dD4LLvQUztWkBXb1vI5G3C1
sX1UTMWok3Ss+64hL8SoZZewPcwUvvo0uUp4pOkIQmDuQRNAeHpoWvYpopnyhlmxjozkWPiE5lr/
h+OAznI7nBVkl2CNbVtfQjdF9lqxU0xyKmlpuIrLd6PFb8X2PazN52DGlTiygKXn/rJzMvVJT2tl
Vlv58LWq5X1TatKXSNXxz9C8J7Py7cuoDUvO21CbYA2+u2aVHFXULZ4yOWiXRqN7yPDq6ZYU7LDP
sORDSPogCoV8360mmo1iJTBeKe5TJNfEuMdA6XesvWGlpOFSBt65FwWR73qv++gGz2rbJKGV2NJa
Qt8eaYgOJtpUZE4SbNu0/nrvErVRKkG2B5mykZKkXgQ65i2JijS2oUdPWNoUe9HvTf2hjF5aNDz2
bantOyA7ixJP9bmPWPKJgHJ2EjXZKrNT3A4/R4epKfrEqBMDhelwP3nTUdybq4NsnDSzr44lKa+5
lFfFNwx/5mNuJu8DxOtVpSbt1sgL9THXvK/qyA4YuOjGd+ryhN9oeRI1lXjfgkO2OSdWxvsk2QyL
EdsMSed5RsnjmL77gLh4qFCD1awhXYsB0Xe7g6EGjxZbtLWuVgeHZQyEbnAGX0fOurC1WxPriO7W
RPUMtWcpP3S4SO+yscQRDFFlIkJWdBlzzHN0Vealc1yGzts3l6q2UHBUAoNwS6g9p7ZREJPEQLL8
vSmVZrdC2T0/JF9dO+NDXCRoxqlZ8N5qeo8YIohivY7NVV/U+j6LkV5zmgFDQ1vOr8A18AssTALg
gY8AhVXEZwSlX9Iglbfa1BJdiCXF59hqED3D1WyVGqTC+bMwLPznUd3hD1sWRzs3/QelazGAMOFV
Amlu3n0MqZPRbJ6UoLUOOarXczUp2vca1v7/8nVmTYrryhb+RY6w5fkVKIqZgpr7xdGj53n2r7+f
Re9mn77n3heFU0qJgjJGyly51mJow+EYCmt6boRxRDy0/RRZnq6HUAAemaeD31koUCRfSiWCxo/E
PQEKZyfz9rKxg8y9mXIgl2n9uw8M1cEqM5GwUFrjWRjRuku65j3h+7lPgVstPRSK3iPYkNd9oDi3
Uf6V1M2VvX2QoyqVK5meOi9GU3pPWQmuD5LTY6560OQmufdEWjY65hb569mSXbLJss9xsPSzAVDw
aVLcYosm2JMaI5RbijTfemVdv4nUNFAprJDjm004GL82Y2+epJV5YqOqZXSVlqM8+PbQPiMfEy6j
slzpaDQeaphLD3OOrltQe/Lblp1hP3jwrdfJw91RDvxltnaugw2DUeLPetLtv/n+tzWbkhwo1RkB
+5DEPLfCDzd6FTaLkMBK/IDsjrMMUV15UOP30WqtH03H18rQERIimHYuw0T5rF3Y5Cdd96/9fLd2
vYr0dlIQec97ba2NagyhInHuQctSqgVJx6NdOX7xzehc+UrxIvvDAD0U2Z9pydlkn3QV3dcmDYOn
ciDsVhRD9a0xqXGLBv/N9Go26xlnsHp0xreK+IN0UKxkfvobMGhToHSwprbg++HX3zJzZujX2i+p
YhkPVeTkOy1I+qs1ROh9zWs7SLD7Ii2eB7/Wt0ZrJ+uae/xzyruldNArJBWHZipIRho2ShVzdd48
s0+MTZBTn0hqM1ooEVhwiQKXjcR/pyQT9vLqPvCX31+mdC7DgFJBa6AoegaY3xf4a737awg29CDz
JiiBLYiwTYhPNnU5Np9OtYadNf5Sox796CT8myLNib8Q5Fl2nj0SC9UnMBwlTLOzGywtB5cgyotn
JSEKKAols81Y7YfervahGtf7u9nNfTAQtGxw5ktp3xz/TLn3FTmMwXlceav/5hxACbepzBBQGUXL
YaxzFwhXe2nr6HtQmNnRmK1qdMxl3MO40SievlBCfrKCRQ7v81IGlPh4TJQXQu9fISdnCPdlaAW3
IJPjEnmL6vD9FkG6T7jZkeLv69lZRSsTemEzgGAXUsTEbwPOjghJyau5TzGi8pehUzsFQeBBt2yO
JXMjzXuT+wDfG+3nvecvL4oCzeXUUJw7HxeLKq+v8YyNG8ESAedr2p00ocsw2FzG7srts+zFqhwE
QQ3lE04NZ1HqEyXueaIdFS1WkUt0s8+khPoh9qwfqB296Zbfv2W+ZT4YVS32UWqrxzYsVSiJRkCR
RarsBAo2W9tDnCTTLeVsGd3vZjAMZ9Fzanm0tMR/kgON0jdntV1LY4wMz4brv+rXBO12qLQiyuNT
1e+r8U+N0rzATX51YfAzVB2yW0rMqSCYpmNAMm5XTX36ODnwdQBNDJYTP9DfEni45ST2SE9N4Vof
am1EKxe5xXNrASTXBwNtnApmUhf+EGVqvsHCJhHPYYnkzZCW4cmaUX0aZTkjQkIXQ0ko/DUy8Q2i
sHPQxN6r1oTGo6ka7F9jrXo1HO9aZ1bxZbDN10lN86sdd9lVtR02CqWOTvVsygGlqhGH7bqT7IKq
l+w9icBGf+e0DO5BK35ocf1epR7FLnYNCavrDzBXxNOZoyGl3uGQfUd7w5ni8kcKTStqAVp8STyl
3PKnI5ZJwvwlaFCYki71aD3qjdZ/UsphrXw40g+TK5wDfEz2qu2m5tPs0o18XQLi3KjsUa+FWVkP
NZx1p8Gafjc58K49qseUU/zT7zpDRDApAuFfcmxa3p3vPmNPuiAfNWrMY/MSemr0GM2cwWz1oEhA
mX1zM53agYiZNyHNSYtQmfSSaSdN9EwR1apVd08wLXgzG/ANpRZXRzkKj9sHAWn7xKM0fOMYfCoG
u326LUSi3U/9+Conarq18KDyubQjesfyxzslhdXH6IbJH23Z1/YRWdPKOt67ZD8gub4kmtxY/pYD
X9RcjaoNHoFrftWaDvhoOSblNk+m7wCHp02r1ukZZUQVaLBO8nXUYE+Ja/fHSJJZwEnJ3k2vTy2R
5C9hhlSdOpXt1fPmgyACbgfL67M9/OfRY6FlzYWouorie4yyz0TlvuWNYHlKsNaFa0ZX2bhtslVB
Qp1uVlgTp7WULVwx8c0B8cnpUY8QSbWhrPNbgaBkPBxl44kGKWd5ObofHYSGU+17b7lnB/u+pqjM
iCf3LRSjuxaZHazFbLq9Z1PQqrlbOVrpyY8iM5yTnGomSCwgZPZC4KO46ol5c7KcQhwKPZ4Wck7u
W8kmSzP/QW38B89gazLNWix9PrraeixmcQueTlBGUBjKqTCsD2qUU5Umh3KkrhbSX5f/AipgEVNI
UriVZmEarXUotdbTi7Ry02/O/9mvin402fvhK5IEDXF89UDUNzcwq/9aQ/bLriEc+wOhqtcc2h15
GCKLJR66lhy6LdLwfZiSW3+qDuLBQmVhi3hj+P6f/rK/q/L8pfI5cqBAtW+7FhT5fIXil7IXCbU6
SkywfBgViC9m+qvbfTvfvFBe6igfl3vZ5diO+yRv2crbNWT4tmVRKhXplf79/9zeyQHRmD+LWgvY
F/3HfvK+PWzjXiP2LMl8Pgia9HBloPPimZH7YM9mEPZn4qNshGDgOfo1qR7Zj1AEN3Y18duG/NtL
xz4fbUC0i/RXBcF5ityQNlVSVfmMBTQvXmci5qsjmudWHATmfsthI8fRvCCg5XYPIu+sXa+63o5b
j0D3n7qNWrOhco/HZuPPpR3sN5QnD5FHacnajyJSq/XUi2El+1LbhCY/ausHreweAKOIp2qozOco
QafQdKvykY/XfCZorkKTo0OmUCjGs3T5M2EAzslRGboBCLjTlwHyoUkghYJwKfUfFc/EPI1eIqWn
Yr+2dx20v/oiawbvlNqpR5lR+jSYMzVzHkDFlDT7DqVU9g/NcZzheLIR88ELXfYPr+/qreyK5gNa
MDcWQa0liM+YBA0pPGXyULdW/NFdZXmr7ZCsOd5MGT804uIYFpbYSauaBA9UB9IB8oSPbIK8Z9kA
6XzXB6ukrMD1nqcYMj827zbSjpitx47FKJQvBjoG6EGhdcXuanySvnnouku0UJTbano4x53tyKSW
tFSeddGJ5+n70KtWtUS6XUVhIux2SGPMcqiutTWitwx8zi/Vo1bFNZsPHwL+lY2kqhXWxkpEKcfr
MG5IYhjWSdWi+lJlRnXRgvbWlWUd5/HZoxka+yQHpdvc5XjajtqOYsMJEAgd5cDOwUY7t4KrIHxW
KxU6ktFHX0bMQA85fPMstWlaDbqOwNF9pnQyfbhOemQyB8Jq16rWL6lhjB+TylGf8BESMrNJvcCX
hIfXUx1ONy+tIabmNMDOQw6Kc8Oehptx6gAO/+nL/AwB+picRe43hgLh/rToYGiKhohtaY/WkDdY
wV6asplyPyOthNBUmRczf8/sqCVKEKzlZQwGx1rKSzmzWZPfLDZNDZdPEnT11UfTkmo4u/sBNIoL
0X2DShMwQKXX5wbN9Z2v8fMEly3Qwk75Qmqi+wG1PYd07ZImkDqkftr6j21nkkIPyfY7WRUcidWx
oepaRHR6lGFElemvHRUMaWKqT2am6q8DVjxbcqyn4kaOqbPnPFZUsXYb+9/z5Jg2Y6D/zDPcBDR5
EAfIvxb1Uh8yMmqj125BmfeP/AwUz7mOMGQ+w5ksBY1VYoKR1Ty0aWh868FFLcY2FU/KVOV75IDy
Bw08DOy+P7RiQvXBn//lsM+Syw3jEzBTsZQDmh4sLY2jUNXzpanqQN+F5qzpjBLCQq6dRP0Z3tPw
LdAIm4heyzdag2AZIKaYTa9h7qIyNXd10v2+Gqx84ymIRKKJNQN/Zpf7qLy6TwuMAml2ZIdPbNcX
Q6lbH74txscijofHwU28jwFKzSAz0q/8TMEIqKXxzuLx/MLH9GTx4Fv4ASwwZTR1L14VAE6LW3Xt
jkr3okQx3MhBnS3laKfW1CMSjtAz22uIgUF10+rx1aS89oU6eQLBsGzs7yvVNnj1fF4YfxSU9Wpf
eXF7SF1XarIpy0Katc0/f246x0JEU17eHOfOWIneNO4kSMj+8ZNX5eRfQNtRal9Ubzz261/VHHOg
suEHW14U0UI3eSks2wdAi8RBPaDOjYJmhGbicIore7h0djpehgT+exOggOySjTkLhQV1e5YWEezh
chuVE4KKHUIHTdN9jcrl8Z2Uw+6+Rmg4I3oX1ZvsSnmUnLSiByQ0lwIDULf3kNzY+2Zu7maq+O+h
2oSPvqwolgPg+tVmbczVw9KWTR178EFGJZI/LPD3qv+yo9C/lsJwKEg3040Ghg4dDEV9MwQwDKvR
OshZGu0NkeUS6M1gQrepJdtxDq77AqRSkIX5OskClJVsF06i1tJWgZUlr1GGyqIFjcty7NXkFRHi
AHEzvVrczIAqJeHmr9IqFdC7bgl9yOTGkKlEkEXKq3ujhA4pEmlH5LKcm2cNB+s+ahBVCYsWMQyl
ffFcFGNTv+lfQ8RJdtXgoCA3m5FlJvtMQIFWqunwmgdQMXgGGq9y1B4U1NYHWKESy+xf+9Axj1BK
fM9mKyPccYqi8U2ONWWin92weJITY9/Tn0YfSfbZMzFC81LaylqO5UVhXz0fpoF5zM34xWuyn3Jo
MIL4VeNp5EfhuIxiFHRT40X6ZWO7QN5repavbffIhUWDswraGo6G1spevX5Eq5NUJdUC+esUNO9q
7tYnOeZEwIBFNMQHOcjXPF2mbhVB0cJMxQ7zFRLhOfxGmHlHnCAbUHRF1I+8f+HsM68Ij8V/NuO4
6tReO8juqa1gDEMY7rdbpFE/BYXDqvVDUa+kD3wD+EzNNG0SUV1+m3KiHJezI3TR1l5gwGRTwM9Q
WL26YztAzImfbCA9ZqIjWOgMCAbq5apBkpB/1dzZoyEO7lQ6oVCzMtSJ4GIvpuO9mQZfPYoI7XYQ
fltttuSg7Eebs4XTLneRf0MBdSE7M40q9sXdifh5CNdMO29olF9dAbqNlC9I3V6LV/lgJQfZBD7A
8O6GfZSt0zaoSs7jaZldQzTv4OP44yMvFSVKDzYfdm6Pwzm2IWsSoT/TWkb1W1jy6z64pk88BrMS
5RXZtuhJWkabrCa9G5/ZvXDUyA+xX0LVUJX5yhMkyMNJ0ecnlnEJynhcj6i9rCL4xZHy8UBq6V0O
n6zBPbdMbTLtvkre7GZrlXtG5ntCpV4YF7mOU/ADnumIR7NeHoXNyRw9IOe8hOyi4GrajXHzS3bd
+qcEzpIA4m/5R8i+zoE0zen89iHo0AzV3B6B9vkUFU9+ffYnqkVRBjs284GrmhvZD+X+ItBU/Shd
0ZRFjZBP6tZ3d5Oz/vjK/tQZIcQT3PdtEY5fvFkCXcvVjyG0m83Qus06orZP9vueNX041dRsTLVs
164BRx0bleBglBD4NWVpPLZp111HO+2vgbYJnMa4yB52KJDc96UCy7vrJcsoU1VySma9VXy7uxqA
+J40zv+3UQBBFB+FkEjJyUEa/+yAEq+sdozf2gEiviwVFx05egoLLQpXeFBoaei8Bl9lZx067XMF
P7qckA2EK3Kr2csxi/3+2VXGdznmE649CgH/ZNuE4up05ps/VT+El3cvUelbz4W1rpUG2miWe1Vc
Tzka85iVIC7iwKe9ka4dVKyPkJXUPCwYTSfPPfxZR4y1XCeK2a/2IaXDtSbO+nwyKufTUpHpz1rU
60dp+WpDLAh9NxTrOCwhZF+dZn85iAaz+Yy80d/+xG/7Bzno6VOFeJ4Bi1wAaClBz29yBgd6VvR2
i74wrvxIGVfoCkz4/Nx821SBec004Z/HAtnAeVC6BdpgrBDNTNb3WWb/nFOsdpFzRKG3j1M8msv7
pEGrro4nIkTleCVPyR1oY3lhY172rxeWph9Fh7gKXy2r086VWdUrNQ68N+hSfrmVPv0M9Jdc0RMq
r6k81hwxfTYILINW0QEf8TOzLitz2se5N9NvcwjKQUiiojk2y952zDevSDc+qollOaTP9dxUfk/N
iQJCJsuT9BlVkvokQvMgLelhl7UNazwasXKW26XRoRrdb7Zhm2ht2DlH5rhsQWrZ/ZZqYCQv4yA+
dc4gtqndnUFEIIFWyTb00OLV1E/pceui9BLB9XkGHH0PIOPUvTZ3yX5r4nCSReWwUvO2O+c6JKlR
EpefU61Xq1KFww91RO+9r16cVBSfU696m75r2gczjEtikAlFMTEacIGvqMvSLYprPjeG10DAOQXF
VvbpmkbAl2NQ6/hXCvHyq0cQFnRH3i3kmPQqIHqgMKM8mn2nn/W5MRHaXfZmE61lX63F+hkyCf0M
AfOFg4vY3btKxE5PoXYRNfuChZxeABXnC48OdRpTUvNjsmLzIBvFcQl1yUuoq7nMDR/iQk5Hy7tT
PaDJK03yvcg7/zEDv90OZGa3hhd957nxE21iMp7DNB00D52wWsm7Zwp+0YV1VO9rZsH9K3SUFzt3
DXM7LGqWpS/SJjWfxyB2EcO10avXa20Xwqc0w6r9C5QLkKj74LTMlT7U9meQpM5ai8zhUZtNheQd
LEnmu6N79jbqkCPPY5LseQAlRTIhz2omiv6OjtwrJYbmkxiy6AUx3bXsrmOk3JQgG5bS9PWZ9rdL
jf93EtyEGfqpSC8OBKdnkWorMMWqaBqdb8MISSDCDxjFB+fKTwN+7KfOMM0rWpIH2Q3Nd7cZq6p+
gGq8/MhiC77eobdIMA/hG5mY2+xBCMKIdto+JU66G0jGfBKKgcEDnNA6KUb/Ux+DJ68Hk6fwGD0T
xoeab+6H7UZb8cWYg5t+8FlO6z4yi48g0yw2GlMEWzYCfLAeobab5gfVI4DScWI8dpoIl8qc3a56
QkBjp0dHkLPxCz8ve5nmrsJgln5pzEeZHKe+bdmT5XlrQL3vx6KCAXnOhutU/1D3VmVnAyaPyzia
H3LZMo/TByiQgDLNr9IicOaVn3UCH5VtQe4qM+uo/H2S2e6JfdY1T1QkieWiU4HwqQk6YFuP38xO
hRhV08fnKA70TUFuMn8MhBNsMmqeDpNJHiFuG/dRbQKDsoama05NRwkDhOx7gquaxp0n+/Lw2Pio
Us+WacwaL0URbxVrVPZVkcOj1afuSwiv49l0k4O0Yt2YXmbOk3nI6fp2n+fprCkYUU1EiR6y5+Tp
Q4S1r55mqNxdefCROu73ojOVH55XL0lWhMGiYaPj9NX4HZ4RqGDD3nyDOyacAUYl0Nyhe+jDoXqe
lGGESquEcmI2OyqTn1w1WI2a1hDe1kFrIlzBKUf3vFMhnO7ZB1rFg/waDj1GnyKQqkNyIMeUoBiO
gVFSpMlgUMd4xNqPGNnxQ0xJwZrXJakV68g3dpwvpjI1zkWrajcQGCpfvzJ1TOEPIKlms8FdSXCY
1g1oN1n5u1bVxUY3TDBvg259Vjkh17r+yrd4QACTcnIerb+EFyBZ58CvCZdDpa9qJMCzCGZcRRvs
nWwo3wCQKS9x5DIfLXtXzs3f4/9yvc/Xm7b7PV92yum34aohXlBm4uK0xI2GIu6+2iqwEBu9okV8
ckq4JQBqB+fQVYKvwp/pZjvDfalKKr5BwqhnwuMaapBNDANbVe+VCPZiXbWSXYWOywXKqe4xcAN2
zEPjXWRf32bKkntZX3cZnKlUMHAfJvDvIE5QPrZAnj/GyvrqwLD0VFHC8Jyl+iMczCWnVdRn4skC
icxzz0L6mSARKIb24Im6d45jAYzBDfqVOZKAzMB+XBtAEhs1EPkG3I1yDXq+QwX7plc9hvha0+uU
3JpXvU8FpNvCMuOjOZsKRMqlk4evUP4AMe3sq+xussHdxkUarDz2Cu/8xnuA8vVuI0cd1/xFWa57
koOyS5pN3u8NKv5fh6GfNm4fOw9G32qfRMSObeeZzyLT/KMd1C/x4NiLXO2iGeTAiwstWrf54MJ7
ignGrtrAqhtTjIpJYYKyUzwy4RBcha96WPgnLSCur5ifWR68q+ZovtR1JtZgxfKHmg/gRfdmJK1d
BcuuVswXh+TEySii16SvYSFu+mGtVPqhNe32uZsRnhkENQB8o3g/ziBR2KT87ZSoMegBRqVf1CCS
wQbwIq1+FPBBIIdKPZl7ASRc7MDZWU8BUADu23r4rrWQqndZ+sUzouCBvT3bG+Gop7YwxVJ6FLDK
KXn0vSFqtawd8vHeBKrDrmyxmlxom+oW1WVlOlllePCqOvuwIy0ALRZD8q976UdvOMhMcuJqbas7
9UVADoEP4qNLTO+Bnah41KuxWgQ+8RFIv/wFYjnWj7wLHhK0Ub+GgjI329CVUwSyczcU/Mzw/Tdf
hA/Js14WxcVIgmiT6opydHvtd6Mm5dWEkwMF+H/6G5CXiTE02zHrBRUIw/CpTPm5BeP8y0vjVWWp
yXfUuufDPGAnqi7jdddyTlQHtd9bEy+sitS6NoXw4Lj2/G92AV2/MMdfuu/tRqIxX2qRV0t19N2D
aUb+QomrFn31vnoL9SzaQc0zLqVZBZb1CGaFLN08KmIYOYLUM9fg06o3Erf5ytZsZzPOo5YgYGQZ
JcGdeZTNEHXLDf8JheDE2wTmNS+L+CJXKtCOtfK6fwGmM76MkFLLOUIX2cYrcuvcDsNXAF3tL3QW
DLWpf5IMThdDrBWvFuU0D/VoIFusEdw3A0RkR+K8FxW45HIMzPxr7FQbavSaX2lpbnsCLV+iwK+W
WVhNl1iEFHUrabPLimA8GmqcQ/DRild9TtU6FKv+tNol+7/mF4+AH8gxq29NktiACdycO46a+ITi
28cB5oYn0wUBLCJ7bdZ8jsD4u52SvQAa1cJtaTfVHraampjWaEekSIy42stGDt1NS4SAqhx4y/41
J0uoqtBKV9nw85GfqrmpwZystKrvVjBV5ifiS0DY5LBWO/G/RkLOdOzY8ZGjVLW8upwkmmGbO/wW
3xoz99kd9c267BPwqvMAhNIAM7JafEKY5W1baVZR5MBCCGB1dlFNNJaIPXYkX7RwT0Z8lmmYL0df
my+nrH7Mve50Gyk7L9x3nVcGa3n5L//AOY9EUS6uUa9DoiPvk6pnR3KKQMpmM2x85Kd1Hg6a1/nv
aotgO0GTaSNH+aUuF1Pe9kc5SlId5i5FfTbHsnyelxwaTXmTS4bt1CykKZfsyX6tpOmzvbktKU3Y
IR5NA+EcvoPqrm6IVvmUY0FSpoaLe5+86m1v2pl9hb6BtO+NnHc35dW9jw3LpnabIxkeAzKB16ZI
KQjXO+ep9W3nyaGWK7Hy6XDvN4ZBLNIEzIT04HzrPCUzKrEhEkuG6p+pouKjEVbXL6QffNE6SVme
z/FjH7TOsZqvNCf6fSX7OCr9Hv3L77+NAkpwbuvliX/0YHOFrNzeNQP1hDARUSHruHBUL+WlYUzs
OuTlzUH6kswTi8DpUGiYp8qmkvPl5b8mSZm4QjOb1RjYKYUCSrUJO4C6aVL5T1Pq+9RsaGwrK2A6
ZeaSfPwzMMa2f6J8find7v1uDMcsz4uZejsOnIUcbgxxBFXc7+9+SiTCXR2OH4Np2tvGQ2XZrtVh
J2J32HUm6tILaU9OMs4yjZ7xcB83ioxx6So7b/43Wxi+ABcICBTWp0WknjMnm776uVU9qEi+o90V
9s9Caz5kv1cVCxNJrlpQms82LxG+f0lrTUH8EQY1bvZmVdWWwrYj0OsNqUeEVvwB0tmpbKw9KMub
t5zC5tI9x8WLNMj9Mas3FaQ8fNg35zVloyNfvADCy1NFRRWuc+o5eDpXySKTlhkEeWKXb1amoJcU
U5rqj6+enjaXApmgS1KgFVMU4wecCbATrsugUF+b1woW+tfa63SuETjqXiXW+fe1pUM8mfrTmTJt
B0WLXKx7vRCcryCKArL0s9Jb+yDCZHgJKxCagcrpKYy84YWtrr9p2YGv5KhS58mxntxvcjApdY0t
0h5cQtIuw6laa7p/1scORKNRukfZpC1J7oXpjahLKAjy3Oz7uLyyy3ajGonYtW2sto+NEnqrIiO6
6kZFtzc7YhULz1PavbTtuVNe/dXnJIJSeiKTbMR0KESEAd7H0cND09n+uZ31nmRj2tAFD9FUrv8a
oGAAnqvSmZXq/5lBfM8/p0YWHblfln/1y+W8IH8e4erYSmuwBHo/yHzIgh5Z7TNpfb41jZxarX/K
fmS/ySGNUrR7IRE+Wx2/e9ftyqF66L6c7JNr/vGVXX+tLgJ/r1llvTGGCbF0LYSsw/RaxMLQTqUS
oR1J0/V5jhBWPF9iy6sMptSFnoQHERQ8fWxPP0HhZZwMMflwCI0rrVOKkzV6EBFrYaatIiXKAN3P
owb7h75DkmriRgGrzLurxvB9FNxGmdGlD9LMPDNfQd5SbsENR++6Fv0UM7RJDsbmlW+J/YqP90SC
8anUlPAdLKO7szroDKWTP5QVj6tSgG5gfb7WyRI8ZL2XzkPgHSvS0RfHssincU/I7jo1K2hprfD2
RwlUSRTlyw36UGSfZWzFTxLSwB6lvtBDBU/ydEc6gEH/qyfXPqO4i58AC9c3vMT/vc7tdWrz475G
P1AsRrnyrs1GMAUEmoN9pXqjhXKvAjRsbqhsbFbZlPCcyIqWckWljQ4pBasHedXIzmmyOJwLuP5v
TnI8rEXz2//mJSfEKRl1qM6A5v61iBy+TYrsID4gkM6JaB+7bf3Yte4LAV5lHxiDWR3lZdhnPhVW
dI58IXloUNQA2s/uwNhR6Mh9EHpEQyJP2YdERxZ5dhrcH43jRas5jFigW0bSUWYi/3tSUg4BCCj3
0lPRgzVSlEgvuAMEKRSolmJGk1acz4+Sge1m/xmu1V7pT3/MIYSneiG52TT4j+pVEg/LvjTj/aBF
jf8ol5BNo4+3F4hMsiynP+ZtBRiMBuhy0p6izqm/aJ+WaeoX2VSWaI+REQC3D3h6dUGtbEO7QuQm
a/VLVifGJS59KkYUDz2+P30uz+BVHdskXuel5EBuV95iFGQY732qan248dTs5Uqyn+fqqgY/ThkR
M3Utj54Uu7q9nuyqHCMjPdte5RwUW3dEkcQ25IxF8X4xHPSG51XnuR071BJpCAg7Wl64j2jVyiTZ
NTuMnr9SimjY+fPEQjrJS88n8ahFTv1w341V887ubv61ObsP3Dds/79LHSPxBKCrXQ8dB58JfIPf
+tXZA84M2/DcWP2TP5rDruVn3gSYRl+Z229EYI2ttOy4qs6ZrpVn2y1/DKhbbu9d0mMU6Hy2MPpu
RhMq4rgrlCMsq+HCC7rxPZkopxxar7miGWI9JIXiHd2m0zaGVic7AYHzoXYm/1HPm+pJMcx+FaVh
+jpNJYfmznTeknbo9kqrgo8iQeIA06Tx0yE9IHuiZaF7EJ7PIFTBvwelhxBjdED2bqFyMFYTM3rK
58RiFEb2ybEQSpst2Sg8BXaJ3vzoUGuMlnYT9o+FW9ZULHjWqrYSY1f7FJv7YaA8GuPkIKZVcWjN
xL4xwRSS0n5yw5NtmjH0jzQxv8aXBure1LGbs7Ru/b674yyoHEhATHOtXf3Fs0ITyWD81SRJLg7k
ywtS1+bGsH3VR6UI6bKproLH++pqChFon5E4v/fldaI8THqSruQycsG2bMdH0uq8o/mPMudmyOJm
WwRBvrj9Ca6qszewtBejnkZ/acFMcQya7vH+N7eWnj3lhE//892h3wuBTApofv6zpTs87Ld3d+/6
8w7vf0FkOKREIt/a3F4y47gBUIXtw/01I9uGgScjA3d/1S5UvAdK4X6/Q7lgFWa/3+Ht0woDB6rf
+d3d1hamz36Hdye95fryHdYQp93/yH5+h2lz+//dPpYeicMqHn6/Ozlbtc2d4jugouYPQs7O0+xL
JCpzd1/eJu24GColWgHDK5/BHc31rmpxLKzWuZIqe66F7X5SfAPHXuYBsNQ8VMi0bFlYSnrK0Vx9
cCekBBo7P/NgMp8zQUQumNABLcOYrGdiiIOi6V/loGxKwBi66Y43/6qjaL4hALqW+dA+CtqDU8Q/
7v6uRvyQ33w2nI66anWFvV4507Snw7CqI0e7Bn4urnBoHZyhUY7RbI2l3aMbykcrB6Wb5UFZz247
gAcTF68JoKNwoDye15CNaIrhIe3s4l99XlyvXcuuz7dXGaOamL8nFvJl5KzGCFEFsYp0J81BG+sT
4OabJWcNDXRGpVVCR/rn7w0QvAonzXmSXRGEDxvIJPLl/e+FM/xXrib1XnokTRQcbVHf/lLZBbc7
cdAhDsj28YZkn/4Z+117+0gA+xePapQC49e/DO5R97LsVCsaBayjH57llZkgEwSaqNhI0zYTmNxL
AQIhNJpo9Ze3G6vDtqLa8b6A9JANr+Bl4+9XuHdbcRFRjP/PK9wHkrL9/So5RSjwx7MfUjs4ktUg
RSxTIbTNpmMtTAWttMaPt2znIbOe3GFP1tkh3V6VJ9S9vYdBDZqLDrpgRT7HelECB4lRPRs+zLoP
EC7Xx29R3hwrp/N+uRO5miwY2BN2ZJXZmvmLxBHsT9Tgu21oPxvEtj6C1HXgI2uzV0FdzyqFX/Xy
P6yd13LcyLamnwgR8Oa2vDe0om4QlETBe4+nPx+y1CodTvc2M3ODQNoCiwUgc63fQF1ia6pp8onL
Vdam31p7S2rtrZPa5baX+OVqmSVsWFh5Ke53bq7hAFQrb3BXmo4KS/5aa5OtaOk1Z2IcpeSSZ2qb
DIdbraU5s54XwRJERcq/oOa/nM6DqibeLynxqlFYnsyLdEpnYzwZVfpDgf7QOqjybYB7FDFTxzvL
DngQ8MUSApRtPI/UpD6OlSk/hHL1LOptL9IW4VjWO57uCpxKbZHmlvQGnlVZOaprkkhmeI+Jndog
utvp/pZbA+/0qZod4r4revkpvBqjb0MDM+Ma8VcHnuWKZSJBSDK+8b7r9XhfVXkNR3k6HVVUK2xD
2XUKlniocSwCu82X45Amz45J+qzpMUewLTN+zrGg2pkZ+A5RbBsoV2Em/xSlUartsxM6RzESzRfj
AZX0OdrIvIung51uQJbUT6LQRfka5fb6KsYm4fise4F8EiX+EpSIXT88iK5xBwiwIVS/JXwgPSXs
P7fcCrk80/MqIFbPQeuVYC5bqbYcg+BX3ZjA50LhugIobBD2Ex3DXv2reepoNmO+c4cMvPHv+tyY
Ag2tHPEgHV8i3FaAVRfxaysNKvL/vPlFUcuJeWqh7u08QFqvrAFeZKMIL9DVx5fGWIhOSurEZw3H
aVGy1RA+k6mwEpiGxLZBOl9yQQlM8w8KD8fOGu2jaB3Jf4ND8p4H0FVXQ6tPZR0nuDjawX6sg5Jw
PIOydsxWJhiLlRhk5LIEyjdg84DDyh71fnflTYxJcQiFL48z+fDEEw9TVGpgCYmOIgUzemX5GBLW
GqJGvTaRVqK2HETLjG94JRq7wXbP5BlvJVFVNp03TzG92yIlWD46pLT3Sm2Q8epzEpAIoT5LjRey
TWAmAsEOxngbCQTzT8WovqHsAOwnmGjiupVfIr0w1qY7Tpy5HtlDiVe205jVxKx28At38vfKgj6l
TGl0pcEsCujSd9Mt8lmUZPJz7pukWnRVJZCtO5sOhaitI40TniQPlmjJZs9VzNaMH2X3nfja4jZT
kUbbvGv190iHqWA2sv7Y1ES96jhIjpqckbmLeqwnZcs9+5aWLWwlSl4DU/qRWJbxEffX2zyYXl0l
rFbeGqOrAV+10tVB9WHhjiMuTX38PGJr9RTgB/HUVjhBRRb8uakqrLAJhrUBsnpqLJqkWGWE05ei
lWdjdGj1yZh0as3RU36q9/e5yMdNUa2oPoh2y0mSZWPxI5PeUqdpn4Y2WRQIOL/ipaUAvwi0mShq
uWGtTL/Bl5z96is7Maycoh76xNRZS9wViY/2UXGT8gFq1a26NxN/n2YTOnrqFWfcc9BH+vUgN8a+
k+p4pmMvfpz0KRZy5eOWaY79UdSJA1CE/hhPhzGszQWWTnSZRnRI9w5gV2kRZVVGovXeLOpEK3Jw
oKdScy9XcThvutE9VaZnHevMwi9WG+13QnA7r3fHl3zEwCFzq2INJzP44ukj3hKx/S5BaF6k6ojX
TquEl5T0DbRe1XpPw+FVwXzCI7Mx890UD8+gCy73g1W7x4qFzh4yY2HPItuJtqNk4k879YsD61dn
L0B1WZfTY2TCapqZhOpmhVFX3P+izO5iVSR8PYGRDpcKQbPd2AHlEeyAdoi/lyPKSoI5UFMC0uOj
5gSrYHCC77LZBCfBDpja6qnn/8U4MYtu9FtbKYOzPEIVkCoS8a4ROQ++0TkPdgV8xDavomaQCfog
k1MvRJuoM+161Tv1eBal2IiiTdWhXOZjApfOTbe6INPbH8NpssxV7dWIi1SgGuaDj8cKEpoJGxOt
Nh/UbLSvsQXMhTZRU5kGDt/w2RdxVqHaGEbhUoMAclRAZdtlGc7DMCpflCz9dSbqoFk1j0Ofz8FQ
BF+d7qdmZuUXKzfTrQXBbSmqXS/YO1ajk+zlaYV1DFIGSRd8DUf5O5T99upHTXYatMGaif5VqiEV
kVndydHk5Oqq+oeoN5zcZR1QmMjWcJ85dnEQ9Txba7Qzk2YbGon3JdRJzk+XI3VSvI6RYFuLIldn
/L66rrP7ZTZdBQoz+6Kxfl1dy1Jq3qnuqkJKJSy67KOwlDMR2ezLGGbGwox6+ejWTrEvMsQeuy6I
nscWiAJxmuwDNvg8qnv93Ghqsmh0zUXq0sMEZDq7H5JGGtZmi42t2fxZL/rqsv7i6bb/3LY6xBtT
/eL2BTpkaeQfC6WBHi+72VJNXOu1V+OzG9jKj1DLHkDFJa+ax5/VlZm0D7WxO6JOAXNU96s3sPJb
j7X3D8XNv2LNpT/LpZSu7JzguxbU8qnzxmASzXS/RpK3FF1RPsLRycmrpwz296rVG28nQ2U/ox7V
z1Vl4CYe9Bbx8cEF1Tbq1lYLnQ0bjEiIBb2OaVnPunGIvxp58C1PKvcbkYRThkDHR6GOS5nHvj9z
2iOiJ1k4a0zkb2CMzKB+rPQswUzaly+YqTXftDb4GFvf2Eimg6s2ziOPLuC9LH9ELiJ7bMuCDejg
KitR1456eYY4tkmzLrv1QK7QmzuxThgDh7khCx78NHTOeWCAYp7OYOJXiybOgmVtIyey9FEY4z/g
7EuVpDSvV/aNRhE93FprF15SaNfBMrIQLyLd3TDPX0NudXyrtyFifl/JlGXYB/UqtvH2DqVYOrt2
p+7jAaBc5GXlexu+gD+2vsVl484RG1eO/MPMo47Q8rycGprhewIP+T00u3DplewDzAGISi53yKtF
ofVt1HMYGY3/Je+idhXYobyVckN+sEMfy6ipR9+aTxoczOcg1b0N+qA24D2zfG4S5VF0QJIomSHq
B+Ssqsq1KgUqXwH5IqCYwOuqLxaY7I0UJ/mqxAjGaiL/BcV/dRvrTre0e9n4ag7NIrDS4dUte31j
q/iGiPpS/lb3QfzWYOe2boAfrRUnML/GSWJ81WwiCn0sW+ui6eK3If4m2iI4ziu21doGy5bxddCq
hahXDDaqYZWoxLx6/4WA8kZ8BPEdaxFIwVozY2leGj5WZ+wl9uIsn4r3OtGg++X/0aXTHR0+RaMv
Po3tQdrv0LHH0RKJP3EoQ3DKRZBrf9SlSZeduQi8uD0NL6LfnfGoRhkw1Gx0to0fn+rVGsqt79XH
T/Wul6XHBsR/G5nDvIK1PO+67jU1qvJaTMxFGw2f/e8qWO/VFXOaWxVZtpIgEqxYiW2trw/KIsdR
7+plhras9R7Bk9ZxVrmm50eHnd4GVmy/l2v+n6TF3a1nOvk+yfx2U6HyeTRcFHXqKCeDIeHiF6GF
fPHDCk0At/QeE6VFITZkMRqq8gkYQHYuTU1emUrrztLUcNlY374LedigkcDO1DTTs6gTZ27sGDuY
QSdR0pzQQ8oo8YtjRUIqiLv0fKsLywQLwUSOF/4wyI+Qwb1dPZYAWF19KNjr+XMA0N1VtBpxjct1
gD2oKGqR3R3yIfuWlYn8WOllc0Js8RB7Lqq9ahiQ0TWijSjqutLN0jx0b61BN651J3IfyJ56T7Xa
LEQve2T9Uuqs42XYigC/0JoZjJE8YeeGB7/U65dAL+fRoCHHbBEpHPW2WYpiU0c/4MYPFztpo2vK
3tOoY0Cijq4tc7Oo0b1kUIJbVUbGZCNn+LtaplE9lDZRYD0Ojo2MIWJUG8Gx5eUv2sTB6+py2ah+
uTRNZYwBQjcX3TDltQeCZJtivH0WB0UvooVcmBjaaVl6qwvqMYGt5Pm4gJrAGafOok6cweAsN3JD
gvNe50q+u0DtRZmBPMzHyT2a3MikwZM4TbILITWtY8oXxiFn1zYNDyjn2VE192cQ73hh2B9h4f5U
m15+SUppBJZU+WdM0O0NivABWoumfuoU+Lu5lhcvSpgH5DeK9gMsr6Fpzk+tDJ/Cp7SUdd5Qg3k7
1ImFQl2bXIsow9L0f9e3U+OnOmIbOK40s9jwfxaGV6knBzwzlAx5XOoAC47ZqClgI8MPBM4HVF2G
YS/O7gfLUJK1EjWwqHFxc6aDzzoE1uN0GmrlU6uSIb4bvYl6VYKnL+punX/3E633zn2pFMtY1t2N
BBttjdnqANrIDF5VRZLQDpSNbVh5wasfJe+B6VRnXtzBqz5lwePqxXOtntBw8iiGjEWl7kgZdnPR
KWYHC/ILtgdRWN4pA6+NsYNZZPSW9myGOhbX0VCdY0WNN4pcJOAXNPNQhHG88steebAgic076CRv
3Wg9EGSfgPwsv0hazVyY7IHLMsTXtXIO3bF+0CveIEmhyAcFrdpdakveZizk8Zz7KabhGJm+dB27
5PwLz5zkoBs5KYCw6mYEuORoAbw1PngTTcppoELORFkcgOSFIByaEY/G6K8WMYfoLvrcxoiyKqHY
2rVvQ6UnV3+Svlb6Ljv0aXEWVeFUBQLBOIZdvRZV4tDpanMmVjATY+714kydNLFvdfS4df09P9Jg
69uEckKcLomqs+2n2UH0l8dAWrnGWAHE0py1QWBrPxZhsauzziEE3/hHu9K0FZi46IIuvr1g4zI8
ZoNRkzDWiumdm2POpHkLu4F3pke6skexBRGDZFILUco6WonKUEmxghentodCs0s0bdjLgwoETWE/
nXlN9dh2MUhw3SVYncjJWm46hBH7XN8OSVls0ykyGaLIuBqdMr7kkghlq96TLmfJ3JSr4gs+wj46
oYQWW4RJYXOmLJWHtTttomYAC5dtVyA15mbW2rKHmTEBPtpCCnZswPF7m4qW37gz+BLSIYyT9uV3
t8YCXWj3MGYyX/vVza1MF9MyujnMJurFbObUDVzLn91YhZjgBMb4ENV1uZZim+R+NKiPgWmWV58n
uFn7RjF3VUgBLYoEu9KJ1UfLTNVN5hkw+afONuY2jynUnqmrnifZXAHrthFdFbmOd40EXFsUdavG
8NIp1E1nkRJCNkh+THyUNQ3HiF5yj11PM6rmlzpkMcy/X3mPRqQk/Fr5IaUta64YoW1iFTObMFc4
88o12wxMV8HTLKsoKa6SVOnzqoFqXoYtGk1NQuiQJMA7JPJj5jfELUJ745WZ/ZP83LPbh8Vbnhj5
3JIK/UEDJbeq0VE9mmGkbZsh0TZYMLQnMSNSPymiXC6q2W3vv5cZq1PeXVPs+DZjkYDemWbUWyef
D5NIoQ4saiv2OH+3C/pUR0as2PkJoe3R2PiQFMNM71McdoZkmaA/hEq3pOXJNajz7Lloiues09TT
4LbpM1eZAW40iMhMjaOUIXVna+VOtFpNFaLfabQb0UrWo0DdyTXx52QsYVhjVRHr7qvmBIamAP+u
xW92IB+MyXXFtNieeK7zJdXNSW40aE5OWAHMbBWX7XkNISwq2lmlWfXHuHI9Kf8o47gHIIIklpx3
b1A7nIMrlb8OdVMNyziLtdmnhk9Fs6zYbUGOFPVjkKEd4mAhmIy6c/BrwtCIr7NpDQ12+EXQ/2BF
hiBz3/1E+fAFQ3H/i5OgEwyvqDuHcW9sKng5cF3s/JyQEF4gs22uTX1w5rze+NqnQwPBYG8qNjpy
vYa9uKjMcEXFWHqIyEwbLu+vMZgFuqcfuqpyn1yvm24UtcaYkWLSOuWybAwsL6bOuASY61HTkduY
in7joOOMGfJtKit3mpMvNc9i6Miu+AHBo7k1dTXrppuz9AlWMfsJeJHeGC3ymI1npkm99tokPH6q
BfuG3p8BSe5xfggQHTAWeTR0H3KuPKZkGd/d1qxmqmU6LziYDXM8d5NHuZGDJcLTeyex0An0BzRb
wzHb9iBxUD5RpGxel+2OpYYNnp1WxdLjtWTY8SKL3PQxmQ4DmQUyDVdRI7vewbHGrUzT0fdN56gq
mTHi2w19WjbdZAFEqJMXor0ciAhnLXrFVeMeQ+Ly80Lv7Vnqy0+RBfvKRJJhPZB+WpluWs6FspAQ
DgonAmyd5ZN1PLBWeazwV4nVF0vnz7Mj9SxKMiF0kNdPeKpWFwXN4V2ZpeXCSy3jbWizH1ZiJNfc
qaQT8tAkvY2O+wifhykaeSWbXH1L/OaHwXf2xsulwfsSWECoNcEcxeYLbvPdKYPEtAxsGySxY2GZ
qXTVtvSgW7voTQ64BWEwJI8H7pavysgDEh8QHO/q1luZDghL9N6CHw7/GK2UlE2khNKGAOC3oUTY
PNERIC/QQ//FZUEhMlVz61UfdHeN1Um6Nou8ufpmfozdQcWGTGPrXybf5RplF4LO/sUKi2sn+eG2
7wNzj4g3ipDTwYjPXv6eFX7tzbwOvmgWtD87dSVr8roPCueLn7ndstbkcm+zgTh7XOI8bFhkaSg4
rHDd1s/l2HjzjlgkbKEiRCna8aNZ3UQWtE/5rCnN+K5MFquIp6Qz18pzflHDKpPtVx+t3W+2HaCs
0kE444USrs0SZRRXNrpXxwSuVep++90zhnXpFSTuGu2pTXUHlp509cx0U+uILQwWoiNDpM7rGpPp
LvHtdYQm+T7rq35j2tLOHbN0qQzOfoyrdiYT9CAQ0/SrNtDMVeY2X3wrrXF4t4NZlQ7BN3SZLrZR
WB85Nw9SznjAIoO+cqS63iH9unPgN5/oMJmZw1A4pQO49AgYSO/54VUcEChT9lKEKv1UFUkSsmKJ
bSzJ7SjHzhqUo9zlX3o7vxRmSjQ+K5+gj8dnhJ3l50xSXlAptE5qmFfHwSgvXQiUJ0/CcB84H6Hc
pAcZ0Qkn7IetZ6GuArw/0w/SyW1gKvpm8taByliDTUeaaSpKg3meIlsPptp2p8asIa5LgNp0KQwW
pdz4e9Vpjkrd2GjWT4jDCZjoO5yxRPgR5T4YqQH5AlEvDpCxwNOLLqLs+NVXFv0pKtrDc4+b0rmI
w+dayaoTgVbupLEjw9dV7Ytsp+EMkkWyLoP2h00m5IpNsHbsewtqo+4Hc1Yb2YGzq2hENL674otg
7fIx+kZYnx6dYgxbJ4jy2a0cqFY/Gyo1BlSXtsu8t4uXQgubJTaY+VoUTc3k9eMo6Mt6I/w3Jx/m
XQ0NlCiblu5vpxa71r2rw/SbT6CKfeTpD6SCpbnfYbvoO7u0Gi7FEBpnOwHV2tVL3dF+sK8rZnJY
f+t0o72MdULaKUPmswzexpL7MJTU+dCE1c9Of+xsC5WfyHcOBWmmGSpU7aKPIM80IVbkgdS4G6zx
CDhxO18SlDwv6XRGGvqSqHEBiZMq0dhmEKW6jmelKMqqnpwkpfwWgerJcDp7KiO55R2ELJQoWoE3
HgebYBnvuScwn91D0mRzaBDmU57JySwAJkDivP/TTW6cinGk8db1zfe/M5MTPUSDw+thqw18+m/P
Ogul7CGIfxZubu/6Au1Hu8HfBtZNsgl0GFbwM2Eml2iTseUeVlquFefRLi3IlnJDDMe7OHWRbTKW
6vvUJi/nc/tveIeQnMuQUkDwcDwjypwt3SCQH5oxsnAZ6uSnPL6WJQvQya732rZhuGl1HOFDz6nP
QzAlX5y4fFPd9CgX3OlR3OO2DpyJKJc2Ny0tuWiNoW8ad5Q3YKVxMs/UeKkYVrFVTGYD3D29MrqC
zDTrUljLS1UuzQ87Tx6VAZugKpNlbGukZWeE+U92eSefZ+Gb13KFnR9lSDQFzaYc6pPNrbSOVLtb
94Y9XGTL9hZoQKuvMglK1UzCn6l5JJMFdJyb+WL2tfVm+eicFq1SPZBgalZFXGdgXUqw0YSxWHNV
l6zSm3laWdG3IuvnflbGH7JfYoKQBvGzCTRw1SJ9sh9HDZUWAyyv73QKOf3hqNa6/WQ7jsIje0WU
q3gPfAN6py0XO1fvLPCE3YfiRTwobQsovlGZAOGbcI8UcbgkcjOcEsfMZ61hfAuV3HuCijhsFIRT
14ieOs/s0ZGKTL3vyFgAIEyT4WFI9A7aTymvyrRtXtFF3YkegVmPsNaIz6ldla2bvtrIlhdv0YQw
twr5hwP/y4jUX22ekZ5wFgFC/sumJ+g+qMFwSAn7zvrAcZ8MXSccVPa7CXvSaSgEFz1owb6OjwFA
PRg1Zb0sDWyqPb7LhYnj55aXi/TShKM/s1ub9PfUWjU2jjOG/iTLiI+SeGBRVPMiLYFUaHrbbZuG
6PVoK+mbE1sfHUjTS+GE+iXT/B+YtacQoJ1ZDo56Do8PhQVHNreYSA3rvo3SB0+dItdZU303Ec9K
gkb5YJfzUciB9Vwg/bRUlOjNHsp8Qd7TuSTTAcwySqrkjjauKakS+h6VshhLMEu+WzoX0dFxTKD5
IUnse10u9SbRXx4s0yyiW0xc6WLf5r5NFpuY6zTnvu0INkuev7SzPD1KXoUBwRgj/NRq8QHUxVcL
wOQx0Ixl5lePSFAHc3VUD2Pl7PWEOK7l2Moxx9R9Pg6+sjDqut84caVu8SEZzvl0CDbpQMgFlEGw
yT0nWOhmo76aA3r6Zd//hAw3+h07dq8Nn0vi7bOqdrJlh0ASj8vYG3dkEOa+LhkYReXaRh4AscWF
qRCr8ayNG0npnJ8896sSf/EdFRkYGxMYTc6HwwhZdZ5opKNDU+sXnRERoZcHC0pd07SzqG4eEQtK
NqLufoAV9leXyla7ZWd12ozVyFEnVfBqVx1hGEsPXiY1ykWbGNolcnxn5UPOdhNjTUZqPEAwSjee
geNNpxYo/gT1sSu15BFFBdbVuOyBvdL7rahTEqAvqMsCB5XsC1sB60NRCUONkx2Z/eBprJJxm3iX
JWnY+Xo27sBj8+24ZDACSP2HBuwRC8Hoi1SRdugg4S5bBJg3SdHbVxlDU9lSWzY9OM3DeyVWGrDH
8YNmHntJcAAznG6DkYCFDcxjUVijutB8x0XcpXvwiIY7hkkKfwwl81iDUHThq12lzMuurKUntjO2
EaPJqskDvftsYgSAuaHPIi+uy2dcvgiiR/oTvx8TjM4chff0YjeTM3HzbEFGvhD5TG6Hgrz0okAh
bDlMvURDWFTuqc6/iwLWrvKShGm0sKxyvKAw5cw0pe7Jsmjj5VYnG+ZajW0d/CtdRAO7Bf1sAJGc
avIujOaygYF7LTXloXes4tA08a+zGKmFZUZwfxK9BqQs+txOeRLxu4rldhXzJjyWBn7Gkmzk60Rx
XFiVHPgZONumtojfp+PRKE1eAEl4rQsp4vbnscgK1sIDF4VujE2gkJSGdRV1tZ0RaKyQLQ1tlW1S
5ZKkI6oL6m89ymm6yIrh1CAHdJFRNphrru9dfa56TWguJlvYoZrvjRcbMNGBm67qlAW6gjqvaVff
O7marOtQf2v9Njr67Q+C4OUpboZ85dguajEBDkSVi+imOENTGZkccXo/1NapL/qB0Cn2I70pmxhN
WOhVS/Gbi8bJVwN7i5mhS/ULz3tlXoeu91jYJU5tYemeTZkfRRAh2hNEe7PBjVhtDF4tU1EcOkQ9
YEE6WZ/NRJPaE7dOu4XUxepFqx4CIc4kmzH2PHzBN+0mmXDcFlYY6YsRUgm7XnUK9WHgJgSWxKHw
FZYFvtmsFE/WbgJOZd1gv9qr6AtNEk6iX4evFXrR5iHK0BHIQy9eNJai7+oAvr4DmOtJ8c3qge30
TO6T7AnlxyUwSek6LdTdplJetdgpDmUSuLeikSfJPBy6cIWACx4radtLS+xapXUMTPeh0rPvUCfA
iKVdt+NeC2YdmaqrkUXg5Zx4XBuOC+CqlF58vK0euiGZ601ZPXnDUD5liX3JERM+5Z5UPjlaZ8zb
YWh4wlK0bcVdk6IIF27tnows745tPrinFHt59DnDVy8Jy20g+znEDS96NSNik8Qhg41ojeBRg5En
VSZaXQnjqjSSHmVblx94f2xEdW+16SH2M5BNbDQBSI4+4g1kMA2tihfwIcxnI44Q8FbRDodRZT4n
FbFvgGbywp6KxiAr6zzj9S5FlvGcwFICEqrESzFWdVpvjcJ3s7yNbUAO87bXUPilMyu8apWNrodO
GlNFbR8g2g7/SxRVTCqXKPPLK9E57cCk68iO3lplL0oJ3fj5+ja2790Fgj/yWnTWIFMsSt92b62x
WTULC5r9RnSWgw7QUzulYcXnjr401+s6WoMb3RiW055bb7BWSTDmBzvaZ0TonnD7ahW5e5qYNE9J
2b+Qn3OOGcoCGxQeUNfX+u7c1PEWSruztzQJNRZRVyvvxQgz61bVal100kEquHKuBkiXpvqe7MjO
7vDXFv3TMogX7J8DDNtxN7HSjiVeQJ5YDmNs68hdJEr/Pc2N9j3PfRUfX804w0sPNwG6UTXpsEtj
RM+NjFWY6aTqjph6Ow+d3nstCR2vNHQOVqJVqbD9QO0Pd5GpNdOB9FVZe/ECW3tp3qsi8TaqnyFa
3hG2CxOzXFRSUa5BLvPesr1x2DnYVBjL0LD+Oo2nU11JCnX+R4c/TvVEyVfRxPbyjAfMbb0Xkz8P
0vKwkJABetH4tV3dGCOiqSQZnX4OveFBlMIxzU4F6DxRAmNlHDQcembBJK8+log82X2P3vk0Kwad
2mpS11qEpqSdB1f+ddClrSV13vlezYI/38UuYMqp070+1tFc9IfAnH9qyLxQnhVuMqzvnUUX4hHs
dUy05n9/nNuyYTRKRXnGmGAFv3t4s0fTXYy10x0GJZWPskq4q1EBDobskf0BsYlgchQSh2KyFRJn
sWZMOhgYw44WjkKiTvl9FmdTkrnFnvZTg+gsWlHtxfRjmlkMw/PXQ0cBIYvlCIj6NmtFbBnYE0mp
ZgaSeRENY7rLquDXAW5guiPyne7E2b3h3u/e8Knff9DlPj1wMwTvxfz3caJ473P/pP+gy6ep7mP/
8Sr/8dPuV3Dv8mn6ypP+uvx//KT7NPcun6a5d/nvvo9/nOZff5IYJr4PpR3wd/SDB1F1v4x78R8/
4h+73Bs+feX//VT3P+PTVH93pZ+6/N2nfar7/3il/zjVv75S2/NLVodahmnvwNIumG5DcfgX5T+a
ospnVEqO8DbqVm70KPuzfBvwx7C//QRRKaa6zfLv+t8/9X7VcocLzfLe8udM/26+f/f5bGbYend6
yOr8/om3WT9/D3/W/r9+7u0T//xLxKfXw3gxiq5d3f/a+1V9qrsXP1/oPw4RDX9c+n0K0RJP//JP
daLhP6j7D7r891PZTol0bqm9D5IR7BupnRQSAZvt498H0RINQ7FTtYuoFjXirBID7n1Ntwz3orkk
gbR1YmzZtM57yLRGn3uVAbeqNqRrFsQIqNX9E7tghGynUpzDJGzBt0ztYswY6OaO7PtP0S7qXXSi
VmOJIpaoE4eqRy3D1AGB1YjtH5CLPiPqEZ8LW4q3ne1g+NzB87XN6HZAoTI+5ikKpFMvLYpwkhOt
gSUBZ/Pkw61ONKuR/tECoCJy1iAtI6bK/R6ec67Ky1tHF1XJRWUENjrJBvySbMRih509OEzMVFd+
hJerjd6NAX++K846QQPy9iHsnqk4BFZxLpS4OCtKo609vQC6Lka3WjVs3AJkwx+jrd4BmJw2b4gL
MqMYWJk5tkRGfb3PJab2O60iqOntb/MFSdEcwjRGlvevjxTd0r7rjyoLi1s3fWSLZqkbRy57SMz4
BXmTgf3NrB55ZCjqfxjXNzL8q3Ho1gb/tz2gXO/gV5OXvTC8F5Vi+L25ACfiSI6+S7oGVIWdF5BO
U5Q+MmubF5Z/KzhK4ICGmepz4LgIXBG8uo0QlfdhkjVGc5Ie9fKPMbee1VAuuzhJ958Hjsrgb5tQ
un6aSxSNzDwS6Ta2SmXgVR9jtDbKnXcKmsQ7iTPAXh6+raW3doHMktem9d4g+nXOGB1HmKVT1/vI
20Ra+2DbUUzcNNB34jASOtvhjKzvxBmGacM2kZKZaEx+dxNFV9e9FMIJIzLI0ZjNSrPWkYGX4Tbm
IzzWFOqplSTlJGpbzOSWYGq1uWi4tU7dxVk3yoS8Ve8g+t57kHEyV1KOpAd4jV99762R4j9iMqQS
sP1fjdqY6Rtdtd/v9SZ4QhU9rTQjy+PKa9Fy/zAHD0NQdR0SJtNV/76uWzGFqgfV0F6KizAsT+Ub
KRMUtmx3Jw5GluFYfzvea7vIpDaDE0K0cOqbgGzB+HrA+W6MO+mPCfQiJ2AQd7F0m/A26I8Jyx6t
VwmFhoWKMvpenw5hmDd7URRn98OnOnh6yMayEZvfG/6rCe7Dbp+h9s4qQ9ouZeNT9oeELSIOyGpy
8WU/vYRGyu4qxFBCNBBvi/CgxqQ2QyMdXVp7BxVgTGeiDPb0V6Vl+E8YLcgrUQ96zNndR9z7lsLY
Ukwjxt77fCrmXg8bw6m3oxy9SU1KJiM3UHLTw+gxAKC2tS2CBjK/sNei1TaiBwQuhz2341+sCcae
ZrDrcjMugVRZSPhPcJJ2gpM0A6CefMxNUo/TqaispxZxdu8jhlT9yuqxb7p3FdV/VwwEROU+UyyP
J7eth/8h7bya3NaBbf2LWMUcXpXz5BnbLyzb22bOmb/+fIDs0dhn73serh9QQHcDkjUSCaJXr/Uw
e9a92WbDc8UD96E09Xo91Wn+NTAtUkoArDg6myB5EykoNfE/VRbA1aSCfi1uW3+htNNego0lClk2
beP6S8vysvXNJmHLOVV16wz81lI6rvBk3/PjreHy1f8Aeg7aPtnDvPjtGthRxd1EMOYicOUfvMrz
Djy5mvlCdmUDF7sFhKBB0/5qrSnTHivd2hi3SMhOfWQ4RQx5I2RiRSOnu1UbAbDkWKC0mxHG0BxC
dXUOWmRzouZSl/A+y55syimj2jY3QXX4zS9H8t5LA0AOMDmbWxmsGgZy0EkIJ2rrNHdjnr7GvudA
PpwCOVVS1LDebTGprDvpCEXvv+zZmL+m72sk/TPHluWp9crkDPd/cu5qZ9V4HH1C6vXLJJ1zNczg
SRqt3ENCe1JndxoWMqYZQFCT90QZPvcS6gPFWlnfNtFWdtPO+uFGerH9YJMvFf8s4QU/yb7Ckek4
GhlEd6Z3yEQz2hqMlLex7KETjC6J3ez+tiu9d/g322iF/kFB9AlNdxFzXVVa5VjOkU0/UXqylJ6q
mtQdWeXesrV70wzL15bz5lAFyG6nofnCqUdrd+VrEOQqCuoDuH61eNWQkL+zBvtJzohLNz3XJZvG
0uS01u640JiUXB/DPPSPspcN5ZcpcO2NHA1T5R+DBkgyN/ffIfF772YbgJmihuOjPiG8N8d1slxH
rvjXy7VU66zyNhOc+H/MuwX/mhupqFA40UYNo2JbzWbwoKg1LPSVl37i9O6zNZraT8S1Pcsk9esG
8VPqJO1nr09I6cR9+BjGLtdMK1aOdmunx7/W6SD9OoZDDd8NX+KTpjbOflBKzp+gHVi0iOecIuQl
pnMHK+Cmj4FegkWw67c4Ubx1ClvXwuGgnIRplqzhHetOnWhI1n1sbjYZoqnaOqldZX+zywm3oQyT
trw07N2ceGi1/bGkVc4fX+E234hJR7RZdu9bFoVQKeIODqzkWzlM1TK7eFl6AWCblMsuR80iCFHb
Co0Wnq8RBS7NiMYFpFoDifM/mgK9XvReLbi9F9IVDxo81rJbBhkqsBXHah+MflXYa2OIQbl5TbeJ
tEQTJQfhk2w6EwIJtO4f5CioIMC5RQwibCAicubfEeyawD9qyHtrVd6sSDsG51qSJFVtyrbdL8a1
NEKdGZ4nSYiUiiBp/O+Y25xbTCNol6Qjjo1gp4LVg0GoNF7gCkl8rXzpG5Tofg9+eyqlUjY51VEU
w4jrnhEU6xgqh6W8DN6uisUEM24oHDfb9ToqHObkc5AuLquyuS11c9ym3Za6BRcINnFem+Vc19v5
iVr/ceGScT/MCXoxeuYE5FopKUodv6uWDVwlYac/jsIJMYa77DSQ2TJ2VGzrGDVC77Yw+oq0SnR0
az26k96o5C+SZ9CYy6FDZv5iBqMQElKf6mndUx/TgKQDsiDkzt3CWPmdHe5zhC5OmQMLF89EZbKS
XYjFp2bhFiA7KUOtN+2Uj82iMtRfoVf/barsDZHgYJh4VpFDTtmpZhoB4SVK8ehSbXzxW0N7nkh6
Lo3EMfegprTnsHZc2O4DH8XpEqow1RyWtsi+Wki+7i2j+l7NqsvjqrCBaQwAgXX1fhZ5WNmYgWbu
o7b9LkedyNnK2IjSnX+NFWvepsueXFcrlHoPS1d6HJOhon6d/ZTG53Bn1gBmpK3XqNZsPd/bzlWh
XErqdNdT26M2Nwblcmwy7TDLJm0AOBVCTnAhDR9cwl/A9XEIsv5XT4Z8iDaS6FNeqPUO9E590FWI
Jd/VBqXkoBwWUXEkLRIepamVqoRNRurMVnNBwf9bn1AG1zaVc8qoAz1GsvDDjFErj5btBMfrAtJz
W2XOobtevb+NqW9IlM9BurSi8gep1PKJDFT1pCjpF3L9/ckUI021xh2QSaSsRERZ6dVTEXUrqM/n
exmvVTNCxCMlUtKpWHbzoLcc3YvpcpLvpxqAI7S+ry/gptk5yy1q+42yXA4clSzsxCuOMhgUwbzX
JyqF5OujEKHuJ5e0JMTVTm+8dU1tnB0FeKwcOgGkynNLVY4cVp7TLFQzcc55oKhvv+b0vWaclQye
cb/yjLfbHDax8b2uo/YXwmkZOem3DAzOXSEaUpjaXahn1noU6qU3m3RkZoFOQoLKjxzKRoaEZvQ0
gk483EyyR83oaHM4c1uH3KF78HMof99f7hqpU2vujx5YV/EWZDM6JgzqebgdfKU9Wjx7lrAN6O1R
H+udPQTTztXaFnpaTKluG1StyLHsSut1jpxuNyQRgeJWzTqcwT93bfEvEwqVms8kUnZaxyOEbNI+
8EFdiXGjKvrVSLnLL/ct8C/bLGZ0duf9mizdppHqWw1c/t9LW6nnZmh7/rFsSenLzpjgb4QXJF0l
KM580jpv4E5rItJpB8UnzX2BFNl5hdqsPjcxkoHOmOafcn8q125AeTmP2BA91+rCKVRt5QlkPlLQ
+dESyE3Zk7YZIDqwYuGRTfHek0No0nB7VgotzyBuvMWwV9kzn+Cl7u61MOvvdc3yV8OA4s3NZqtV
cG5KfytNA0WXsMwKSldjcse9NMomhhhiawPoEDzX3f2tsZ/i1i/uQWc6PCpaFHEWTe0BuOcFq9hW
z5kFmo0S01UMveauJFv92jV8Qk1sITkslJip/6W62u/aoymGQwuClQph/yS9tht+HSZvusipIGDv
slqv7qXPNcttZ9rpo/RFSrsAgZM+a57mvQzID8Pw4tnKcwRT3j2AzeZY+CBSxSiD2uDa67wUEQKt
b/bSMVpBfe/VbreDSYv9iAi+ObpQ2aua2SF4QZiMBccWbLoAYMotVq6OiFyVhOF19tUX1sAxFENb
K0Hgb7whhIcgDYo72agW0lBzi4CuHCJo/MvRlA3UNKoabG7BufAiOTGswqSEeu59lWTUirsg1L31
0JUIBL075Axr4NQuVhzImExlY8O0ved17H2uoRojyClVIbWHLBdawZLW8ja+uREuhPBSjqe2rXaN
SfFymMzbgvw/LE9Bf+8bOt830TOSc4wG4B055V+W2C8GcerDH0gGCEdftjUVDIBJOS1e+0pKnX7s
wRMIAe1+8FrnfhINVbmoANecjqVa5NyHmeXcW5rvbNsxcRY3m6kp2okKp6M0yakyFhqbRZvrIRhF
VpNOLQii68vcbLeX8Xoqjnu4aY5e6PR7CrMpTk/L+c1my73KzI7zSDF0YaOibN98GHuleUpMZxuo
+gzWpA+OKQjTZSSHppOs0y5odtIbVePX2BepetA5LxXfXhkFtwrE9zwQIlrB0lWj5RtoOaKtHM5x
BYpSC72zHGo1iE8lf8uNsLtwp0qvk9BngXkYpoa1jCoNS1nUNXh+OcwdCDt1BLfNiq+tXRYoLUAH
tG9KJ99y0TWeSDZwJYdI4J/Ihn4bQvxvcASOSwep77u/Yk14AtBiITZPUXln+7iieNdbtepsHHvR
yJ5sIqSojk4V+hUc6HgU4FaL3khaCDcZJnXzaHht/DYkrRc/l3nXvpVq90Proo3rVNVDOaj6M2Xp
wCPrhp1iFBrPI2iPVWAN/lZ6I5PnfVRLDAAYBE8ofx8TH5hUIoJrzhDvKQE/SKecH1ffU5enIWkJ
y/hzUCswXItopYTYf4ZYXrUsdZXyU3uUDcVXqhU+DlZfPlLMOXOWpEJ2OftJunRTHldz04QY9T2+
7YutEVrWRXf0H36GINk4aOndUHClZDsJOz5oxLtONNIx5rm9D8bspbWr3yYxIc/d8lzb8fIa39nB
IQ7ncycpSgX5vOzdmvZfbFNm/V9xt2lxzPe/UNpxZaZBAlbah3FnMqkYFjWnehPqMAbRyF5fkidZ
yPFfbrCg0S6M/JO0X1eQU/6Ku9k+xJRwdWz4PfzQ1Epnk8ELf3il2xTZ+/vd5CZnQyPbusV/BsoV
b2vLOCNUrHXFVQWmbjQCloMLqzTf2qTcWIJbWo6hNokADwNovNmG0UDD6MNYTOykUc65NbXrxIey
HJQHgIPWU9/k35XCGk5yxJGrvuHZzFr1fG+eEA7ZRUkxnvLO1VDJoVJjsmMdfdNcv5M22fS5Bcml
qxdrOSyVGexu1c97zmz5/nd1+AoaOqJCTevQCizyjelN3TlJGo86lSg4KIL5lUU5uAYgFM51AAY9
CO9kz9K52xRaBzvynw5Uxjg99q03abfnLIaGQoRo6c9mIJEk18gKN4QcYtS5zCk2CrLUhl4XlrH1
RMLA/54iTHLM2rQ4OmP8EJlWto3fTdJe2XVYLv7ujlS0Y+WDvs6W/g9B76tJ238vWfre79XbMtgC
cnLX2uDl5yaNeogWqDQoqTFZRHYf/siBeVJE9JO/zCcDbqy3WSvala+56V1RwCQIuZ++m+xKu7PZ
o63sviuXlO57JB/a+RSawLM3dUgpkdM44+qDUXZlYwQA1PvW8IFrgdkG263Pp5t7guK+W3Q+HxO6
yV9vjgh6WJTY0LxUs+KRuy2XY+hI5YhKCfPYFPNnOZLNUJriSzPUa72ZikdpUyOIYOrZ5ceNyUc0
m1RttJY+U5igP9G3s2J0y5sty1p3MfWA1W8Ljck3X0O7/Loq5WAHyuTihVxD2nIPblk/HeONtLE5
ipaVHrU7eEbuinJC4gOZpcfes8czvJnnWIwok68eJ1j4N5CmzSs5lA1n+D8AysecThKWNpZ355Px
lpOkqaXaeguzQb+sIYamTnicQJL5SDOOpX6Xgo43yzm6tGIk7Xpom0f2Dgc5ctXZBKWoT9XWQXJr
IY3XplH1O19HKszoYJqTtnBQjYs5xYsmq+O17SnVJSotsrNQ8+5SRzMu/L9dAM+O9tLbJFDU3gz/
mUptmUGGQjF3bx5yMyq+hhWFqy6sVJAdKco6mSvnZMJQcvAa1dw6HIrc99RDrqBgUd+sIvpGhqv+
6cRbFDWCDdeZeutQPXffebq9LKoAm9113qJgb37qWu8gvbaSwHifTnzF0Rq1dypYyH2KxM3K0Gv7
RNn8DygVQgooNCS9henW3Gw2HO27Qu2oNydC2pVxKnu4rH9Po3bz/2e5f3tVaRPvkOcufR2AlK9F
+rIVTScyr7Kh2GgVA/g93UwyItAnbdPpKn9QESttcr4cUgj6CN7d2svRbV2qZHK4QLYF5VKHDli5
kFnOnqs+pVjU+QKVvXfXkGGbmrzaFboaXfKhpfrXMuwHToNQnvJ8yJXQIV0gi2F9Ga3uaUj4Bitj
s7QGcpw85R+v/KofqFZld/IyfV1XJqUygllVNywa2RONDJkFO2snTq2jOfs56+V0xxUNmusx7L9R
rHKoKKt8CyA32lJf3u+qyI+RsVG/WXzHdrnrQL9TOMXrSAHS1nPnaS2Hzdj2a4Sa8q0c+vMQr1TL
iPdy6OmC/Aqhi+PEpfI1gMmKciOotypVVc7oP4NrzqFfq1RXfxm1/NewFuetcuglng8VWf/LK4fZ
fWmup0D90c+zB/OrraI6lJpgfds8AR098ARjayiW8J9ZZUqvnuVINlmYCSIL/Uc8GHm2Hp29bnPQ
z7GBQTmMalx7YrNOYUw1kASi0Ew6TKQcrl5+aiYlSiI6rS19XeoD3LPvbq+yjHIlV7wuS2XtYsp9
Zd0iFbPs0744WEmGTiBysasZ/Pk31YKEQfe+KPNgrWctjA5d7eZPRmJ8Q8Qz25ZBAE6nC4qzbFx/
bE+DeycHU1NV3ermNJRAW1o1EktjVw07CA1f/byimNCr9YWnO8qlFYIhZAOCuzyFbcnSjA/2ssoD
czG4kE9Gbce5AWFyFgy0/X7uUbokfRF/7nQ4Km3L/doOATe6pIQnvqcuoxvaHs6IwvsKTdBXrezr
J9OYkgNbJW0NxfPwNWF7nBreV5OTOjK1pQoWVtcezdn9IefxHMDtm7KTh5GKR/IRncl9N7KulGTq
+GRqtvaFilK0O4GI7OWjo2wyHoVCp+Q2JZ4mZRNVlH2qbYVAeO64MA2Xs3MuPXslH0LdWMi15cFS
81v1rkli9a5o/M91FGh7OZKNdMaJvxiojTvf7Iaum6euNOYKqUq18V7t2ZjPth9Ni15FVHCGZG7t
6aO7lcNMsV5QdV6ixoomhqCtMbU45FPTw5PsJXOYNQvZDQI3aRY3l+q2PLTUGshwpnwI/NVF9m9h
trYHm+M8nmLRBJzC5KvaGD45hd1tpQP1LR/pk6h4s82cisOyDhv+1gPoIdkNBe1OLEQtxA3ndG0E
k891fA3qSLlpaH1BiCUw0xIV3cDnpvH4GTpojMJLrXBUjJ7rrO9aod3TAJfnrh4buzbT9Re19395
ob6LD9OAMhz7BHdBLV3wbXaSbR2b5k8Y9vdN3HHIB0kDj4/+3m6c4l4e5Kd6NS/UIA+PchhoYbiu
VKjJ3MR5acYZfaRk/mL7brlJ25HDR8+pPwl7UenTF0pmoWXlK0x6Z1mBkDoU6hh9Mt0EMmOvee4m
WCCzqP8hzW42hNvSGBdWtrN5RjvA3A1Ts+iZfw4nZRyEfCHua/caHgK3MitunLc5f61zjdaQF8gX
tzUDz3lwqIPY1rkznJSgGBC8R8rKGrS7Di1zEzFfbNKbqONwkk1R58/KGDjbpIlt/yxtUIOAodHL
eiFnADKJOJ4Wq1b5nOw08j8l4q9ofVOTVKbDJnkv5uIP6MwL6bWi+HPRqN1ubjWdqgYxIwpbMkGl
HVGl9x4oq8Cg9LFPVvuVx9gkgdqyZ0NTsgmpW5IYW6VO7E0Jnxls17qmroKg/VmWHOUraYVOIHUv
VFb8Fnvn/4rsezf8ckgB+KtNMGT85XBzh+LX2zIyWqrEX4Xj/1z/35a52a7y8e8zcgtmFX67vJtI
vJtIyEPL6Nt7tUL9MTBzY6EpTbXijKG4R2Esv3dED3wBBUz2nbTIZg5RkasH2/kQ6qXtxPPQ7jrl
fYWxmjIuY363ljPl0qar9peJsyxpMrM+RPHCMjlGjsJ4M8dW4C007qvn0h3WmhzKeVmZFqQzVXOj
BpSNU+bXd6cIROjtnclXp97X4YI/99ubw2u7/thw6Hh9G6YqRMCUFULOzkPGsVPncVCqW5X7kDae
eQb3cpA+VZiKwYGow5jYHYmhdLRlN6xrzfNWesw+fMkTnL9o8As1aOcawx/1zoa85yRX4arQPaBm
c/OD/Wv3sLqcHTfZuVFnXVqrSLm/ZqRAtUYFogOzwSWeTesie25QG/ugbZ+ucXJKMKT/5H4+7zL+
GRx8M8PhJ7FrGyNa2GJVGXdbSuBCJ6csDteX1ODKiKjKWg0i2zj0XUAJXlnu5BCtc4SALUqR5NDN
oPqouycEA9wj+hLOtflrKB3S1ntxtCmnMIZ5EOyfEQ/pAn2b+gGNufohisl5maVOxdcw1XzMNNSZ
fLTJYO6C7SodYOuQQxkn57Yxew+TA+br3L/Wa5qw3ZYNtdgaqudHs+h/NV7nHAc2DZTAw7REMdVv
h5AsrxBCgI7Tipui3sBdDucENIOVVgUrucKHrlxWRkuPD4MIPzSkkWYV8SjEN5HELDM04dvYO1Ey
zSHbYKGWXg6ZurqOqUJ1T9eoyQtgsLDDbx88lpxUiPmwnvP4TZ0g2/CU/YpZ+8pxpqqQ/RWNlZQK
Msxk/SD00bVDMpbRKaLOFfZ54xBn6SbgjHMXO5RVzWVlHcjZ2rvAHB4VY6DKGlbkhTH37YYHqOlL
wikC9afTJz2AE4FvSLup0/5qz+16vtqHTP9gl/EzcJJrvJl2yhlVRShZRuiThqq61EJdN014PG7L
KTrMQnt3cJAW0BDQ2zRCbNfgwWXHLypcSW8ANevJtxNuUGJulU/2vapEu07EonHgHtzAf4XCdH5o
7N5YNDWsPXDBIeNgGV8NrUMeI+gj6MxNSlz1Rl+ksZdc+qhMn1BcuqtgE/8MzCrf2EGjQLDmlZ89
Kpk5Pyop9kOjnYQ/qonZmRLN+gx1NQJCFSJAg1tfTYEdQlBEJr8+a7XCWVoGPFsGyxjpkEPZlA51
7H6AIk8QCs6XW6DsKYLSuRi+35aXZrnIzTaE0ZfO+ZyOxbypjSbQNtVsU7So8Li2Qoi0WnIdbdhG
CZcVJ9Vp7Ayu4pkXpxsOkLLF/5oFlio+GJ6xui4i17sGmUn/pilGvYuNOLrcGrsART1My5sFeqTo
Ao8lWglzZD1zJBnspe0WIntN6c5LX9OU1c2hTS7TODUNtlafUXcoXuxqlN2iBtkBe9PKSM2P78Jw
OIrryu6rWyfDIfCn/uCpzq9G2uRQOm7DDyFxpaSLD+P3ZZTZN5c+slpL6b1N/s+1HPHCSluGOzSb
91B7zNtodMJFLSi0Wpj9oQJwy1WpeMYxDz2otyTVVgJp1Dkhv7OcrIjDXr+eVFQumaMW/FGmWT/K
EOgHIpiVEGAKgtLajanjsHuslc/DoO2pnIONWw1Hkl+Cu1zYq7n6YSQwdURxqF/K1jw0YbcZlP4Q
N1bxLczchrukobxEsVmtxkYZ7m3VirYO3BpHF+mJZZdOJdJ2OuT3bfs1a5z4xSgV576gkDiH7u3F
Jx/zXAQH6ZIN1A9AmtUG3UCi2Vc8NI25QHP3e4VW8HOCuC3KFcpSjizEjJ6dkR+Zm3Srib32yjEW
thIlT0HY9U/JmMUrN/PbbZrZ/ZNaFPGZK+CrdMpmDPwvLrvFkxxBx+FsG5PazVjlWGjJYq5YzHPC
X4vNTdptOQg+T11Lwm8u2MMIEp8ehmwwJ2II88naafVtlcIGFEXKwE34txKPFMbR0gZiZwt86c1R
NeVXZF4cKJY5BVCykCzTmNxLpBUow7uqzZJ7CcISvkaMpC+I47tGTdXF1LLrcKy2JF2YqAuw+uWj
U5jFI3tpiiXyOd/KoXQYBXXCcexcpKmx+vqkt87zNV5MChQhlxrw0JNOfZwuB7P9FntBd5QhZDLc
u3a2l7cJmtouVS6Sp0YzF4nDJjgpo96CKjj1916m3MV1oPCwBPDzgmRZf8mGhvy/mlK04kPluTUc
ahbQKKq3vq8ZfIh+s6yskBSZuJmmegK3cYzsjxjJRjoLEXEL+3/bph4VvrGhuDdR1oXtwk7IM7UL
3ch6ijP3OI5hdYdGSbVEpTX7/n9HZKwx/rlGp1VokhhFsKuStH1qJuWTz3s8FWJU5124m4dRWyqK
2TwZxdg+Jekn3UyTR2mx0BhBydAaNtIXTZ5zMUd4koKmfUhjHVhzZV54NkWZO+v7bwO37NBS4k+t
4xmbxjOifZGo9qXjYmAPrn+suc3VlOvSHWdPWbslAEhU313oMGfEluZWf5mgXroO9d7WX7redz4M
b14Z/G9zc87+dnDeZrPenmTjqTAfcNMtoHL8bZM9tYPxgqNgnyxILgCeU4asrgqz5Opq7ASaNO6c
XWYb82EuYceWpOwdCkjck5znXpuV3dR3QPVzPfqsVsYS0s/wG8BJ4GCR+6I7MRKJJRicpIfY1Ygu
1qDolwQGGYqb+JmcsqBcX5123Dp7O1DfQkoaSPX4r0XDJcKz527bI2CzKrzZeK5CszmS/ugXcqhD
Dn4fNQkiPbXSLQ3jTdPL7kn6aggWEqUKL3KklVO5dC9zxKX8Hg4c9zglSrIEAIC8yGRP576ajSVy
S+E3x3A27JSst74tYRXRYciyJyV8LYUgmAiQMxMhTFKPMDrJmWyto29zZW3yybHehmEot32yDgOo
v2cQw/U/UYXO4dRqyqvdD99qq07u5EjVX5uuVV+A1HUPJNfOaVqg/N35ZDL1NFjKoZ4P2RYosL0G
p/cpoz5+X9V2PoOyV+ZdCepaTzkaUkVjhSOcU++9MYMpg4eBYSMdstHK1L7GORB+HCENW97mpw1J
FOSPugYGCD/cODkqWqPb8WRcT8nF61SdK2aqPcLUPCyTsnH50Odg0Ti1CR2XMS5LNyiOdldV7rWb
+WVx1FyLI2inhJFR+d4ZsHNz4FYgNTQCA5+4SxXGgCxO1w5Pui80wzMz/p76/pKjx+5nFvf3JmRU
n+eJH4xpVOV96yXlrh9szgi1TL8YcaWuQo2EPZzdX+Wkyd2XsBD9cKwhW4RqXr/kPULrteP3izpA
AZz8YA+jKL+5ZjLrXZvY3TNnEkJrDGy79NZFGJDkMb9Lp1ME3hMfjHTJBrnzV/S7vbMcGXbjLg13
AHEmloa6+F/Xks5Kmd0/14oQPDENzTubYrJcK9afgzQzV/LYrbe6FHWjqP11Xvdh3I+Ku8w6GIca
sbdudbg/ZvhgdnBFWM+pFjubqs+TdSv22n1cQ32rcAXuxVAdjfnCqTV5X0aKVupPY/IgJ8rFHKvc
o+AxcM/Dj0BQRbVW5h3lWqox/vsrBS9lEHHrMQL/2gR6awEdDZNo0/VNt5Aer69+ueXwGqNmjbYH
57G/TY5LniwC+IMW2mRwGa3BuB11G20zYKzkAlOur8LkC9pzNdSmCFkmutfoLAJcq2jxYYYiT3W1
z5YaAjNuO38zBMX0xZjhnvpt7iqYdqVZdf7V/Ee0XCQXZ3p/REtzGMf/eAXcxqPq9juenKxtAhv9
szkF33u7nr5DEvKoQED0auqxRXGVpVK5WfP4083zQkZAs7gZeo9qTj8sAbR3b0asjUuDDPyZ3STM
q6rSFmc57sCND4IXyhu+s7VGtqswf+ZBeUFXxv086DVqRxWn2g7nqdsanp2D03TKqe89fT0XQ/MM
sfkAr1wzfi9qQ1x4zJ8cDG1hHV50uTc/9wBb4CdRwXiJT82qgXv8ix0NtXNrlupz4MIFO1jWr/gI
oahb/M0u4nsR7zvEy/XlB/pn/O11A9b5K16+nz/j/2V9+f5r8f6dqViPJFCeDc/6ERrd8L2DBXpO
UvRh3AWVdBGE/1a+48hA/45++j9jbDoHSG57NpyWtYM9KN74rj99ga8NKrZaeXN0OI8rYUe8ePoC
I8/SfLfnFNpd7SJ+ds1+x+lJu8gQXDk2ZlLXizRT7GM1GA4CHr2+kh7ZSMdtKHt1YzDlL3cRd4cu
HMfdzT5pg8VJWag+IesML1OW6J/Lvnlxyar+hG83Uxz4xrp52I1o1CxHaFg2aenVUPvRoKdVn+RQ
9mSjDKTLA7NtYELhlqRQolXO7Vk2Sem150g0cuhbo7WE4qVd3Wy12XGOLceBMscbwwzmhZwnp0jH
VMIqS01nDb2/o37uZwOptzp4KVwrOvWDo13tUwzFyZjayGmqKJLwbGBe+gH6lyTNDpXToaKeguba
ejnq3nC3KycOeqmbcyhFng3Bf5fPT2PE441X8LjlTE+og8xPLtoFlJT2iC8KG2U3E8KubDgimzI/
W7+nuG16akcPClxgGTAfe3W1DEaXioJUv0ivHYk6K1Bia80I56cOIi7xNMxmsl0aquF9isPpTYOX
8Gea3DswGQYL2wYfMYs6QWj1113KvkUvgB30avdFp8Jt2KI8F16ggBKPmMaAlC9MXONOdUKQARrE
bmpVHuRo5GjkTvaqu6avxmtf4R67svSUz2wECEQNP1VDWUDpeUVl4rnOy7HY1v3ElhlCvSXJyfFs
UbaVwwUF04/Rf/ObYjmWkwnfbamsAzWLDok2zI+NFUM5C7HcblQtb+22YbNxRxRjNSUYX9tEED62
ebjX4258ndxYW/AAmKPDgHeuEu4oCOCZWTSiUlJxx3hvEIH8NeT5KD4oXgUfPVxAF8qg+pfG6Zbs
RciaxBqXjSRAE0cMqbOH9K7PV/Fo8F8yHMGuWYAl5gh+bZeN/qlUhIZ4k3h3JNzqowm6BG0opade
Mgw3LN4uqpbqiNx19QfZsLm/M1QNKsMA7rKrHdoBUynvG5DbD0VKYUqkz9Bu/55iRtXAuWH46Waa
IencqQYH2rdlyJMibMOd8Tq1gZhymc5dvtJ8hJBrwDjnZNaNN6j4q0Bt3wpLDy4uZJ4LaVYTHQUN
0/6kwWpJvt/dIMEObirhQHGl6AKurOb7Oqk9ZdXFNc9IRW5u5l7L7twkyK9NhtQJwtBQYNtAUS4F
yMqtaqDDZjXddJcFvU31jeZ8gaJ5U5pB8aMY2k9FrY2vpqMOa0WPmxMKb8OpaItqNehd+9xXmb8i
RR7tGi2aXzlfAEYT1BRfDNr0GrrdFwWsCWWCjNTAYn+TDU9m3prPKtgp/rzza44yz304e48yqBJf
GWoetIUTwbSs591WUcdkU5nw91H7Mr4YvXdSuO9+tV14MI0RcE4UoTpJSSa8dOPQfq0mSugKJ3Uf
RpjFjoMGDmACqf214vDN8JzyDeb9dBc4QbRtWqv9LFJGMgCVXjhwp7w/1L2uP+lR9dpx7roNOAvY
1YL4tfU07VkgjjZJ7UQHRH8pgoTMaonYl/5tVH5WujL9A6CUqx/14o+h50Q7o4yMndv46kMbwO0N
8dj8D/ghCLSU73XgpuBuGv0+cJCtbnoHyVmgDnnRxEdPMEjLxp9m9QT2J9tMAlpxs117LiTTbssX
6uqxRGCo8RE7honReV+Hz8ZGCBV5tarMx0MwOxwt/t2VY9nopjkeVMpI/neQ2ioqaedgGA9WXLEK
AMYQjBBUCSogMyPS+ktQR9ZDWY/9fex9jU0DWfU0C/NTMPmP0ud4rfUQlr26q3MwqQMlBfEysUJz
3Re2Rg5LjANYZpdcmgto3wj3TDgeS3ebVbD8TaWu7eaalDTF7P9D2Hk1x41kbfqvfDHXi1gg4Td2
9qK8Y1XRiuQNQmqx4b3Hr98HWT2ipJno6Qs08mQCJZZJZJ7zGpt1sEbFp57Af2Ng2bXXug6B/av9
WbYQvG2vheWQYc5isZYxeZj1FPAq0M4YmXArGWs88ZpqSnO4jTBfReofyFBMaIl2cLdysBZ4x8z4
x1LY91Tvo0uiupjMBM59qpf2fZaazQFP7XAhm749iAtuiqTwOmf6Wmv9YRAgXRQ3nnaNYhgbFh3q
GwBE5E+VfT0o92SeuvvBLuODYwp34Xv+n0YRz0u+2cPafLRK1iYNdbPFgILys4ijZFV7Zc3rJxgB
gBK8s2sWLLYNZV1NK+fYBmpNxTbvLt5sV4BE7PjYtqAER0NJX30f22bbRqjOslAXgOd9X3h1/A0X
P3/RpQbGHj2SarFTC8wgIqAZdpc+IReLF1Yb2fctib/1OAA/hDaubZqyho0B8GBnZUI/dix6937H
2+io8xyhWs3OmPr4Dvo3U5E1xBesFnkssgu4H2czk9IvpkfszVTSIxiyDbZjor0yaK/4J8QwDvlR
2wjZNoFdfjfUcV9kswi/Z8IYbicsDtJgXFidZj9PFva4YVuxqfYrGNIiXrm1X72CQMIZQs8RH9bt
6rVIFuyF/NdRtfITUiLJUo5KbDjfeuJgOzJfhOTLykkyZFFF3Z3N2qv4TVsVVqil8uIELqRIl+xE
LrpH01eW6ngKzHOXFCGeNUN2EFgo/aEX2XdTNaM3VQO+GEYOvrKaRd01SSaAshZSF6lfnaVdj0C0
37acstAXal93F2emkUkmrWTcgsXskMPvHpyZjitDfeyjzpJ04uA6SfE4wV08YDLdLcoq7nYDmLgN
9kjqJW7CEP0K7SxbIGUBpswHlAubbYw+MU9I34jWpd6LhVKk1gNyLGIxDpb33rXlBRcIx1/wqLVm
QVte9S7MYpgjZRZuMj3nSdnrsQI4KsHTVUQ2xIzGviNNpU8rH8IV68T2dGuWnSc2jYkgk0NZmo8h
ijZOrKnqQY1rfLaQGV0kwivv5CGdizcV7/xwC8bZDvUa4yQ71dRAfYQc2bo0MfNIHFAhjeFH50RP
N5aC9P0IDoyfcW5co87Vr0HelWcIhqi6/itUz2cNCpPeMNrHz/gQK8bSqrtio4Wxj040hp272+2Y
EcHujObtVvLGWI62p7rq/9TqCW39Icg/0nPdO82HEpvtwnDK8dGpJpe/1OgP7GzdVd/k31gBWLho
UELu1CygEgbFTjY/O25NilexW2d3v8UHo1VXEbraKzns85DnpDCM7CojhpMWzmoYtXYpDDdbD95B
FX73IA+Bw1vriU7dyyZK5RqKvyjxDHX3oPAtfEDmMtv6joO7/HyVjKGmCXtdi9yDHNc3EF/iydvc
LpiH5SLINvXkjSt5VV8Z3UNVqS9YkuYnGRocvGa7OjrLi8Du5biNBLuCCsVZ60nEjRrOlXrVk4xF
lp/ZU7wpfupvDEv3D6SVtQdtQt5Vjhjs+hvZLfWxVp1qX5l1v/EavILVPNrXeWHqmLwI71w28P1b
1zyhSoKEK14CK9OYRaqwJlwhA1vtyVs6rxYPl7CwjZcg1KJTDwZtWXiW86oHNVOhWkXssnPzxfSw
P0mdYNnkIOY1zYn3daprJ/Bp4TaKov6SN02xRm1UfSBbby2Nuo5eyjLU0JdJ0aW3xncFQ4g/6i7a
F7Gu82xzxm3oTR68Eg5twOTsZqNgd0M23vIQ1k/GN89MnGUzudOxjDv7OUysdVBMxNFf2WoTuqlm
pg9vmSAr3SHr6pGJwIVcpwQyXz7mwMKCYigubTFV917Qf5WXF46wVqmJLLugeh2H6R3JZn3vukDN
22LozrptZ+sAt90ns9RMKKxZ+LW2cI+WW56q34ddb/2JyMGzacX5W5jn5VKtNfGQDaO/kXfs2Xrc
7mij23pW0h7zqcHKn8phMIH2a+FXM+juRCzYRHHHDFTFd42K1/jH7D2ji8B5s0Kdz6O39JOeBsZj
0APD6BP7rdeBsiioD+wNVKQfVT9hF4lAwVSoGYZe2Q1F52dGe2TmaJcSRQeqtV2O2TfPKUMMqDxn
WWmV2Pkuzb5LEEvqe1yTydeAoW6MbahgES57h5gdWgAkeyl79RJSuw21EG8/86i4wlmhWex/S4I1
D3/tW9lqDaZdqXoywzq5jIqRzVS14WlGmBW52Fe1NT6z1y8OvoiCtQSW/RoP57gEov0aL1gv/Ke4
HK8MRUVFMjV3ahL5m9TVAizo9eg56HRl28boH9heFD/3QikOlsD8UvbmWqKw7xh5Is29ritwUx+S
u0mbizhN/U3CPQylSw59j0zBJ/pDxqh3Uo7/gf5QBiM5yJgEiMiO2qQuUAMOtXWEjl0c2u6cSaeM
rETirXSY2WthYXlSvDU4Xr9Us4A+SUAUzuahyYcZb9ocVKPMFBhja5zlmZjPEPS/DMqUHGToM55n
VrPtf1wlOyiI/3Wp15g/XSWC6Xs11cZOaFp0adPYXuXQfVZmgcq6jMmDD7VhJwoXVytIPJe66loW
uHD/4HkZy26KO/7CH5fgDrZ1y9Y53sbJe3kepMlmJq78FFRUz1rZE3iH1qxDZdUZebWrELpdJG4d
YLg5v0LMK8h7y/vcrp5fwSg6e5V6GnknvXXvrUmDaacN1XdX/yjyaPhmFpm+5G1IL5SWzUOAQdhG
YLd7CbTYxCOtttdK6rKz1LrsxVI72DmlaHfD3MzMCunl2KkOshcxhw4oU9CfRjXMXsw2fXej3jrD
6c5ejIitPL+qQxPwtVETXrWe1OINDB/yRoERnSPFTR9hDl1k3HTyHIQGpOEJR6U3uy9Wo2tlL9i+
G8eiD/+63EuRGAtRUT/rVvIfL/cBtbxZU367HBF24+jbrljaqQ4aQw+9ZeyS7Yn1kb2A00Zf6vbV
RdToualq5eonFNJTJ/rS6oFzIMXT4GlTxF8Gdq0b1a5BS/GZLFzFqrdi9HCY06vgPDS4sw/oQ+/q
EYskxR+7VRMU5ssUWn8WCe4UZXIPNZkl9kzCgK+xiKz87OjGcJJOu9KPdw7xfceOw/yXRe+PUFXi
WdinkQeEtWr3VVI+RKhTq1s4Ac1PTbxj2j1WUQ9lq+bnIK5gGHpuutINAwXE+ZCm7XuCXMp+7EqM
A8cmSi8aiuPLyLbbjWzKcerckY6CImKlZ7cbVEO1cvUEFF6nj0+DRxYh0utXHAhLKuSjuQKNNCcU
ENxGkzu5G3iovZhNsojNuHk1dEs9eIOjLOVVvi/aZWpiEy171dcReb9XEi3hKU1wUoPj3bB6j9LV
WHvFoQ5Va0VaM9h0CU9wNAY6Cx4jOzDbuJ3mCHXXAHJP4IfIknRU/+OgTvf6LJOzYu3tLJq+4vmO
RtmS7GP07DQxyCy8Uj/SGqSeZ32PgCGQNranRz3DhnYYDP9omPDZkIoI14oN596scvyKJtLNVNPR
RzS/9czClAZ9pC2xTdgOXmHv4W5b5zp0y5U7JuK1EuZFvpARBrsYLiTWcDxIC3UCapB70UWeWXX5
XVECm0LgL/GyalwM7HEXT0l97gaFDWenmt2ps+r+JM/aLPrrzO5N5aiGQMUZ8Bn+bSju6P2tt+1m
XRWrIDEZUzaL2yDduVhZ3cpmPR/QXSmiV9lZzHCRPFyMiZM8yeKXrRhfWSpld7IL/4BsJfC32MpO
liDJ7V5l6CqHdKCcHMTCv2JiZ64wagLaFMJmlzFvPiPvvlZUQbkYl8JbvPREveuo3i7kiM8LkhBp
KdceSlCa/7pJmPJPcUJEfuaXkXF5Vdw5xsqNsSOXHT/dnRc0LmGkFvdsJdrnOnPuwrEDCTK3HC19
VtTQPcuWXeffvXTW5BjT7tnG0R2vyWI6mXOzAM+8KA2nBzrBlSqiNUvhu92hrafuOe6CcZnik7eX
15LxxloyMqadvHZQmbDHPjC2t3+DhsKI1+GaIK91KHJtWl1NNrK3jz0T6OPsr1diwVmlFhaKXV+8
eFa0m1Rhv1uGYq0SwA+Qh4LiCf7g9RZHlWMVs58/qUPWPDiG+Crj8j7hWKPO6TbT1crgXnfN5LwP
raEx2zbVJQhj92wJ0yINoaEh2KTDqh6wlSydoL/CwuyvykzPr3hMTqoL5OxH3BRmsKJwabJCY4Ts
8E0Ns4oMBZY55Beq4iLsOl4yzEqOMpYacbRgxjRX5b6JAH9rrOLXpSvGfUxh86nPp/um6vEJasgF
jnbdPVk2ZEQcAk793LqFAtRMKjRnZSuCr4aXedIfZXP0omztJ8G48WIwiE7bWptMMnfUwGsXxXyK
efzGqLpgXsIQa2d2jwaut1g1UQAIZ8bhalO8Td3pkBW28tYwpZopK3K21jtERvl2gYh8a1J3h4la
/sxDoj6iEDs77BJHI+iPEdcbVXs0+ywPVuM1KEvtGLLMPurwZJyWDLlg0l6Y/VA9ZErm7oIxGrZD
lIxPqRj+IPVv/RFZzCPoJXzJCyPZOCAvDiTTwysSuMjJWLH1h5M9WOrQfmsEFr+2ZyVnVwMUUNeg
XhU7NY5oI9QLj3UP0xxNefDi3jjOiRng/nPwp1NXRvW2TDfUh9F8nPsbU4uX7rzVZHm/xJDAO5G/
NpxVb6vhKlQUe9WmjX3GwbtlzxPxawmKctfpug2+hg7frAGMduYASZHJeieDVLScW7cZBJBNXKtb
DCh1rVoNvRNVt6YHvHPN7WwshYXX2KTMxsMH5i4VNg3R9OC7bDgRWTnLlryA6qG6GuatqqoUbcrC
tl2WSV1d5RCPZ9h+yjVroaMG/GDOB18gvuFnsbuXTb3zk3Og7mA8X6Hck9avXkzUF/wFxPkHlX/y
W+DHMXZJYf6owl1ZqykWAwWqLHvbm4I9uyX/nLghfkjkXh4Dv1QW/PCb965M/rqjoAbyrzvW6GZt
3SlT11iFip2hxWhaVJX3ihDzR2Xp1TWASYDdo/siw6Oukl5JJ3frzKMKW9+aItSe2G1PmL4Lk8+a
eIc+7moAy33Amap+zdKV/H+YnPrB0tnyQqez8wIudjL83MTdUllQhLKW6ThhtNQb1SlSIJxuxvm0
m62A5KHWShvvEMYUCKA0Cxn8HKOj3Ls1i1RdhhlpR+kMrIlxlzUUqiJ+kwsTjObzaCeCOtAED9jP
/XVfNc5LY83foPwLxmLu2e/DP28tQJu7mtXeKjDa/MtYpg1Tq5ftfU8JV47ndRulBHctXJy60o4n
ldd3W76y+WuG6Ek7J24NKDCruIix/0SI9t707XiBtdn0tQVJyhMsTe5FHCeUT33Yij+kGuWZFFy8
qTLeethos8r1Np/juqhPl6GV6ssMb76+zfrrOB+S0iGP7hcfbYoGiGzJuO6HsEjLkbUo+su3YW5S
lZfCfJWjPsPNyALHFHm6++woCxJYkQ2AUd5Nvl6tdhp4Vz2Lvxa9vzaYGs5JPeBz1Y7hQwaWZyks
UKhjBYChD/LyXdOaF0wvw49MpxoqWmZdV9tmrVawBTT8g3BqTKUU80MfA/3VLceADE46PIk+HlZZ
URrXDgmYjaij+q4VMEpEb8yEzr5bfeLlu2Bol07hQtGjYEaFpQ/qO9ldwwfFGab/qNkgbkvSwUjx
5DE2cfn91Fr46GjAuDKlIPceC8zfMJrk0w6bQwse7xVmnhwekWfZx10dLKu6z3fMUsgu1pGxCuYJ
Vx6aJiqCWzs2q6xa6DVM8n/8z//+f//3j+H/+B/5lVSKn2f/k7XpNQ+zpv7nPyznH/9T3ML77//8
h2FrrDapD7u66grb1AyV/j++PoSADv/5D+1/OayMew9H22+JxupmyJif5MF0kFYUSr3382q4U0zd
6Fdarg13Wh6dazdr9p9jZVwtxDNfVHL3jsfnYpYqxLPBfsITJdlRQE5WstlqpjhWmO/wltMLMsG7
6F50kq2+9uwnaO/gjW69OitLJC8vsiMXA9SqMkfXzEGoy+iSddvoxavvhM7emZJmJZtoDWbLykmj
02AUxWu7AlGdvsY6xaBk0pKlHKTGXbdySYXujSx8zpzsPDVDddUMr9i5ft4tND2HPi6DWelAVwu8
k2yRUq2ulaaM66x245VTptU1t7uvf/+5yPf998/FQebTcQxNOLYtfv1cxgI1FFKzzbcG5Rwwdfl9
MVbdfa/kz9IUXs/AFGWTaW2kxXzUqS9yFLuJhM00OwJfyz6KmTMjD2antXj6xB9A86p7PnLiUdwe
fowy50zJj5DqWwaqvGq7LPxoeEnQrZg8ygWyBTYYMkr4EjRJ+5BNDmRexviKV58j0yArcv37N8Oy
/+1LamuOEK7uaEJzdHX+Ev/0JRWAHqeOreK3qaqbjWa06cZgbbgnjZk8R31+cYxI/Zo5KQWW1gzJ
ZwfRJXATZSE7Csd4RlvXe4RuHB261B3X8VBis1c1j5iPYlk5JcFD10TJ/tYM5tKBrB+oJGS3rRJh
PBMkLRzMHz2yxjCi5x73WJV9VhzkmVB0++7zWnnV501/Gsz18nXliM+4NwBnRTqQ7ztQjmORjf7R
hmme39qBjo0l79ZW9lrzkM9xCOQFtytcecVndxKlmbXEdN7/L7OIEPM08evX1dVtTTeFPW+eHd36
9ROqVa1Gzxxyd6eE5aZPVRf3IPR/HBdCJWkG9qVYo50jr+pOReNC0u/y5tWuRXjUky67D80ou9cS
3D+T3jX2MnY7dDA//KDAkHQeJ2OI26bkLrp2K5vtaGX3fSEckqhJsxnli3teQVE3L7s1lBAPGQxo
yrGhZ81iqBR0mfWY0xJEPSlSp17Gtlac3KSAB/PTaYPg8C6avKun1qDdo4x3vE/MHb9N6zQNZbwd
ej285FEi1sBG+/uIX8QKI8b4ye9IUbFL916UoodiNkzKWxIE3xQV8LkinBN609MTXKyHytCa3QQw
ijRnG18Fuc6rPIMr850boMz4I5Q3iBxGTfpiuNPg3C4oSh9mZgou9PP6poNW6JGGCxV+jfks+DZZ
eRl/Ja0CMdlGZMlXS3tpmD0+v8KE9jufxfaEVLs8rafQvQVlE6C5cWj+NGNqv/4SrHY8pwOTtdsE
QJjlwY93hjMqe4qbMQrWSq0vNSfAAgAS/QkJfO+UKE13JN8MAZ6WjFt+xRr6p1NAzWvU2KfD55jc
ZdG2km1LWN8iw6+3Xt7sQ7UIngO1LVYmufdTPhnO2aU+vNTnZHebzoaSifnKIybfUD009hhyUx/1
WuqVlTXeYPoSmT94PhZ9DlTOGcg/di551hq4kewEfBtd+gq+v+lNxdKo0nExqhH2V/NgvXEps2bh
Oxjv5jS5vXoGLfnXIcswoGGva2/Zp05iUXepeo40YHnItm/kOEv7UMcmuNhN7NyNGdbsg2cF724P
6yMeTbYbXW1e7QEdNzfXw/eqyyEeeU4CPsZQHikznY3O857JyXQLNzpQIxrPilep/rrDO5KyJjAy
tywuugJvAElarLPTqTzKWAaWE61LrbiQqXjuC7QjKnag/potHokdsJ27EZFif12YLNqUDFyEvE5e
Is/cIIJIk/DXfN5rchCET/ixrJMg4Y2NwJatjckLVjbL5bXWCJ7cqMafYTnkR9OrrEttC+syRqDp
/v7JYei/z0u6LlTNcDVVNzQY3Mav89JQeWnj97b5dfC8tT77KGjzgcxby7afMxNxOw9s2r+CpTME
q4ry+E8xOboFHXaMc8VAbWS+WrblWTAgK69OKcWnSUdasGk3ZL8TtpBWfK4Cpj156IYswi9DniOr
oKoI8TBKtv3KhVXkd0d5jYzfhgAhekbPykdRp9bURW5m8Nl0jK7//n2Sy4lf5m/dsnXXMS3H1YTh
yGXiT09Ys4xwN1as4qtiRNnSJiu0zcsCb1GATG+diYIdunYvueO0R/LJ6BfMcSdCKVEtzOmSTIp3
9U3je19YIz617F9YTtQHUwzql6gsFjIeeHq4IxtabGRTy7AIBcHxRNZOPxnBUN1uW2oFC/JGTc+T
GaSbRGg9xgtJuBGO7zD3xvaXHnmjeAbF/hZP/aVRtPm7P8bOuscYaJ+gu/glVPMbwDhCq/QWx828
/ZKQT5ZA39/GZ8QlYNgNlQgdh2NYOfnjXJdcFVlobGRTGZv8Ait1F5PvKhBeFjC8gy7fR21ePGKQ
TYWlqT/GUdHWf/9pOf+2HuJZa1MIM/m8TEEZ49dvdVXWukMVM/jaBS1O0Fr+ZbJq7z5KS/vc51W/
aMy2fxvaAPyA71qwlR3tGY2cDZbY/ZvZDcnWaUW4NY20WdcBSBcdfMlRmw8OlbWjbMozGQtMQa3G
tg+RiLMr6x0kXVR+NiVeyFfEArGLHZhc+lItTp429qcCs4znZjQvQRVNF0SJ8mdXmB/UO5o72Qrm
JGVTBPVRNtM27JeVa/f7ar6y9Nmq+ZNub2VvCG58radVvfFdkR6CGXIGBrI9dTOfyJq149tlU/f1
CdQeUEsZkX2fo8peICPusFvIapSm2qj/zqRvzfW9VFjUx8htPvAcK3ZxVJNMSVRSGLHKUD3u5qF1
4+9sD3Jm7Y72nY2U27Qwjdy+yyvjXOXmuC/nDtkr41pj2f/lg5cf7M8/U0GO0tRUW1cNNmva7wvh
Hinqrnd9/X0UfrXKrQJEran0t0PMFx41EvclryJrw5YiurNKx7pPJ4R3bQQWZYs6eHIxOwM4KFvg
2VSqW+eeES6yGlzN2CNlJg9oRWVnx2bu9xtDYTGK57iD6hSpluHcsSTe//2X+t+mamHqKl9nXYUJ
q+u69tsSMjbM0tG1SHu3Ne9LDan5rmGW+ekw9KjzwXfUWMhN9iJFXPoO1Ei/MjLPvZapyDcx23uM
lNAgNbPcO5ROaB1UIDS7LpmmO68bqk2BNfMV+lm/6PWxORahRi7eKOodoGtQQsm0drzU2xvg9w7y
rFCj7naW/Tj7T72fsc9xFNbi//JI+7cfvzBdSzia4eimO2/ef3uksYCb2LOP1XuUph9ZdiE9790N
UWSdwxnLI/E5pkjjFYpH5uozJs/i1hEnDYOt2wUlGjULeRpNM4hYL8eNvIEcLDtQspmzH95xpGg9
/gX17lAYKIMxQGvF6e9u8G95qg71LNU0JuueHCi4AwijAkAP3DBRX2ypYzLH7LDV7m5DQH3dmvo8
xEdzZYHW7IgMbJ1dqzp9Eo5pHKTZEE7E2dVXzWZnIqILAYumPMixeRrfxqbg/Z2FWQbtzleGTR+J
Grqv02qLdijvQMo774GaYE/vAMYjQ2KziTVfjcZ3363ebpYwF1AX0XrnWiWIsYq5A7Eh0sF5kF1A
1viXYvIQ3Zw7spE1XuONmIGbQX7XDuqcHqIjmoovBoDIv/+Z2PJ38MscYLGmcQG22rYDCFH/PTOA
ZGWioWX7bg0gx8s6JPmFu8A6Unr7pTS8fmXWtbUL5qbSg+FW9Sa7k708unHvJSs8Fqb5lLHElOHR
AjvFw+0baqD2S6uB/3ByQ13KTldgw+LxU+Ew9zr5fdD3T7gTlWezNO070w/FskVZ+RswdxhV+vg6
1QWoP1xT9lnoF0+VUn2RAzolqxdWOzb3yD3Gx8CfknXiDcrXJlzIAbnI3FXhBuPRKzIXn3iPR/98
a/z0ntgHWE+sYvTdoCu4kUnipZNapP38ns8XmaOtqkX1/TgfoP/8Fasyo7qXB6RSfo7JwZ/XKlFX
38Z9xkSEUhJril/u9fv9SxtUENtJQfX80bbVcwAn5C3RsReKyyHb57Viv/YRuvG1/dY1cOiSTq1Q
a/KsN7vEDhzKIgv4DlwJBiOInBGHXgk1oc6sa5cNaF4nUENdt9x3BYU/hEISfia6j100dP8I+lw1
9kcWHn3w4ubNoyPAvoi8fnEhCNxNRuM8AmfT172LuFuIG/Hj6FcdNnf4HkVIVyxZuIAwH9qLHDtM
OHglleLBWmWsr1EMq/IpWcje2yFvloYbTfcJG8eTOWj6VvwQSpF6J7/Jn3yKrGCkPW2xYr5+huQF
v13/W/O327Uw+lalKayFvFbKrHzeL8Vy7KAWWBrldrPu+ly/moXWUODgZfX5bJhjslctXHE7+/tx
OZrhG1elxubNGHdLwt3lqZ97z3prGbcOctPayZUIednrzKPlWTH4gFMYF1MjmnRIEBNrMVDUanQv
D7nXIGbghelyRtPcYo1pTHs7m+HC87h2PqhNC78lFpfPSyO7Vc5iapd9NIo16kbPhuOO97Y61Uut
7+qtbMrDkGntou+cdN81xXQvY1oKPFiB9CRbMl6M7j53ivHuM9SaEfr5bXTNdLO5mtmHp1EqrhMc
jUi1jq/Yen1Qb/SvrqIZD4MWnJvRHl7N0tJB06DehEPKz6P6mJkGauV5TAtw+TAGl9Gop+Uy8c8e
0mYPrqoMj7UfkW2gZLj1u2l4FOWon2b+oeN2WUl+Eg8ocC4gBRnb5YoDGYWHkxY/Cp4R6PKP92yX
i0d1SNu1pfViLZujG4f32VguZes2Yiy1peELZQtjmRSjTy4BYS+72uieoR9D0bH667MdNpH2zjSs
vt7LDnlIemCfG9fUZy2rvlrI0bKnsdW7ICnKB81FPLtszP4uth3t7LUAkgCRlt8SBMhSZB2/5Gma
bTP0FHemmhfPWH/dywHvofDtQ2DXSogaHbwOtzHuBscZyD2NwwUKbHqGDLC4jdBYyRyV2Dh9jpDD
/CLDRc1qQCYbqsNiuXLIIgRYkw/mML9nSXXUfETkg5RmYjXePst6fY1aQ4myJgkde/DSbzoCOmVs
Dd8xKgJYjKXmQzf5yOOkjbXzInVk7nXs25CE35xr2X9YFJUlu+KaZem453mcoljxpYXphUnfgABg
nf91cOfmZ6xIDT7GmWi5AeHmLgJqua9Y9S2lckBa2ejuqQAxozK3L4HKY1kqBkxj8mCnpTgVPe/y
VPQoPqPa+D45M2VJU4ZzqpLSMzATEQabVJDfy6LRynd4Q6CPAjeHS9O2b1BzrSQr3ydA/luvnoqt
bCbiUAwe8LBhLHfTaNQbeTGSkMscntuXXlGQd/LicS3jQR3umkgzn4tJ7Q5Jb5greRutss9qQrrQ
y3qkA1p0JxPTMmALesObgY3xorSlQdE03mPk/i7jmg92G3y3NDYYXuPhGMzDRaOoOxfDvrUcVajm
xagtSr4goO90q1BQ7OyHt9FskAAoFzF+a8s+dsxnS23txdDU02vj1zFuT+H41Yx8eOuV+K5H2Y4y
iQ8IU/kzhxsZkdC5lOzYgwVl7k2fp9VH7Kf3ytDp95MfZjCmzeGaAZtfQpjwNnEsZm1fpfV2o2hy
1npDUK+9KFlU6CdeXFPJvIWuwRCseEs3ceajkh+9iUB12WGVlXLn9ZpyN9jogMWiPMrQZ1yeqb3X
80ex4Pytwwh0ZT3xYttqsHDomuKLk4TI9hiK9zxmegKi2VWubl749+xwnIUOhYNKLDHL77OzKYJ7
SpSnSNX7oz5oxkVtfPOCX0g8y7KtZUgeUoA22LQM7YFSJBnsliWDq2rBcx8DuAX6EoMiacNnlDrs
S9yVzFd0Wl48PPr6R16G4XOhimrljCmeR+7Q3A3zoRAR8g5ZtVO9rLlTHZvDfCY75bDS0IulCYlv
LWO/jSuTAdtL6wnSjnaqhDodezctMdCpo6dpoAzuA774CPHNaAzvozODcOEhPUW91Z/WPoix20UQ
+MpNlGgLE6j00RYIx2ow0joEK/VupxjN9dZEVd44jTXqMAt7bcC3e24yDAyqgp9JZKbVcwlRcI0x
WLB1fKt8znTkLJnVbdxiaIrSwEjUyRG9nJuhbdu7AC3ppWw6bVceWGBGtyaKiu4RXiL4o3lwOlnq
nSj874l48uJJ/QoU/I8IiObbUJfewq9M+ympRL3KHSu4h/2Xb6J+UO8GpRxI8o/qIRn5kBKrQGIF
P5+lpYr2CsM23qn8t7e0sTlDyjNXfjVqbLK775oW9H/y01CqJPkzYmW3iLFGeCnDMVhXBRDhP51M
pKvYSvgFqJHlnvpS7LBZ5AdQGNZLVmb6ofDG8Tq3yqbgnfKD7BkUcLJQNH1CxFRNn23fABLtK9VB
9rpahuYiuvZA4ukV3dCjcudOG9mkahxtexJ662nM0mf0qIxF2irxyc3r4CKE9ieTYfclDNJ8V8Cz
WVsIU37xc1cj7VeoqLLQ63bBSQRN/tBkzCCmj7DNHLZLozrCZpYTavelQe92XQy1upW9fFlQuU/+
P3fntZw11q3rW+nqc3krTKWq9a8DfTk7gTEnKgxGOWdd/X4k0w2YXvSuxQm1XZSQNJU/aYYx3lDG
4LM4ZNctS2BKbwUyehezE9+cF1Jgspr30Zp+rWLPaMhtdYvjWAY0ucCyKzKCs4fU4tIqk+oBufQH
mEm8n2G3IONtP1mjC1Br2kmHe7LpfR2r8Gkn3wKppWFr/DD68ctOhtUtrDK3nrwuQaDCDKtbbzpT
ovrfngkQXPWQlt6DIXnSc1K035wJVu92lAyHulQHJTol4+cU/Twpk3r9L4O8KdaRzcn6l6w8aTRV
yAaBMwBIP8Z5mtTNfUmGT2GGvobwZxMd1DJV3yZq+Dh6YXVB+E9962sRCNaqvO8Luj7d4C7njeBi
Y2sM1PplF78e9qEAVTQvToDJDSp0Gj8ch7B6qVuiTaJt5yMiEQnKIo9I0k2lQxBeIixorhVG5Xui
P8E5y9x068f4LNBbQ/hDH4OjZ8eZ44cMKbOgh12a9Dhjxcb9vIXXP6D51t7N5T62I5y7Ps9LgUJT
lAxyvB9s/61V2QaCKRqjcdnYuKUmTUBC6wi3FHrQtFhJabiNojAEb8SiHRc98pq2uZ0XRW3ADM1r
9eBbwx0V8VvVMtJbM2rT24ghB0hMMhltzrew8EI+3iBNDnMpiJHm9PNfUNFeZx6mTKhtyzqxGgOW
kP4qnBWa1CZFZXWM8PphQ4Bw1MjejlSMboI4Vo2ZdnhqdFkcjDLlpeJeIdq5JJqNQb920ydVtsLb
vMyi2wIT650V6TVpxBBiuY2WqIww8aaSA2k1ZHn7Tm5pmJtEqy9eZaG2ko+7WFLbd2PbjdtRB8bp
Iw73rtBQ3hgJgZ0NgUMO+PCX3aGH1Dur4tPppqPlDQxZ2zKKU4c9ydsBePa8e5WP2T4ni44BF5sV
E5wiFUl5TECfPlhfzmnbVXSw7FQs5q08HUE/hdrxMB8DTSSSmsNSssJ+0RMJvFZRmLvOMV/wqN7O
X1fZOpgYrUe0bV43T1yseNYCdd2XXZFzVo6iMB5kTHSPHv6K20xL0Hub5r6u+6e5n29nhvaX49l/
z706ShTY+gboNLlW+aZqJXcT+kGwYIA2TqO08UZJ/HitN222/LrOU5px2TaKtpp3mwtaoRYLkZjt
5us6U7cQTBvUYq134ydw4MhjVorOl+fJO10jjDXqHUrVVWDdov+eLYzUbx7VVr8HP+YDwpFWrIDA
JFvFWSva6v3P3+8fEv6axhiBtJoBC52w7Vz+TcIoNRjkBGrtPyJUE0R7w9xWWnoPwat+Nqxmow+V
8l72LH3hq6Z2KdDU35X+aGwg+2fHDPV7JwM46ICw4iWfJhKy/ksjAgk6L6pVff75JWuvsyaaaeum
RnDT0CxhCf1V4MxQZC/wyUq9H4d+GdpjBUSEiYhzPJ9Ns94yTI6cTna/rJN7E4tv/OwcNRHto5lW
B6h9wM0VKFakESBPJUn36IHXdxI9kU8dmmF30pBcjETuHvOSH0jFUmab+Eto07mXqqehLglt9gJ/
7SymkTdsS8E2kZJ5bp7MG4JU6PCtCrJ/gWpo1quKiRu3TAMRZcMUZEXJM36fPIJFDxIjnewHDCpM
PS6yI/kZbzLyZtacJonqZUc3h3NOAHv3av28OG/xddt5XaxnaLXGAq+/6SCvtvu6+HXfzIa4A6sp
RBNWdLca4uYHX7cfIQ4QA6nEgEGD6elrS1SUTpvABF30MOev51WgtfodNemINi2F80E6GRunygrE
Fjm6/lbOiw4xjWs9zDik1PJuemWDasu0w3wQyS18B/iEd5gPAsNsOEdYx82FetVEKzfvxJwoOcTE
COlyAmOIpsk8V1cic5BZblavCtIErXZn3tDgU1moCkKyZZObyOlF48LXgvbejI3hzAO5bZIWda9p
UvSPMKaiu5dyg9AoneTqOJcBYlHTtD5mMZ43RlGj5er5Cp4NmnyMleLL3LxunkRT6auN53VzaVUL
c6d7qNN0o5cfZLsh+DDEN7qS58TF/5rMhaOF4P06E0N+mJe/FsshksYkDXqStDZ+u9IorbWp5VWm
iQx+JVSa5GxN7TAwmug01umle2mGAcmvMWttwClMpZObDxKcKZlEUBXzQdoikW/0Zj2XzVsFyVju
UF0d6KhMbfk/nVVph13gii9nDZNeXli9DmQjGUcUdDFojJHce6xA/MBKy+0LxE3rMi926iA9qh1R
fA0BhmPbq+klSesP+AtrZ1TlxXmeM1zBCBCXDKPIBcPEERDOXBAyzsdGoipW8+LXybxHia7r11Uy
yQenUSJkUupOOgEEQoxNTa21LxvSaV73deIbnr/w8iDeEz2ODmh44QA4zc2TSnKHzJlnyVrFa7RR
L2Hjx8fQS1HAsvJ0ZfEzLMswL1cJMhuoSqAHTZCrh/jWfPaKDP2Mrk3vqpq4dTeo8uplsWqaGxvb
IFUTbrbQ05LQS5G3+NGxsW93zTkNxyPBn/jkkcND9lS3HLcW2kPfq8aq0atxMy9mmAM6YhyiS+FX
3tuSHotix+IhHocWwvJ3exntdQJJhu5mHRIXUKsnvub9ALjvwTWycpN1DH+yzM9RtAxu5w1Qehsc
03eN6z6w24OeZ0gI93b+BBp0OoCVS9YyBTh1QFhIvW4GMTpzAVCxGyIl9ZvW9XLUZRCUjVLQ64Gl
7ucN9AJNaomgS2vhp5ovosQV7X1nM2h10Whj5FyuJxLOh36JcCIgqwgCG11mbesGqngrKqBZU3Fo
RaC5DcYrSVcaK8vX+/0ELob3hfSc5EuHYlac6+VlaiKeNRMzvDza+VWewMu160OfeV8IG2rffiKf
kN/ggTacy6IgPQUE87ES40oJaumC3sJwO9jElXIwpNsoVftbFZXFm0Yc57J5TamYOegk31jMi8Qu
boQQxh5PRX9XBZq2jmQlezek1Xp+FkbftAu/HqtzEhek8AZdf3m8CDEv0zRLHxWNjxpXHnnX+31x
p2P4NO+ZKhESaLkOJ6ECqCQJz17Z/eC/h6vx8kOoLiJ7nYVGp4ZXx0WOi3RhlAgjSC2Sl6lA27Qq
4MlBbi3sl5lhnsFJ6GXm76JB/t9s8+MpOE5aNeXULfh6CslT9X9pltUfW2WcqTQZkKswNcN+3Srr
ulfbidH0b4QYrUsUNxfsO4pHpcEfs0WjZTMvpsh2GKVKwKwkM7joGkKQQ7d0M09qIx6PmS9SBPEg
CUohkPi/5iRh2vQyhnAzz72UFsa/pCaRKfl+2Dr1rEhLGiYGuUCItNdjHsYOVZGDob4XZYfwJqq7
cqkpW1MgxjnPfV1n/8O6eTs7u+Aa6gxSQlYKzZh4FxCc3rdjQeQxtt19q+a7IR1DbaP0rrkeGlqe
l2XcadboGaOJ0sePbVPHS60qzX1hIyiqV3ehKcX0yox0F/hBQvXMYji0n3BfVK6hMmmQ/oJP81ZE
AJKVZuFkNi+W7r0JpOUhB1a5biurNM5xnxZozQX5g9rQ/6j8Gv/HaTHIs6WnueW9l4zihu+PPt8E
0BlMnJcyG8dNn5GeFbnxxkfJ6dKR5T2abr+el4aosS/zXNlYMipj+OlFJvLTzrxSMpJHFLTc3deN
5/2JUq3ladeXbed944bWeF7Z9riOB54GS1ZT3I0XyAV9lS5/IARsggTI4/18J6Ft35K5FARvg/ZN
W6dEeLkjA7+CBZzyHsWt1NQf8yT44Idj8jEYw0dRZoJuf+/yglogQDGHvJ82CGgn3gR6QVXX2UDm
pu7Sy+zch1KHiF9WGZpqITQu4mvHqlSa3F187UqhUIrnAuy4zdiIZG0FY7GjP27dkya+0bRA+5Dr
boRioqedNc3Pz15R0QhNBY0/nnM+rDe2nHo7MyjbddFR4VThx7mc1LO/GmMs6UUtT94MbrfS6P6f
45h+RafY+QfVDh9gebXI+qn6nkSutJzX89QXIfbA7yYt1U3XmNXGzG3pnY94zbxBjH/USu20co++
enifBgRopgPKnigX1jBaJ9jD2qXKW1IyU0HjkvBFyUq6Ud3KPYxJUiyNRLevww6GC7qkb6syq5Av
y703OmOD3FOGh9Y08+NQCvSThnR4gOYRrOtAS0HkUxrkCKtKWD+d59ISzpMp0gdUlvpziW0CQxK2
ioJx3AyehBhSE4wPddhECxn7m8O8k2l7qwbptnup6qRrM8VJdj4xvJedafvtct4J08V4WbuWsUPS
rDqVIdos4zAC7KimUVMQam++LuIT9WWxyN3yQGjp28W5NCgJOcz71pO7UlB4hHQTco+2IPGv++4+
8Fr9yyxNXzv5UxfuXoHGLa1+KJv3kFx9pUWGDCZkF6Wuq78r+qpEsgPBOYCqhOwjEjStauzibJKm
c3MZXykzPOSDq99Fo3X7sj62DaJuIImtundv6E0/z+sruiSLpEIQANJSfJ3Uee34E9REGrBrSXxL
XIyx6M7gZPGDCJHVbRuANYjzrsy0Nvcvs/jVmPt52SUZs8F2E40cGlnEcMQpHZCxrAqsel7WFYVx
CuRR2n8DrpnWecrNAKTdpbKg+wrKrQ2Dp7Lzbs3QDZ7brtjgVJz5Tp48JRiEh07eXBgZ676TRSGK
Ft74XA3uxSit7gn3nU9jmSmP6ih6VMEQuOsJezuoxCOz65omkoIxIwgIbDbtkOyip9laBLmm2Xmj
ea7SaryiLCtZzOukEsqMI/kcI5mPQQYh2KDf+Xku/rqf1WE95vtjtmrdpHdsZM7hmkbeSjIKcWaM
K8NmVZRdaofNCdwWMnG6X91JPn1layzb9yjFXVwPtKIjLb20bV/YTcFEapqZTTOLyfMS5eCPIH8m
/lM9YE1haEnmtGVvAkBjQrAPmkiOZ53thXREILOqHP4aBbV27/nVO2XyZ5sn9sQkbrzkhEG8dJhX
zZsaPqKQLjqny6/bmj7Og4rub+Ow1JeqOngXNalH3KuMAWe6WJzqUG5Xqp2l9/hiqXBvNe9J64HA
VPShnTbKlxGyPh+zPpoU+BTxxg4QP5yPVHrKlyNlk0GrZkjqxpBK/URoK9MD/2RNCzHd0FPSjTHC
bl0RrCtTmnwRKDFjEcJDxJ9zARKSqElYb5lJjv00FypFcvTyst5mOBC+zPl/r3tVmnlVt5Kh8oMO
kPc2sVHYN9Osb8jyXtKZzIvzRNes1Fi9bISyoa5itMGmVmQoi0zJg+sW6c3Y0uIHID/q3hJNtVQN
qM7oZaAM5hMdgK6WXFuxhg/rVIAeWr7s7MbaF55vvy3jZhEboscjBYpE2rXDel4E97XDSU6/x9sn
JF0MASxGfbvBz5VHTe87Cyr3PabtwSLJJoEySSvXaRykR2R5wTIju7spRq+9UexxWPg+7HU5Jvmg
TREmb4o11V0gdlZaPnxdNc9ZRSeWweRmKGP4o0SJdcSR3GLQD28OpTl9oU6L87p5Mub0XBw4h1hE
WojzoRh0UxIAWyjkwxDSzZFSmJfHabmvPFBM8zKt+F/LXlI+CDlF8yuV38ngh5NSTj8zQES0M9UZ
LwE08CNh3IIVNta+lQcHw0y8U2NNCSepLt80WYr6Bcq+z81THEfZ51QFQ1qWqvVGotoDOBDXJ68r
1X1mJtEmLprillEnEh9JET+1GG7OeyltfvEGaiuAe+6CqnXz88ifqn9PTyJLKGxTlQkL27quybxO
38e8iFH6rSXn7kc9m+QPRs07JMT64MB8ViuvekqicfVOb5C5DjFYX0TBaVCxxlMqaMWSrgSXRu13
OCFh+Ve4Gj2y7ByEZbVr7KVm5sEmyTP/1k9v46i+ZJon9rKka3uiBRi6ZHm8CNoGBIyAlMGoSSwz
eUD1q49lqg4OB4MWjc9186AISSzrAf024nb1BvoJ4WSthFJT+9haKHtjAt+YMuwpBKXfqQriWqn2
LnwGOatdj9kbzOhskD4oGKvkN3GOstKjrLjKJimbN5I9YlTkkcCEa69vyaYmC4iV0sEM7wh6oOqt
dtVFH3DiclvoSAEq0gdJNkm5o5DqpPi0rhOQqcvOxZ/K8uOFqyvZGqqbvO7cWFuP+sdGqOmuJdSy
MomPL3SETNdEwPuFWeb0vfVm545BvIWLC1ZmBDcU6ZmDRC+ETjzUpIBLrjJyPJGOhnNSOL0cjHcd
otGhhHvj4NPmQ+9FU0SNzBU4JmkF8C5fD5qlOpHfkbqP6mIpI8iG8wNaMlKnfogyJPtaIy1Wqeem
jiQVyTLx1Pw2BA0IpEA9IWKtnmq4YJESNDgy+AsUbvo9gGP7gIMhwucVRDJyhv5dBGlyEfcqIUd8
3QAhFuUOHb4lepgk88N6N6Jjj1hD7hg9EYNwbD4mcqEdgc88eb62MX36TEaRhanjtkOxJxru1V5y
TDTxtg8Nbe/VsrmMdOR76bV4i1Cxa7wjjYocyz2juuQImT85FlTSg4/oawMjowzd/M4X+b2u18le
D0hVu+JA+PqCLJbxjrp351uYu+M7bvnpKdOM8KGU4o1idh2mVkG1yEhH3gjAdG0pnNg3QT/kPgZw
OOjBlA2dtm3rU2PsR2AQq0nNc42p76mJrfHkZwBUJJOsOBS2Y+7iMivDXFubvdD3eRG+zRK3O7kD
QdkIzQxLKd1tM6g3FuNRhyrZ2iFbiii02t8pYdmc54lqopzYFykWfH4J6KqQtYM2VEDlNPOYk429
dCBRloPhI99vYkML2HbRuaNTyyevsPS30DQdy/cPBVHsvZRI/W6w28cE/vhJqD3YaI2fUQPgulA1
jIUZ0QNuBD+5bEsEEtzRUjc9PdllopqLQNI+yl2xUgOV5mXo+5OcJtc13EXc6cHXQpJHHmPQ6mWU
NhihJ/6KgIW9iT0zWyKivDR674Ohau2/VGvK9zEDajWoAJqu6IDBoSj8QLoksmZnEXy0TwnyWnsU
AI0D+JElruYhFkEx6kxYh7hOCkvVIXjo4sMdY7CtWvAFdWvx80rWVr4b/M9Xg0s4gq22rZD6fM0k
74Gcqy2v9yebPjEqHE2JnXT23Fr+RKEZ6uUo7MgxQnRDrN76rEnRx6au+2PT2eMuE9amkE160ASx
tvRU+r0r+cCf6sBcK36ByvmItmHT+u9AJMnnavTPUWUqQA3a4JQ0arxp8IXQV/NgHOPEBykLXEfN
w/ugKe6oU+2Vl3cJ/lqxvill7SGIsR0MBRpiwojQMJvC3WFjNzwuJHGawpBXitfukqRSF74ut4vB
U0qco0xILdNiaRjxqurMgwcRCReCxEl6vAmRjfxs14G/0YP6UU1HhP7y7DazhL1XPWXfBdIdSlXh
24h3yFEs+ynJkK7ThkY+gBIR29SjOsukONzorloeQm9VTijbpvmsD+LC2wknq4xXQ4eaaelGzVGV
6xqEp42FgJwf6qKpT3GCObDhZc0C9dzIiWQrIGqhXCPlL5FNCPDNrIbx889/f+WHNpY3cXofQacL
1TStV21shm6nWehe+ik15f66Le0csydXdAuyDHeVr9JJz4nxqtPbmReZf6Nb4b/wY5TvA1DzO6ib
OkRx4miYIr3GxqPNl5p2aaefAOKpD9kAwhA3JbOVoKjVpkQYAho/qmqr3OXJilbPP+MkY258+ng4
B0VHRY6ifQTupAnaAR49rd3PH5P6w2cyJUsBdfCtaOQgXydOFcmseniy4ycliz9ig1YfgTvEyLEl
HrBOpFXmbK4alSeQERuGLN7OH5R+RQwYvHCXWetAV59Q8m9OPe6yaKkM0iGGhB8OqbzsulY9jh0+
mj+/bOVVbI9Hi1S3DJPSUhV7Sh6+wjMoEeMvgEDmp6Dk+5Aj/YPddOoSpz5UNVyv2KWmAaZkrN/q
/opo9w61ce19ZvU72jpYsBj30Wrn3Vlqc4dwpb2vzCF2Qgsxf9T/FwqvFX1HS7kPCkVeDX62RVBJ
XtaVd1AsxBpcPP+MKlliOGLsem+sloQarU1nERzr6hhhkgSDTdyMJl3s+MGV+nRtdsgX+yR3DwV4
y1XhukiXeEF7NI2BBAh5Vzi+eHg2WVg5RTg8pYJkoA+FcBFJQ7MavN5cZ7rlM3DL2mUVtgX0wcFe
e4229jO9vNG6OoGUH5urHqOrtStESBNu073TvY5w2FhDENOKZSm8euHm9PTs8ANMOr8qniQh9FMR
0yGTJPxuFQunzQL+u2OGwUDwyL2HW2bvOhF8bugoQfOZO5v9sEOzNt/mVQ38ljDFhiZW2SM6G6Cy
+1HW8MFFUUMrW4yostrfGVNySjA+xS4ywJLRF7uq8/pVh+bXwjb09M5Gxnxrt82zjvZgQi9AVbYK
DLLrvKJrdwGxw4BIBmi6d4ejrebR1i86xRlaEYyEF9KFXsSLAa/wa82U8GEtEH/sZNtPHUL90k2Q
vksFGX+sG5TkgEElnalUWXrdZ9S5k7sqE8ZWtNW4qInZyrpyjSL85AsE/S4b6+pfWqpXDJqXV1mg
J2ESr7bRqXvFoGpk1+a7NN1PRhn4dD/a1IlMyV5HQHbWihw0ZGnb9mwYensWnoIhZugdshjOPHXL
uhftXTs59EH1u0/4UX7+panfY7/mqyOADsNHUUnem+IVuVOR1bhMijx87jFTxAUDm95Ozm54TzJs
3oduq5oYj+WkThY54dZ1rFSO1gFOnpX38xEhq3DAh0OL15piVGswCkT6gjq5yeTUXsmjr67HaXiS
Rl3Azx9rK5Ho2OZl/kNNlfMvt/NDfWeSXNBtAAeKoZo/CMxoajeOUd9Fz13QXIANK3eKDdy9BGG8
cGkpl0NTxtc1amjgJNqFog4w0hRLWdQ6Fbak4epdVUr2vrcaELSRqQGCDNs7s7u3M+tp8Ib83iPn
/29gEft1b4YHr6lkYjTNsgUVyfcjRkMJqqTCsuBZ8hC+GZFU7DLzTR2HdBWQL10bvdo7vuRmOzg7
pIeAxd6hNnxtxvY+VQx9Nw+mWlk7SVUPXi/dqR1uWVnDeEfBn8LxQFeadVedNCXfhQQON4rlTYIl
EGtQTLP3ZTfKjuZWG6yBPg4gxR61yAK4UpenMHHLDbHh6D5pS8JmVKZ10z/8/Jd7hWCbX0RLMHiz
ZF0F62q/wsuMSYNyQh+Fz1aiVis7MjxacBfad2XdaEEeHYxeMVZwpZ4HCaOopt9LQ6Ufkr5cwV5C
gLjzT1ovl0c98XP0rZV3Jsb115ol7XAsbKVavIXsixskZI0l6MXAKaq4XRBUQfsk9IrzmLrvG7mh
jnYZVMFzfePC6zmUDVrkP79X3p8ffm/wP3RaVIuX1FCMV3VC2SV6ZXlp+hzrurwESdudYQPbGG23
nrkL6GZekiBagpNJT/bo3Yna/+wWo7qIZFVfx8L2TvMkswntotyD2IMOshK6Vdg00Q01r7vLreoR
C+b+KBHutepkFUjlGUPlHqEKwqOwG8+Ca7sWCA4FvFtbW3h42seSuO5J952j9DEwd7TTMW6W+Dig
apDamqPnFnRXWXtTGM3KJUevRUI5YEoOlr9uZZR2cQlrwM2k0ONzk6aRuNfW9UJ/0WAa4lReOiU/
GGKNt3qSOoMwJExNEqRSIOhckH1Ij/WkeuQldoGFPYLgYGm4ML2R3kpDXCxJUVzAL2Zntb+v6zHY
MuT0iNMbkLqTNMdluI0XAMHVxai9oUsIxLPqnhujOdhFiZcPjQ9i4A5JxegS0412RgCtqxDHEyeZ
dPgNvcSquEjP9Nntg2VkwYEkVubUkdC3iu/2+8EaPvdBo5J1SJW9Ozm6umr67DcFUhfEMR1MA/pj
jkuHW+BLWaPt11Ozr3V6XVDkCHjIiPtMoVChTxG4tjUdrGcOfVsiKhbGbw1R4mk5OfCqFjE3MENw
Y5RD5Q/VSbSfSdDXl5jOkIOMyA6tt24j3DJ6C9B/75bEiLPhyYol70gNXqx7D1XvEmidEw5oRxAb
lw/6NIEh7eDQmh89N39Co+i5hAe+VTL9jLCzuBVN029N1FQ7dGkvagCksteTj2lTnoSBKn1tedcd
PlvXiKUuKiW5xTki+2x6NO3Gmdi++ZAqo+EMpB4Oqayee11R7wbF3wxWHl13jDHRPBvqLdUS8e3O
77AQ8mHSgtfbGgGhf+RJ6Vvkib0K6ZkcQLwPJ68hVDVadnXt4X/2Lz1684dRhWkouqbTGJq2At7w
VT3c4kzJWyeaZwP7mEXkD/TiEnhZlt1Qh9IDulhWwQtZrVW83HMn9BA8MRRv6WPMuDGC8WPSB/om
jhCcD3WEx98T9TAdZLLsXRROESpGTjTnRxwiIYMghUcV553gZjiRkXa4v7iGo2rQpL1usJaKNyDf
n3TDUa7eR3G61QB93iIRkGEgmDYnNEj0dZgpn2fVHFgjG7xLtJ3ekwNCvix6TKo2XkIdoxVpfIYh
nKtLAn0NJ0bdQB6AG+oF2aFDVCua/D7TqmzumlBVFmN7n5D5QnetD1dyioSSP6bPvQXSyOjbeuO5
JJSi6RV2y+Dchu1wCgz9uh7z8mUM83++U42rZhW5jxmyYoDB6leL/32fJfz7r2mfv7f5fo//PgUf
yUhmn+ufbrV5zs4fkufq9UbfHZmzf7m65Yf6w3cLq7QO6uGmeS6H2+eqieu/1O+mLf9fC/94no9y
P+TP//nzw6ckSJdBVZfBx/rPL0UTLt9WNF7Pv+X1phN8KZ3u4D9//rXPH9nnPxagmZKn4MOP+z9/
qOr//CmZxpUt2wA6Ccdia8178ecfiAbOReYVpHPLNoFnUglABPjzjzQra/8/f2rWlY1sqW3ZAFkt
YRoUVViYvhRZMiNfCiEOqCpFfz2KL0KAL7/hPwsDTqf/hoKgCyAogM815PiEroHreDWcH1BnwfKg
l7f4CDjovCTeZ308NJ63lisiF0nnyCJEUcNiCPisV75TtdjS+VAkPqmwsyvZXQVokHpJuO06aqWt
HFzIlyuicOrg+pvH/OXiv1UxhPH/D1erGQYwfB6PaiuvqolMNww4/x5X28t7xce7vErya9kkTuuK
d4OdHys+Jg/ZZ93cSol8C3nLycfzgI1mIdVPKtVDK9Qt5ggrr4tWInZPAWPtTjN2gwBwhN9rQMq0
Ib9hX0ztucoHBwNyx3fRAjgX8NqjyVk2za+nw5HMWLjTOraIwMKIIvs4bYNmPaon4XI6Xabb2852
FyRwObS1rmnrc+1otc28atpkOiSAms10BVbekSTo1p2OBLnVrOT8o+Dof11UIdLldE3TBc4XXIDA
kfUVGZvFtE3A4bxicNzOWMKtX1aZ5CAC6BDUxJJDcgrmq85dgNQD7hytKy9aBZZ8mbbxE2NV6pvC
Z1eKkd5zPOiExbSpx7pQXQxFurTqi0BXWkXEtiC1UJT0RthbBPZWTtz3QCLj1XSMIMP9xs8J8OFA
x76FoCYfNoz5ll1in6bDqeEB3aut0EBssBgF3U3B1lk9RBBo+Tlq+bNqlY43RXHFRa8OIltX7BEB
eXI5x3xdnLxQzPVftzqdr5J6HK+UTY1EdtpupyKh+fP/PZzbJ1TrF2oBhXe6AY6DmpCDXOtmejzT
vU8nn9ejC1SkmMVN5+IRutM8ZchwodO1DKN7kDeLQUvfCpmav/Sx0ouFyfOSN4kGs1/waTCCwEcG
VYnrEMoa0C4ZUwC53geoWxpoLk2L08aV0tPAWXj/oG8rxQ4WaAsRtusmTBZNkx6m9S4Jm7ZF4mZ8
H3CO6bhV1K6DiEaTw02HwGV9YRMXTxEEn67KoFH5a1cLfHJBYjvqQvQBhOMyP5UV02HhqnFnHC0S
Aab3Sn0nxy2pIGUxXcG0Wxev8f4E+bcC3rhtURFp4X84YZt9SHBntBHwFYa5SGip6/yoepNxm7/8
0PbJomyi215y720PoctYy99HFdgsBI/tQbsGyfoWrahwGWCfk1rY41XmoUJmpyhpED1Uf8JogV8l
gw9AxOkk8TEUm44wgqNa1n2UvkN4FIYxvhgLRHkn4bbuYyq8JdZwOEx6fDCwGK9j+BhV6/GeNTji
YsYOdzM3qlWDi18QaRcqMe8lCPH/TRv6TXP7QyP6dzsytYCzsux99r/b6K8G6p8P9F2r/DFr0npq
4+n+pN+2qhgDftNa/H2kuUfwsyPEH+g4NJ9otzX7SidwbULW+vOPOEu9L+sl276S0RtVdRrW+Y8M
DM3/N8/mf7r7n9/Yjx2VH4/z3aX/j10S2uWp5f6uTzIf68fbf3WMb25fv0Jhn3YT8bf5j8bz26dg
GVea4CHA94Hnyh+BgN/rKSiy/PLLvPRgf/IO/M8PQb2iM0Ue7a+b5ICvHoIl6I8Ru395SASMfrOH
YItffhPE1Zw7IaH4cpPkV759CIqiXPGQEKDSweXwRxTl93oI9JdVLvqXvgeh0sdGY4uB58tTePU9
ECe6QoWN4Lz8pVr43Z6CKotJNuyXnsI00kDOl3Tu9+8A4xaT0bhNhvfl6fx2daJp2vxiv3TzQrki
j0jggcjDXy/6tx+CSW0BpORl1PZ7fQGKrb98lb9QF4orWgJLZvD3jx+ArV6R4Fd0ImEvT+el3vmN
mkWdC//FV0Azr2jyDMbfX1o9nuq3r4Ci2FcG6pemLX/5EH63WsA0JhnuX/oO5nADXq6yUP/xO1Bk
/UoXJtCT364WsBCL/NW7p/uHogrQnC/fweuqUL+iz2QQJPnScfrtvgO42RMG4pfeAdW60oFNko18
dfsW1YCFqzd4oZeX47d7BzQDkYRfvH0+AbqFKHHQ5s1/r/pElkw1oJka+drf9CkAx7FffppfaBL4
zuF6C+NLezj1/L6tDW26RMj+yzKN78vf/Nh/oyYB8e9JKvWXPgVN5V2g2Qcz8M/vgnYFOZKcPTnT
+e/3+yIUSP+/+hQ0Itd0//AW/fsuv30X+CJImcsWo4WXp/TSCv1O7wK+N7/6RQhxBTKACLL4cpev
RwmKuDJ0XDFoO3+7bwE0xq/Wi0K+Urh30qH/l7nzWW7biMH4q/gJOKJIieQlM53kYKd12umfdHLc
SIzFkSx6SDuO+vT9gbuUdylNnQY6LCenyIa4MBbAfviAdYegyfrLKoE1scwWNGFE6hGW3Caj3Qsl
MTDHHTDWdXimfrHESsCQgJeOHiOy80JeltoUAQCNNBnGpTMFSb4Dj7BMOCvBGqxc+LCOOCqPABFM
aQvgBjMoZVzzmp/1i1VGjJzN4Jm4z6Pzi1TQSm2MxC/CqmPOKUjauO8DW6g4OnPzKq7xqKW4dgTc
XKkfqjIFtMBFSHjHMR+aZI1EzmTOFH8muMe3F8hx1DkC+SDg0Zzz0cQVLHAFOEtSSWsd0S0f0l+q
DgukywwiL2g2O7p9fxMUBMdykacFTnF4oksRGEaUqsMCwW/JpLIZOee4Sl8LgiMVTLsgR7Bais4h
phWHW6UryGYJQ7wAEhZICpafkifLvXZjdSm6rZDloODa5VcJPFqYlbOXDMjXwlBTKNCCEFbE6caU
FcDO0XrCfEH1TIomXgbor39ZJXNInTmpQ6wOcbaQy1p08XCegJVmXFgERuYvv6CiJA25IO12+Tby
RmQEHHMr7SYgHSiFBw+KdFylr4VyQVI0I4GWNFqe6LYCUVH6JHRGUACPMOSoTEkQhye0BUmKSAto
3nJasBh+VLbAbaxaLUg5fWiRdLF/emTMEzqsMoDbCJMCWIna5ReJbPa0AiUbnklUpEcfkI3kY5lF
Fw9Jihz5QYGkUjoElebmHrcHpmdllr8At6Y/0OonQldAL57SCjLOR3Ng8zS3RALhb/gOMZ0tE8je
oOrSqRFXVkDCtlTvAgrMNJpkReHWj0L99cM8ImcUmNk5iehKS5xeM/tSir1Absh1FnhDhwVMXCGX
k7MZOEnJpXfyxGcLTGdX40YgqRg6kMn5Y1IBooK74B5T5zHi84uSuyg9Qp4l3P63TKuRcjHxCCSK
gCncHDAStOKLjrRTWgP98R0h3KNMZv4LGuk7hGKREBTg9RA5h8fqO6LciFN8rl4+GWLKNeLMPDyu
0tcCRTyoV4JPOUghPodA7FYflqSABvPEuf7B7flaKIqkzEr6Q4qX0ktkITInPGgdAocBOEbkyq60
MnEI0A9YP1YX72khx59ptUCxlUHXFNIcXjpJF+2OoNbq2C5ROQTuCFAuHxYWRwGyQArKwzMxggJ2
RkVUIJm0n8fnEIRWrNQCdESuEaFo4nBS4TcGDoHYSDvYTKi5w2M9UFS2wGhjrRZy6msLuQJ5agTQ
MgAqGTrscIXokmWuM9aTs1PAEbm5YqRdYOq+EXBkyOCnExUcOeV/IGnfYSnHpg8mdO7WQ7tHU/de
3+WrPzD2RJwKcL0O0mMp3RzBD0pPphVdH3s03wQ0/gEx9j4cEeThe9yvuwWefnXwXeOqxv+8burO
dKvNYfjg4F7TNnv+tDOfzb3xO1FwQVjmy5uctJIe0bNXBPfbiVxBodVyu+afdh8KHloG9IK3Zt+b
fnxF+TNaFrJW8luza7603T5so7XkXrVsrr3ozLr139oyZvWSGROxemwYXxYIH2jpWuHv6p15Nl3t
S7ZUV7Vk1/H8SvfycRP+mHUzZLBr1qEVWpKq9v1pJO/uQktxnD+t5Gs03jS+xtMMjG78j7Nd49+1
1W/WZhMYYGqJadoXvtkxdJZhtOMbDjvScr7UopmdZiZexDKI1JLb59AsmDXGIVcr9udT32R5X2rB
CHhabQ/jKw5KttQJrehf2qemP1GzrUVrZd8yej/wHhQbLhFebk132Jn92leH60PSv3Lfm9Xmqa8f
HwObntvKpFp+s9o0dybsKrVVP71oYgFD1gLLnkMwIhnWy+77hn8PD4FvckWKS0hvn7qp6Iu8eMt9
SaEPmcu8C71KPtSfOzPJnhxcr9XHh/qrCeOWQ8D1gp+vrs39Q79pwrCOfEFVLyH/fd31deCpgBgF
uL6E8Nv6W7MKwhjCpUJ0CeGf2m47ShrOBxZkVYuWcSpXb03XEinDzWnpX5f5gncMl57sfVtH14r/
ddOEGreAm1rsdkdGEp5qXPuIWnRXczNv8Ke08JhW8G/1ft8fdl/N5Jgwt0isVvzvm3ZdX930J7HN
4jpa8X/I8J6zhig01Asc++wXnBqiY7lq3/9PtF/3fR2kFG4qgV72t/BU6WAUrdy/Hs3GN0RHc9OK
/Vh390S2QDJ8gQs4wo8NJ5uJeTNoWXBF7Uv/bYg7DJUOt6ar5aiFM8/q6uzL28Y8tfymX7X7vgnc
iiOxq2UfWsaA3Y0altjjhgv8t+RzSNOR1HiKP42jQM79WgiuyU+sdrXp3vwLAAD//w==</cx:binary>
              </cx:geoCache>
            </cx:geography>
          </cx:layoutPr>
          <cx:valueColors>
            <cx:minColor>
              <a:schemeClr val="accent1"/>
            </cx:minColor>
            <cx:midColor>
              <a:schemeClr val="bg1"/>
            </cx:midColor>
            <cx:maxColor>
              <a:srgbClr val="FF5050"/>
            </cx:maxColor>
          </cx:valueColors>
          <cx:valueColorPositions count="3">
            <cx:midPosition>
              <cx:number val="0"/>
            </cx:midPosition>
          </cx:valueColorPositions>
        </cx:series>
      </cx:plotAreaRegion>
    </cx:plotArea>
  </cx:chart>
  <cx:spPr>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94">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3175">
        <a:solidFill>
          <a:schemeClr val="bg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Spin" dx="22" fmlaLink="$A$1" max="10" min="1" page="10" val="9"/>
</file>

<file path=xl/ctrlProps/ctrlProp2.xml><?xml version="1.0" encoding="utf-8"?>
<formControlPr xmlns="http://schemas.microsoft.com/office/spreadsheetml/2009/9/main" objectType="Radio" checked="Checked" firstButton="1" fmlaLink="$A$2" lockText="1" noThreeD="1"/>
</file>

<file path=xl/ctrlProps/ctrlProp3.xml><?xml version="1.0" encoding="utf-8"?>
<formControlPr xmlns="http://schemas.microsoft.com/office/spreadsheetml/2009/9/main" objectType="Radio" lockText="1" noThreeD="1"/>
</file>

<file path=xl/drawings/_rels/drawing1.xml.rels><?xml version="1.0" encoding="UTF-8" standalone="yes"?>
<Relationships xmlns="http://schemas.openxmlformats.org/package/2006/relationships"><Relationship Id="rId3" Type="http://schemas.openxmlformats.org/officeDocument/2006/relationships/chart" Target="../charts/chart2.xml"/><Relationship Id="rId2" Type="http://schemas.openxmlformats.org/officeDocument/2006/relationships/chart" Target="../charts/chart1.xml"/><Relationship Id="rId1" Type="http://schemas.microsoft.com/office/2014/relationships/chartEx" Target="../charts/chartEx1.xml"/><Relationship Id="rId6" Type="http://schemas.openxmlformats.org/officeDocument/2006/relationships/image" Target="../media/image1.png"/><Relationship Id="rId5" Type="http://schemas.openxmlformats.org/officeDocument/2006/relationships/chart" Target="../charts/chart4.xml"/><Relationship Id="rId4"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5</xdr:col>
      <xdr:colOff>28575</xdr:colOff>
      <xdr:row>7</xdr:row>
      <xdr:rowOff>114300</xdr:rowOff>
    </xdr:from>
    <xdr:to>
      <xdr:col>12</xdr:col>
      <xdr:colOff>323850</xdr:colOff>
      <xdr:row>28</xdr:row>
      <xdr:rowOff>133350</xdr:rowOff>
    </xdr:to>
    <mc:AlternateContent xmlns:mc="http://schemas.openxmlformats.org/markup-compatibility/2006">
      <mc:Choice xmlns:cx4="http://schemas.microsoft.com/office/drawing/2016/5/10/chartex" Requires="cx4">
        <xdr:graphicFrame macro="">
          <xdr:nvGraphicFramePr>
            <xdr:cNvPr id="22" name="Chart 21">
              <a:extLst>
                <a:ext uri="{FF2B5EF4-FFF2-40B4-BE49-F238E27FC236}">
                  <a16:creationId xmlns:a16="http://schemas.microsoft.com/office/drawing/2014/main" id="{00000000-0008-0000-0200-000016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496050" y="1552575"/>
              <a:ext cx="5800725" cy="401955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absolute">
    <xdr:from>
      <xdr:col>3</xdr:col>
      <xdr:colOff>66676</xdr:colOff>
      <xdr:row>7</xdr:row>
      <xdr:rowOff>152399</xdr:rowOff>
    </xdr:from>
    <xdr:to>
      <xdr:col>3</xdr:col>
      <xdr:colOff>2257425</xdr:colOff>
      <xdr:row>15</xdr:row>
      <xdr:rowOff>114300</xdr:rowOff>
    </xdr:to>
    <xdr:graphicFrame macro="">
      <xdr:nvGraphicFramePr>
        <xdr:cNvPr id="19" name="Chart 18">
          <a:extLst>
            <a:ext uri="{FF2B5EF4-FFF2-40B4-BE49-F238E27FC236}">
              <a16:creationId xmlns:a16="http://schemas.microsoft.com/office/drawing/2014/main" id="{00000000-0008-0000-0200-00001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absolute">
    <xdr:from>
      <xdr:col>0</xdr:col>
      <xdr:colOff>247650</xdr:colOff>
      <xdr:row>8</xdr:row>
      <xdr:rowOff>123825</xdr:rowOff>
    </xdr:from>
    <xdr:to>
      <xdr:col>3</xdr:col>
      <xdr:colOff>57150</xdr:colOff>
      <xdr:row>1048576</xdr:row>
      <xdr:rowOff>76200</xdr:rowOff>
    </xdr:to>
    <xdr:graphicFrame macro="">
      <xdr:nvGraphicFramePr>
        <xdr:cNvPr id="18" name="Chart 17">
          <a:extLst>
            <a:ext uri="{FF2B5EF4-FFF2-40B4-BE49-F238E27FC236}">
              <a16:creationId xmlns:a16="http://schemas.microsoft.com/office/drawing/2014/main" id="{00000000-0008-0000-0200-00001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323850</xdr:colOff>
      <xdr:row>1</xdr:row>
      <xdr:rowOff>38099</xdr:rowOff>
    </xdr:from>
    <xdr:to>
      <xdr:col>15</xdr:col>
      <xdr:colOff>371476</xdr:colOff>
      <xdr:row>3</xdr:row>
      <xdr:rowOff>171450</xdr:rowOff>
    </xdr:to>
    <xdr:sp macro="" textlink="">
      <xdr:nvSpPr>
        <xdr:cNvPr id="2" name="TextBox 1">
          <a:extLst>
            <a:ext uri="{FF2B5EF4-FFF2-40B4-BE49-F238E27FC236}">
              <a16:creationId xmlns:a16="http://schemas.microsoft.com/office/drawing/2014/main" id="{00000000-0008-0000-0200-000002000000}"/>
            </a:ext>
          </a:extLst>
        </xdr:cNvPr>
        <xdr:cNvSpPr txBox="1"/>
      </xdr:nvSpPr>
      <xdr:spPr>
        <a:xfrm>
          <a:off x="323850" y="228599"/>
          <a:ext cx="13849351" cy="51435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tx1">
                  <a:lumMod val="85000"/>
                  <a:lumOff val="15000"/>
                </a:schemeClr>
              </a:solidFill>
            </a:rPr>
            <a:t>What</a:t>
          </a:r>
          <a:r>
            <a:rPr lang="en-US" sz="2800" b="1" baseline="0">
              <a:solidFill>
                <a:schemeClr val="tx1">
                  <a:lumMod val="85000"/>
                  <a:lumOff val="15000"/>
                </a:schemeClr>
              </a:solidFill>
            </a:rPr>
            <a:t> do</a:t>
          </a:r>
          <a:r>
            <a:rPr lang="en-US" sz="2800" b="1" baseline="0">
              <a:solidFill>
                <a:srgbClr val="FF6600"/>
              </a:solidFill>
            </a:rPr>
            <a:t> </a:t>
          </a:r>
          <a:r>
            <a:rPr lang="en-US" sz="2800" b="1" baseline="0">
              <a:solidFill>
                <a:schemeClr val="accent1"/>
              </a:solidFill>
            </a:rPr>
            <a:t>wage</a:t>
          </a:r>
          <a:r>
            <a:rPr lang="en-US" sz="2800" b="1" baseline="0">
              <a:solidFill>
                <a:srgbClr val="FF6600"/>
              </a:solidFill>
            </a:rPr>
            <a:t> </a:t>
          </a:r>
          <a:r>
            <a:rPr lang="en-US" sz="2800" b="1" baseline="0">
              <a:solidFill>
                <a:schemeClr val="tx1">
                  <a:lumMod val="85000"/>
                  <a:lumOff val="15000"/>
                </a:schemeClr>
              </a:solidFill>
            </a:rPr>
            <a:t>and </a:t>
          </a:r>
          <a:r>
            <a:rPr lang="en-US" sz="2800" b="1" baseline="0">
              <a:solidFill>
                <a:srgbClr val="FF5050"/>
              </a:solidFill>
            </a:rPr>
            <a:t>employment</a:t>
          </a:r>
          <a:r>
            <a:rPr lang="en-US" sz="2800" b="1" baseline="0">
              <a:solidFill>
                <a:schemeClr val="tx1">
                  <a:lumMod val="85000"/>
                  <a:lumOff val="15000"/>
                </a:schemeClr>
              </a:solidFill>
            </a:rPr>
            <a:t> figures look like by industry?</a:t>
          </a:r>
          <a:endParaRPr lang="en-US" sz="2800" b="1">
            <a:solidFill>
              <a:schemeClr val="tx1">
                <a:lumMod val="85000"/>
                <a:lumOff val="15000"/>
              </a:schemeClr>
            </a:solidFill>
          </a:endParaRPr>
        </a:p>
      </xdr:txBody>
    </xdr:sp>
    <xdr:clientData/>
  </xdr:twoCellAnchor>
  <xdr:twoCellAnchor>
    <xdr:from>
      <xdr:col>1</xdr:col>
      <xdr:colOff>104775</xdr:colOff>
      <xdr:row>6</xdr:row>
      <xdr:rowOff>0</xdr:rowOff>
    </xdr:from>
    <xdr:to>
      <xdr:col>1</xdr:col>
      <xdr:colOff>2266950</xdr:colOff>
      <xdr:row>7</xdr:row>
      <xdr:rowOff>180975</xdr:rowOff>
    </xdr:to>
    <xdr:sp macro="" textlink="">
      <xdr:nvSpPr>
        <xdr:cNvPr id="3" name="TextBox 2">
          <a:extLst>
            <a:ext uri="{FF2B5EF4-FFF2-40B4-BE49-F238E27FC236}">
              <a16:creationId xmlns:a16="http://schemas.microsoft.com/office/drawing/2014/main" id="{00000000-0008-0000-0200-000003000000}"/>
            </a:ext>
          </a:extLst>
        </xdr:cNvPr>
        <xdr:cNvSpPr txBox="1"/>
      </xdr:nvSpPr>
      <xdr:spPr>
        <a:xfrm>
          <a:off x="485775" y="1247775"/>
          <a:ext cx="2162175" cy="4191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1">
              <a:solidFill>
                <a:schemeClr val="bg2">
                  <a:lumMod val="25000"/>
                </a:schemeClr>
              </a:solidFill>
            </a:rPr>
            <a:t>Average Annual </a:t>
          </a:r>
          <a:r>
            <a:rPr lang="en-US" sz="1400" b="1">
              <a:solidFill>
                <a:schemeClr val="accent1"/>
              </a:solidFill>
            </a:rPr>
            <a:t>Wage</a:t>
          </a:r>
        </a:p>
      </xdr:txBody>
    </xdr:sp>
    <xdr:clientData/>
  </xdr:twoCellAnchor>
  <xdr:twoCellAnchor>
    <xdr:from>
      <xdr:col>3</xdr:col>
      <xdr:colOff>781050</xdr:colOff>
      <xdr:row>6</xdr:row>
      <xdr:rowOff>66675</xdr:rowOff>
    </xdr:from>
    <xdr:to>
      <xdr:col>4</xdr:col>
      <xdr:colOff>257175</xdr:colOff>
      <xdr:row>8</xdr:row>
      <xdr:rowOff>57150</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3952875" y="1314450"/>
          <a:ext cx="2162175" cy="3714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1">
              <a:solidFill>
                <a:schemeClr val="bg2">
                  <a:lumMod val="25000"/>
                </a:schemeClr>
              </a:solidFill>
            </a:rPr>
            <a:t>Share of</a:t>
          </a:r>
          <a:r>
            <a:rPr lang="en-US" sz="1400" b="1" baseline="0">
              <a:solidFill>
                <a:schemeClr val="bg2">
                  <a:lumMod val="25000"/>
                </a:schemeClr>
              </a:solidFill>
            </a:rPr>
            <a:t> Total </a:t>
          </a:r>
          <a:r>
            <a:rPr lang="en-US" sz="1400" b="1">
              <a:solidFill>
                <a:srgbClr val="FF5050"/>
              </a:solidFill>
            </a:rPr>
            <a:t>Employees</a:t>
          </a:r>
        </a:p>
      </xdr:txBody>
    </xdr:sp>
    <xdr:clientData/>
  </xdr:twoCellAnchor>
  <xdr:twoCellAnchor>
    <xdr:from>
      <xdr:col>3</xdr:col>
      <xdr:colOff>714375</xdr:colOff>
      <xdr:row>15</xdr:row>
      <xdr:rowOff>66675</xdr:rowOff>
    </xdr:from>
    <xdr:to>
      <xdr:col>4</xdr:col>
      <xdr:colOff>352425</xdr:colOff>
      <xdr:row>17</xdr:row>
      <xdr:rowOff>57150</xdr:rowOff>
    </xdr:to>
    <xdr:sp macro="" textlink="">
      <xdr:nvSpPr>
        <xdr:cNvPr id="5" name="TextBox 4">
          <a:extLst>
            <a:ext uri="{FF2B5EF4-FFF2-40B4-BE49-F238E27FC236}">
              <a16:creationId xmlns:a16="http://schemas.microsoft.com/office/drawing/2014/main" id="{00000000-0008-0000-0200-000005000000}"/>
            </a:ext>
          </a:extLst>
        </xdr:cNvPr>
        <xdr:cNvSpPr txBox="1"/>
      </xdr:nvSpPr>
      <xdr:spPr>
        <a:xfrm>
          <a:off x="3886200" y="3028950"/>
          <a:ext cx="2324100" cy="3714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1">
              <a:solidFill>
                <a:schemeClr val="accent1"/>
              </a:solidFill>
            </a:rPr>
            <a:t>Wage </a:t>
          </a:r>
          <a:r>
            <a:rPr lang="en-US" sz="1400" b="1">
              <a:solidFill>
                <a:schemeClr val="bg2">
                  <a:lumMod val="25000"/>
                </a:schemeClr>
              </a:solidFill>
            </a:rPr>
            <a:t>and</a:t>
          </a:r>
          <a:r>
            <a:rPr lang="en-US" sz="1400" b="1">
              <a:solidFill>
                <a:schemeClr val="accent5">
                  <a:lumMod val="75000"/>
                </a:schemeClr>
              </a:solidFill>
            </a:rPr>
            <a:t> </a:t>
          </a:r>
          <a:r>
            <a:rPr lang="en-US" sz="1400" b="1">
              <a:solidFill>
                <a:srgbClr val="FF5050"/>
              </a:solidFill>
            </a:rPr>
            <a:t>Employee</a:t>
          </a:r>
          <a:r>
            <a:rPr lang="en-US" sz="1400" b="1" baseline="0">
              <a:solidFill>
                <a:schemeClr val="accent5">
                  <a:lumMod val="75000"/>
                </a:schemeClr>
              </a:solidFill>
            </a:rPr>
            <a:t> </a:t>
          </a:r>
          <a:r>
            <a:rPr lang="en-US" sz="1400" b="1" baseline="0">
              <a:solidFill>
                <a:schemeClr val="bg2">
                  <a:lumMod val="25000"/>
                </a:schemeClr>
              </a:solidFill>
            </a:rPr>
            <a:t>Trends</a:t>
          </a:r>
          <a:endParaRPr lang="en-US" sz="1400" b="1">
            <a:solidFill>
              <a:schemeClr val="bg2">
                <a:lumMod val="25000"/>
              </a:schemeClr>
            </a:solidFill>
          </a:endParaRPr>
        </a:p>
      </xdr:txBody>
    </xdr:sp>
    <xdr:clientData/>
  </xdr:twoCellAnchor>
  <xdr:twoCellAnchor>
    <xdr:from>
      <xdr:col>3</xdr:col>
      <xdr:colOff>190501</xdr:colOff>
      <xdr:row>22</xdr:row>
      <xdr:rowOff>117020</xdr:rowOff>
    </xdr:from>
    <xdr:to>
      <xdr:col>5</xdr:col>
      <xdr:colOff>266701</xdr:colOff>
      <xdr:row>29</xdr:row>
      <xdr:rowOff>76199</xdr:rowOff>
    </xdr:to>
    <xdr:graphicFrame macro="">
      <xdr:nvGraphicFramePr>
        <xdr:cNvPr id="20" name="Chart 19">
          <a:extLst>
            <a:ext uri="{FF2B5EF4-FFF2-40B4-BE49-F238E27FC236}">
              <a16:creationId xmlns:a16="http://schemas.microsoft.com/office/drawing/2014/main" id="{00000000-0008-0000-0200-00001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19050</xdr:colOff>
      <xdr:row>16</xdr:row>
      <xdr:rowOff>180975</xdr:rowOff>
    </xdr:from>
    <xdr:to>
      <xdr:col>5</xdr:col>
      <xdr:colOff>295275</xdr:colOff>
      <xdr:row>22</xdr:row>
      <xdr:rowOff>152400</xdr:rowOff>
    </xdr:to>
    <xdr:graphicFrame macro="">
      <xdr:nvGraphicFramePr>
        <xdr:cNvPr id="21" name="Chart 20">
          <a:extLst>
            <a:ext uri="{FF2B5EF4-FFF2-40B4-BE49-F238E27FC236}">
              <a16:creationId xmlns:a16="http://schemas.microsoft.com/office/drawing/2014/main" id="{00000000-0008-0000-0200-00001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xdr:col>
      <xdr:colOff>1981199</xdr:colOff>
      <xdr:row>8</xdr:row>
      <xdr:rowOff>180975</xdr:rowOff>
    </xdr:from>
    <xdr:to>
      <xdr:col>5</xdr:col>
      <xdr:colOff>428625</xdr:colOff>
      <xdr:row>13</xdr:row>
      <xdr:rowOff>66675</xdr:rowOff>
    </xdr:to>
    <xdr:sp macro="" textlink="'Data Prep'!I19">
      <xdr:nvSpPr>
        <xdr:cNvPr id="23" name="TextBox 22">
          <a:extLst>
            <a:ext uri="{FF2B5EF4-FFF2-40B4-BE49-F238E27FC236}">
              <a16:creationId xmlns:a16="http://schemas.microsoft.com/office/drawing/2014/main" id="{00000000-0008-0000-0200-000017000000}"/>
            </a:ext>
          </a:extLst>
        </xdr:cNvPr>
        <xdr:cNvSpPr txBox="1"/>
      </xdr:nvSpPr>
      <xdr:spPr>
        <a:xfrm>
          <a:off x="5153024" y="1809750"/>
          <a:ext cx="1743076" cy="838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192E60F6-B6F0-47A5-BCA9-6EA049628627}" type="TxLink">
            <a:rPr lang="en-US" sz="4400" b="1" i="0" u="none" strike="noStrike">
              <a:solidFill>
                <a:srgbClr val="FF5050"/>
              </a:solidFill>
              <a:latin typeface="Calibri"/>
              <a:ea typeface="Calibri"/>
              <a:cs typeface="Calibri"/>
            </a:rPr>
            <a:pPr algn="l"/>
            <a:t>7%</a:t>
          </a:fld>
          <a:endParaRPr lang="en-US" sz="4400" b="1">
            <a:solidFill>
              <a:srgbClr val="FF5050"/>
            </a:solidFill>
          </a:endParaRPr>
        </a:p>
      </xdr:txBody>
    </xdr:sp>
    <xdr:clientData/>
  </xdr:twoCellAnchor>
  <mc:AlternateContent xmlns:mc="http://schemas.openxmlformats.org/markup-compatibility/2006">
    <mc:Choice xmlns:a14="http://schemas.microsoft.com/office/drawing/2010/main" Requires="a14">
      <xdr:twoCellAnchor>
        <xdr:from>
          <xdr:col>2</xdr:col>
          <xdr:colOff>9525</xdr:colOff>
          <xdr:row>3</xdr:row>
          <xdr:rowOff>180975</xdr:rowOff>
        </xdr:from>
        <xdr:to>
          <xdr:col>2</xdr:col>
          <xdr:colOff>409575</xdr:colOff>
          <xdr:row>4</xdr:row>
          <xdr:rowOff>285750</xdr:rowOff>
        </xdr:to>
        <xdr:sp macro="" textlink="">
          <xdr:nvSpPr>
            <xdr:cNvPr id="2058" name="Spinner 10" hidden="1">
              <a:extLst>
                <a:ext uri="{63B3BB69-23CF-44E3-9099-C40C66FF867C}">
                  <a14:compatExt spid="_x0000_s2058"/>
                </a:ext>
                <a:ext uri="{FF2B5EF4-FFF2-40B4-BE49-F238E27FC236}">
                  <a16:creationId xmlns:a16="http://schemas.microsoft.com/office/drawing/2014/main" id="{00000000-0008-0000-0200-00000A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514350</xdr:colOff>
          <xdr:row>5</xdr:row>
          <xdr:rowOff>171450</xdr:rowOff>
        </xdr:from>
        <xdr:to>
          <xdr:col>9</xdr:col>
          <xdr:colOff>733425</xdr:colOff>
          <xdr:row>7</xdr:row>
          <xdr:rowOff>180975</xdr:rowOff>
        </xdr:to>
        <xdr:sp macro="" textlink="">
          <xdr:nvSpPr>
            <xdr:cNvPr id="2060" name="Option Button 12" hidden="1">
              <a:extLst>
                <a:ext uri="{63B3BB69-23CF-44E3-9099-C40C66FF867C}">
                  <a14:compatExt spid="_x0000_s2060"/>
                </a:ext>
                <a:ext uri="{FF2B5EF4-FFF2-40B4-BE49-F238E27FC236}">
                  <a16:creationId xmlns:a16="http://schemas.microsoft.com/office/drawing/2014/main" id="{00000000-0008-0000-0200-00000C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Average Wage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1314450</xdr:colOff>
          <xdr:row>5</xdr:row>
          <xdr:rowOff>152400</xdr:rowOff>
        </xdr:from>
        <xdr:to>
          <xdr:col>10</xdr:col>
          <xdr:colOff>495300</xdr:colOff>
          <xdr:row>7</xdr:row>
          <xdr:rowOff>171450</xdr:rowOff>
        </xdr:to>
        <xdr:sp macro="" textlink="">
          <xdr:nvSpPr>
            <xdr:cNvPr id="2061" name="Option Button 13" hidden="1">
              <a:extLst>
                <a:ext uri="{63B3BB69-23CF-44E3-9099-C40C66FF867C}">
                  <a14:compatExt spid="_x0000_s2061"/>
                </a:ext>
                <a:ext uri="{FF2B5EF4-FFF2-40B4-BE49-F238E27FC236}">
                  <a16:creationId xmlns:a16="http://schemas.microsoft.com/office/drawing/2014/main" id="{00000000-0008-0000-0200-00000D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Employees per 1,000</a:t>
              </a:r>
            </a:p>
          </xdr:txBody>
        </xdr:sp>
        <xdr:clientData/>
      </xdr:twoCellAnchor>
    </mc:Choice>
    <mc:Fallback/>
  </mc:AlternateContent>
  <xdr:twoCellAnchor>
    <xdr:from>
      <xdr:col>7</xdr:col>
      <xdr:colOff>114299</xdr:colOff>
      <xdr:row>6</xdr:row>
      <xdr:rowOff>19050</xdr:rowOff>
    </xdr:from>
    <xdr:to>
      <xdr:col>9</xdr:col>
      <xdr:colOff>809625</xdr:colOff>
      <xdr:row>8</xdr:row>
      <xdr:rowOff>9525</xdr:rowOff>
    </xdr:to>
    <xdr:sp macro="" textlink="">
      <xdr:nvSpPr>
        <xdr:cNvPr id="24" name="TextBox 23">
          <a:extLst>
            <a:ext uri="{FF2B5EF4-FFF2-40B4-BE49-F238E27FC236}">
              <a16:creationId xmlns:a16="http://schemas.microsoft.com/office/drawing/2014/main" id="{00000000-0008-0000-0200-000018000000}"/>
            </a:ext>
          </a:extLst>
        </xdr:cNvPr>
        <xdr:cNvSpPr txBox="1"/>
      </xdr:nvSpPr>
      <xdr:spPr>
        <a:xfrm>
          <a:off x="7800974" y="1266825"/>
          <a:ext cx="1333501" cy="3714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1">
              <a:solidFill>
                <a:schemeClr val="bg2">
                  <a:lumMod val="25000"/>
                </a:schemeClr>
              </a:solidFill>
            </a:rPr>
            <a:t>Average </a:t>
          </a:r>
          <a:r>
            <a:rPr lang="en-US" sz="1400" b="1">
              <a:solidFill>
                <a:schemeClr val="accent1"/>
              </a:solidFill>
            </a:rPr>
            <a:t>Wages</a:t>
          </a:r>
        </a:p>
      </xdr:txBody>
    </xdr:sp>
    <xdr:clientData/>
  </xdr:twoCellAnchor>
  <xdr:twoCellAnchor>
    <xdr:from>
      <xdr:col>9</xdr:col>
      <xdr:colOff>1523999</xdr:colOff>
      <xdr:row>5</xdr:row>
      <xdr:rowOff>180975</xdr:rowOff>
    </xdr:from>
    <xdr:to>
      <xdr:col>11</xdr:col>
      <xdr:colOff>209550</xdr:colOff>
      <xdr:row>7</xdr:row>
      <xdr:rowOff>171450</xdr:rowOff>
    </xdr:to>
    <xdr:sp macro="" textlink="">
      <xdr:nvSpPr>
        <xdr:cNvPr id="25" name="TextBox 24">
          <a:extLst>
            <a:ext uri="{FF2B5EF4-FFF2-40B4-BE49-F238E27FC236}">
              <a16:creationId xmlns:a16="http://schemas.microsoft.com/office/drawing/2014/main" id="{00000000-0008-0000-0200-000019000000}"/>
            </a:ext>
          </a:extLst>
        </xdr:cNvPr>
        <xdr:cNvSpPr txBox="1"/>
      </xdr:nvSpPr>
      <xdr:spPr>
        <a:xfrm>
          <a:off x="9848849" y="1238250"/>
          <a:ext cx="1724026" cy="3714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1">
              <a:solidFill>
                <a:srgbClr val="FF5050"/>
              </a:solidFill>
            </a:rPr>
            <a:t>Employees</a:t>
          </a:r>
          <a:r>
            <a:rPr lang="en-US" sz="1400" b="1">
              <a:solidFill>
                <a:schemeClr val="bg2">
                  <a:lumMod val="25000"/>
                </a:schemeClr>
              </a:solidFill>
            </a:rPr>
            <a:t> per 1,000</a:t>
          </a:r>
        </a:p>
      </xdr:txBody>
    </xdr:sp>
    <xdr:clientData/>
  </xdr:twoCellAnchor>
  <xdr:twoCellAnchor editAs="oneCell">
    <xdr:from>
      <xdr:col>9</xdr:col>
      <xdr:colOff>2090642</xdr:colOff>
      <xdr:row>1</xdr:row>
      <xdr:rowOff>142876</xdr:rowOff>
    </xdr:from>
    <xdr:to>
      <xdr:col>12</xdr:col>
      <xdr:colOff>22650</xdr:colOff>
      <xdr:row>4</xdr:row>
      <xdr:rowOff>180976</xdr:rowOff>
    </xdr:to>
    <xdr:pic>
      <xdr:nvPicPr>
        <xdr:cNvPr id="6" name="Picture 5">
          <a:extLst>
            <a:ext uri="{FF2B5EF4-FFF2-40B4-BE49-F238E27FC236}">
              <a16:creationId xmlns:a16="http://schemas.microsoft.com/office/drawing/2014/main" id="{00000000-0008-0000-0200-000006000000}"/>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0415492" y="333376"/>
          <a:ext cx="1580083" cy="609600"/>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file>

<file path=xl/richData/_rels/rdRichValueWebImage.xml.rels><?xml version="1.0" encoding="UTF-8" standalone="yes"?>
<Relationships xmlns="http://schemas.openxmlformats.org/package/2006/relationships"><Relationship Id="rId26" Type="http://schemas.openxmlformats.org/officeDocument/2006/relationships/hyperlink" Target="https://www.bing.com/images/search?form=xlimg&amp;q=Iowa" TargetMode="External"/><Relationship Id="rId21" Type="http://schemas.openxmlformats.org/officeDocument/2006/relationships/hyperlink" Target="https://www.bing.com/th?id=OSK.78ba50cb2865d06a5e16e1016f21685d&amp;qlt=95" TargetMode="External"/><Relationship Id="rId42" Type="http://schemas.openxmlformats.org/officeDocument/2006/relationships/hyperlink" Target="https://www.bing.com/images/search?form=xlimg&amp;q=Minnesota" TargetMode="External"/><Relationship Id="rId47" Type="http://schemas.openxmlformats.org/officeDocument/2006/relationships/hyperlink" Target="https://www.bing.com/th?id=OSK.6e99b3a35b5283679ec93f7f63efad4b&amp;qlt=95" TargetMode="External"/><Relationship Id="rId63" Type="http://schemas.openxmlformats.org/officeDocument/2006/relationships/hyperlink" Target="https://www.bing.com/th?id=OSK.ed287c6622f118e47e52b8fdb9bbbe66&amp;qlt=95" TargetMode="External"/><Relationship Id="rId68" Type="http://schemas.openxmlformats.org/officeDocument/2006/relationships/hyperlink" Target="https://www.bing.com/images/search?form=xlimg&amp;q=Oklahoma" TargetMode="External"/><Relationship Id="rId84" Type="http://schemas.openxmlformats.org/officeDocument/2006/relationships/hyperlink" Target="https://www.bing.com/images/search?form=xlimg&amp;q=Utah" TargetMode="External"/><Relationship Id="rId89" Type="http://schemas.openxmlformats.org/officeDocument/2006/relationships/hyperlink" Target="https://www.bing.com/th?id=OSK.5ee2a4121b20c48dd4b1678a0e3e6379&amp;qlt=95" TargetMode="External"/><Relationship Id="rId16" Type="http://schemas.openxmlformats.org/officeDocument/2006/relationships/hyperlink" Target="https://www.bing.com/images/search?form=xlimg&amp;q=Florida" TargetMode="External"/><Relationship Id="rId11" Type="http://schemas.openxmlformats.org/officeDocument/2006/relationships/hyperlink" Target="https://www.bing.com/th?id=OSK.442c5a157898c7930af9b5287a87e0c1&amp;qlt=95" TargetMode="External"/><Relationship Id="rId32" Type="http://schemas.openxmlformats.org/officeDocument/2006/relationships/hyperlink" Target="https://www.bing.com/images/search?form=xlimg&amp;q=Louisiana" TargetMode="External"/><Relationship Id="rId37" Type="http://schemas.openxmlformats.org/officeDocument/2006/relationships/hyperlink" Target="https://www.bing.com/th?id=OSK.987b2cac28f5ea262ad37b9b21c25b33&amp;qlt=95" TargetMode="External"/><Relationship Id="rId53" Type="http://schemas.openxmlformats.org/officeDocument/2006/relationships/hyperlink" Target="https://www.bing.com/th?id=OSK.f0ef2b300368e75fc61df0246c1ae8b2&amp;qlt=95" TargetMode="External"/><Relationship Id="rId58" Type="http://schemas.openxmlformats.org/officeDocument/2006/relationships/hyperlink" Target="https://www.bing.com/images/search?form=xlimg&amp;q=New%20Mexico" TargetMode="External"/><Relationship Id="rId74" Type="http://schemas.openxmlformats.org/officeDocument/2006/relationships/hyperlink" Target="https://www.bing.com/images/search?form=xlimg&amp;q=Rhode%20Island" TargetMode="External"/><Relationship Id="rId79" Type="http://schemas.openxmlformats.org/officeDocument/2006/relationships/hyperlink" Target="https://www.bing.com/th?id=OSK.592387ac5e24ec192ad9be5348bec458&amp;qlt=95" TargetMode="External"/><Relationship Id="rId5" Type="http://schemas.openxmlformats.org/officeDocument/2006/relationships/hyperlink" Target="https://www.bing.com/th?id=OSK.da293b46d274e73de9bbdbb48932f29d&amp;qlt=95" TargetMode="External"/><Relationship Id="rId90" Type="http://schemas.openxmlformats.org/officeDocument/2006/relationships/hyperlink" Target="https://www.bing.com/images/search?form=xlimg&amp;q=Washington%20(state)" TargetMode="External"/><Relationship Id="rId95" Type="http://schemas.openxmlformats.org/officeDocument/2006/relationships/hyperlink" Target="https://www.bing.com/th?id=OSK.c90021b564dcb9deeb722c1768bcb07d&amp;qlt=95" TargetMode="External"/><Relationship Id="rId22" Type="http://schemas.openxmlformats.org/officeDocument/2006/relationships/hyperlink" Target="https://www.bing.com/images/search?form=xlimg&amp;q=Illinois" TargetMode="External"/><Relationship Id="rId27" Type="http://schemas.openxmlformats.org/officeDocument/2006/relationships/hyperlink" Target="https://www.bing.com/th?id=OSK.1ee03cb7dca1dce2cd8760d573bcd394&amp;qlt=95" TargetMode="External"/><Relationship Id="rId43" Type="http://schemas.openxmlformats.org/officeDocument/2006/relationships/hyperlink" Target="https://www.bing.com/th?id=OSK.323715dbb9f63cb2003a10f3d6c907c1&amp;qlt=95" TargetMode="External"/><Relationship Id="rId48" Type="http://schemas.openxmlformats.org/officeDocument/2006/relationships/hyperlink" Target="https://www.bing.com/images/search?form=xlimg&amp;q=Montana" TargetMode="External"/><Relationship Id="rId64" Type="http://schemas.openxmlformats.org/officeDocument/2006/relationships/hyperlink" Target="https://www.bing.com/images/search?form=xlimg&amp;q=North%20Dakota" TargetMode="External"/><Relationship Id="rId69" Type="http://schemas.openxmlformats.org/officeDocument/2006/relationships/hyperlink" Target="https://www.bing.com/th?id=OSK.60ef752b1402f5ce612b02fc89de71c8&amp;qlt=95" TargetMode="External"/><Relationship Id="rId8" Type="http://schemas.openxmlformats.org/officeDocument/2006/relationships/hyperlink" Target="https://www.bing.com/images/search?form=xlimg&amp;q=California" TargetMode="External"/><Relationship Id="rId51" Type="http://schemas.openxmlformats.org/officeDocument/2006/relationships/hyperlink" Target="https://www.bing.com/th?id=OSK.25fcfcf3ed730a63c73a30e44bfabe44&amp;qlt=95" TargetMode="External"/><Relationship Id="rId72" Type="http://schemas.openxmlformats.org/officeDocument/2006/relationships/hyperlink" Target="https://www.bing.com/images/search?form=xlimg&amp;q=Pennsylvania" TargetMode="External"/><Relationship Id="rId80" Type="http://schemas.openxmlformats.org/officeDocument/2006/relationships/hyperlink" Target="https://www.bing.com/images/search?form=xlimg&amp;q=Tennessee" TargetMode="External"/><Relationship Id="rId85" Type="http://schemas.openxmlformats.org/officeDocument/2006/relationships/hyperlink" Target="https://www.bing.com/th?id=OSK.019af715933143eeccdc40106317980f&amp;qlt=95" TargetMode="External"/><Relationship Id="rId93" Type="http://schemas.openxmlformats.org/officeDocument/2006/relationships/hyperlink" Target="https://www.bing.com/th?id=OSK.0678bd4067f4a421f3884b05dad25be4&amp;qlt=95" TargetMode="External"/><Relationship Id="rId3" Type="http://schemas.openxmlformats.org/officeDocument/2006/relationships/hyperlink" Target="https://www.bing.com/th?id=OSK.e92cceef5a63e53af1dcc3ca8cb1ee8e&amp;qlt=95" TargetMode="External"/><Relationship Id="rId12" Type="http://schemas.openxmlformats.org/officeDocument/2006/relationships/hyperlink" Target="https://www.bing.com/images/search?form=xlimg&amp;q=Connecticut" TargetMode="External"/><Relationship Id="rId17" Type="http://schemas.openxmlformats.org/officeDocument/2006/relationships/hyperlink" Target="https://www.bing.com/th?id=OSK.61d2d3204cd7e751fe8942b49b539edf&amp;qlt=95" TargetMode="External"/><Relationship Id="rId25" Type="http://schemas.openxmlformats.org/officeDocument/2006/relationships/hyperlink" Target="https://www.bing.com/th?id=OSK.153231065b610cb99cb3435b59eccac2&amp;qlt=95" TargetMode="External"/><Relationship Id="rId33" Type="http://schemas.openxmlformats.org/officeDocument/2006/relationships/hyperlink" Target="https://www.bing.com/th?id=OSK.5496c3fb9e657e1c7cb3332bddfb2cfe&amp;qlt=95" TargetMode="External"/><Relationship Id="rId38" Type="http://schemas.openxmlformats.org/officeDocument/2006/relationships/hyperlink" Target="https://www.bing.com/images/search?form=xlimg&amp;q=Massachusetts" TargetMode="External"/><Relationship Id="rId46" Type="http://schemas.openxmlformats.org/officeDocument/2006/relationships/hyperlink" Target="https://www.bing.com/images/search?form=xlimg&amp;q=Missouri" TargetMode="External"/><Relationship Id="rId59" Type="http://schemas.openxmlformats.org/officeDocument/2006/relationships/hyperlink" Target="https://www.bing.com/th?id=OSK.cba7f275842a20f49b98d704e1366fd5&amp;qlt=95" TargetMode="External"/><Relationship Id="rId67" Type="http://schemas.openxmlformats.org/officeDocument/2006/relationships/hyperlink" Target="https://www.bing.com/th?id=OSK.e30271a49f3fb7536f33ff4955dcc3de&amp;qlt=95" TargetMode="External"/><Relationship Id="rId20" Type="http://schemas.openxmlformats.org/officeDocument/2006/relationships/hyperlink" Target="https://www.bing.com/images/search?form=xlimg&amp;q=Idaho" TargetMode="External"/><Relationship Id="rId41" Type="http://schemas.openxmlformats.org/officeDocument/2006/relationships/hyperlink" Target="https://www.bing.com/th?id=OSK.b61eca06dbd8765eb81a24121c03df46&amp;qlt=95" TargetMode="External"/><Relationship Id="rId54" Type="http://schemas.openxmlformats.org/officeDocument/2006/relationships/hyperlink" Target="https://www.bing.com/images/search?form=xlimg&amp;q=New%20Hampshire" TargetMode="External"/><Relationship Id="rId62" Type="http://schemas.openxmlformats.org/officeDocument/2006/relationships/hyperlink" Target="https://www.bing.com/images/search?form=xlimg&amp;q=North%20Carolina" TargetMode="External"/><Relationship Id="rId70" Type="http://schemas.openxmlformats.org/officeDocument/2006/relationships/hyperlink" Target="https://www.bing.com/images/search?form=xlimg&amp;q=Oregon" TargetMode="External"/><Relationship Id="rId75" Type="http://schemas.openxmlformats.org/officeDocument/2006/relationships/hyperlink" Target="https://www.bing.com/th?id=OSK.f57f7916e76fc47c2a83efc3859d6379&amp;qlt=95" TargetMode="External"/><Relationship Id="rId83" Type="http://schemas.openxmlformats.org/officeDocument/2006/relationships/hyperlink" Target="https://www.bing.com/th?id=OSK.4d1e764285f56ff670fae1d21698d055&amp;qlt=95" TargetMode="External"/><Relationship Id="rId88" Type="http://schemas.openxmlformats.org/officeDocument/2006/relationships/hyperlink" Target="https://www.bing.com/images/search?form=xlimg&amp;q=Virginia" TargetMode="External"/><Relationship Id="rId91" Type="http://schemas.openxmlformats.org/officeDocument/2006/relationships/hyperlink" Target="https://www.bing.com/th?id=OSK.b1c658d27e8d1f33822457c8ff27793b&amp;qlt=95" TargetMode="External"/><Relationship Id="rId96" Type="http://schemas.openxmlformats.org/officeDocument/2006/relationships/hyperlink" Target="https://www.bing.com/images/search?form=xlimg&amp;q=Wyoming" TargetMode="External"/><Relationship Id="rId1" Type="http://schemas.openxmlformats.org/officeDocument/2006/relationships/hyperlink" Target="https://www.bing.com/th?id=OSK.848f4b01470591b7605a547c5e913bfd&amp;qlt=95" TargetMode="External"/><Relationship Id="rId6" Type="http://schemas.openxmlformats.org/officeDocument/2006/relationships/hyperlink" Target="https://www.bing.com/images/search?form=xlimg&amp;q=Arkansas" TargetMode="External"/><Relationship Id="rId15" Type="http://schemas.openxmlformats.org/officeDocument/2006/relationships/hyperlink" Target="https://www.bing.com/th?id=OSK.7a317c296be07786cf960d020cbf3889&amp;qlt=95" TargetMode="External"/><Relationship Id="rId23" Type="http://schemas.openxmlformats.org/officeDocument/2006/relationships/hyperlink" Target="https://www.bing.com/th?id=OSK.4ff7d688245f99bc5db3bd5b106d2ad0&amp;qlt=95" TargetMode="External"/><Relationship Id="rId28" Type="http://schemas.openxmlformats.org/officeDocument/2006/relationships/hyperlink" Target="https://www.bing.com/images/search?form=xlimg&amp;q=Kansas" TargetMode="External"/><Relationship Id="rId36" Type="http://schemas.openxmlformats.org/officeDocument/2006/relationships/hyperlink" Target="https://www.bing.com/images/search?form=xlimg&amp;q=Maryland" TargetMode="External"/><Relationship Id="rId49" Type="http://schemas.openxmlformats.org/officeDocument/2006/relationships/hyperlink" Target="https://www.bing.com/th?id=OSK.09fb0d37cacee3c3feb04b7452bd8436&amp;qlt=95" TargetMode="External"/><Relationship Id="rId57" Type="http://schemas.openxmlformats.org/officeDocument/2006/relationships/hyperlink" Target="https://www.bing.com/th?id=OSK.0fdd9d38459c62ca5b483a2e70bce404&amp;qlt=95" TargetMode="External"/><Relationship Id="rId10" Type="http://schemas.openxmlformats.org/officeDocument/2006/relationships/hyperlink" Target="https://www.bing.com/images/search?form=xlimg&amp;q=Colorado" TargetMode="External"/><Relationship Id="rId31" Type="http://schemas.openxmlformats.org/officeDocument/2006/relationships/hyperlink" Target="https://www.bing.com/th?id=OSK.fa968de5bc9179e15dd5970b87b94444&amp;qlt=95" TargetMode="External"/><Relationship Id="rId44" Type="http://schemas.openxmlformats.org/officeDocument/2006/relationships/hyperlink" Target="https://www.bing.com/images/search?form=xlimg&amp;q=Mississippi" TargetMode="External"/><Relationship Id="rId52" Type="http://schemas.openxmlformats.org/officeDocument/2006/relationships/hyperlink" Target="https://www.bing.com/images/search?form=xlimg&amp;q=Nevada" TargetMode="External"/><Relationship Id="rId60" Type="http://schemas.openxmlformats.org/officeDocument/2006/relationships/hyperlink" Target="https://www.bing.com/images/search?form=xlimg&amp;q=New%20York%20(state)" TargetMode="External"/><Relationship Id="rId65" Type="http://schemas.openxmlformats.org/officeDocument/2006/relationships/hyperlink" Target="https://www.bing.com/th?id=OSK.28bd4a5560f6884fc55949e0018e908f&amp;qlt=95" TargetMode="External"/><Relationship Id="rId73" Type="http://schemas.openxmlformats.org/officeDocument/2006/relationships/hyperlink" Target="https://www.bing.com/th?id=OSK.8836cf6b96e037858c8bcf7fe60e2737&amp;qlt=95" TargetMode="External"/><Relationship Id="rId78" Type="http://schemas.openxmlformats.org/officeDocument/2006/relationships/hyperlink" Target="https://www.bing.com/images/search?form=xlimg&amp;q=South%20Dakota" TargetMode="External"/><Relationship Id="rId81" Type="http://schemas.openxmlformats.org/officeDocument/2006/relationships/hyperlink" Target="https://www.bing.com/th?id=OSK.9bdab94d5c4fa5aee1d75fc9308a02fb&amp;qlt=95" TargetMode="External"/><Relationship Id="rId86" Type="http://schemas.openxmlformats.org/officeDocument/2006/relationships/hyperlink" Target="https://www.bing.com/images/search?form=xlimg&amp;q=Vermont" TargetMode="External"/><Relationship Id="rId94" Type="http://schemas.openxmlformats.org/officeDocument/2006/relationships/hyperlink" Target="https://www.bing.com/images/search?form=xlimg&amp;q=Wisconsin" TargetMode="External"/><Relationship Id="rId4" Type="http://schemas.openxmlformats.org/officeDocument/2006/relationships/hyperlink" Target="https://www.bing.com/images/search?form=xlimg&amp;q=Arizona" TargetMode="External"/><Relationship Id="rId9" Type="http://schemas.openxmlformats.org/officeDocument/2006/relationships/hyperlink" Target="https://www.bing.com/th?id=OSK.e3cff3492e954506af4fb2c8552f6135&amp;qlt=95" TargetMode="External"/><Relationship Id="rId13" Type="http://schemas.openxmlformats.org/officeDocument/2006/relationships/hyperlink" Target="https://www.bing.com/th?id=OSK.c3366d1c88e7fb6d11e3e0910f8206b1&amp;qlt=95" TargetMode="External"/><Relationship Id="rId18" Type="http://schemas.openxmlformats.org/officeDocument/2006/relationships/hyperlink" Target="https://www.bing.com/images/search?form=xlimg&amp;q=Georgia%20(U.S.%20state)" TargetMode="External"/><Relationship Id="rId39" Type="http://schemas.openxmlformats.org/officeDocument/2006/relationships/hyperlink" Target="https://www.bing.com/th?id=OSK.1567870a1b07edc77efc0121cfc5d9e3&amp;qlt=95" TargetMode="External"/><Relationship Id="rId34" Type="http://schemas.openxmlformats.org/officeDocument/2006/relationships/hyperlink" Target="https://www.bing.com/images/search?form=xlimg&amp;q=Maine" TargetMode="External"/><Relationship Id="rId50" Type="http://schemas.openxmlformats.org/officeDocument/2006/relationships/hyperlink" Target="https://www.bing.com/images/search?form=xlimg&amp;q=Nebraska" TargetMode="External"/><Relationship Id="rId55" Type="http://schemas.openxmlformats.org/officeDocument/2006/relationships/hyperlink" Target="https://www.bing.com/th?id=OSK.d060a4e78cf97d149f53a30e070b68ca&amp;qlt=95" TargetMode="External"/><Relationship Id="rId76" Type="http://schemas.openxmlformats.org/officeDocument/2006/relationships/hyperlink" Target="https://www.bing.com/images/search?form=xlimg&amp;q=South%20Carolina" TargetMode="External"/><Relationship Id="rId7" Type="http://schemas.openxmlformats.org/officeDocument/2006/relationships/hyperlink" Target="https://www.bing.com/th?id=OSK.8319dbaa13fead960d37449c46d8afd4&amp;qlt=95" TargetMode="External"/><Relationship Id="rId71" Type="http://schemas.openxmlformats.org/officeDocument/2006/relationships/hyperlink" Target="https://www.bing.com/th?id=OSK.1b065b709b80943c2b548b87239de8eb&amp;qlt=95" TargetMode="External"/><Relationship Id="rId92" Type="http://schemas.openxmlformats.org/officeDocument/2006/relationships/hyperlink" Target="https://www.bing.com/images/search?form=xlimg&amp;q=West%20Virginia" TargetMode="External"/><Relationship Id="rId2" Type="http://schemas.openxmlformats.org/officeDocument/2006/relationships/hyperlink" Target="https://www.bing.com/images/search?form=xlimg&amp;q=Alabama" TargetMode="External"/><Relationship Id="rId29" Type="http://schemas.openxmlformats.org/officeDocument/2006/relationships/hyperlink" Target="https://www.bing.com/th?id=OSK.e751b37b293608b5e613743d1502ad91&amp;qlt=95" TargetMode="External"/><Relationship Id="rId24" Type="http://schemas.openxmlformats.org/officeDocument/2006/relationships/hyperlink" Target="https://www.bing.com/images/search?form=xlimg&amp;q=Indiana" TargetMode="External"/><Relationship Id="rId40" Type="http://schemas.openxmlformats.org/officeDocument/2006/relationships/hyperlink" Target="https://www.bing.com/images/search?form=xlimg&amp;q=Michigan" TargetMode="External"/><Relationship Id="rId45" Type="http://schemas.openxmlformats.org/officeDocument/2006/relationships/hyperlink" Target="https://www.bing.com/th?id=OSK.a639336a732a38e0ac4d721672e022d2&amp;qlt=95" TargetMode="External"/><Relationship Id="rId66" Type="http://schemas.openxmlformats.org/officeDocument/2006/relationships/hyperlink" Target="https://www.bing.com/images/search?form=xlimg&amp;q=Ohio" TargetMode="External"/><Relationship Id="rId87" Type="http://schemas.openxmlformats.org/officeDocument/2006/relationships/hyperlink" Target="https://www.bing.com/th?id=OSK.14d323e3784d30722d6785a6cef8f9c3&amp;qlt=95" TargetMode="External"/><Relationship Id="rId61" Type="http://schemas.openxmlformats.org/officeDocument/2006/relationships/hyperlink" Target="https://www.bing.com/th?id=OSK.ff2dba0f704b6b8266fe592a9c5526a3&amp;qlt=95" TargetMode="External"/><Relationship Id="rId82" Type="http://schemas.openxmlformats.org/officeDocument/2006/relationships/hyperlink" Target="https://www.bing.com/images/search?form=xlimg&amp;q=Texas" TargetMode="External"/><Relationship Id="rId19" Type="http://schemas.openxmlformats.org/officeDocument/2006/relationships/hyperlink" Target="https://www.bing.com/th?id=OSK.c00116602405ef2e44b62c8d9cde71d0&amp;qlt=95" TargetMode="External"/><Relationship Id="rId14" Type="http://schemas.openxmlformats.org/officeDocument/2006/relationships/hyperlink" Target="https://www.bing.com/images/search?form=xlimg&amp;q=Delaware" TargetMode="External"/><Relationship Id="rId30" Type="http://schemas.openxmlformats.org/officeDocument/2006/relationships/hyperlink" Target="https://www.bing.com/images/search?form=xlimg&amp;q=Kentucky" TargetMode="External"/><Relationship Id="rId35" Type="http://schemas.openxmlformats.org/officeDocument/2006/relationships/hyperlink" Target="https://www.bing.com/th?id=OSK.ccb188ecd437210577d64ae4cfbdccd3&amp;qlt=95" TargetMode="External"/><Relationship Id="rId56" Type="http://schemas.openxmlformats.org/officeDocument/2006/relationships/hyperlink" Target="https://www.bing.com/images/search?form=xlimg&amp;q=New%20Jersey" TargetMode="External"/><Relationship Id="rId77" Type="http://schemas.openxmlformats.org/officeDocument/2006/relationships/hyperlink" Target="https://www.bing.com/th?id=OSK.ce2e5180d9b117e617e17fc235f4e569&amp;qlt=95"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rd>
    <address r:id="rId11"/>
    <moreImagesAddress r:id="rId12"/>
  </webImageSrd>
  <webImageSrd>
    <address r:id="rId13"/>
    <moreImagesAddress r:id="rId14"/>
  </webImageSrd>
  <webImageSrd>
    <address r:id="rId15"/>
    <moreImagesAddress r:id="rId16"/>
  </webImageSrd>
  <webImageSrd>
    <address r:id="rId17"/>
    <moreImagesAddress r:id="rId18"/>
  </webImageSrd>
  <webImageSrd>
    <address r:id="rId19"/>
    <moreImagesAddress r:id="rId20"/>
  </webImageSrd>
  <webImageSrd>
    <address r:id="rId21"/>
    <moreImagesAddress r:id="rId22"/>
  </webImageSrd>
  <webImageSrd>
    <address r:id="rId23"/>
    <moreImagesAddress r:id="rId24"/>
  </webImageSrd>
  <webImageSrd>
    <address r:id="rId25"/>
    <moreImagesAddress r:id="rId26"/>
  </webImageSrd>
  <webImageSrd>
    <address r:id="rId27"/>
    <moreImagesAddress r:id="rId28"/>
  </webImageSrd>
  <webImageSrd>
    <address r:id="rId29"/>
    <moreImagesAddress r:id="rId30"/>
  </webImageSrd>
  <webImageSrd>
    <address r:id="rId31"/>
    <moreImagesAddress r:id="rId32"/>
  </webImageSrd>
  <webImageSrd>
    <address r:id="rId33"/>
    <moreImagesAddress r:id="rId34"/>
  </webImageSrd>
  <webImageSrd>
    <address r:id="rId35"/>
    <moreImagesAddress r:id="rId36"/>
  </webImageSrd>
  <webImageSrd>
    <address r:id="rId37"/>
    <moreImagesAddress r:id="rId38"/>
  </webImageSrd>
  <webImageSrd>
    <address r:id="rId39"/>
    <moreImagesAddress r:id="rId40"/>
  </webImageSrd>
  <webImageSrd>
    <address r:id="rId41"/>
    <moreImagesAddress r:id="rId42"/>
  </webImageSrd>
  <webImageSrd>
    <address r:id="rId43"/>
    <moreImagesAddress r:id="rId44"/>
  </webImageSrd>
  <webImageSrd>
    <address r:id="rId45"/>
    <moreImagesAddress r:id="rId46"/>
  </webImageSrd>
  <webImageSrd>
    <address r:id="rId47"/>
    <moreImagesAddress r:id="rId48"/>
  </webImageSrd>
  <webImageSrd>
    <address r:id="rId49"/>
    <moreImagesAddress r:id="rId50"/>
  </webImageSrd>
  <webImageSrd>
    <address r:id="rId51"/>
    <moreImagesAddress r:id="rId52"/>
  </webImageSrd>
  <webImageSrd>
    <address r:id="rId53"/>
    <moreImagesAddress r:id="rId54"/>
  </webImageSrd>
  <webImageSrd>
    <address r:id="rId55"/>
    <moreImagesAddress r:id="rId56"/>
  </webImageSrd>
  <webImageSrd>
    <address r:id="rId57"/>
    <moreImagesAddress r:id="rId58"/>
  </webImageSrd>
  <webImageSrd>
    <address r:id="rId59"/>
    <moreImagesAddress r:id="rId60"/>
  </webImageSrd>
  <webImageSrd>
    <address r:id="rId61"/>
    <moreImagesAddress r:id="rId62"/>
  </webImageSrd>
  <webImageSrd>
    <address r:id="rId63"/>
    <moreImagesAddress r:id="rId64"/>
  </webImageSrd>
  <webImageSrd>
    <address r:id="rId65"/>
    <moreImagesAddress r:id="rId66"/>
  </webImageSrd>
  <webImageSrd>
    <address r:id="rId67"/>
    <moreImagesAddress r:id="rId68"/>
  </webImageSrd>
  <webImageSrd>
    <address r:id="rId69"/>
    <moreImagesAddress r:id="rId70"/>
  </webImageSrd>
  <webImageSrd>
    <address r:id="rId71"/>
    <moreImagesAddress r:id="rId72"/>
  </webImageSrd>
  <webImageSrd>
    <address r:id="rId73"/>
    <moreImagesAddress r:id="rId74"/>
  </webImageSrd>
  <webImageSrd>
    <address r:id="rId75"/>
    <moreImagesAddress r:id="rId76"/>
  </webImageSrd>
  <webImageSrd>
    <address r:id="rId77"/>
    <moreImagesAddress r:id="rId78"/>
  </webImageSrd>
  <webImageSrd>
    <address r:id="rId79"/>
    <moreImagesAddress r:id="rId80"/>
  </webImageSrd>
  <webImageSrd>
    <address r:id="rId81"/>
    <moreImagesAddress r:id="rId82"/>
  </webImageSrd>
  <webImageSrd>
    <address r:id="rId83"/>
    <moreImagesAddress r:id="rId84"/>
  </webImageSrd>
  <webImageSrd>
    <address r:id="rId85"/>
    <moreImagesAddress r:id="rId86"/>
  </webImageSrd>
  <webImageSrd>
    <address r:id="rId87"/>
    <moreImagesAddress r:id="rId88"/>
  </webImageSrd>
  <webImageSrd>
    <address r:id="rId89"/>
    <moreImagesAddress r:id="rId90"/>
  </webImageSrd>
  <webImageSrd>
    <address r:id="rId91"/>
    <moreImagesAddress r:id="rId92"/>
  </webImageSrd>
  <webImageSrd>
    <address r:id="rId93"/>
    <moreImagesAddress r:id="rId94"/>
  </webImageSrd>
  <webImageSrd>
    <address r:id="rId95"/>
    <moreImagesAddress r:id="rId96"/>
  </webImageSrd>
</webImagesSrd>
</file>

<file path=xl/richData/rdarray.xml><?xml version="1.0" encoding="utf-8"?>
<arrayData xmlns="http://schemas.microsoft.com/office/spreadsheetml/2017/richdata2" count="56">
  <a r="2">
    <v t="r">10</v>
    <v t="r">11</v>
  </a>
  <a r="1">
    <v t="s">English language</v>
  </a>
  <a r="1">
    <v t="s">Central Time Zone</v>
  </a>
  <a r="2">
    <v t="r">46</v>
    <v t="r">47</v>
  </a>
  <a r="2">
    <v t="r">80</v>
    <v t="r">81</v>
  </a>
  <a r="2">
    <v t="r">112</v>
    <v t="r">113</v>
  </a>
  <a r="1">
    <v t="s">Pacific Time Zone</v>
  </a>
  <a r="2">
    <v t="r">146</v>
    <v t="r">147</v>
  </a>
  <a r="2">
    <v t="r">179</v>
    <v t="r">180</v>
  </a>
  <a r="1">
    <v t="s">Eastern Time Zone</v>
  </a>
  <a r="2">
    <v t="r">212</v>
    <v t="r">213</v>
  </a>
  <a r="2">
    <v t="r">242</v>
    <v t="r">243</v>
  </a>
  <a r="2">
    <v t="s">Eastern Time Zone</v>
    <v t="s">Central Time Zone</v>
  </a>
  <a r="2">
    <v t="r">271</v>
    <v t="r">272</v>
  </a>
  <a r="2">
    <v t="r">298</v>
    <v t="r">299</v>
  </a>
  <a r="2">
    <v t="r">327</v>
    <v t="r">328</v>
  </a>
  <a r="2">
    <v t="r">355</v>
    <v t="r">356</v>
  </a>
  <a r="2">
    <v t="r">382</v>
    <v t="r">383</v>
  </a>
  <a r="2">
    <v t="r">409</v>
    <v t="r">410</v>
  </a>
  <a r="2">
    <v t="r">435</v>
    <v t="r">436</v>
  </a>
  <a r="2">
    <v t="r">463</v>
    <v t="r">464</v>
  </a>
  <a r="1">
    <v t="r">491</v>
  </a>
  <a r="2">
    <v t="r">517</v>
    <v t="r">518</v>
  </a>
  <a r="2">
    <v t="r">543</v>
    <v t="r">544</v>
  </a>
  <a r="2">
    <v t="r">569</v>
    <v t="r">570</v>
  </a>
  <a r="2">
    <v t="r">597</v>
    <v t="r">598</v>
  </a>
  <a r="2">
    <v t="r">622</v>
    <v t="r">623</v>
  </a>
  <a r="2">
    <v t="r">648</v>
    <v t="r">649</v>
  </a>
  <a r="2">
    <v t="r">670</v>
    <v t="r">671</v>
  </a>
  <a r="2">
    <v t="r">699</v>
    <v t="r">700</v>
  </a>
  <a r="2">
    <v t="r">725</v>
    <v t="r">726</v>
  </a>
  <a r="2">
    <v t="s">Pacific Time Zone</v>
    <v t="s">Mountain Time Zone</v>
  </a>
  <a r="1">
    <v t="r">753</v>
  </a>
  <a r="2">
    <v t="r">777</v>
    <v t="r">778</v>
  </a>
  <a r="2">
    <v t="r">802</v>
    <v t="r">803</v>
  </a>
  <a r="2">
    <v t="r">824</v>
    <v t="r">825</v>
  </a>
  <a r="2">
    <v t="r">847</v>
    <v t="r">848</v>
  </a>
  <a r="2">
    <v t="r">872</v>
    <v t="r">873</v>
  </a>
  <a r="2">
    <v t="s">Central Time Zone</v>
    <v t="s">Mountain Time Zone</v>
  </a>
  <a r="2">
    <v t="r">897</v>
    <v t="r">898</v>
  </a>
  <a r="2">
    <v t="r">920</v>
    <v t="r">921</v>
  </a>
  <a r="2">
    <v t="r">944</v>
    <v t="r">945</v>
  </a>
  <a r="2">
    <v t="r">967</v>
    <v t="r">968</v>
  </a>
  <a r="2">
    <v t="r">990</v>
    <v t="r">991</v>
  </a>
  <a r="2">
    <v t="r">1013</v>
    <v t="r">1014</v>
  </a>
  <a r="2">
    <v t="r">1037</v>
    <v t="r">1038</v>
  </a>
  <a r="2">
    <v t="r">1059</v>
    <v t="r">1060</v>
  </a>
  <a r="2">
    <v t="r">1081</v>
    <v t="r">1082</v>
  </a>
  <a r="2">
    <v t="r">1105</v>
    <v t="r">1106</v>
  </a>
  <a r="1">
    <v t="s">Mountain Time Zone</v>
  </a>
  <a r="2">
    <v t="r">1132</v>
    <v t="r">1133</v>
  </a>
  <a r="2">
    <v t="r">1155</v>
    <v t="r">1156</v>
  </a>
  <a r="2">
    <v t="r">1178</v>
    <v t="r">1179</v>
  </a>
  <a r="2">
    <v t="r">1202</v>
    <v t="r">1203</v>
  </a>
  <a r="2">
    <v t="r">1228</v>
    <v t="r">1229</v>
  </a>
  <a r="2">
    <v t="r">1250</v>
    <v t="r">1251</v>
  </a>
</arrayData>
</file>

<file path=xl/richData/rdrichvalue.xml><?xml version="1.0" encoding="utf-8"?>
<rvData xmlns="http://schemas.microsoft.com/office/spreadsheetml/2017/richdata" count="1262">
  <rv s="0">
    <fb>4887871</fb>
    <v>0</v>
  </rv>
  <rv s="1">
    <v>536870912</v>
    <v>Alabama</v>
    <v>376f8b06-52f6-4e72-a31d-311a3563e645</v>
    <v>en-US</v>
    <v>Map</v>
  </rv>
  <rv s="0">
    <fb>135765</fb>
    <v>12</v>
  </rv>
  <rv s="0">
    <fb>15001</fb>
    <v>12</v>
  </rv>
  <rv s="1">
    <v>536870912</v>
    <v>Montgomery</v>
    <v>94461fee-ea89-40c8-9fd7-0fb277396c57</v>
    <v>en-US</v>
    <v>Map</v>
  </rv>
  <rv s="1">
    <v>536870912</v>
    <v>United States of America</v>
    <v>5232ed96-85b1-2edb-12c6-63e6c597a1de</v>
    <v>en-US</v>
    <v>Map</v>
  </rv>
  <rv s="0">
    <fb>1848325</fb>
    <v>12</v>
  </rv>
  <rv s="0">
    <fb>2230185</fb>
    <v>12</v>
  </rv>
  <rv s="2">
    <v>0</v>
    <v>10</v>
    <v>1</v>
    <v>7</v>
    <v>0</v>
    <v>Image of Alabama</v>
  </rv>
  <rv s="1">
    <v>536870912</v>
    <v>Huntsville</v>
    <v>137418fd-4a88-44b7-82ae-882366c96167</v>
    <v>en-US</v>
    <v>Map</v>
  </rv>
  <rv s="1">
    <v>805306368</v>
    <v>Kay Ivey (Governor)</v>
    <v>a2f77bba-b8e2-c4d5-614a-3373a005b8ad</v>
    <v>en-US</v>
    <v>Generic</v>
  </rv>
  <rv s="1">
    <v>805306368</v>
    <v>Will Ainsworth (Lieutenant governor)</v>
    <v>94c54ae1-f876-5341-9b94-0f826d9b10a6</v>
    <v>en-US</v>
    <v>Generic</v>
  </rv>
  <rv s="3">
    <v>0</v>
  </rv>
  <rv s="4">
    <v>https://www.bing.com/search?q=alabama&amp;form=skydnc</v>
    <v>Learn more on Bing</v>
  </rv>
  <rv s="0">
    <fb>717</fb>
    <v>13</v>
  </rv>
  <rv s="0">
    <fb>43623</fb>
    <v>13</v>
  </rv>
  <rv s="0">
    <fb>125500</fb>
    <v>13</v>
  </rv>
  <rv s="3">
    <v>1</v>
  </rv>
  <rv s="0">
    <fb>2.5499999999999998</fb>
    <v>14</v>
  </rv>
  <rv s="0">
    <fb>5024279</fb>
    <v>12</v>
  </rv>
  <rv s="0">
    <fb>1.7000000000000001E-2</fb>
    <v>15</v>
  </rv>
  <rv s="0">
    <fb>0.157</fb>
    <v>15</v>
  </rv>
  <rv s="0">
    <fb>6.9999999999999993E-3</fb>
    <v>16</v>
  </rv>
  <rv s="0">
    <fb>1.3999999999999999E-2</fb>
    <v>15</v>
  </rv>
  <rv s="0">
    <fb>0.23499999999999999</fb>
    <v>15</v>
  </rv>
  <rv s="0">
    <fb>0.26800000000000002</fb>
    <v>15</v>
  </rv>
  <rv s="0">
    <fb>3.5000000000000003E-2</fb>
    <v>15</v>
  </rv>
  <rv s="0">
    <fb>0.84299999999999997</fb>
    <v>15</v>
  </rv>
  <rv s="0">
    <fb>4.2000000000000003E-2</fb>
    <v>15</v>
  </rv>
  <rv s="0">
    <fb>0.57999999999999996</fb>
    <v>15</v>
  </rv>
  <rv s="0">
    <fb>1E-3</fb>
    <v>15</v>
  </rv>
  <rv s="0">
    <fb>0.11800000000000001</fb>
    <v>15</v>
  </rv>
  <rv s="0">
    <fb>1.6E-2</fb>
    <v>15</v>
  </rv>
  <rv s="0">
    <fb>0.22699999999999998</fb>
    <v>15</v>
  </rv>
  <rv s="0">
    <fb>0.06</fb>
    <v>15</v>
  </rv>
  <rv s="0">
    <fb>0.69499999999999995</fb>
    <v>15</v>
  </rv>
  <rv s="3">
    <v>2</v>
  </rv>
  <rv s="5">
    <v>#VALUE!</v>
    <v>en-US</v>
    <v>376f8b06-52f6-4e72-a31d-311a3563e645</v>
    <v>536870912</v>
    <v>1</v>
    <v>5</v>
    <v>6</v>
    <v>Alabama</v>
    <v>8</v>
    <v>9</v>
    <v>Map</v>
    <v>10</v>
    <v>11</v>
    <v>US-AL</v>
    <v>2</v>
    <v>3</v>
    <v>4</v>
    <v>5</v>
    <v>Alabama is a state in the Southeastern region of the United States, bordered by Tennessee to the north; Georgia to the east; Florida and the Gulf of Mexico to the south; and Mississippi to the west. Alabama is the 30th largest by area and the ...</v>
    <v>6</v>
    <v>7</v>
    <v>8</v>
    <v>9</v>
    <v>12</v>
    <v>13</v>
    <v>14</v>
    <v>15</v>
    <v>16</v>
    <v>Alabama</v>
    <v>17</v>
    <v>18</v>
    <v>19</v>
    <v>20</v>
    <v>21</v>
    <v>22</v>
    <v>23</v>
    <v>24</v>
    <v>25</v>
    <v>26</v>
    <v>27</v>
    <v>28</v>
    <v>29</v>
    <v>30</v>
    <v>31</v>
    <v>32</v>
    <v>33</v>
    <v>34</v>
    <v>35</v>
    <v>36</v>
    <v>Alabama</v>
    <v>mdp/vdpid/1003</v>
  </rv>
  <rv s="0">
    <fb>7171646</fb>
    <v>0</v>
  </rv>
  <rv s="1">
    <v>536870912</v>
    <v>Arizona</v>
    <v>bf973f46-5962-4997-a7ba-a05f1aa2a9f9</v>
    <v>en-US</v>
    <v>Map</v>
  </rv>
  <rv s="0">
    <fb>295234</fb>
    <v>12</v>
  </rv>
  <rv s="0">
    <fb>35578</fb>
    <v>12</v>
  </rv>
  <rv s="1">
    <v>536870912</v>
    <v>Phoenix</v>
    <v>b06044c3-41e1-4e2a-bba7-27a29bba8ea9</v>
    <v>en-US</v>
    <v>Map</v>
  </rv>
  <rv s="0">
    <fb>2412212</fb>
    <v>12</v>
  </rv>
  <rv s="0">
    <fb>2961003</fb>
    <v>12</v>
  </rv>
  <rv s="2">
    <v>1</v>
    <v>10</v>
    <v>17</v>
    <v>7</v>
    <v>0</v>
    <v>Image of Arizona</v>
  </rv>
  <rv s="1">
    <v>805306368</v>
    <v>Katie Hobbs (Governor)</v>
    <v>05adb62e-e735-4e07-b8db-01b500d8f313</v>
    <v>en-US</v>
    <v>Generic</v>
  </rv>
  <rv s="1">
    <v>805306368</v>
    <v>Adrian Fontes (Secretary of state)</v>
    <v>0c546f0f-c55b-c9c4-74cd-81b6c0d421d9</v>
    <v>en-US</v>
    <v>Generic</v>
  </rv>
  <rv s="3">
    <v>3</v>
  </rv>
  <rv s="4">
    <v>https://www.bing.com/search?q=arizona&amp;form=skydnc</v>
    <v>Learn more on Bing</v>
  </rv>
  <rv s="0">
    <fb>913</fb>
    <v>13</v>
  </rv>
  <rv s="0">
    <fb>50255</fb>
    <v>13</v>
  </rv>
  <rv s="0">
    <fb>167500</fb>
    <v>13</v>
  </rv>
  <rv s="0">
    <fb>2.69</fb>
    <v>14</v>
  </rv>
  <rv s="0">
    <fb>7151502</fb>
    <v>12</v>
  </rv>
  <rv s="0">
    <fb>8.4000000000000005E-2</fb>
    <v>15</v>
  </rv>
  <rv s="0">
    <fb>0.16399999999999998</fb>
    <v>15</v>
  </rv>
  <rv s="0">
    <fb>5.2999999999999999E-2</fb>
    <v>16</v>
  </rv>
  <rv s="0">
    <fb>3.4000000000000002E-2</fb>
    <v>15</v>
  </rv>
  <rv s="0">
    <fb>0.27500000000000002</fb>
    <v>15</v>
  </rv>
  <rv s="0">
    <fb>4.8000000000000001E-2</fb>
    <v>15</v>
  </rv>
  <rv s="0">
    <fb>0.13500000000000001</fb>
    <v>15</v>
  </rv>
  <rv s="0">
    <fb>0.86</fb>
    <v>15</v>
  </rv>
  <rv s="0">
    <fb>0.307</fb>
    <v>15</v>
  </rv>
  <rv s="0">
    <fb>0.59299999999999997</fb>
    <v>15</v>
  </rv>
  <rv s="0">
    <fb>3.0000000000000001E-3</fb>
    <v>15</v>
  </rv>
  <rv s="0">
    <fb>8.199999999999999E-2</fb>
    <v>15</v>
  </rv>
  <rv s="0">
    <fb>2.7000000000000003E-2</fb>
    <v>15</v>
  </rv>
  <rv s="0">
    <fb>0.23800000000000002</fb>
    <v>15</v>
  </rv>
  <rv s="0">
    <fb>6.3E-2</fb>
    <v>15</v>
  </rv>
  <rv s="0">
    <fb>0.83499999999999996</fb>
    <v>15</v>
  </rv>
  <rv s="6">
    <v>#VALUE!</v>
    <v>en-US</v>
    <v>bf973f46-5962-4997-a7ba-a05f1aa2a9f9</v>
    <v>536870912</v>
    <v>1</v>
    <v>20</v>
    <v>21</v>
    <v>Arizona</v>
    <v>8</v>
    <v>9</v>
    <v>Map</v>
    <v>10</v>
    <v>11</v>
    <v>US-AZ</v>
    <v>40</v>
    <v>41</v>
    <v>42</v>
    <v>5</v>
    <v>Arizona is a state in the Southwestern United States. It is the 6th-largest and the 14th-most-populous of the 50 states. Its capital and largest city is Phoenix. Arizona is part of the Four Corners region with Utah to the north, Colorado to the ...</v>
    <v>43</v>
    <v>44</v>
    <v>45</v>
    <v>42</v>
    <v>48</v>
    <v>49</v>
    <v>50</v>
    <v>51</v>
    <v>52</v>
    <v>Arizona</v>
    <v>17</v>
    <v>53</v>
    <v>54</v>
    <v>55</v>
    <v>56</v>
    <v>57</v>
    <v>58</v>
    <v>59</v>
    <v>60</v>
    <v>61</v>
    <v>62</v>
    <v>63</v>
    <v>64</v>
    <v>65</v>
    <v>66</v>
    <v>67</v>
    <v>68</v>
    <v>69</v>
    <v>70</v>
    <v>Arizona</v>
    <v>mdp/vdpid/1945</v>
  </rv>
  <rv s="0">
    <fb>3013825</fb>
    <v>0</v>
  </rv>
  <rv s="1">
    <v>536870912</v>
    <v>Arkansas</v>
    <v>b939db72-08f2-4ea6-a16a-a53bf32e6612</v>
    <v>en-US</v>
    <v>Map</v>
  </rv>
  <rv s="0">
    <fb>137733</fb>
    <v>12</v>
  </rv>
  <rv s="0">
    <fb>9474</fb>
    <v>12</v>
  </rv>
  <rv s="1">
    <v>536870912</v>
    <v>Little Rock</v>
    <v>2039fcee-c7a5-4241-930b-d2c6d17bae74</v>
    <v>en-US</v>
    <v>Map</v>
  </rv>
  <rv s="0">
    <fb>1138025</fb>
    <v>12</v>
  </rv>
  <rv s="0">
    <fb>1354762</fb>
    <v>12</v>
  </rv>
  <rv s="2">
    <v>2</v>
    <v>10</v>
    <v>22</v>
    <v>7</v>
    <v>0</v>
    <v>Image of Arkansas</v>
  </rv>
  <rv s="1">
    <v>805306368</v>
    <v>Sarah Huckabee Sanders (Governor)</v>
    <v>794a8222-ef7c-184f-be8d-1e95d28290a2</v>
    <v>en-US</v>
    <v>Generic</v>
  </rv>
  <rv s="1">
    <v>805306368</v>
    <v>Leslie Rutledge (Lieutenant governor)</v>
    <v>1df1c81e-109f-d6a6-5a0a-52a5e8e4ee06</v>
    <v>en-US</v>
    <v>Generic</v>
  </rv>
  <rv s="3">
    <v>4</v>
  </rv>
  <rv s="4">
    <v>https://www.bing.com/search?q=arkansas&amp;form=skydnc</v>
    <v>Learn more on Bing</v>
  </rv>
  <rv s="0">
    <fb>677</fb>
    <v>13</v>
  </rv>
  <rv s="0">
    <fb>41371</fb>
    <v>13</v>
  </rv>
  <rv s="0">
    <fb>111400</fb>
    <v>13</v>
  </rv>
  <rv s="0">
    <fb>2.5299999999999998</fb>
    <v>14</v>
  </rv>
  <rv s="0">
    <fb>3011524</fb>
    <v>12</v>
  </rv>
  <rv s="0">
    <fb>2.5000000000000001E-2</fb>
    <v>15</v>
  </rv>
  <rv s="0">
    <fb>0.16</fb>
    <v>15</v>
  </rv>
  <rv s="0">
    <fb>0.01</fb>
    <v>16</v>
  </rv>
  <rv s="0">
    <fb>0.21100000000000002</fb>
    <v>15</v>
  </rv>
  <rv s="0">
    <fb>4.7E-2</fb>
    <v>15</v>
  </rv>
  <rv s="0">
    <fb>0.84799999999999998</fb>
    <v>15</v>
  </rv>
  <rv s="0">
    <fb>7.2000000000000008E-2</fb>
    <v>15</v>
  </rv>
  <rv s="0">
    <fb>0.58499999999999996</fb>
    <v>15</v>
  </rv>
  <rv s="0">
    <fb>0.12300000000000001</fb>
    <v>15</v>
  </rv>
  <rv s="0">
    <fb>0.02</fb>
    <v>15</v>
  </rv>
  <rv s="0">
    <fb>0.23699999999999999</fb>
    <v>15</v>
  </rv>
  <rv s="0">
    <fb>6.4000000000000001E-2</fb>
    <v>15</v>
  </rv>
  <rv s="0">
    <fb>0.79500000000000004</fb>
    <v>15</v>
  </rv>
  <rv s="5">
    <v>#VALUE!</v>
    <v>en-US</v>
    <v>b939db72-08f2-4ea6-a16a-a53bf32e6612</v>
    <v>536870912</v>
    <v>1</v>
    <v>25</v>
    <v>6</v>
    <v>Arkansas</v>
    <v>8</v>
    <v>9</v>
    <v>Map</v>
    <v>10</v>
    <v>11</v>
    <v>US-AR</v>
    <v>74</v>
    <v>75</v>
    <v>76</v>
    <v>5</v>
    <v>Arkansas is a landlocked state in the south-central region of the Southern United States. It is bordered by Missouri to the north, Tennessee and Mississippi to the east, Louisiana to the south, and Texas and Oklahoma to the west. Its name is ...</v>
    <v>77</v>
    <v>78</v>
    <v>79</v>
    <v>76</v>
    <v>82</v>
    <v>83</v>
    <v>84</v>
    <v>85</v>
    <v>86</v>
    <v>Arkansas</v>
    <v>17</v>
    <v>87</v>
    <v>88</v>
    <v>89</v>
    <v>90</v>
    <v>91</v>
    <v>32</v>
    <v>92</v>
    <v>21</v>
    <v>93</v>
    <v>94</v>
    <v>95</v>
    <v>96</v>
    <v>65</v>
    <v>97</v>
    <v>98</v>
    <v>99</v>
    <v>100</v>
    <v>101</v>
    <v>36</v>
    <v>Arkansas</v>
    <v>mdp/vdpid/1951</v>
  </rv>
  <rv s="0">
    <fb>39557045</fb>
    <v>0</v>
  </rv>
  <rv s="1">
    <v>536870912</v>
    <v>California</v>
    <v>3009d91d-d582-4c34-85ba-772ba09e5be1</v>
    <v>en-US</v>
    <v>Map</v>
  </rv>
  <rv s="0">
    <fb>423970</fb>
    <v>12</v>
  </rv>
  <rv s="0">
    <fb>102350</fb>
    <v>12</v>
  </rv>
  <rv s="1">
    <v>536870912</v>
    <v>Sacramento</v>
    <v>4a1a8070-cc3d-4060-af9c-08ccbbca73d7</v>
    <v>en-US</v>
    <v>Map</v>
  </rv>
  <rv s="0">
    <fb>12717801</fb>
    <v>12</v>
  </rv>
  <rv s="0">
    <fb>14060525</fb>
    <v>12</v>
  </rv>
  <rv s="2">
    <v>3</v>
    <v>10</v>
    <v>26</v>
    <v>7</v>
    <v>0</v>
    <v>Image of California</v>
  </rv>
  <rv s="1">
    <v>536870912</v>
    <v>Los Angeles</v>
    <v>9958ca5c-ea31-4e71-8a17-bd1e7839c723</v>
    <v>en-US</v>
    <v>Map</v>
  </rv>
  <rv s="1">
    <v>805306368</v>
    <v>Gavin Newsom (Governor)</v>
    <v>ddd0ecbf-d7a9-4913-80c4-8eca3d95b4f2</v>
    <v>en-US</v>
    <v>Generic</v>
  </rv>
  <rv s="1">
    <v>805306368</v>
    <v>Eleni Kounalakis (Lieutenant governor)</v>
    <v>c8b4c34f-e58f-d4cc-2651-1b432d67c11a</v>
    <v>en-US</v>
    <v>Generic</v>
  </rv>
  <rv s="3">
    <v>5</v>
  </rv>
  <rv s="4">
    <v>https://www.bing.com/search?q=california&amp;form=skydnc</v>
    <v>Learn more on Bing</v>
  </rv>
  <rv s="0">
    <fb>1255</fb>
    <v>13</v>
  </rv>
  <rv s="0">
    <fb>61818</fb>
    <v>13</v>
  </rv>
  <rv s="0">
    <fb>385500</fb>
    <v>13</v>
  </rv>
  <rv s="0">
    <fb>2.96</fb>
    <v>14</v>
  </rv>
  <rv s="0">
    <fb>39538223</fb>
    <v>12</v>
  </rv>
  <rv s="0">
    <fb>5.4000000000000006E-2</fb>
    <v>15</v>
  </rv>
  <rv s="0">
    <fb>0.13300000000000001</fb>
    <v>15</v>
  </rv>
  <rv s="0">
    <fb>1.7000000000000001E-2</fb>
    <v>16</v>
  </rv>
  <rv s="0">
    <fb>0.14699999999999999</fb>
    <v>15</v>
  </rv>
  <rv s="0">
    <fb>0.314</fb>
    <v>15</v>
  </rv>
  <rv s="0">
    <fb>6.5000000000000002E-2</fb>
    <v>15</v>
  </rv>
  <rv s="0">
    <fb>0.27</fb>
    <v>15</v>
  </rv>
  <rv s="0">
    <fb>0.81799999999999995</fb>
    <v>15</v>
  </rv>
  <rv s="0">
    <fb>0.38799999999999996</fb>
    <v>15</v>
  </rv>
  <rv s="0">
    <fb>0.63100000000000001</fb>
    <v>15</v>
  </rv>
  <rv s="0">
    <fb>5.0000000000000001E-3</fb>
    <v>15</v>
  </rv>
  <rv s="0">
    <fb>6.8000000000000005E-2</fb>
    <v>15</v>
  </rv>
  <rv s="0">
    <fb>3.7999999999999999E-2</fb>
    <v>15</v>
  </rv>
  <rv s="0">
    <fb>0.23300000000000001</fb>
    <v>15</v>
  </rv>
  <rv s="0">
    <fb>0.72900000000000009</fb>
    <v>15</v>
  </rv>
  <rv s="3">
    <v>6</v>
  </rv>
  <rv s="5">
    <v>#VALUE!</v>
    <v>en-US</v>
    <v>3009d91d-d582-4c34-85ba-772ba09e5be1</v>
    <v>536870912</v>
    <v>1</v>
    <v>29</v>
    <v>6</v>
    <v>California</v>
    <v>8</v>
    <v>9</v>
    <v>Map</v>
    <v>10</v>
    <v>11</v>
    <v>US-CA</v>
    <v>105</v>
    <v>106</v>
    <v>107</v>
    <v>5</v>
    <v>California is a state in the Western United States. With over 38.9 million residents across a total area of approximately 163,696 square miles, it is the most populous U.S. state, the third-largest U.S. state by area, and the most populated ...</v>
    <v>108</v>
    <v>109</v>
    <v>110</v>
    <v>111</v>
    <v>114</v>
    <v>115</v>
    <v>116</v>
    <v>117</v>
    <v>118</v>
    <v>California</v>
    <v>17</v>
    <v>119</v>
    <v>120</v>
    <v>121</v>
    <v>122</v>
    <v>123</v>
    <v>124</v>
    <v>125</v>
    <v>126</v>
    <v>127</v>
    <v>128</v>
    <v>129</v>
    <v>130</v>
    <v>131</v>
    <v>132</v>
    <v>133</v>
    <v>134</v>
    <v>100</v>
    <v>135</v>
    <v>136</v>
    <v>California</v>
    <v>mdp/vdpid/5599</v>
  </rv>
  <rv s="0">
    <fb>5695564</fb>
    <v>0</v>
  </rv>
  <rv s="1">
    <v>536870912</v>
    <v>Colorado</v>
    <v>a070c5c2-b22d-41d8-b869-f20e583c4f80</v>
    <v>en-US</v>
    <v>Map</v>
  </rv>
  <rv s="0">
    <fb>269837</fb>
    <v>12</v>
  </rv>
  <rv s="0">
    <fb>38974</fb>
    <v>12</v>
  </rv>
  <rv s="1">
    <v>536870912</v>
    <v>Denver</v>
    <v>5a7229b6-72d3-4bfc-a95e-9c35e297c9ff</v>
    <v>en-US</v>
    <v>Map</v>
  </rv>
  <rv s="0">
    <fb>2024468</fb>
    <v>12</v>
  </rv>
  <rv s="0">
    <fb>2339118</fb>
    <v>12</v>
  </rv>
  <rv s="2">
    <v>4</v>
    <v>10</v>
    <v>30</v>
    <v>7</v>
    <v>0</v>
    <v>Image of Colorado</v>
  </rv>
  <rv s="1">
    <v>805306368</v>
    <v>Jared Polis (Governor)</v>
    <v>5a81ae6e-56e8-4cd2-95d3-f7a1b60eaa75</v>
    <v>en-US</v>
    <v>Generic</v>
  </rv>
  <rv s="1">
    <v>805306368</v>
    <v>Dianne Primavera (Lieutenant governor)</v>
    <v>f4e53c30-335f-00af-307f-4f95e90798de</v>
    <v>en-US</v>
    <v>Generic</v>
  </rv>
  <rv s="3">
    <v>7</v>
  </rv>
  <rv s="4">
    <v>https://www.bing.com/search?q=colorado&amp;form=skydnc</v>
    <v>Learn more on Bing</v>
  </rv>
  <rv s="0">
    <fb>1002</fb>
    <v>13</v>
  </rv>
  <rv s="0">
    <fb>60629</fb>
    <v>13</v>
  </rv>
  <rv s="0">
    <fb>247800</fb>
    <v>13</v>
  </rv>
  <rv s="0">
    <fb>5773714</fb>
    <v>12</v>
  </rv>
  <rv s="0">
    <fb>0.10199999999999999</fb>
    <v>15</v>
  </rv>
  <rv s="0">
    <fb>0.13</fb>
    <v>15</v>
  </rv>
  <rv s="0">
    <fb>1.6E-2</fb>
    <v>16</v>
  </rv>
  <rv s="0">
    <fb>3.2000000000000001E-2</fb>
    <v>15</v>
  </rv>
  <rv s="0">
    <fb>0.38100000000000001</fb>
    <v>15</v>
  </rv>
  <rv s="0">
    <fb>4.4999999999999998E-2</fb>
    <v>15</v>
  </rv>
  <rv s="0">
    <fb>9.8000000000000004E-2</fb>
    <v>15</v>
  </rv>
  <rv s="0">
    <fb>0.90700000000000003</fb>
    <v>15</v>
  </rv>
  <rv s="0">
    <fb>0.21299999999999999</fb>
    <v>15</v>
  </rv>
  <rv s="0">
    <fb>0.67599999999999993</fb>
    <v>15</v>
  </rv>
  <rv s="0">
    <fb>2E-3</fb>
    <v>15</v>
  </rv>
  <rv s="0">
    <fb>2.8999999999999998E-2</fb>
    <v>15</v>
  </rv>
  <rv s="0">
    <fb>0.23</fb>
    <v>15</v>
  </rv>
  <rv s="0">
    <fb>6.2E-2</fb>
    <v>15</v>
  </rv>
  <rv s="0">
    <fb>0.875</fb>
    <v>15</v>
  </rv>
  <rv s="6">
    <v>#VALUE!</v>
    <v>en-US</v>
    <v>a070c5c2-b22d-41d8-b869-f20e583c4f80</v>
    <v>536870912</v>
    <v>1</v>
    <v>33</v>
    <v>21</v>
    <v>Colorado</v>
    <v>8</v>
    <v>9</v>
    <v>Map</v>
    <v>10</v>
    <v>11</v>
    <v>US-CO</v>
    <v>140</v>
    <v>141</v>
    <v>142</v>
    <v>5</v>
    <v>Colorado is a state in the Mountain West sub-region of the Western United States. It encompasses most of the Southern Rocky Mountains, as well as the northeastern portion of the Colorado Plateau and the western edge of the Great Plains. Colorado ...</v>
    <v>143</v>
    <v>144</v>
    <v>145</v>
    <v>142</v>
    <v>148</v>
    <v>149</v>
    <v>150</v>
    <v>151</v>
    <v>152</v>
    <v>Colorado</v>
    <v>17</v>
    <v>18</v>
    <v>153</v>
    <v>154</v>
    <v>155</v>
    <v>156</v>
    <v>157</v>
    <v>158</v>
    <v>159</v>
    <v>160</v>
    <v>161</v>
    <v>162</v>
    <v>163</v>
    <v>164</v>
    <v>95</v>
    <v>165</v>
    <v>166</v>
    <v>167</v>
    <v>168</v>
    <v>Colorado</v>
    <v>mdp/vdpid/7636</v>
  </rv>
  <rv s="0">
    <fb>3572665</fb>
    <v>0</v>
  </rv>
  <rv s="1">
    <v>536870912</v>
    <v>Connecticut</v>
    <v>b3ca6523-435e-4a3b-8f78-1ad900a52cf8</v>
    <v>en-US</v>
    <v>Map</v>
  </rv>
  <rv s="0">
    <fb>14357</fb>
    <v>12</v>
  </rv>
  <rv s="0">
    <fb>5504</fb>
    <v>12</v>
  </rv>
  <rv s="1">
    <v>536870912</v>
    <v>Hartford</v>
    <v>b8b8ebf2-e2da-483f-8643-880dd55aad13</v>
    <v>en-US</v>
    <v>Map</v>
  </rv>
  <rv s="0">
    <fb>1352583</fb>
    <v>12</v>
  </rv>
  <rv s="0">
    <fb>1499116</fb>
    <v>12</v>
  </rv>
  <rv s="2">
    <v>5</v>
    <v>10</v>
    <v>34</v>
    <v>7</v>
    <v>0</v>
    <v>Image of Connecticut</v>
  </rv>
  <rv s="1">
    <v>536870912</v>
    <v>Bridgeport</v>
    <v>a8869591-489d-40ba-b80b-b6d1e6c19391</v>
    <v>en-US</v>
    <v>Map</v>
  </rv>
  <rv s="1">
    <v>805306368</v>
    <v>Ned Lamont (Governor)</v>
    <v>3685f682-77d1-4823-3b8f-bcb46698ef70</v>
    <v>en-US</v>
    <v>Generic</v>
  </rv>
  <rv s="1">
    <v>805306368</v>
    <v>Susan Bysiewicz (Lieutenant governor)</v>
    <v>e8219547-8f75-e4f3-3f07-7b5df6eb7c4c</v>
    <v>en-US</v>
    <v>Generic</v>
  </rv>
  <rv s="3">
    <v>8</v>
  </rv>
  <rv s="4">
    <v>https://www.bing.com/search?q=connecticut&amp;form=skydnc</v>
    <v>Learn more on Bing</v>
  </rv>
  <rv s="0">
    <fb>1075</fb>
    <v>13</v>
  </rv>
  <rv s="0">
    <fb>70331</fb>
    <v>13</v>
  </rv>
  <rv s="0">
    <fb>270500</fb>
    <v>13</v>
  </rv>
  <rv s="0">
    <fb>2.57</fb>
    <v>14</v>
  </rv>
  <rv s="0">
    <fb>3605944</fb>
    <v>12</v>
  </rv>
  <rv s="0">
    <fb>0.158</fb>
    <v>15</v>
  </rv>
  <rv s="0">
    <fb>5.0000000000000001E-3</fb>
    <v>16</v>
  </rv>
  <rv s="0">
    <fb>4.5999999999999999E-2</fb>
    <v>15</v>
  </rv>
  <rv s="0">
    <fb>0.376</fb>
    <v>15</v>
  </rv>
  <rv s="0">
    <fb>0.11599999999999999</fb>
    <v>15</v>
  </rv>
  <rv s="0">
    <fb>0.13900000000000001</fb>
    <v>15</v>
  </rv>
  <rv s="0">
    <fb>0.89900000000000002</fb>
    <v>15</v>
  </rv>
  <rv s="0">
    <fb>0.154</fb>
    <v>15</v>
  </rv>
  <rv s="0">
    <fb>0.67200000000000004</fb>
    <v>15</v>
  </rv>
  <rv s="0">
    <fb>7.0999999999999994E-2</fb>
    <v>15</v>
  </rv>
  <rv s="0">
    <fb>2.2000000000000002E-2</fb>
    <v>15</v>
  </rv>
  <rv s="0">
    <fb>5.2000000000000005E-2</fb>
    <v>15</v>
  </rv>
  <rv s="0">
    <fb>0.80799999999999994</fb>
    <v>15</v>
  </rv>
  <rv s="3">
    <v>9</v>
  </rv>
  <rv s="7">
    <v>#VALUE!</v>
    <v>en-US</v>
    <v>b3ca6523-435e-4a3b-8f78-1ad900a52cf8</v>
    <v>536870912</v>
    <v>1</v>
    <v>37</v>
    <v>38</v>
    <v>Connecticut</v>
    <v>8</v>
    <v>9</v>
    <v>Map</v>
    <v>10</v>
    <v>11</v>
    <v>US-CT</v>
    <v>172</v>
    <v>173</v>
    <v>174</v>
    <v>5</v>
    <v>Connecticut is the southernmost state in the New England region of the Northeastern United States. As of the 2020 United States census, Connecticut was home to over 3.6 million residents, its highest decennial count ever, growing every decade ...</v>
    <v>175</v>
    <v>176</v>
    <v>177</v>
    <v>178</v>
    <v>181</v>
    <v>182</v>
    <v>183</v>
    <v>184</v>
    <v>185</v>
    <v>Connecticut</v>
    <v>186</v>
    <v>187</v>
    <v>30</v>
    <v>188</v>
    <v>189</v>
    <v>190</v>
    <v>191</v>
    <v>192</v>
    <v>193</v>
    <v>194</v>
    <v>195</v>
    <v>196</v>
    <v>30</v>
    <v>197</v>
    <v>198</v>
    <v>162</v>
    <v>199</v>
    <v>200</v>
    <v>201</v>
    <v>Connecticut</v>
    <v>mdp/vdpid/7798</v>
  </rv>
  <rv s="0">
    <fb>967171</fb>
    <v>0</v>
  </rv>
  <rv s="1">
    <v>536870912</v>
    <v>Delaware</v>
    <v>8ad617cc-3d7a-4b3c-a787-098de959ccc4</v>
    <v>en-US</v>
    <v>Map</v>
  </rv>
  <rv s="0">
    <fb>6452</fb>
    <v>12</v>
  </rv>
  <rv s="0">
    <fb>5804</fb>
    <v>12</v>
  </rv>
  <rv s="1">
    <v>536870912</v>
    <v>Dover</v>
    <v>e2074a3a-aa84-0f74-453a-3167a0a32abc</v>
    <v>en-US</v>
    <v>Map</v>
  </rv>
  <rv s="0">
    <fb>344022</fb>
    <v>12</v>
  </rv>
  <rv s="0">
    <fb>426149</fb>
    <v>12</v>
  </rv>
  <rv s="2">
    <v>6</v>
    <v>10</v>
    <v>39</v>
    <v>7</v>
    <v>0</v>
    <v>Image of Delaware</v>
  </rv>
  <rv s="1">
    <v>536870912</v>
    <v>Wilmington</v>
    <v>77a8f223-fe51-4aa2-8e3d-6c81e5bc270e</v>
    <v>en-US</v>
    <v>Map</v>
  </rv>
  <rv s="1">
    <v>805306368</v>
    <v>John Carney (Governor)</v>
    <v>27d50603-eaaa-4817-8ca0-edafa395697d</v>
    <v>en-US</v>
    <v>Generic</v>
  </rv>
  <rv s="1">
    <v>805306368</v>
    <v>Bethany Hall-Long (Lieutenant governor)</v>
    <v>ee026ac0-4056-4f6d-e38a-e7f7b78c42f4</v>
    <v>en-US</v>
    <v>Generic</v>
  </rv>
  <rv s="3">
    <v>10</v>
  </rv>
  <rv s="4">
    <v>https://www.bing.com/search?q=delaware&amp;form=skydnc</v>
    <v>Learn more on Bing</v>
  </rv>
  <rv s="0">
    <fb>1018</fb>
    <v>13</v>
  </rv>
  <rv s="0">
    <fb>60509</fb>
    <v>13</v>
  </rv>
  <rv s="0">
    <fb>231500</fb>
    <v>13</v>
  </rv>
  <rv s="0">
    <fb>2.62</fb>
    <v>14</v>
  </rv>
  <rv s="0">
    <fb>989948</fb>
    <v>12</v>
  </rv>
  <rv s="0">
    <fb>0.17</fb>
    <v>15</v>
  </rv>
  <rv s="0">
    <fb>3.9E-2</fb>
    <v>15</v>
  </rv>
  <rv s="0">
    <fb>0.3</fb>
    <v>15</v>
  </rv>
  <rv s="0">
    <fb>0.22399999999999998</fb>
    <v>15</v>
  </rv>
  <rv s="0">
    <fb>8.6999999999999994E-2</fb>
    <v>15</v>
  </rv>
  <rv s="0">
    <fb>0.88400000000000001</fb>
    <v>15</v>
  </rv>
  <rv s="0">
    <fb>0.09</fb>
    <v>15</v>
  </rv>
  <rv s="0">
    <fb>8.5000000000000006E-2</fb>
    <v>15</v>
  </rv>
  <rv s="0">
    <fb>0.21600000000000003</fb>
    <v>15</v>
  </rv>
  <rv s="0">
    <fb>5.9000000000000004E-2</fb>
    <v>15</v>
  </rv>
  <rv s="0">
    <fb>0.70400000000000007</fb>
    <v>15</v>
  </rv>
  <rv s="7">
    <v>#VALUE!</v>
    <v>en-US</v>
    <v>8ad617cc-3d7a-4b3c-a787-098de959ccc4</v>
    <v>536870912</v>
    <v>1</v>
    <v>42</v>
    <v>38</v>
    <v>Delaware</v>
    <v>8</v>
    <v>9</v>
    <v>Map</v>
    <v>10</v>
    <v>11</v>
    <v>US-DE</v>
    <v>205</v>
    <v>206</v>
    <v>207</v>
    <v>5</v>
    <v>Delaware is a state in the Mid-Atlantic region of the United States, bordering Maryland to its south and west, Pennsylvania to its north, New Jersey to its northeast, and the Atlantic Ocean to its east. The state takes its name from the adjacent ...</v>
    <v>208</v>
    <v>209</v>
    <v>210</v>
    <v>211</v>
    <v>214</v>
    <v>215</v>
    <v>216</v>
    <v>217</v>
    <v>218</v>
    <v>Delaware</v>
    <v>219</v>
    <v>220</v>
    <v>34</v>
    <v>221</v>
    <v>22</v>
    <v>222</v>
    <v>223</v>
    <v>224</v>
    <v>225</v>
    <v>226</v>
    <v>227</v>
    <v>130</v>
    <v>30</v>
    <v>228</v>
    <v>89</v>
    <v>229</v>
    <v>230</v>
    <v>231</v>
    <v>201</v>
    <v>Delaware</v>
    <v>mdp/vdpid/8831</v>
  </rv>
  <rv s="0">
    <fb>21670000</fb>
    <v>0</v>
  </rv>
  <rv s="1">
    <v>536870912</v>
    <v>Florida</v>
    <v>5fece3f4-e8e8-4159-843e-f725a930ad50</v>
    <v>en-US</v>
    <v>Map</v>
  </rv>
  <rv s="0">
    <fb>170304</fb>
    <v>12</v>
  </rv>
  <rv s="0">
    <fb>116240</fb>
    <v>12</v>
  </rv>
  <rv s="1">
    <v>536870912</v>
    <v>Tallahassee</v>
    <v>fe8036d9-2764-4483-9405-f07a59b69915</v>
    <v>en-US</v>
    <v>Map</v>
  </rv>
  <rv s="0">
    <fb>7300494</fb>
    <v>12</v>
  </rv>
  <rv s="0">
    <fb>9301642</fb>
    <v>12</v>
  </rv>
  <rv s="2">
    <v>7</v>
    <v>10</v>
    <v>43</v>
    <v>7</v>
    <v>0</v>
    <v>Image of Florida</v>
  </rv>
  <rv s="1">
    <v>536870912</v>
    <v>Jacksonville</v>
    <v>8bd6021b-ea7f-4470-a29b-042b1c82e07f</v>
    <v>en-US</v>
    <v>Map</v>
  </rv>
  <rv s="1">
    <v>805306368</v>
    <v>Ron DeSantis (Governor)</v>
    <v>1ed346c3-9ad7-8e78-ae55-5ed54b15749a</v>
    <v>en-US</v>
    <v>Generic</v>
  </rv>
  <rv s="1">
    <v>805306368</v>
    <v>Jeanette Nuñez (Lieutenant governor)</v>
    <v>521859d8-c46c-b08b-cb47-7344118c3236</v>
    <v>en-US</v>
    <v>Generic</v>
  </rv>
  <rv s="3">
    <v>11</v>
  </rv>
  <rv s="4">
    <v>https://www.bing.com/search?q=florida&amp;form=skydnc</v>
    <v>Learn more on Bing</v>
  </rv>
  <rv s="0">
    <fb>47507</fb>
    <v>13</v>
  </rv>
  <rv s="0">
    <fb>159000</fb>
    <v>13</v>
  </rv>
  <rv s="0">
    <fb>2.63</fb>
    <v>14</v>
  </rv>
  <rv s="0">
    <fb>21538187</fb>
    <v>12</v>
  </rv>
  <rv s="0">
    <fb>9.6000000000000002E-2</fb>
    <v>15</v>
  </rv>
  <rv s="0">
    <fb>0.19399999999999998</fb>
    <v>15</v>
  </rv>
  <rv s="0">
    <fb>2.7999999999999997E-2</fb>
    <v>15</v>
  </rv>
  <rv s="0">
    <fb>0.27300000000000002</fb>
    <v>15</v>
  </rv>
  <rv s="0">
    <fb>0.16800000000000001</fb>
    <v>15</v>
  </rv>
  <rv s="0">
    <fb>0.19699999999999998</fb>
    <v>15</v>
  </rv>
  <rv s="0">
    <fb>0.86900000000000011</fb>
    <v>15</v>
  </rv>
  <rv s="0">
    <fb>0.245</fb>
    <v>15</v>
  </rv>
  <rv s="0">
    <fb>0.58799999999999997</fb>
    <v>15</v>
  </rv>
  <rv s="0">
    <fb>0.20300000000000001</fb>
    <v>15</v>
  </rv>
  <rv s="0">
    <fb>0.77700000000000002</fb>
    <v>15</v>
  </rv>
  <rv s="3">
    <v>12</v>
  </rv>
  <rv s="5">
    <v>#VALUE!</v>
    <v>en-US</v>
    <v>5fece3f4-e8e8-4159-843e-f725a930ad50</v>
    <v>536870912</v>
    <v>1</v>
    <v>46</v>
    <v>6</v>
    <v>Florida</v>
    <v>8</v>
    <v>9</v>
    <v>Map</v>
    <v>10</v>
    <v>11</v>
    <v>US-FL</v>
    <v>235</v>
    <v>236</v>
    <v>237</v>
    <v>5</v>
    <v>Florida is a state in the Southeastern region of the United States, bordered to the west by the Gulf of Mexico; Alabama to the northwest; Georgia to the north; the Bahamas and Atlantic Ocean to the east; and the Straits of Florida and Cuba to ...</v>
    <v>238</v>
    <v>239</v>
    <v>240</v>
    <v>241</v>
    <v>244</v>
    <v>245</v>
    <v>150</v>
    <v>246</v>
    <v>247</v>
    <v>Florida</v>
    <v>17</v>
    <v>248</v>
    <v>249</v>
    <v>250</v>
    <v>251</v>
    <v>189</v>
    <v>252</v>
    <v>253</v>
    <v>254</v>
    <v>255</v>
    <v>256</v>
    <v>257</v>
    <v>258</v>
    <v>30</v>
    <v>228</v>
    <v>98</v>
    <v>259</v>
    <v>121</v>
    <v>260</v>
    <v>261</v>
    <v>Florida</v>
    <v>mdp/vdpid/11032</v>
  </rv>
  <rv s="0">
    <fb>10519475</fb>
    <v>0</v>
  </rv>
  <rv s="1">
    <v>536870912</v>
    <v>Georgia</v>
    <v>84604bc7-2c47-4f8d-8ea5-b6ac8c018a20</v>
    <v>en-US</v>
    <v>Map</v>
  </rv>
  <rv s="0">
    <fb>153909</fb>
    <v>12</v>
  </rv>
  <rv s="0">
    <fb>51675</fb>
    <v>12</v>
  </rv>
  <rv s="1">
    <v>536870912</v>
    <v>Atlanta</v>
    <v>1a92f3fa-61f9-4e89-b606-40c945cf18d1</v>
    <v>en-US</v>
    <v>Map</v>
  </rv>
  <rv s="0">
    <fb>3574362</fb>
    <v>12</v>
  </rv>
  <rv s="0">
    <fb>4218776</fb>
    <v>12</v>
  </rv>
  <rv s="2">
    <v>8</v>
    <v>10</v>
    <v>47</v>
    <v>7</v>
    <v>0</v>
    <v>Image of Georgia</v>
  </rv>
  <rv s="1">
    <v>805306368</v>
    <v>Brian Kemp (Governor)</v>
    <v>6dd4f848-98dc-60f8-90b2-87c7458743fa</v>
    <v>en-US</v>
    <v>Generic</v>
  </rv>
  <rv s="1">
    <v>805306368</v>
    <v>Burt Jones (Lieutenant governor)</v>
    <v>abaf10be-2391-4b78-4c82-8c17faa8bf28</v>
    <v>en-US</v>
    <v>Generic</v>
  </rv>
  <rv s="3">
    <v>13</v>
  </rv>
  <rv s="4">
    <v>https://www.bing.com/search?q=georgia+u+s+state&amp;form=skydnc</v>
    <v>Learn more on Bing</v>
  </rv>
  <rv s="0">
    <fb>879</fb>
    <v>13</v>
  </rv>
  <rv s="0">
    <fb>49620</fb>
    <v>13</v>
  </rv>
  <rv s="0">
    <fb>148100</fb>
    <v>13</v>
  </rv>
  <rv s="0">
    <fb>2.73</fb>
    <v>14</v>
  </rv>
  <rv s="0">
    <fb>10711908</fb>
    <v>12</v>
  </rv>
  <rv s="0">
    <fb>0.128</fb>
    <v>15</v>
  </rv>
  <rv s="0">
    <fb>0.04</fb>
    <v>15</v>
  </rv>
  <rv s="0">
    <fb>0.28800000000000003</fb>
    <v>15</v>
  </rv>
  <rv s="0">
    <fb>0.317</fb>
    <v>15</v>
  </rv>
  <rv s="0">
    <fb>0.85400000000000009</fb>
    <v>15</v>
  </rv>
  <rv s="0">
    <fb>9.4E-2</fb>
    <v>15</v>
  </rv>
  <rv s="0">
    <fb>0.623</fb>
    <v>15</v>
  </rv>
  <rv s="0">
    <fb>8.8000000000000009E-2</fb>
    <v>15</v>
  </rv>
  <rv s="0">
    <fb>0.61599999999999999</fb>
    <v>15</v>
  </rv>
  <rv s="5">
    <v>#VALUE!</v>
    <v>en-US</v>
    <v>84604bc7-2c47-4f8d-8ea5-b6ac8c018a20</v>
    <v>536870912</v>
    <v>1</v>
    <v>50</v>
    <v>6</v>
    <v>Georgia</v>
    <v>8</v>
    <v>9</v>
    <v>Map</v>
    <v>10</v>
    <v>11</v>
    <v>US-GA</v>
    <v>265</v>
    <v>266</v>
    <v>267</v>
    <v>5</v>
    <v>Georgia is a state in the Southeastern region of the United States, bordered to the north by Tennessee and North Carolina; to the northeast by South Carolina; to the southeast by the Atlantic Ocean; to the south by Florida; and to the west by ...</v>
    <v>268</v>
    <v>269</v>
    <v>270</v>
    <v>267</v>
    <v>273</v>
    <v>274</v>
    <v>275</v>
    <v>276</v>
    <v>277</v>
    <v>Georgia</v>
    <v>17</v>
    <v>278</v>
    <v>279</v>
    <v>100</v>
    <v>280</v>
    <v>189</v>
    <v>281</v>
    <v>282</v>
    <v>283</v>
    <v>160</v>
    <v>284</v>
    <v>285</v>
    <v>286</v>
    <v>30</v>
    <v>287</v>
    <v>98</v>
    <v>257</v>
    <v>126</v>
    <v>288</v>
    <v>201</v>
    <v>Georgia</v>
    <v>mdp/vdpid/12004</v>
  </rv>
  <rv s="0">
    <fb>1754208</fb>
    <v>0</v>
  </rv>
  <rv s="1">
    <v>536870912</v>
    <v>Idaho</v>
    <v>ecd30387-20fa-4523-9045-e2860154b5e9</v>
    <v>en-US</v>
    <v>Map</v>
  </rv>
  <rv s="0">
    <fb>216699</fb>
    <v>12</v>
  </rv>
  <rv s="0">
    <fb>12165</fb>
    <v>12</v>
  </rv>
  <rv s="1">
    <v>536870912</v>
    <v>Boise</v>
    <v>1054a9b9-ef41-4b77-9953-f1ef16ec8015</v>
    <v>en-US</v>
    <v>Map</v>
  </rv>
  <rv s="0">
    <fb>589320</fb>
    <v>12</v>
  </rv>
  <rv s="0">
    <fb>700825</fb>
    <v>12</v>
  </rv>
  <rv s="2">
    <v>9</v>
    <v>10</v>
    <v>51</v>
    <v>7</v>
    <v>0</v>
    <v>Image of Idaho</v>
  </rv>
  <rv s="1">
    <v>805306368</v>
    <v>Brad Little (Governor)</v>
    <v>135ff875-8d96-6f51-3eae-347573bc2b5e</v>
    <v>en-US</v>
    <v>Generic</v>
  </rv>
  <rv s="1">
    <v>805306368</v>
    <v>Scott Bedke (Lieutenant governor)</v>
    <v>be8f5adf-6e01-67c0-5d19-fa17c594a297</v>
    <v>en-US</v>
    <v>Generic</v>
  </rv>
  <rv s="3">
    <v>14</v>
  </rv>
  <rv s="4">
    <v>https://www.bing.com/search?q=idaho&amp;form=skydnc</v>
    <v>Learn more on Bing</v>
  </rv>
  <rv s="0">
    <fb>743</fb>
    <v>13</v>
  </rv>
  <rv s="0">
    <fb>47583</fb>
    <v>13</v>
  </rv>
  <rv s="0">
    <fb>162900</fb>
    <v>13</v>
  </rv>
  <rv s="0">
    <fb>1839106</fb>
    <v>12</v>
  </rv>
  <rv s="0">
    <fb>7.400000000000001E-2</fb>
    <v>15</v>
  </rv>
  <rv s="0">
    <fb>1.4999999999999999E-2</fb>
    <v>15</v>
  </rv>
  <rv s="0">
    <fb>0.25900000000000001</fb>
    <v>15</v>
  </rv>
  <rv s="0">
    <fb>8.0000000000000002E-3</fb>
    <v>15</v>
  </rv>
  <rv s="0">
    <fb>6.0999999999999999E-2</fb>
    <v>15</v>
  </rv>
  <rv s="0">
    <fb>0.89500000000000002</fb>
    <v>15</v>
  </rv>
  <rv s="0">
    <fb>0.122</fb>
    <v>15</v>
  </rv>
  <rv s="0">
    <fb>0.626</fb>
    <v>15</v>
  </rv>
  <rv s="0">
    <fb>2.3E-2</fb>
    <v>15</v>
  </rv>
  <rv s="0">
    <fb>0.26200000000000001</fb>
    <v>15</v>
  </rv>
  <rv s="0">
    <fb>0.93400000000000005</fb>
    <v>15</v>
  </rv>
  <rv s="6">
    <v>#VALUE!</v>
    <v>en-US</v>
    <v>ecd30387-20fa-4523-9045-e2860154b5e9</v>
    <v>536870912</v>
    <v>1</v>
    <v>54</v>
    <v>21</v>
    <v>Idaho</v>
    <v>8</v>
    <v>9</v>
    <v>Map</v>
    <v>10</v>
    <v>11</v>
    <v>US-ID</v>
    <v>292</v>
    <v>293</v>
    <v>294</v>
    <v>5</v>
    <v>Idaho is a state in the Pacific Northwest region of the United States. To the north, it shares a small portion of the Canada–United States border with the province of British Columbia. It borders the states of Montana and Wyoming to the east, ...</v>
    <v>295</v>
    <v>296</v>
    <v>297</v>
    <v>294</v>
    <v>300</v>
    <v>301</v>
    <v>302</v>
    <v>303</v>
    <v>304</v>
    <v>Idaho</v>
    <v>17</v>
    <v>53</v>
    <v>305</v>
    <v>306</v>
    <v>124</v>
    <v>123</v>
    <v>307</v>
    <v>308</v>
    <v>309</v>
    <v>310</v>
    <v>311</v>
    <v>312</v>
    <v>313</v>
    <v>164</v>
    <v>227</v>
    <v>314</v>
    <v>315</v>
    <v>132</v>
    <v>316</v>
    <v>Idaho</v>
    <v>mdp/vdpid/14713</v>
  </rv>
  <rv s="0">
    <fb>12741080</fb>
    <v>0</v>
  </rv>
  <rv s="1">
    <v>536870912</v>
    <v>Illinois</v>
    <v>4131acb8-628a-4241-8920-ca79eab9dade</v>
    <v>en-US</v>
    <v>Map</v>
  </rv>
  <rv s="0">
    <fb>149998</fb>
    <v>12</v>
  </rv>
  <rv s="0">
    <fb>22603</fb>
    <v>12</v>
  </rv>
  <rv s="1">
    <v>536870912</v>
    <v>Springfield</v>
    <v>dc562bf8-bf83-4505-8a1b-0bdb5bd605f8</v>
    <v>en-US</v>
    <v>Map</v>
  </rv>
  <rv s="0">
    <fb>4786388</fb>
    <v>12</v>
  </rv>
  <rv s="0">
    <fb>5326970</fb>
    <v>12</v>
  </rv>
  <rv s="2">
    <v>10</v>
    <v>10</v>
    <v>55</v>
    <v>7</v>
    <v>0</v>
    <v>Image of Illinois</v>
  </rv>
  <rv s="1">
    <v>536870912</v>
    <v>Chicago</v>
    <v>28deeb39-ca49-4bd4-913b-929b1de4b25b</v>
    <v>en-US</v>
    <v>Map</v>
  </rv>
  <rv s="1">
    <v>805306368</v>
    <v>J. B. Pritzker (Governor)</v>
    <v>b759cb46-ad88-1a31-2b59-96119b3d5661</v>
    <v>en-US</v>
    <v>Generic</v>
  </rv>
  <rv s="1">
    <v>805306368</v>
    <v>Juliana Stratton (Lieutenant governor)</v>
    <v>b1e39d21-a189-eb04-4b28-4942fe9dcb39</v>
    <v>en-US</v>
    <v>Generic</v>
  </rv>
  <rv s="3">
    <v>15</v>
  </rv>
  <rv s="4">
    <v>https://www.bing.com/search?q=illinois&amp;form=skydnc</v>
    <v>Learn more on Bing</v>
  </rv>
  <rv s="0">
    <fb>907</fb>
    <v>13</v>
  </rv>
  <rv s="0">
    <fb>57574</fb>
    <v>13</v>
  </rv>
  <rv s="0">
    <fb>173800</fb>
    <v>13</v>
  </rv>
  <rv s="0">
    <fb>12812508</fb>
    <v>12</v>
  </rv>
  <rv s="0">
    <fb>-2E-3</fb>
    <v>15</v>
  </rv>
  <rv s="0">
    <fb>0.14199999999999999</fb>
    <v>15</v>
  </rv>
  <rv s="0">
    <fb>6.0000000000000001E-3</fb>
    <v>16</v>
  </rv>
  <rv s="0">
    <fb>5.5E-2</fb>
    <v>15</v>
  </rv>
  <rv s="0">
    <fb>0.32299999999999995</fb>
    <v>15</v>
  </rv>
  <rv s="0">
    <fb>0.14000000000000001</fb>
    <v>15</v>
  </rv>
  <rv s="0">
    <fb>0.879</fb>
    <v>15</v>
  </rv>
  <rv s="0">
    <fb>0.16899999999999998</fb>
    <v>15</v>
  </rv>
  <rv s="0">
    <fb>0.65599999999999992</fb>
    <v>15</v>
  </rv>
  <rv s="0">
    <fb>1.9E-2</fb>
    <v>15</v>
  </rv>
  <rv s="0">
    <fb>0.77300000000000002</fb>
    <v>15</v>
  </rv>
  <rv s="5">
    <v>#VALUE!</v>
    <v>en-US</v>
    <v>4131acb8-628a-4241-8920-ca79eab9dade</v>
    <v>536870912</v>
    <v>1</v>
    <v>58</v>
    <v>6</v>
    <v>Illinois</v>
    <v>8</v>
    <v>9</v>
    <v>Map</v>
    <v>10</v>
    <v>11</v>
    <v>US-IL</v>
    <v>320</v>
    <v>321</v>
    <v>322</v>
    <v>5</v>
    <v>Illinois is a state in the Midwestern United States. The Great Lakes are to its northeast and the Mississippi River to its west. Its largest metropolitan areas are Chicago and the Metro East region of Greater St. Louis. Other metropolitan areas ...</v>
    <v>323</v>
    <v>324</v>
    <v>325</v>
    <v>326</v>
    <v>329</v>
    <v>330</v>
    <v>331</v>
    <v>332</v>
    <v>333</v>
    <v>Illinois</v>
    <v>17</v>
    <v>248</v>
    <v>334</v>
    <v>335</v>
    <v>336</v>
    <v>337</v>
    <v>338</v>
    <v>339</v>
    <v>124</v>
    <v>340</v>
    <v>341</v>
    <v>342</v>
    <v>343</v>
    <v>30</v>
    <v>197</v>
    <v>344</v>
    <v>166</v>
    <v>310</v>
    <v>345</v>
    <v>36</v>
    <v>Illinois</v>
    <v>mdp/vdpid/14808</v>
  </rv>
  <rv s="0">
    <fb>6691878</fb>
    <v>0</v>
  </rv>
  <rv s="1">
    <v>536870912</v>
    <v>Indiana</v>
    <v>109f7e5a-efbb-4953-b4b8-cb812ce1ff5d</v>
    <v>en-US</v>
    <v>Map</v>
  </rv>
  <rv s="0">
    <fb>94321</fb>
    <v>12</v>
  </rv>
  <rv s="0">
    <fb>18713</fb>
    <v>12</v>
  </rv>
  <rv s="1">
    <v>536870912</v>
    <v>Indianapolis</v>
    <v>28ad13c5-50fe-aae3-acb8-c5dea28be321</v>
    <v>en-US</v>
    <v>Map</v>
  </rv>
  <rv s="0">
    <fb>2501937</fb>
    <v>12</v>
  </rv>
  <rv s="0">
    <fb>2854546</fb>
    <v>12</v>
  </rv>
  <rv s="2">
    <v>11</v>
    <v>10</v>
    <v>59</v>
    <v>7</v>
    <v>0</v>
    <v>Image of Indiana</v>
  </rv>
  <rv s="1">
    <v>805306368</v>
    <v>Eric Holcomb (Governor)</v>
    <v>cf360ed0-1092-c70e-53bb-3b40013b5ef1</v>
    <v>en-US</v>
    <v>Generic</v>
  </rv>
  <rv s="1">
    <v>805306368</v>
    <v>Suzanne Crouch (Lieutenant governor)</v>
    <v>6f209ae1-e639-c096-2125-c9b162385d56</v>
    <v>en-US</v>
    <v>Generic</v>
  </rv>
  <rv s="3">
    <v>16</v>
  </rv>
  <rv s="4">
    <v>https://www.bing.com/search?q=indiana&amp;form=skydnc</v>
    <v>Learn more on Bing</v>
  </rv>
  <rv s="0">
    <fb>745</fb>
    <v>13</v>
  </rv>
  <rv s="0">
    <fb>49255</fb>
    <v>13</v>
  </rv>
  <rv s="0">
    <fb>124200</fb>
    <v>13</v>
  </rv>
  <rv s="0">
    <fb>6785528</fb>
    <v>12</v>
  </rv>
  <rv s="0">
    <fb>0.14599999999999999</fb>
    <v>15</v>
  </rv>
  <rv s="0">
    <fb>4.0000000000000001E-3</fb>
    <v>16</v>
  </rv>
  <rv s="0">
    <fb>2.1000000000000001E-2</fb>
    <v>15</v>
  </rv>
  <rv s="0">
    <fb>0.24100000000000002</fb>
    <v>15</v>
  </rv>
  <rv s="0">
    <fb>0.878</fb>
    <v>15</v>
  </rv>
  <rv s="0">
    <fb>6.7000000000000004E-2</fb>
    <v>15</v>
  </rv>
  <rv s="0">
    <fb>0.63900000000000001</fb>
    <v>15</v>
  </rv>
  <rv s="0">
    <fb>9.6999999999999989E-2</fb>
    <v>15</v>
  </rv>
  <rv s="0">
    <fb>0.23899999999999999</fb>
    <v>15</v>
  </rv>
  <rv s="0">
    <fb>0.85799999999999998</fb>
    <v>15</v>
  </rv>
  <rv s="5">
    <v>#VALUE!</v>
    <v>en-US</v>
    <v>109f7e5a-efbb-4953-b4b8-cb812ce1ff5d</v>
    <v>536870912</v>
    <v>1</v>
    <v>62</v>
    <v>6</v>
    <v>Indiana</v>
    <v>8</v>
    <v>9</v>
    <v>Map</v>
    <v>10</v>
    <v>11</v>
    <v>US-IN</v>
    <v>349</v>
    <v>350</v>
    <v>351</v>
    <v>5</v>
    <v>Indiana is a U.S. state in the Midwestern United States. It is the 38th-largest by area and the 17th-most populous of the 50 States. Its capital and largest city is Indianapolis. Indiana was admitted to the United States as the 19th state on ...</v>
    <v>352</v>
    <v>353</v>
    <v>354</v>
    <v>351</v>
    <v>357</v>
    <v>358</v>
    <v>359</v>
    <v>360</v>
    <v>361</v>
    <v>Indiana</v>
    <v>17</v>
    <v>18</v>
    <v>362</v>
    <v>314</v>
    <v>363</v>
    <v>364</v>
    <v>365</v>
    <v>366</v>
    <v>250</v>
    <v>60</v>
    <v>367</v>
    <v>368</v>
    <v>369</v>
    <v>30</v>
    <v>370</v>
    <v>344</v>
    <v>371</v>
    <v>69</v>
    <v>372</v>
    <v>261</v>
    <v>Indiana</v>
    <v>mdp/vdpid/14882</v>
  </rv>
  <rv s="0">
    <fb>3156145</fb>
    <v>0</v>
  </rv>
  <rv s="1">
    <v>536870912</v>
    <v>Iowa</v>
    <v>77850824-b07a-487a-af58-37f9949afc27</v>
    <v>en-US</v>
    <v>Map</v>
  </rv>
  <rv s="0">
    <fb>145746</fb>
    <v>12</v>
  </rv>
  <rv s="0">
    <fb>14317</fb>
    <v>12</v>
  </rv>
  <rv s="1">
    <v>536870912</v>
    <v>Des Moines</v>
    <v>a4592975-b658-4874-8c06-906edcde2841</v>
    <v>en-US</v>
    <v>Map</v>
  </rv>
  <rv s="0">
    <fb>1236409</fb>
    <v>12</v>
  </rv>
  <rv s="0">
    <fb>1380162</fb>
    <v>12</v>
  </rv>
  <rv s="2">
    <v>12</v>
    <v>10</v>
    <v>63</v>
    <v>7</v>
    <v>0</v>
    <v>Image of Iowa</v>
  </rv>
  <rv s="1">
    <v>805306368</v>
    <v>Kim Reynolds (Governor)</v>
    <v>5a53cf17-9d69-0115-9fad-e65c96b79e58</v>
    <v>en-US</v>
    <v>Generic</v>
  </rv>
  <rv s="1">
    <v>805306368</v>
    <v>Adam Gregg (Lieutenant governor)</v>
    <v>924356c3-3ace-7a82-6cd1-f6bdf7c0b1aa</v>
    <v>en-US</v>
    <v>Generic</v>
  </rv>
  <rv s="3">
    <v>17</v>
  </rv>
  <rv s="4">
    <v>https://www.bing.com/search?q=iowa&amp;form=skydnc</v>
    <v>Learn more on Bing</v>
  </rv>
  <rv s="0">
    <fb>697</fb>
    <v>13</v>
  </rv>
  <rv s="0">
    <fb>53183</fb>
    <v>13</v>
  </rv>
  <rv s="0">
    <fb>129200</fb>
    <v>13</v>
  </rv>
  <rv s="0">
    <fb>2.42</fb>
    <v>14</v>
  </rv>
  <rv s="0">
    <fb>3190369</fb>
    <v>12</v>
  </rv>
  <rv s="0">
    <fb>0.161</fb>
    <v>15</v>
  </rv>
  <rv s="0">
    <fb>2.4E-2</fb>
    <v>15</v>
  </rv>
  <rv s="0">
    <fb>0.26700000000000002</fb>
    <v>15</v>
  </rv>
  <rv s="0">
    <fb>0.91500000000000004</fb>
    <v>15</v>
  </rv>
  <rv s="0">
    <fb>5.7000000000000002E-2</fb>
    <v>15</v>
  </rv>
  <rv s="0">
    <fb>7.9000000000000001E-2</fb>
    <v>15</v>
  </rv>
  <rv s="0">
    <fb>1.8000000000000002E-2</fb>
    <v>15</v>
  </rv>
  <rv s="0">
    <fb>0.91799999999999993</fb>
    <v>15</v>
  </rv>
  <rv s="5">
    <v>#VALUE!</v>
    <v>en-US</v>
    <v>77850824-b07a-487a-af58-37f9949afc27</v>
    <v>536870912</v>
    <v>1</v>
    <v>66</v>
    <v>6</v>
    <v>Iowa</v>
    <v>8</v>
    <v>9</v>
    <v>Map</v>
    <v>10</v>
    <v>11</v>
    <v>US-IA</v>
    <v>376</v>
    <v>377</v>
    <v>378</v>
    <v>5</v>
    <v>Iowa is a state in the upper Midwestern region of the United States, bordered by the Mississippi River to the east and the Missouri River and Big Sioux River to the west. It is bordered by six states: Wisconsin to the northeast, Illinois to the ...</v>
    <v>379</v>
    <v>380</v>
    <v>381</v>
    <v>378</v>
    <v>384</v>
    <v>385</v>
    <v>386</v>
    <v>387</v>
    <v>388</v>
    <v>Iowa</v>
    <v>17</v>
    <v>389</v>
    <v>390</v>
    <v>165</v>
    <v>391</v>
    <v>189</v>
    <v>392</v>
    <v>393</v>
    <v>26</v>
    <v>93</v>
    <v>394</v>
    <v>395</v>
    <v>163</v>
    <v>30</v>
    <v>396</v>
    <v>397</v>
    <v>134</v>
    <v>69</v>
    <v>398</v>
    <v>36</v>
    <v>Iowa</v>
    <v>mdp/vdpid/14987</v>
  </rv>
  <rv s="0">
    <fb>2911505</fb>
    <v>0</v>
  </rv>
  <rv s="1">
    <v>536870912</v>
    <v>Kansas</v>
    <v>6e527b71-bd3e-4bc1-b1c0-59d288b4fd5e</v>
    <v>en-US</v>
    <v>Map</v>
  </rv>
  <rv s="0">
    <fb>213100</fb>
    <v>12</v>
  </rv>
  <rv s="0">
    <fb>9807</fb>
    <v>12</v>
  </rv>
  <rv s="1">
    <v>536870912</v>
    <v>Topeka</v>
    <v>98f8ec52-b318-4d58-b2b4-598ff64e4cfe</v>
    <v>en-US</v>
    <v>Map</v>
  </rv>
  <rv s="0">
    <fb>1113472</fb>
    <v>12</v>
  </rv>
  <rv s="0">
    <fb>1259864</fb>
    <v>12</v>
  </rv>
  <rv s="2">
    <v>13</v>
    <v>10</v>
    <v>67</v>
    <v>7</v>
    <v>0</v>
    <v>Image of Kansas</v>
  </rv>
  <rv s="1">
    <v>536870912</v>
    <v>Wichita</v>
    <v>bdf955f3-7da2-4896-9ea3-01394e083cf2</v>
    <v>en-US</v>
    <v>Map</v>
  </rv>
  <rv s="1">
    <v>805306368</v>
    <v>Laura Kelly (Governor)</v>
    <v>d58f1816-72cc-3140-0980-ec882a090f87</v>
    <v>en-US</v>
    <v>Generic</v>
  </rv>
  <rv s="1">
    <v>805306368</v>
    <v>David Toland (Lieutenant governor)</v>
    <v>31381051-b507-1bd7-8dc4-e348a453b0a5</v>
    <v>en-US</v>
    <v>Generic</v>
  </rv>
  <rv s="3">
    <v>18</v>
  </rv>
  <rv s="4">
    <v>https://www.bing.com/search?q=kansas&amp;form=skydnc</v>
    <v>Learn more on Bing</v>
  </rv>
  <rv s="0">
    <fb>757</fb>
    <v>13</v>
  </rv>
  <rv s="0">
    <fb>52205</fb>
    <v>13</v>
  </rv>
  <rv s="0">
    <fb>132000</fb>
    <v>13</v>
  </rv>
  <rv s="0">
    <fb>2937880</fb>
    <v>12</v>
  </rv>
  <rv s="0">
    <fb>1.2E-2</fb>
    <v>16</v>
  </rv>
  <rv s="0">
    <fb>0.31</fb>
    <v>15</v>
  </rv>
  <rv s="0">
    <fb>6.9000000000000006E-2</fb>
    <v>15</v>
  </rv>
  <rv s="0">
    <fb>0.90200000000000002</fb>
    <v>15</v>
  </rv>
  <rv s="0">
    <fb>0.66299999999999992</fb>
    <v>15</v>
  </rv>
  <rv s="0">
    <fb>8.5999999999999993E-2</fb>
    <v>15</v>
  </rv>
  <rv s="0">
    <fb>0.247</fb>
    <v>15</v>
  </rv>
  <rv s="0">
    <fb>0.86699999999999999</fb>
    <v>15</v>
  </rv>
  <rv s="5">
    <v>#VALUE!</v>
    <v>en-US</v>
    <v>6e527b71-bd3e-4bc1-b1c0-59d288b4fd5e</v>
    <v>536870912</v>
    <v>1</v>
    <v>70</v>
    <v>6</v>
    <v>Kansas</v>
    <v>8</v>
    <v>9</v>
    <v>Map</v>
    <v>10</v>
    <v>11</v>
    <v>US-KS</v>
    <v>402</v>
    <v>403</v>
    <v>404</v>
    <v>5</v>
    <v>Kansas is a state in the Midwestern United States. Its capital is Topeka, and its largest city is Wichita. Kansas is a landlocked state bordered by Nebraska to the north; Missouri to the east; Oklahoma to the south; and Colorado to the west. ...</v>
    <v>405</v>
    <v>406</v>
    <v>407</v>
    <v>408</v>
    <v>411</v>
    <v>412</v>
    <v>413</v>
    <v>414</v>
    <v>415</v>
    <v>Kansas</v>
    <v>17</v>
    <v>87</v>
    <v>416</v>
    <v>344</v>
    <v>363</v>
    <v>417</v>
    <v>165</v>
    <v>418</v>
    <v>69</v>
    <v>419</v>
    <v>420</v>
    <v>192</v>
    <v>421</v>
    <v>30</v>
    <v>422</v>
    <v>165</v>
    <v>423</v>
    <v>132</v>
    <v>424</v>
    <v>36</v>
    <v>Kansas</v>
    <v>mdp/vdpid/16121</v>
  </rv>
  <rv s="0">
    <fb>4468402</fb>
    <v>0</v>
  </rv>
  <rv s="1">
    <v>536870912</v>
    <v>Kentucky</v>
    <v>108dfd18-4626-481a-8dfa-18f64e6eac84</v>
    <v>en-US</v>
    <v>Map</v>
  </rv>
  <rv s="0">
    <fb>104659</fb>
    <v>12</v>
  </rv>
  <rv s="0">
    <fb>12714</fb>
    <v>12</v>
  </rv>
  <rv s="1">
    <v>536870912</v>
    <v>Frankfort</v>
    <v>77808127-2585-ed16-992f-4dbf7cb32377</v>
    <v>en-US</v>
    <v>Map</v>
  </rv>
  <rv s="0">
    <fb>1708499</fb>
    <v>12</v>
  </rv>
  <rv s="0">
    <fb>1965556</fb>
    <v>12</v>
  </rv>
  <rv s="2">
    <v>14</v>
    <v>10</v>
    <v>71</v>
    <v>7</v>
    <v>0</v>
    <v>Image of Kentucky</v>
  </rv>
  <rv s="1">
    <v>536870912</v>
    <v>Louisville</v>
    <v>1bc669d8-9310-926f-25b9-880f75cd4247</v>
    <v>en-US</v>
    <v>Map</v>
  </rv>
  <rv s="1">
    <v>805306368</v>
    <v>Andy Beshear (Governor)</v>
    <v>b3d019c3-d02d-e300-b685-dad592322a24</v>
    <v>en-US</v>
    <v>Generic</v>
  </rv>
  <rv s="1">
    <v>805306368</v>
    <v>Jacqueline Coleman (Lieutenant governor)</v>
    <v>e703cb28-e073-92db-a598-7a547e2418d3</v>
    <v>en-US</v>
    <v>Generic</v>
  </rv>
  <rv s="3">
    <v>19</v>
  </rv>
  <rv s="4">
    <v>https://www.bing.com/search?q=kentucky&amp;form=skydnc</v>
    <v>Learn more on Bing</v>
  </rv>
  <rv s="0">
    <fb>675</fb>
    <v>13</v>
  </rv>
  <rv s="0">
    <fb>43740</fb>
    <v>13</v>
  </rv>
  <rv s="0">
    <fb>123200</fb>
    <v>13</v>
  </rv>
  <rv s="0">
    <fb>2.5</fb>
    <v>14</v>
  </rv>
  <rv s="0">
    <fb>4505836</fb>
    <v>12</v>
  </rv>
  <rv s="0">
    <fb>0.152</fb>
    <v>15</v>
  </rv>
  <rv s="0">
    <fb>3.0000000000000001E-3</fb>
    <v>16</v>
  </rv>
  <rv s="0">
    <fb>0.223</fb>
    <v>15</v>
  </rv>
  <rv s="0">
    <fb>8.3000000000000004E-2</fb>
    <v>15</v>
  </rv>
  <rv s="0">
    <fb>0.84200000000000008</fb>
    <v>15</v>
  </rv>
  <rv s="0">
    <fb>0.59099999999999997</fb>
    <v>15</v>
  </rv>
  <rv s="0">
    <fb>0.129</fb>
    <v>15</v>
  </rv>
  <rv s="0">
    <fb>0.22899999999999998</fb>
    <v>15</v>
  </rv>
  <rv s="0">
    <fb>0.88099999999999989</fb>
    <v>15</v>
  </rv>
  <rv s="5">
    <v>#VALUE!</v>
    <v>en-US</v>
    <v>108dfd18-4626-481a-8dfa-18f64e6eac84</v>
    <v>536870912</v>
    <v>1</v>
    <v>74</v>
    <v>6</v>
    <v>Kentucky</v>
    <v>8</v>
    <v>9</v>
    <v>Map</v>
    <v>10</v>
    <v>11</v>
    <v>US-KY</v>
    <v>428</v>
    <v>429</v>
    <v>430</v>
    <v>5</v>
    <v>Kentucky, officially the Commonwealth of Kentucky, is a state in the Southeastern region of the United States and one of the states of the Upper South. Kentucky borders Illinois, Indiana, and Ohio to the north, West Virginia to the northeast, ...</v>
    <v>431</v>
    <v>432</v>
    <v>433</v>
    <v>434</v>
    <v>437</v>
    <v>438</v>
    <v>439</v>
    <v>440</v>
    <v>441</v>
    <v>Kentucky</v>
    <v>17</v>
    <v>442</v>
    <v>443</v>
    <v>198</v>
    <v>444</v>
    <v>445</v>
    <v>23</v>
    <v>446</v>
    <v>447</v>
    <v>58</v>
    <v>448</v>
    <v>58</v>
    <v>449</v>
    <v>30</v>
    <v>450</v>
    <v>397</v>
    <v>451</v>
    <v>69</v>
    <v>452</v>
    <v>201</v>
    <v>Kentucky</v>
    <v>mdp/vdpid/16480</v>
  </rv>
  <rv s="0">
    <fb>4659978</fb>
    <v>0</v>
  </rv>
  <rv s="1">
    <v>536870912</v>
    <v>Louisiana</v>
    <v>0ca1e87f-e2f6-43fb-8deb-d22bd09a9cae</v>
    <v>en-US</v>
    <v>Map</v>
  </rv>
  <rv s="0">
    <fb>135382</fb>
    <v>12</v>
  </rv>
  <rv s="0">
    <fb>14503</fb>
    <v>12</v>
  </rv>
  <rv s="1">
    <v>536870912</v>
    <v>Baton Rouge</v>
    <v>dc17dbc5-08e4-4782-8f58-e5ce764122b6</v>
    <v>en-US</v>
    <v>Map</v>
  </rv>
  <rv s="0">
    <fb>1727919</fb>
    <v>12</v>
  </rv>
  <rv s="0">
    <fb>2036975</fb>
    <v>12</v>
  </rv>
  <rv s="2">
    <v>15</v>
    <v>10</v>
    <v>75</v>
    <v>7</v>
    <v>0</v>
    <v>Image of Louisiana</v>
  </rv>
  <rv s="1">
    <v>536870912</v>
    <v>New Orleans</v>
    <v>465e78cf-aa9a-491f-9167-4520c7110824</v>
    <v>en-US</v>
    <v>Map</v>
  </rv>
  <rv s="1">
    <v>805306368</v>
    <v>John Bel Edwards (Governor)</v>
    <v>9c6fb294-df9b-7d01-52df-918fbc1580d0</v>
    <v>en-US</v>
    <v>Generic</v>
  </rv>
  <rv s="1">
    <v>805306368</v>
    <v>Billy Nungesser (Lieutenant governor)</v>
    <v>edba98a9-8f96-5d5f-2a33-d387284d930d</v>
    <v>en-US</v>
    <v>Generic</v>
  </rv>
  <rv s="3">
    <v>20</v>
  </rv>
  <rv s="4">
    <v>https://www.bing.com/search?q=louisiana&amp;form=skydnc</v>
    <v>Learn more on Bing</v>
  </rv>
  <rv s="0">
    <fb>788</fb>
    <v>13</v>
  </rv>
  <rv s="0">
    <fb>45047</fb>
    <v>13</v>
  </rv>
  <rv s="0">
    <fb>144100</fb>
    <v>13</v>
  </rv>
  <rv s="0">
    <fb>2.6</fb>
    <v>14</v>
  </rv>
  <rv s="0">
    <fb>4657757</fb>
    <v>12</v>
  </rv>
  <rv s="0">
    <fb>3.3000000000000002E-2</fb>
    <v>15</v>
  </rv>
  <rv s="0">
    <fb>8.0000000000000002E-3</fb>
    <v>16</v>
  </rv>
  <rv s="0">
    <fb>0.22500000000000001</fb>
    <v>15</v>
  </rv>
  <rv s="0">
    <fb>0.32500000000000001</fb>
    <v>15</v>
  </rv>
  <rv s="0">
    <fb>0.83400000000000007</fb>
    <v>15</v>
  </rv>
  <rv s="0">
    <fb>0.05</fb>
    <v>15</v>
  </rv>
  <rv s="0">
    <fb>0.60399999999999998</fb>
    <v>15</v>
  </rv>
  <rv s="0">
    <fb>0.11</fb>
    <v>15</v>
  </rv>
  <rv s="0">
    <fb>0.63200000000000001</fb>
    <v>15</v>
  </rv>
  <rv s="7">
    <v>#VALUE!</v>
    <v>en-US</v>
    <v>0ca1e87f-e2f6-43fb-8deb-d22bd09a9cae</v>
    <v>536870912</v>
    <v>1</v>
    <v>78</v>
    <v>38</v>
    <v>Louisiana</v>
    <v>8</v>
    <v>9</v>
    <v>Map</v>
    <v>10</v>
    <v>11</v>
    <v>US-LA</v>
    <v>456</v>
    <v>457</v>
    <v>458</v>
    <v>5</v>
    <v>Louisiana (French: Louisiane ; is a state in the Deep South and South Central regions of the United States. It is bordered by the state of Texas to the west, Arkansas to the north, Mississippi to the east, and the Gulf of Mexico to the south; a ...</v>
    <v>459</v>
    <v>460</v>
    <v>461</v>
    <v>462</v>
    <v>465</v>
    <v>466</v>
    <v>467</v>
    <v>468</v>
    <v>469</v>
    <v>Louisiana</v>
    <v>470</v>
    <v>471</v>
    <v>472</v>
    <v>340</v>
    <v>473</v>
    <v>397</v>
    <v>474</v>
    <v>475</v>
    <v>281</v>
    <v>476</v>
    <v>477</v>
    <v>478</v>
    <v>30</v>
    <v>479</v>
    <v>32</v>
    <v>371</v>
    <v>368</v>
    <v>480</v>
    <v>36</v>
    <v>Louisiana</v>
    <v>mdp/vdpid/19283</v>
  </rv>
  <rv s="0">
    <fb>1338404</fb>
    <v>0</v>
  </rv>
  <rv s="1">
    <v>536870912</v>
    <v>Maine</v>
    <v>d62dd683-9cf9-4db9-a497-d810d529592b</v>
    <v>en-US</v>
    <v>Map</v>
  </rv>
  <rv s="0">
    <fb>91646</fb>
    <v>12</v>
  </rv>
  <rv s="0">
    <fb>4010</fb>
    <v>12</v>
  </rv>
  <rv s="1">
    <v>536870912</v>
    <v>Augusta</v>
    <v>a6f13dc8-92ac-2fb1-cb14-adfd42dc32be</v>
    <v>en-US</v>
    <v>Map</v>
  </rv>
  <rv s="0">
    <fb>553284</fb>
    <v>12</v>
  </rv>
  <rv s="0">
    <fb>730705</fb>
    <v>12</v>
  </rv>
  <rv s="2">
    <v>16</v>
    <v>10</v>
    <v>79</v>
    <v>7</v>
    <v>0</v>
    <v>Image of Maine</v>
  </rv>
  <rv s="1">
    <v>536870912</v>
    <v>Portland</v>
    <v>faa79e83-dad6-af0a-6f59-a774a9a659a6</v>
    <v>en-US</v>
    <v>Map</v>
  </rv>
  <rv s="1">
    <v>805306368</v>
    <v>Janet Mills (Governor)</v>
    <v>a46a0212-e842-c48d-8bde-90ee5acba105</v>
    <v>en-US</v>
    <v>Generic</v>
  </rv>
  <rv s="3">
    <v>21</v>
  </rv>
  <rv s="4">
    <v>https://www.bing.com/search?q=maine&amp;form=skydnc</v>
    <v>Learn more on Bing</v>
  </rv>
  <rv s="0">
    <fb>777</fb>
    <v>13</v>
  </rv>
  <rv s="0">
    <fb>49331</fb>
    <v>13</v>
  </rv>
  <rv s="0">
    <fb>2.34</fb>
    <v>14</v>
  </rv>
  <rv s="0">
    <fb>1362359</fb>
    <v>12</v>
  </rv>
  <rv s="0">
    <fb>0.188</fb>
    <v>15</v>
  </rv>
  <rv s="0">
    <fb>1.2E-2</fb>
    <v>15</v>
  </rv>
  <rv s="0">
    <fb>0.28999999999999998</fb>
    <v>15</v>
  </rv>
  <rv s="0">
    <fb>0.91599999999999993</fb>
    <v>15</v>
  </rv>
  <rv s="0">
    <fb>0.63400000000000001</fb>
    <v>15</v>
  </rv>
  <rv s="0">
    <fb>0.11900000000000001</fb>
    <v>15</v>
  </rv>
  <rv s="0">
    <fb>0.193</fb>
    <v>15</v>
  </rv>
  <rv s="0">
    <fb>4.9000000000000002E-2</fb>
    <v>15</v>
  </rv>
  <rv s="0">
    <fb>0.94900000000000007</fb>
    <v>15</v>
  </rv>
  <rv s="8">
    <v>#VALUE!</v>
    <v>en-US</v>
    <v>d62dd683-9cf9-4db9-a497-d810d529592b</v>
    <v>536870912</v>
    <v>1</v>
    <v>82</v>
    <v>83</v>
    <v>Maine</v>
    <v>8</v>
    <v>9</v>
    <v>Map</v>
    <v>10</v>
    <v>84</v>
    <v>US-ME</v>
    <v>484</v>
    <v>485</v>
    <v>486</v>
    <v>5</v>
    <v>Maine is the easternmost state in the New England region of the Northeastern United States. It borders New Hampshire to the west, the Gulf of Maine to the southeast, and the Canadian provinces of New Brunswick and Quebec to the northeast and ...</v>
    <v>487</v>
    <v>488</v>
    <v>489</v>
    <v>490</v>
    <v>492</v>
    <v>493</v>
    <v>494</v>
    <v>495</v>
    <v>333</v>
    <v>Maine</v>
    <v>496</v>
    <v>497</v>
    <v>164</v>
    <v>498</v>
    <v>22</v>
    <v>499</v>
    <v>500</v>
    <v>23</v>
    <v>26</v>
    <v>501</v>
    <v>32</v>
    <v>502</v>
    <v>503</v>
    <v>20</v>
    <v>504</v>
    <v>505</v>
    <v>506</v>
    <v>201</v>
    <v>Maine</v>
    <v>mdp/vdpid/19840</v>
  </rv>
  <rv s="0">
    <fb>6042718</fb>
    <v>0</v>
  </rv>
  <rv s="1">
    <v>536870912</v>
    <v>Maryland</v>
    <v>4c472f4d-06a8-4d90-8bb8-da4d168c73fe</v>
    <v>en-US</v>
    <v>Map</v>
  </rv>
  <rv s="0">
    <fb>32131</fb>
    <v>12</v>
  </rv>
  <rv s="0">
    <fb>17044</fb>
    <v>12</v>
  </rv>
  <rv s="1">
    <v>536870912</v>
    <v>Annapolis</v>
    <v>5c1c2452-fad3-09a7-1bd5-bafdf1acf665</v>
    <v>en-US</v>
    <v>Map</v>
  </rv>
  <rv s="0">
    <fb>2166389</fb>
    <v>12</v>
  </rv>
  <rv s="0">
    <fb>2447127</fb>
    <v>12</v>
  </rv>
  <rv s="2">
    <v>17</v>
    <v>10</v>
    <v>85</v>
    <v>7</v>
    <v>0</v>
    <v>Image of Maryland</v>
  </rv>
  <rv s="1">
    <v>536870912</v>
    <v>Baltimore</v>
    <v>ee720710-86f4-43c1-914a-9e12af6cb368</v>
    <v>en-US</v>
    <v>Map</v>
  </rv>
  <rv s="1">
    <v>805306368</v>
    <v>Wes Moore (Governor)</v>
    <v>061797ca-ac16-c2b9-5af5-fc8b9f70c021</v>
    <v>en-US</v>
    <v>Generic</v>
  </rv>
  <rv s="1">
    <v>805306368</v>
    <v>Aruna Miller (Lieutenant governor)</v>
    <v>4a11c83c-3bfa-1c3b-dcfb-99dd4e08405b</v>
    <v>en-US</v>
    <v>Generic</v>
  </rv>
  <rv s="3">
    <v>22</v>
  </rv>
  <rv s="4">
    <v>https://www.bing.com/search?q=maryland&amp;form=skydnc</v>
    <v>Learn more on Bing</v>
  </rv>
  <rv s="0">
    <fb>1230</fb>
    <v>13</v>
  </rv>
  <rv s="0">
    <fb>74551</fb>
    <v>13</v>
  </rv>
  <rv s="0">
    <fb>286900</fb>
    <v>13</v>
  </rv>
  <rv s="0">
    <fb>2.67</fb>
    <v>14</v>
  </rv>
  <rv s="0">
    <fb>6165129</fb>
    <v>12</v>
  </rv>
  <rv s="0">
    <fb>0.14099999999999999</fb>
    <v>15</v>
  </rv>
  <rv s="0">
    <fb>0.379</fb>
    <v>15</v>
  </rv>
  <rv s="0">
    <fb>0.30499999999999999</fb>
    <v>15</v>
  </rv>
  <rv s="0">
    <fb>0.14499999999999999</fb>
    <v>15</v>
  </rv>
  <rv s="0">
    <fb>0.89400000000000002</fb>
    <v>15</v>
  </rv>
  <rv s="0">
    <fb>9.5000000000000001E-2</fb>
    <v>15</v>
  </rv>
  <rv s="0">
    <fb>0.67900000000000005</fb>
    <v>15</v>
  </rv>
  <rv s="0">
    <fb>0.59599999999999997</fb>
    <v>15</v>
  </rv>
  <rv s="7">
    <v>#VALUE!</v>
    <v>en-US</v>
    <v>4c472f4d-06a8-4d90-8bb8-da4d168c73fe</v>
    <v>536870912</v>
    <v>1</v>
    <v>88</v>
    <v>38</v>
    <v>Maryland</v>
    <v>8</v>
    <v>9</v>
    <v>Map</v>
    <v>10</v>
    <v>89</v>
    <v>US-MD</v>
    <v>510</v>
    <v>511</v>
    <v>512</v>
    <v>5</v>
    <v>Maryland is a state in the Mid-Atlantic region of the United States. It borders Virginia, West Virginia, and Washington, D.C., to its south and west; Pennsylvania to its north; and Delaware and the Atlantic Ocean to its east. With a total land ...</v>
    <v>513</v>
    <v>514</v>
    <v>515</v>
    <v>516</v>
    <v>519</v>
    <v>520</v>
    <v>521</v>
    <v>522</v>
    <v>523</v>
    <v>Maryland</v>
    <v>524</v>
    <v>525</v>
    <v>28</v>
    <v>526</v>
    <v>337</v>
    <v>126</v>
    <v>527</v>
    <v>528</v>
    <v>529</v>
    <v>530</v>
    <v>531</v>
    <v>532</v>
    <v>30</v>
    <v>197</v>
    <v>67</v>
    <v>224</v>
    <v>310</v>
    <v>533</v>
    <v>201</v>
    <v>Maryland</v>
    <v>mdp/vdpid/20487</v>
  </rv>
  <rv s="0">
    <fb>6902149</fb>
    <v>0</v>
  </rv>
  <rv s="1">
    <v>536870912</v>
    <v>Massachusetts</v>
    <v>845219d5-3650-4199-b926-964ca27c863c</v>
    <v>en-US</v>
    <v>Map</v>
  </rv>
  <rv s="0">
    <fb>27336</fb>
    <v>12</v>
  </rv>
  <rv s="0">
    <fb>16288</fb>
    <v>12</v>
  </rv>
  <rv s="1">
    <v>536870912</v>
    <v>Boston</v>
    <v>f0f5899a-361f-4fe4-89d1-11130aa2c653</v>
    <v>en-US</v>
    <v>Map</v>
  </rv>
  <rv s="0">
    <fb>2549721</fb>
    <v>12</v>
  </rv>
  <rv s="0">
    <fb>2858026</fb>
    <v>12</v>
  </rv>
  <rv s="2">
    <v>18</v>
    <v>10</v>
    <v>90</v>
    <v>7</v>
    <v>0</v>
    <v>Image of Massachusetts</v>
  </rv>
  <rv s="1">
    <v>805306368</v>
    <v>Maura Healey (Governor)</v>
    <v>16f75b4a-61cd-c874-f8be-b832c93cc2f9</v>
    <v>en-US</v>
    <v>Generic</v>
  </rv>
  <rv s="1">
    <v>805306368</v>
    <v>Kim Driscoll (Lieutenant governor)</v>
    <v>49e728c3-181d-48d9-8e7d-8c9fef062e0e</v>
    <v>en-US</v>
    <v>Generic</v>
  </rv>
  <rv s="3">
    <v>23</v>
  </rv>
  <rv s="4">
    <v>https://www.bing.com/search?q=massachusetts&amp;form=skydnc</v>
    <v>Learn more on Bing</v>
  </rv>
  <rv s="0">
    <fb>1102</fb>
    <v>13</v>
  </rv>
  <rv s="0">
    <fb>68563</fb>
    <v>13</v>
  </rv>
  <rv s="0">
    <fb>333100</fb>
    <v>13</v>
  </rv>
  <rv s="0">
    <fb>7029917</fb>
    <v>12</v>
  </rv>
  <rv s="0">
    <fb>6.6000000000000003E-2</fb>
    <v>15</v>
  </rv>
  <rv s="0">
    <fb>0.40500000000000003</fb>
    <v>15</v>
  </rv>
  <rv s="0">
    <fb>0.155</fb>
    <v>15</v>
  </rv>
  <rv s="0">
    <fb>0.89800000000000002</fb>
    <v>15</v>
  </rv>
  <rv s="0">
    <fb>0.11199999999999999</fb>
    <v>15</v>
  </rv>
  <rv s="0">
    <fb>0.67500000000000004</fb>
    <v>15</v>
  </rv>
  <rv s="0">
    <fb>0.20399999999999999</fb>
    <v>15</v>
  </rv>
  <rv s="0">
    <fb>0.82099999999999995</fb>
    <v>15</v>
  </rv>
  <rv s="5">
    <v>#VALUE!</v>
    <v>en-US</v>
    <v>845219d5-3650-4199-b926-964ca27c863c</v>
    <v>536870912</v>
    <v>1</v>
    <v>93</v>
    <v>6</v>
    <v>Massachusetts</v>
    <v>8</v>
    <v>9</v>
    <v>Map</v>
    <v>10</v>
    <v>11</v>
    <v>US-MA</v>
    <v>537</v>
    <v>538</v>
    <v>539</v>
    <v>5</v>
    <v>Massachusetts, officially the Commonwealth of Massachusetts, is a state in the New England region of the Northeastern United States. It borders the Atlantic Ocean and Gulf of Maine to its east, Connecticut and Rhode Island to its south, New ...</v>
    <v>540</v>
    <v>541</v>
    <v>542</v>
    <v>539</v>
    <v>545</v>
    <v>546</v>
    <v>547</v>
    <v>548</v>
    <v>549</v>
    <v>Massachusetts</v>
    <v>17</v>
    <v>87</v>
    <v>550</v>
    <v>281</v>
    <v>195</v>
    <v>189</v>
    <v>551</v>
    <v>552</v>
    <v>55</v>
    <v>553</v>
    <v>554</v>
    <v>555</v>
    <v>556</v>
    <v>30</v>
    <v>396</v>
    <v>314</v>
    <v>557</v>
    <v>121</v>
    <v>558</v>
    <v>201</v>
    <v>Massachusetts</v>
    <v>mdp/vdpid/20543</v>
  </rv>
  <rv s="0">
    <fb>9995915</fb>
    <v>0</v>
  </rv>
  <rv s="1">
    <v>536870912</v>
    <v>Michigan</v>
    <v>162411c2-b757-495d-aa81-93942fae2f7e</v>
    <v>en-US</v>
    <v>Map</v>
  </rv>
  <rv s="0">
    <fb>250493</fb>
    <v>12</v>
  </rv>
  <rv s="0">
    <fb>20408</fb>
    <v>12</v>
  </rv>
  <rv s="1">
    <v>536870912</v>
    <v>Lansing</v>
    <v>f72f32c4-1da0-4657-9366-ff9fa67191cd</v>
    <v>en-US</v>
    <v>Map</v>
  </rv>
  <rv s="0">
    <fb>3841148</fb>
    <v>12</v>
  </rv>
  <rv s="0">
    <fb>4560055</fb>
    <v>12</v>
  </rv>
  <rv s="2">
    <v>19</v>
    <v>10</v>
    <v>94</v>
    <v>7</v>
    <v>0</v>
    <v>Image of Michigan</v>
  </rv>
  <rv s="1">
    <v>536870912</v>
    <v>Detroit</v>
    <v>85910f05-3dc5-436a-85db-fe5802c27206</v>
    <v>en-US</v>
    <v>Map</v>
  </rv>
  <rv s="1">
    <v>805306368</v>
    <v>Gretchen Whitmer (Governor)</v>
    <v>f6d1e9db-75f6-c594-7272-dd636d3f4ad3</v>
    <v>en-US</v>
    <v>Generic</v>
  </rv>
  <rv s="1">
    <v>805306368</v>
    <v>Garlin Gilchrist (Lieutenant governor)</v>
    <v>d8f5ba75-ec82-cc25-7294-3463565f1b51</v>
    <v>en-US</v>
    <v>Generic</v>
  </rv>
  <rv s="3">
    <v>24</v>
  </rv>
  <rv s="4">
    <v>https://www.bing.com/search?q=michigan&amp;form=skydnc</v>
    <v>Learn more on Bing</v>
  </rv>
  <rv s="0">
    <fb>783</fb>
    <v>13</v>
  </rv>
  <rv s="0">
    <fb>49576</fb>
    <v>13</v>
  </rv>
  <rv s="0">
    <fb>122400</fb>
    <v>13</v>
  </rv>
  <rv s="0">
    <fb>2.52</fb>
    <v>14</v>
  </rv>
  <rv s="0">
    <fb>10077331</fb>
    <v>12</v>
  </rv>
  <rv s="0">
    <fb>4.0000000000000001E-3</fb>
    <v>15</v>
  </rv>
  <rv s="0">
    <fb>0.03</fb>
    <v>15</v>
  </rv>
  <rv s="0">
    <fb>0.26899999999999996</fb>
    <v>15</v>
  </rv>
  <rv s="0">
    <fb>0.89599999999999991</fb>
    <v>15</v>
  </rv>
  <rv s="0">
    <fb>0.61199999999999999</fb>
    <v>15</v>
  </rv>
  <rv s="0">
    <fb>0.10300000000000001</fb>
    <v>15</v>
  </rv>
  <rv s="0">
    <fb>0.222</fb>
    <v>15</v>
  </rv>
  <rv s="0">
    <fb>5.7999999999999996E-2</fb>
    <v>15</v>
  </rv>
  <rv s="0">
    <fb>0.79700000000000004</fb>
    <v>15</v>
  </rv>
  <rv s="8">
    <v>#VALUE!</v>
    <v>en-US</v>
    <v>162411c2-b757-495d-aa81-93942fae2f7e</v>
    <v>536870912</v>
    <v>1</v>
    <v>97</v>
    <v>83</v>
    <v>Michigan</v>
    <v>8</v>
    <v>9</v>
    <v>Map</v>
    <v>10</v>
    <v>84</v>
    <v>US-MI</v>
    <v>562</v>
    <v>563</v>
    <v>564</v>
    <v>5</v>
    <v>Michigan is a state in the Great Lakes region of the upper Midwestern United States. It has land borders with Wisconsin to the northwest, and Indiana and Ohio to the south; it is also connected by Lakes Superior, Michigan, Huron, and Erie to the ...</v>
    <v>565</v>
    <v>566</v>
    <v>567</v>
    <v>568</v>
    <v>571</v>
    <v>572</v>
    <v>573</v>
    <v>574</v>
    <v>575</v>
    <v>Michigan</v>
    <v>576</v>
    <v>577</v>
    <v>578</v>
    <v>188</v>
    <v>22</v>
    <v>579</v>
    <v>580</v>
    <v>336</v>
    <v>69</v>
    <v>581</v>
    <v>505</v>
    <v>582</v>
    <v>583</v>
    <v>314</v>
    <v>584</v>
    <v>585</v>
    <v>586</v>
    <v>261</v>
    <v>Michigan</v>
    <v>mdp/vdpid/21196</v>
  </rv>
  <rv s="0">
    <fb>5611179</fb>
    <v>0</v>
  </rv>
  <rv s="1">
    <v>536870912</v>
    <v>Minnesota</v>
    <v>77f97f6f-7e93-46e5-b486-6198effe8dea</v>
    <v>en-US</v>
    <v>Map</v>
  </rv>
  <rv s="0">
    <fb>225163</fb>
    <v>12</v>
  </rv>
  <rv s="0">
    <fb>21449</fb>
    <v>12</v>
  </rv>
  <rv s="1">
    <v>536870912</v>
    <v>Saint Paul</v>
    <v>1cc78952-7fdf-3532-7f33-51048c23af61</v>
    <v>en-US</v>
    <v>Map</v>
  </rv>
  <rv s="0">
    <fb>2124745</fb>
    <v>12</v>
  </rv>
  <rv s="0">
    <fb>2409935</fb>
    <v>12</v>
  </rv>
  <rv s="2">
    <v>20</v>
    <v>10</v>
    <v>98</v>
    <v>7</v>
    <v>0</v>
    <v>Image of Minnesota</v>
  </rv>
  <rv s="1">
    <v>536870912</v>
    <v>Minneapolis</v>
    <v>def03125-42ba-47cd-8061-ee55f5c63e67</v>
    <v>en-US</v>
    <v>Map</v>
  </rv>
  <rv s="1">
    <v>805306368</v>
    <v>Tim Walz (Governor)</v>
    <v>f38cda49-b64f-17fd-7bee-8b4b8615e92e</v>
    <v>en-US</v>
    <v>Generic</v>
  </rv>
  <rv s="1">
    <v>805306368</v>
    <v>Peggy Flanagan (Lieutenant governor)</v>
    <v>cf730391-3139-9782-b8cc-c66b64347b03</v>
    <v>en-US</v>
    <v>Generic</v>
  </rv>
  <rv s="3">
    <v>25</v>
  </rv>
  <rv s="4">
    <v>https://www.bing.com/search?q=minnesota&amp;form=skydnc</v>
    <v>Learn more on Bing</v>
  </rv>
  <rv s="0">
    <fb>848</fb>
    <v>13</v>
  </rv>
  <rv s="0">
    <fb>61492</fb>
    <v>13</v>
  </rv>
  <rv s="0">
    <fb>186200</fb>
    <v>13</v>
  </rv>
  <rv s="0">
    <fb>2.4900000000000002</fb>
    <v>14</v>
  </rv>
  <rv s="0">
    <fb>5706494</fb>
    <v>12</v>
  </rv>
  <rv s="0">
    <fb>4.0999999999999995E-2</fb>
    <v>15</v>
  </rv>
  <rv s="0">
    <fb>1.3000000000000001E-2</fb>
    <v>16</v>
  </rv>
  <rv s="0">
    <fb>0.33700000000000002</fb>
    <v>15</v>
  </rv>
  <rv s="0">
    <fb>7.6999999999999999E-2</fb>
    <v>15</v>
  </rv>
  <rv s="0">
    <fb>0.92400000000000004</fb>
    <v>15</v>
  </rv>
  <rv s="0">
    <fb>0.7</fb>
    <v>15</v>
  </rv>
  <rv s="0">
    <fb>0.23399999999999999</fb>
    <v>15</v>
  </rv>
  <rv s="7">
    <v>#VALUE!</v>
    <v>en-US</v>
    <v>77f97f6f-7e93-46e5-b486-6198effe8dea</v>
    <v>536870912</v>
    <v>1</v>
    <v>101</v>
    <v>38</v>
    <v>Minnesota</v>
    <v>8</v>
    <v>9</v>
    <v>Map</v>
    <v>10</v>
    <v>11</v>
    <v>US-MN</v>
    <v>590</v>
    <v>591</v>
    <v>592</v>
    <v>5</v>
    <v>Minnesota is a state in the Upper Midwestern region of the United States. It is the 12th largest U.S. state in area and the 22nd most populous, with over 5.75 million residents. Minnesota is home to western prairies, now given over to intensive ...</v>
    <v>593</v>
    <v>594</v>
    <v>595</v>
    <v>596</v>
    <v>599</v>
    <v>600</v>
    <v>601</v>
    <v>602</v>
    <v>603</v>
    <v>Minnesota</v>
    <v>604</v>
    <v>605</v>
    <v>606</v>
    <v>124</v>
    <v>607</v>
    <v>505</v>
    <v>608</v>
    <v>34</v>
    <v>609</v>
    <v>610</v>
    <v>199</v>
    <v>611</v>
    <v>30</v>
    <v>197</v>
    <v>392</v>
    <v>612</v>
    <v>100</v>
    <v>284</v>
    <v>36</v>
    <v>Minnesota</v>
    <v>mdp/vdpid/21412</v>
  </rv>
  <rv s="0">
    <fb>2963914</fb>
    <v>0</v>
  </rv>
  <rv s="1">
    <v>536870912</v>
    <v>Mississippi</v>
    <v>6af619ca-217d-49c0-9a86-153fc7fbcd78</v>
    <v>en-US</v>
    <v>Map</v>
  </rv>
  <rv s="0">
    <fb>125443</fb>
    <v>12</v>
  </rv>
  <rv s="0">
    <fb>6886</fb>
    <v>12</v>
  </rv>
  <rv s="1">
    <v>536870912</v>
    <v>Jackson</v>
    <v>ed40f72a-f28d-48a5-887c-e021839859d4</v>
    <v>en-US</v>
    <v>Map</v>
  </rv>
  <rv s="0">
    <fb>1096593</fb>
    <v>12</v>
  </rv>
  <rv s="0">
    <fb>1307441</fb>
    <v>12</v>
  </rv>
  <rv s="2">
    <v>21</v>
    <v>10</v>
    <v>102</v>
    <v>7</v>
    <v>0</v>
    <v>Image of Mississippi</v>
  </rv>
  <rv s="1">
    <v>805306368</v>
    <v>Tate Reeves (Governor)</v>
    <v>1213e585-32e8-e04c-eea2-e80c2d44dde8</v>
    <v>en-US</v>
    <v>Generic</v>
  </rv>
  <rv s="1">
    <v>805306368</v>
    <v>Delbert Hosemann (Lieutenant governor)</v>
    <v>babf7478-24bf-5e4a-6287-b982d6af7dc4</v>
    <v>en-US</v>
    <v>Generic</v>
  </rv>
  <rv s="3">
    <v>26</v>
  </rv>
  <rv s="4">
    <v>https://www.bing.com/search?q=mississippi&amp;form=skydnc</v>
    <v>Learn more on Bing</v>
  </rv>
  <rv s="0">
    <fb>39665</fb>
    <v>13</v>
  </rv>
  <rv s="0">
    <fb>103100</fb>
    <v>13</v>
  </rv>
  <rv s="0">
    <fb>2.64</fb>
    <v>14</v>
  </rv>
  <rv s="0">
    <fb>2961279</fb>
    <v>12</v>
  </rv>
  <rv s="0">
    <fb>6.9999999999999993E-3</fb>
    <v>15</v>
  </rv>
  <rv s="0">
    <fb>1.1000000000000001E-2</fb>
    <v>15</v>
  </rv>
  <rv s="0">
    <fb>0.20699999999999999</fb>
    <v>15</v>
  </rv>
  <rv s="0">
    <fb>0.82299999999999995</fb>
    <v>15</v>
  </rv>
  <rv s="0">
    <fb>3.1E-2</fb>
    <v>15</v>
  </rv>
  <rv s="0">
    <fb>0.57499999999999996</fb>
    <v>15</v>
  </rv>
  <rv s="0">
    <fb>0.24299999999999999</fb>
    <v>15</v>
  </rv>
  <rv s="0">
    <fb>0.59499999999999997</fb>
    <v>15</v>
  </rv>
  <rv s="5">
    <v>#VALUE!</v>
    <v>en-US</v>
    <v>6af619ca-217d-49c0-9a86-153fc7fbcd78</v>
    <v>536870912</v>
    <v>1</v>
    <v>105</v>
    <v>6</v>
    <v>Mississippi</v>
    <v>8</v>
    <v>9</v>
    <v>Map</v>
    <v>10</v>
    <v>11</v>
    <v>US-MS</v>
    <v>616</v>
    <v>617</v>
    <v>618</v>
    <v>5</v>
    <v>Mississippi is a state in the Southeastern region of the United States, bordered to the north by Tennessee; to the east by Alabama; to the south by the Gulf of Mexico; to the southwest by Louisiana; and to the northwest by Arkansas. ...</v>
    <v>619</v>
    <v>620</v>
    <v>621</v>
    <v>618</v>
    <v>624</v>
    <v>625</v>
    <v>14</v>
    <v>626</v>
    <v>627</v>
    <v>Mississippi</v>
    <v>17</v>
    <v>628</v>
    <v>629</v>
    <v>630</v>
    <v>124</v>
    <v>337</v>
    <v>631</v>
    <v>632</v>
    <v>191</v>
    <v>314</v>
    <v>633</v>
    <v>634</v>
    <v>635</v>
    <v>30</v>
    <v>503</v>
    <v>499</v>
    <v>636</v>
    <v>100</v>
    <v>637</v>
    <v>36</v>
    <v>Mississippi</v>
    <v>mdp/vdpid/21502</v>
  </rv>
  <rv s="0">
    <fb>6126452</fb>
    <v>0</v>
  </rv>
  <rv s="1">
    <v>536870912</v>
    <v>Missouri</v>
    <v>6185f8cb-44e1-4da6-9bf0-b75286aeb591</v>
    <v>en-US</v>
    <v>Map</v>
  </rv>
  <rv s="0">
    <fb>181533</fb>
    <v>12</v>
  </rv>
  <rv s="0">
    <fb>18997</fb>
    <v>12</v>
  </rv>
  <rv s="1">
    <v>536870912</v>
    <v>Jefferson City</v>
    <v>81535f0b-c6a8-d0ca-9542-f43e51dc1f18</v>
    <v>en-US</v>
    <v>Map</v>
  </rv>
  <rv s="0">
    <fb>2364688</fb>
    <v>12</v>
  </rv>
  <rv s="0">
    <fb>2760084</fb>
    <v>12</v>
  </rv>
  <rv s="2">
    <v>22</v>
    <v>10</v>
    <v>106</v>
    <v>7</v>
    <v>0</v>
    <v>Image of Missouri</v>
  </rv>
  <rv s="1">
    <v>536870912</v>
    <v>Kansas City</v>
    <v>5b93ac88-7242-4198-8c11-93854400c8d7</v>
    <v>en-US</v>
    <v>Map</v>
  </rv>
  <rv s="1">
    <v>805306368</v>
    <v>Mike Parson (Governor)</v>
    <v>62bf026b-d9a9-58d5-78da-bc64c6183f46</v>
    <v>en-US</v>
    <v>Generic</v>
  </rv>
  <rv s="1">
    <v>805306368</v>
    <v>Mike Kehoe (Lieutenant governor)</v>
    <v>b2f50b37-ce14-c873-e2df-fd5943b7c015</v>
    <v>en-US</v>
    <v>Generic</v>
  </rv>
  <rv s="3">
    <v>27</v>
  </rv>
  <rv s="4">
    <v>https://www.bing.com/search?q=missouri&amp;form=skydnc</v>
    <v>Learn more on Bing</v>
  </rv>
  <rv s="0">
    <fb>746</fb>
    <v>13</v>
  </rv>
  <rv s="0">
    <fb>48173</fb>
    <v>13</v>
  </rv>
  <rv s="0">
    <fb>138400</fb>
    <v>13</v>
  </rv>
  <rv s="0">
    <fb>2.48</fb>
    <v>14</v>
  </rv>
  <rv s="0">
    <fb>6154913</fb>
    <v>12</v>
  </rv>
  <rv s="0">
    <fb>0.27100000000000002</fb>
    <v>15</v>
  </rv>
  <rv s="0">
    <fb>0.10400000000000001</fb>
    <v>15</v>
  </rv>
  <rv s="0">
    <fb>0.83299999999999996</fb>
    <v>15</v>
  </rv>
  <rv s="7">
    <v>#VALUE!</v>
    <v>en-US</v>
    <v>6185f8cb-44e1-4da6-9bf0-b75286aeb591</v>
    <v>536870912</v>
    <v>1</v>
    <v>109</v>
    <v>38</v>
    <v>Missouri</v>
    <v>8</v>
    <v>9</v>
    <v>Map</v>
    <v>10</v>
    <v>11</v>
    <v>US-MO</v>
    <v>641</v>
    <v>642</v>
    <v>643</v>
    <v>5</v>
    <v>Missouri is a state in the Midwestern region of the United States. Ranking 21st in land area, it is bordered by eight states: Iowa to the north, Illinois, Kentucky and Tennessee to the east, Arkansas to the south and Oklahoma, Kansas, and ...</v>
    <v>644</v>
    <v>645</v>
    <v>646</v>
    <v>647</v>
    <v>650</v>
    <v>651</v>
    <v>652</v>
    <v>653</v>
    <v>654</v>
    <v>Missouri</v>
    <v>655</v>
    <v>656</v>
    <v>20</v>
    <v>21</v>
    <v>337</v>
    <v>98</v>
    <v>657</v>
    <v>31</v>
    <v>222</v>
    <v>226</v>
    <v>606</v>
    <v>480</v>
    <v>30</v>
    <v>658</v>
    <v>198</v>
    <v>451</v>
    <v>167</v>
    <v>659</v>
    <v>36</v>
    <v>Missouri</v>
    <v>mdp/vdpid/21512</v>
  </rv>
  <rv s="0">
    <fb>1062305</fb>
    <v>0</v>
  </rv>
  <rv s="1">
    <v>536870912</v>
    <v>Montana</v>
    <v>447d6cd5-53f6-4c8f-bf6c-9ff228415c3b</v>
    <v>en-US</v>
    <v>Map</v>
  </rv>
  <rv s="0">
    <fb>381154</fb>
    <v>12</v>
  </rv>
  <rv s="0">
    <fb>4781</fb>
    <v>12</v>
  </rv>
  <rv s="1">
    <v>536870912</v>
    <v>Helena</v>
    <v>097df9b7-6962-dbe8-2072-661fa4996ede</v>
    <v>en-US</v>
    <v>Map</v>
  </rv>
  <rv s="0">
    <fb>409394</fb>
    <v>12</v>
  </rv>
  <rv s="0">
    <fb>497756</fb>
    <v>12</v>
  </rv>
  <rv s="2">
    <v>23</v>
    <v>10</v>
    <v>110</v>
    <v>7</v>
    <v>0</v>
    <v>Image of Montana</v>
  </rv>
  <rv s="1">
    <v>536870912</v>
    <v>Billings</v>
    <v>c0f552c6-eaaf-4d0b-806d-6017c2034bbb</v>
    <v>en-US</v>
    <v>Map</v>
  </rv>
  <rv s="1">
    <v>805306368</v>
    <v>Greg Gianforte (Governor)</v>
    <v>d6243525-cd8a-23f1-fe91-bca377dc4fe8</v>
    <v>en-US</v>
    <v>Generic</v>
  </rv>
  <rv s="1">
    <v>805306368</v>
    <v>Kristen Juras (Lieutenant governor)</v>
    <v>17151917-f12f-38da-5ee2-575494f79565</v>
    <v>en-US</v>
    <v>Generic</v>
  </rv>
  <rv s="3">
    <v>28</v>
  </rv>
  <rv s="4">
    <v>https://www.bing.com/search?q=montana&amp;form=skydnc</v>
    <v>Learn more on Bing</v>
  </rv>
  <rv s="0">
    <fb>711</fb>
    <v>13</v>
  </rv>
  <rv s="0">
    <fb>47169</fb>
    <v>13</v>
  </rv>
  <rv s="0">
    <fb>193500</fb>
    <v>13</v>
  </rv>
  <rv s="0">
    <fb>2.41</fb>
    <v>14</v>
  </rv>
  <rv s="0">
    <fb>1084225</fb>
    <v>12</v>
  </rv>
  <rv s="0">
    <fb>0.17199999999999999</fb>
    <v>15</v>
  </rv>
  <rv s="0">
    <fb>6.6000000000000003E-2</fb>
    <v>16</v>
  </rv>
  <rv s="0">
    <fb>0.29499999999999998</fb>
    <v>15</v>
  </rv>
  <rv s="0">
    <fb>6.0000000000000001E-3</fb>
    <v>15</v>
  </rv>
  <rv s="0">
    <fb>0.92799999999999994</fb>
    <v>15</v>
  </rv>
  <rv s="0">
    <fb>3.6000000000000004E-2</fb>
    <v>15</v>
  </rv>
  <rv s="0">
    <fb>0.63600000000000001</fb>
    <v>15</v>
  </rv>
  <rv s="0">
    <fb>9.0999999999999998E-2</fb>
    <v>15</v>
  </rv>
  <rv s="0">
    <fb>0.21899999999999997</fb>
    <v>15</v>
  </rv>
  <rv s="0">
    <fb>0.89200000000000002</fb>
    <v>15</v>
  </rv>
  <rv s="6">
    <v>#VALUE!</v>
    <v>en-US</v>
    <v>447d6cd5-53f6-4c8f-bf6c-9ff228415c3b</v>
    <v>536870912</v>
    <v>1</v>
    <v>113</v>
    <v>21</v>
    <v>Montana</v>
    <v>8</v>
    <v>9</v>
    <v>Map</v>
    <v>10</v>
    <v>11</v>
    <v>US-MT</v>
    <v>663</v>
    <v>664</v>
    <v>665</v>
    <v>5</v>
    <v>Montana is a state in the Mountain West division of the Western United States. It is bordered by Idaho to the west, North Dakota and South Dakota to the east, Wyoming to the south, and the Canadian provinces of Alberta, British Columbia, and ...</v>
    <v>666</v>
    <v>667</v>
    <v>668</v>
    <v>669</v>
    <v>672</v>
    <v>673</v>
    <v>674</v>
    <v>675</v>
    <v>676</v>
    <v>Montana</v>
    <v>17</v>
    <v>677</v>
    <v>678</v>
    <v>121</v>
    <v>679</v>
    <v>680</v>
    <v>309</v>
    <v>681</v>
    <v>682</v>
    <v>365</v>
    <v>683</v>
    <v>684</v>
    <v>685</v>
    <v>30</v>
    <v>686</v>
    <v>67</v>
    <v>687</v>
    <v>34</v>
    <v>688</v>
    <v>Montana</v>
    <v>mdp/vdpid/21789</v>
  </rv>
  <rv s="0">
    <fb>1929268</fb>
    <v>0</v>
  </rv>
  <rv s="1">
    <v>536870912</v>
    <v>Nebraska</v>
    <v>3e64ff5d-6b40-4dbe-91b1-0e554e892496</v>
    <v>en-US</v>
    <v>Map</v>
  </rv>
  <rv s="0">
    <fb>200520</fb>
    <v>12</v>
  </rv>
  <rv s="0">
    <fb>8078</fb>
    <v>12</v>
  </rv>
  <rv s="1">
    <v>536870912</v>
    <v>Lincoln</v>
    <v>38974d3e-7769-4d06-b772-31a57932a126</v>
    <v>en-US</v>
    <v>Map</v>
  </rv>
  <rv s="0">
    <fb>736613</fb>
    <v>12</v>
  </rv>
  <rv s="0">
    <fb>827156</fb>
    <v>12</v>
  </rv>
  <rv s="2">
    <v>24</v>
    <v>10</v>
    <v>114</v>
    <v>7</v>
    <v>0</v>
    <v>Image of Nebraska</v>
  </rv>
  <rv s="1">
    <v>536870912</v>
    <v>Omaha</v>
    <v>3e9b5a28-f96c-420a-8065-6b1bd5aba459</v>
    <v>en-US</v>
    <v>Map</v>
  </rv>
  <rv s="1">
    <v>805306368</v>
    <v>Jim Pillen (Governor)</v>
    <v>d609858d-2007-ee0a-defb-14ae1c2ab4d3</v>
    <v>en-US</v>
    <v>Generic</v>
  </rv>
  <rv s="1">
    <v>805306368</v>
    <v>Joe Kelly (Lieutenant governor)</v>
    <v>f92108f4-90b9-9d3b-9c97-08750cd4d3ee</v>
    <v>en-US</v>
    <v>Generic</v>
  </rv>
  <rv s="3">
    <v>29</v>
  </rv>
  <rv s="4">
    <v>https://www.bing.com/search?q=nebraska&amp;form=skydnc</v>
    <v>Learn more on Bing</v>
  </rv>
  <rv s="0">
    <fb>726</fb>
    <v>13</v>
  </rv>
  <rv s="0">
    <fb>52997</fb>
    <v>13</v>
  </rv>
  <rv s="0">
    <fb>133200</fb>
    <v>13</v>
  </rv>
  <rv s="0">
    <fb>2.4700000000000002</fb>
    <v>14</v>
  </rv>
  <rv s="0">
    <fb>1961504</fb>
    <v>12</v>
  </rv>
  <rv s="0">
    <fb>4.4000000000000004E-2</fb>
    <v>15</v>
  </rv>
  <rv s="0">
    <fb>1.3999999999999999E-2</fb>
    <v>16</v>
  </rv>
  <rv s="0">
    <fb>0.29299999999999998</fb>
    <v>15</v>
  </rv>
  <rv s="0">
    <fb>0.69900000000000007</fb>
    <v>15</v>
  </rv>
  <rv s="0">
    <fb>7.2999999999999995E-2</fb>
    <v>15</v>
  </rv>
  <rv s="0">
    <fb>0.248</fb>
    <v>15</v>
  </rv>
  <rv s="0">
    <fb>0.8909999999999999</fb>
    <v>15</v>
  </rv>
  <rv s="6">
    <v>#VALUE!</v>
    <v>en-US</v>
    <v>3e64ff5d-6b40-4dbe-91b1-0e554e892496</v>
    <v>536870912</v>
    <v>1</v>
    <v>117</v>
    <v>21</v>
    <v>Nebraska</v>
    <v>8</v>
    <v>9</v>
    <v>Map</v>
    <v>10</v>
    <v>11</v>
    <v>US-NE</v>
    <v>692</v>
    <v>693</v>
    <v>694</v>
    <v>5</v>
    <v>Nebraska is a state in the Midwestern region of the United States. It is bordered by South Dakota to the north; Iowa to the east and Missouri to the southeast, both across the Missouri River; Kansas to the south; Colorado to the southwest; and ...</v>
    <v>695</v>
    <v>696</v>
    <v>697</v>
    <v>698</v>
    <v>701</v>
    <v>702</v>
    <v>703</v>
    <v>704</v>
    <v>705</v>
    <v>Nebraska</v>
    <v>17</v>
    <v>706</v>
    <v>707</v>
    <v>708</v>
    <v>124</v>
    <v>709</v>
    <v>314</v>
    <v>710</v>
    <v>477</v>
    <v>551</v>
    <v>161</v>
    <v>658</v>
    <v>711</v>
    <v>30</v>
    <v>712</v>
    <v>365</v>
    <v>713</v>
    <v>419</v>
    <v>714</v>
    <v>Nebraska</v>
    <v>mdp/vdpid/22869</v>
  </rv>
  <rv s="0">
    <fb>3034392</fb>
    <v>0</v>
  </rv>
  <rv s="1">
    <v>536870912</v>
    <v>Nevada</v>
    <v>c2157d7e-617e-4517-80f8-1b08113afc14</v>
    <v>en-US</v>
    <v>Map</v>
  </rv>
  <rv s="0">
    <fb>286380</fb>
    <v>12</v>
  </rv>
  <rv s="0">
    <fb>17952</fb>
    <v>12</v>
  </rv>
  <rv s="1">
    <v>536870912</v>
    <v>Carson City</v>
    <v>f0c7f70e-d0c0-8645-b649-8550dc083057</v>
    <v>en-US</v>
    <v>Map</v>
  </rv>
  <rv s="0">
    <fb>1016709</fb>
    <v>12</v>
  </rv>
  <rv s="0">
    <fb>1221698</fb>
    <v>12</v>
  </rv>
  <rv s="2">
    <v>25</v>
    <v>10</v>
    <v>118</v>
    <v>7</v>
    <v>0</v>
    <v>Image of Nevada</v>
  </rv>
  <rv s="1">
    <v>536870912</v>
    <v>Las Vegas</v>
    <v>26dfb75a-3573-4ff8-bbb3-b8cadaea23a8</v>
    <v>en-US</v>
    <v>Map</v>
  </rv>
  <rv s="1">
    <v>805306368</v>
    <v>Joe Lombardo (Governor)</v>
    <v>65fbb35a-0e80-cfb3-c7b1-c64105f84476</v>
    <v>en-US</v>
    <v>Generic</v>
  </rv>
  <rv s="1">
    <v>805306368</v>
    <v>Stavros Anthony (Lieutenant governor)</v>
    <v>7faa710d-04ef-671a-5f0d-95ba24654786</v>
    <v>en-US</v>
    <v>Generic</v>
  </rv>
  <rv s="3">
    <v>30</v>
  </rv>
  <rv s="4">
    <v>https://www.bing.com/search?q=nevada&amp;form=skydnc</v>
    <v>Learn more on Bing</v>
  </rv>
  <rv s="0">
    <fb>973</fb>
    <v>13</v>
  </rv>
  <rv s="0">
    <fb>51847</fb>
    <v>13</v>
  </rv>
  <rv s="0">
    <fb>173700</fb>
    <v>13</v>
  </rv>
  <rv s="0">
    <fb>2.72</fb>
    <v>14</v>
  </rv>
  <rv s="0">
    <fb>3104614</fb>
    <v>12</v>
  </rv>
  <rv s="0">
    <fb>8.900000000000001E-2</fb>
    <v>15</v>
  </rv>
  <rv s="0">
    <fb>9.3000000000000013E-2</fb>
    <v>15</v>
  </rv>
  <rv s="0">
    <fb>0.192</fb>
    <v>15</v>
  </rv>
  <rv s="0">
    <fb>0.85099999999999998</fb>
    <v>15</v>
  </rv>
  <rv s="0">
    <fb>0.28100000000000003</fb>
    <v>15</v>
  </rv>
  <rv s="0">
    <fb>0.64</fb>
    <v>15</v>
  </rv>
  <rv s="0">
    <fb>0.23100000000000001</fb>
    <v>15</v>
  </rv>
  <rv s="0">
    <fb>0.75700000000000001</fb>
    <v>15</v>
  </rv>
  <rv s="3">
    <v>31</v>
  </rv>
  <rv s="7">
    <v>#VALUE!</v>
    <v>en-US</v>
    <v>c2157d7e-617e-4517-80f8-1b08113afc14</v>
    <v>536870912</v>
    <v>1</v>
    <v>121</v>
    <v>38</v>
    <v>Nevada</v>
    <v>8</v>
    <v>9</v>
    <v>Map</v>
    <v>10</v>
    <v>11</v>
    <v>US-NV</v>
    <v>718</v>
    <v>719</v>
    <v>720</v>
    <v>5</v>
    <v>Nevada is a state in the Western region of the United States. It is bordered by Oregon to the northwest, Idaho to the northeast, California to the west, Arizona to the southeast, and Utah to the east. Nevada is the 7th-most extensive, the ...</v>
    <v>721</v>
    <v>722</v>
    <v>723</v>
    <v>724</v>
    <v>727</v>
    <v>728</v>
    <v>729</v>
    <v>730</v>
    <v>731</v>
    <v>Nevada</v>
    <v>732</v>
    <v>733</v>
    <v>734</v>
    <v>363</v>
    <v>156</v>
    <v>228</v>
    <v>166</v>
    <v>735</v>
    <v>736</v>
    <v>737</v>
    <v>738</v>
    <v>739</v>
    <v>309</v>
    <v>227</v>
    <v>606</v>
    <v>740</v>
    <v>310</v>
    <v>741</v>
    <v>742</v>
    <v>Nevada</v>
    <v>mdp/vdpid/23035</v>
  </rv>
  <rv s="0">
    <fb>1356458</fb>
    <v>0</v>
  </rv>
  <rv s="1">
    <v>536870912</v>
    <v>New Hampshire</v>
    <v>9ca71997-cc97-46eb-8911-fac32f80b0b1</v>
    <v>en-US</v>
    <v>Map</v>
  </rv>
  <rv s="0">
    <fb>24214</fb>
    <v>12</v>
  </rv>
  <rv s="0">
    <fb>3796</fb>
    <v>12</v>
  </rv>
  <rv s="1">
    <v>536870912</v>
    <v>Concord</v>
    <v>d65980fb-3dad-44a3-6f66-92662eca6d4f</v>
    <v>en-US</v>
    <v>Map</v>
  </rv>
  <rv s="0">
    <fb>520251</fb>
    <v>12</v>
  </rv>
  <rv s="0">
    <fb>625307</fb>
    <v>12</v>
  </rv>
  <rv s="2">
    <v>26</v>
    <v>10</v>
    <v>122</v>
    <v>7</v>
    <v>0</v>
    <v>Image of New Hampshire</v>
  </rv>
  <rv s="1">
    <v>536870912</v>
    <v>Manchester</v>
    <v>f86d8a4e-96a6-418e-8b73-417f59efae56</v>
    <v>en-US</v>
    <v>Map</v>
  </rv>
  <rv s="1">
    <v>805306368</v>
    <v>Chris Sununu (Governor)</v>
    <v>acb323f4-1dc1-7ced-e197-253cb6df1495</v>
    <v>en-US</v>
    <v>Generic</v>
  </rv>
  <rv s="3">
    <v>32</v>
  </rv>
  <rv s="4">
    <v>https://www.bing.com/search?q=new+hampshire&amp;form=skydnc</v>
    <v>Learn more on Bing</v>
  </rv>
  <rv s="0">
    <fb>1000</fb>
    <v>13</v>
  </rv>
  <rv s="0">
    <fb>66779</fb>
    <v>13</v>
  </rv>
  <rv s="0">
    <fb>237300</fb>
    <v>13</v>
  </rv>
  <rv s="0">
    <fb>1377529</fb>
    <v>12</v>
  </rv>
  <rv s="0">
    <fb>0.16500000000000001</fb>
    <v>15</v>
  </rv>
  <rv s="0">
    <fb>2.6000000000000002E-2</fb>
    <v>15</v>
  </rv>
  <rv s="0">
    <fb>0.34899999999999998</fb>
    <v>15</v>
  </rv>
  <rv s="0">
    <fb>0.92299999999999993</fb>
    <v>15</v>
  </rv>
  <rv s="0">
    <fb>0.68200000000000005</fb>
    <v>15</v>
  </rv>
  <rv s="0">
    <fb>0.19800000000000001</fb>
    <v>15</v>
  </rv>
  <rv s="0">
    <fb>0.93900000000000006</fb>
    <v>15</v>
  </rv>
  <rv s="9">
    <v>#VALUE!</v>
    <v>en-US</v>
    <v>9ca71997-cc97-46eb-8911-fac32f80b0b1</v>
    <v>536870912</v>
    <v>1</v>
    <v>125</v>
    <v>126</v>
    <v>New Hampshire</v>
    <v>8</v>
    <v>9</v>
    <v>Map</v>
    <v>10</v>
    <v>84</v>
    <v>US-NH</v>
    <v>746</v>
    <v>747</v>
    <v>748</v>
    <v>5</v>
    <v>New Hampshire is a state in the New England region of the Northeastern United States. It is bordered by Massachusetts to the south, Vermont to the west, Maine and the Gulf of Maine to the east, and the Canadian province of Quebec to the north. ...</v>
    <v>749</v>
    <v>750</v>
    <v>751</v>
    <v>752</v>
    <v>754</v>
    <v>755</v>
    <v>756</v>
    <v>757</v>
    <v>758</v>
    <v>New Hampshire</v>
    <v>17</v>
    <v>706</v>
    <v>759</v>
    <v>23</v>
    <v>760</v>
    <v>445</v>
    <v>761</v>
    <v>762</v>
    <v>307</v>
    <v>395</v>
    <v>763</v>
    <v>58</v>
    <v>764</v>
    <v>228</v>
    <v>32</v>
    <v>765</v>
    <v>505</v>
    <v>766</v>
    <v>201</v>
    <v>New Hampshire</v>
    <v>mdp/vdpid/23097</v>
  </rv>
  <rv s="0">
    <fb>8908520</fb>
    <v>0</v>
  </rv>
  <rv s="1">
    <v>536870912</v>
    <v>New Jersey</v>
    <v>05277898-b62b-4878-8632-09d29756a2ff</v>
    <v>en-US</v>
    <v>Map</v>
  </rv>
  <rv s="0">
    <fb>22591.4</fb>
    <v>12</v>
  </rv>
  <rv s="0">
    <fb>26793</fb>
    <v>12</v>
  </rv>
  <rv s="1">
    <v>536870912</v>
    <v>Trenton</v>
    <v>6fa8f821-25c7-45dc-ab44-318e7657779c</v>
    <v>en-US</v>
    <v>Map</v>
  </rv>
  <rv s="0">
    <fb>3189486</fb>
    <v>12</v>
  </rv>
  <rv s="0">
    <fb>3604409</fb>
    <v>12</v>
  </rv>
  <rv s="2">
    <v>27</v>
    <v>10</v>
    <v>127</v>
    <v>7</v>
    <v>0</v>
    <v>Image of New Jersey</v>
  </rv>
  <rv s="1">
    <v>536870912</v>
    <v>Newark</v>
    <v>12526fe6-792c-45e6-8124-54fec8a5d9e0</v>
    <v>en-US</v>
    <v>Map</v>
  </rv>
  <rv s="1">
    <v>805306368</v>
    <v>Phil Murphy (Governor)</v>
    <v>5f2e6941-5a52-30bf-801e-af03a8a1c6f8</v>
    <v>en-US</v>
    <v>Generic</v>
  </rv>
  <rv s="1">
    <v>805306368</v>
    <v>Tahesha Way (Lieutenant governor)</v>
    <v>f27ba542-e503-cdab-ab90-93caed490f68</v>
    <v>en-US</v>
    <v>Generic</v>
  </rv>
  <rv s="3">
    <v>33</v>
  </rv>
  <rv s="4">
    <v>https://www.bing.com/search?q=new+jersey&amp;form=skydnc</v>
    <v>Learn more on Bing</v>
  </rv>
  <rv s="0">
    <fb>1192</fb>
    <v>13</v>
  </rv>
  <rv s="0">
    <fb>72093</fb>
    <v>13</v>
  </rv>
  <rv s="0">
    <fb>315900</fb>
    <v>13</v>
  </rv>
  <rv s="0">
    <fb>9288994</fb>
    <v>12</v>
  </rv>
  <rv s="0">
    <fb>0.15</fb>
    <v>15</v>
  </rv>
  <rv s="0">
    <fb>0.36799999999999999</fb>
    <v>15</v>
  </rv>
  <rv s="0">
    <fb>0.14800000000000002</fb>
    <v>15</v>
  </rv>
  <rv s="0">
    <fb>0.217</fb>
    <v>15</v>
  </rv>
  <rv s="0">
    <fb>0.8859999999999999</fb>
    <v>15</v>
  </rv>
  <rv s="0">
    <fb>0.65900000000000003</fb>
    <v>15</v>
  </rv>
  <rv s="0">
    <fb>0.72599999999999998</fb>
    <v>15</v>
  </rv>
  <rv s="5">
    <v>#VALUE!</v>
    <v>en-US</v>
    <v>05277898-b62b-4878-8632-09d29756a2ff</v>
    <v>536870912</v>
    <v>1</v>
    <v>130</v>
    <v>6</v>
    <v>New Jersey</v>
    <v>8</v>
    <v>9</v>
    <v>Map</v>
    <v>10</v>
    <v>11</v>
    <v>US-NJ</v>
    <v>770</v>
    <v>771</v>
    <v>772</v>
    <v>5</v>
    <v>New Jersey is a state situated within both the Mid-Atlantic and Northeastern regions of the United States. It is the most densely populated of all 50 U.S. states, and is situated at the center of the Northeast megalopolis. New Jersey is bordered ...</v>
    <v>773</v>
    <v>774</v>
    <v>775</v>
    <v>776</v>
    <v>779</v>
    <v>780</v>
    <v>781</v>
    <v>782</v>
    <v>783</v>
    <v>New Jersey</v>
    <v>17</v>
    <v>278</v>
    <v>784</v>
    <v>20</v>
    <v>785</v>
    <v>337</v>
    <v>370</v>
    <v>786</v>
    <v>787</v>
    <v>788</v>
    <v>789</v>
    <v>255</v>
    <v>790</v>
    <v>30</v>
    <v>551</v>
    <v>365</v>
    <v>446</v>
    <v>230</v>
    <v>791</v>
    <v>201</v>
    <v>New Jersey</v>
    <v>mdp/vdpid/23117</v>
  </rv>
  <rv s="0">
    <fb>2095428</fb>
    <v>0</v>
  </rv>
  <rv s="1">
    <v>536870912</v>
    <v>New Mexico</v>
    <v>a16d3636-4349-41c7-a77e-89e34b26a8ad</v>
    <v>en-US</v>
    <v>Map</v>
  </rv>
  <rv s="0">
    <fb>315194</fb>
    <v>12</v>
  </rv>
  <rv s="0">
    <fb>4863</fb>
    <v>12</v>
  </rv>
  <rv s="1">
    <v>536870912</v>
    <v>Santa Fe</v>
    <v>4b18f381-d510-4934-8a88-4507135c578d</v>
    <v>en-US</v>
    <v>Map</v>
  </rv>
  <rv s="0">
    <fb>763603</fb>
    <v>12</v>
  </rv>
  <rv s="0">
    <fb>917568</fb>
    <v>12</v>
  </rv>
  <rv s="2">
    <v>28</v>
    <v>10</v>
    <v>131</v>
    <v>7</v>
    <v>0</v>
    <v>Image of New Mexico</v>
  </rv>
  <rv s="1">
    <v>536870912</v>
    <v>Albuquerque</v>
    <v>7fffaaf6-e694-4095-be90-f6492cadbd58</v>
    <v>en-US</v>
    <v>Map</v>
  </rv>
  <rv s="1">
    <v>805306368</v>
    <v>Michelle Lujan Grisham (Governor)</v>
    <v>fe49b454-a2aa-4dfe-a1ba-763d379a487f</v>
    <v>en-US</v>
    <v>Generic</v>
  </rv>
  <rv s="1">
    <v>805306368</v>
    <v>Howie Morales (Lieutenant governor)</v>
    <v>d94f2150-c331-242b-1da6-e02f93039204</v>
    <v>en-US</v>
    <v>Generic</v>
  </rv>
  <rv s="3">
    <v>34</v>
  </rv>
  <rv s="4">
    <v>https://www.bing.com/search?q=new+mexico&amp;form=skydnc</v>
    <v>Learn more on Bing</v>
  </rv>
  <rv s="0">
    <fb>44963</fb>
    <v>13</v>
  </rv>
  <rv s="0">
    <fb>160300</fb>
    <v>13</v>
  </rv>
  <rv s="0">
    <fb>2117522</fb>
    <v>12</v>
  </rv>
  <rv s="0">
    <fb>0.105</fb>
    <v>16</v>
  </rv>
  <rv s="0">
    <fb>0.26300000000000001</fb>
    <v>15</v>
  </rv>
  <rv s="0">
    <fb>0.48</fb>
    <v>15</v>
  </rv>
  <rv s="0">
    <fb>0.10099999999999999</fb>
    <v>15</v>
  </rv>
  <rv s="0">
    <fb>0.82499999999999996</fb>
    <v>15</v>
  </rv>
  <rv s="10">
    <v>#VALUE!</v>
    <v>en-US</v>
    <v>a16d3636-4349-41c7-a77e-89e34b26a8ad</v>
    <v>536870912</v>
    <v>1</v>
    <v>134</v>
    <v>135</v>
    <v>New Mexico</v>
    <v>8</v>
    <v>9</v>
    <v>Map</v>
    <v>10</v>
    <v>11</v>
    <v>US-NM</v>
    <v>795</v>
    <v>796</v>
    <v>797</v>
    <v>5</v>
    <v>New Mexico is a state in the Southwestern United States. It is one of the Mountain States of the southern Rocky Mountains, sharing the Four Corners region of the western U.S. with Utah, Colorado, and Arizona, and bordering Texas to the east and ...</v>
    <v>798</v>
    <v>799</v>
    <v>800</v>
    <v>801</v>
    <v>804</v>
    <v>805</v>
    <v>494</v>
    <v>806</v>
    <v>807</v>
    <v>New Mexico</v>
    <v>524</v>
    <v>808</v>
    <v>631</v>
    <v>188</v>
    <v>809</v>
    <v>20</v>
    <v>810</v>
    <v>761</v>
    <v>160</v>
    <v>448</v>
    <v>811</v>
    <v>449</v>
    <v>164</v>
    <v>812</v>
    <v>89</v>
    <v>68</v>
    <v>126</v>
    <v>813</v>
    <v>New Mexico</v>
    <v>mdp/vdpid/23132</v>
  </rv>
  <rv s="0">
    <fb>19542209</fb>
    <v>0</v>
  </rv>
  <rv s="1">
    <v>536870912</v>
    <v>New York</v>
    <v>caeb7b9a-f5d7-4686-8fb5-cf7628296b13</v>
    <v>en-US</v>
    <v>Map</v>
  </rv>
  <rv s="0">
    <fb>141300</fb>
    <v>12</v>
  </rv>
  <rv s="0">
    <fb>33711</fb>
    <v>12</v>
  </rv>
  <rv s="1">
    <v>536870912</v>
    <v>Albany</v>
    <v>62ca8245-972e-448d-af38-345d4a958798</v>
    <v>en-US</v>
    <v>Map</v>
  </rv>
  <rv s="0">
    <fb>7262279</fb>
    <v>12</v>
  </rv>
  <rv s="0">
    <fb>8231687</fb>
    <v>12</v>
  </rv>
  <rv s="2">
    <v>29</v>
    <v>10</v>
    <v>136</v>
    <v>7</v>
    <v>0</v>
    <v>Image of New York</v>
  </rv>
  <rv s="1">
    <v>536870912</v>
    <v>New York City</v>
    <v>60d5dc2b-c915-460b-b722-c9e3485499ca</v>
    <v>en-US</v>
    <v>Map</v>
  </rv>
  <rv s="1">
    <v>805306368</v>
    <v>Kathy Hochul (Governor)</v>
    <v>df92839d-3205-3454-b70c-aeefc37041a6</v>
    <v>en-US</v>
    <v>Generic</v>
  </rv>
  <rv s="1">
    <v>805306368</v>
    <v>Antonio Delgado (Lieutenant governor)</v>
    <v>c20a119d-42bf-2146-a5a5-f4ec19b8a648</v>
    <v>en-US</v>
    <v>Generic</v>
  </rv>
  <rv s="3">
    <v>35</v>
  </rv>
  <rv s="4">
    <v>https://www.bing.com/search?q=new+york+state&amp;form=skydnc</v>
    <v>Learn more on Bing</v>
  </rv>
  <rv s="0">
    <fb>1132</fb>
    <v>13</v>
  </rv>
  <rv s="0">
    <fb>59269</fb>
    <v>13</v>
  </rv>
  <rv s="0">
    <fb>283400</fb>
    <v>13</v>
  </rv>
  <rv s="0">
    <fb>20201249</fb>
    <v>12</v>
  </rv>
  <rv s="0">
    <fb>0.34200000000000003</fb>
    <v>15</v>
  </rv>
  <rv s="0">
    <fb>0.17600000000000002</fb>
    <v>15</v>
  </rv>
  <rv s="0">
    <fb>0.85599999999999998</fb>
    <v>15</v>
  </rv>
  <rv s="0">
    <fb>0.63300000000000001</fb>
    <v>15</v>
  </rv>
  <rv s="0">
    <fb>0.70099999999999996</fb>
    <v>15</v>
  </rv>
  <rv s="7">
    <v>#VALUE!</v>
    <v>en-US</v>
    <v>caeb7b9a-f5d7-4686-8fb5-cf7628296b13</v>
    <v>536870912</v>
    <v>1</v>
    <v>139</v>
    <v>38</v>
    <v>New York</v>
    <v>8</v>
    <v>9</v>
    <v>Map</v>
    <v>10</v>
    <v>11</v>
    <v>US-NY</v>
    <v>817</v>
    <v>818</v>
    <v>819</v>
    <v>5</v>
    <v>New York, sometimes called New York State, is a state in the Northeastern United States. A Mid-Atlantic state, New York borders New England, and has an international border with Canada. With almost 19.7 million residents, it is the fourth-most ...</v>
    <v>820</v>
    <v>821</v>
    <v>822</v>
    <v>823</v>
    <v>826</v>
    <v>827</v>
    <v>828</v>
    <v>829</v>
    <v>830</v>
    <v>New York</v>
    <v>248</v>
    <v>831</v>
    <v>344</v>
    <v>785</v>
    <v>91</v>
    <v>287</v>
    <v>832</v>
    <v>833</v>
    <v>474</v>
    <v>834</v>
    <v>498</v>
    <v>835</v>
    <v>30</v>
    <v>306</v>
    <v>392</v>
    <v>162</v>
    <v>34</v>
    <v>836</v>
    <v>201</v>
    <v>New York</v>
    <v>mdp/vdpid/23161</v>
  </rv>
  <rv s="0">
    <fb>10383620</fb>
    <v>0</v>
  </rv>
  <rv s="1">
    <v>536870912</v>
    <v>North Carolina</v>
    <v>9e2bf053-dd80-4646-8f26-65075e7085c0</v>
    <v>en-US</v>
    <v>Map</v>
  </rv>
  <rv s="0">
    <fb>139390</fb>
    <v>12</v>
  </rv>
  <rv s="0">
    <fb>60550</fb>
    <v>12</v>
  </rv>
  <rv s="1">
    <v>536870912</v>
    <v>Raleigh</v>
    <v>7b706445-83c5-46a4-bb70-cff23cd555d3</v>
    <v>en-US</v>
    <v>Map</v>
  </rv>
  <rv s="0">
    <fb>3775581</fb>
    <v>12</v>
  </rv>
  <rv s="0">
    <fb>4540498</fb>
    <v>12</v>
  </rv>
  <rv s="2">
    <v>30</v>
    <v>10</v>
    <v>140</v>
    <v>7</v>
    <v>0</v>
    <v>Image of North Carolina</v>
  </rv>
  <rv s="1">
    <v>536870912</v>
    <v>Charlotte</v>
    <v>e6558399-4151-4390-ad12-f2a72b268ce7</v>
    <v>en-US</v>
    <v>Map</v>
  </rv>
  <rv s="1">
    <v>805306368</v>
    <v>Roy Cooper (Governor)</v>
    <v>820bd6b0-5fb7-750e-f669-ed2a8611d0dd</v>
    <v>en-US</v>
    <v>Generic</v>
  </rv>
  <rv s="1">
    <v>805306368</v>
    <v>Mark Robinson (Lieutenant governor)</v>
    <v>d93d9a6d-8231-1646-b92c-00ca50d3db23</v>
    <v>en-US</v>
    <v>Generic</v>
  </rv>
  <rv s="3">
    <v>36</v>
  </rv>
  <rv s="4">
    <v>https://www.bing.com/search?q=north+carolina&amp;form=skydnc</v>
    <v>Learn more on Bing</v>
  </rv>
  <rv s="0">
    <fb>797</fb>
    <v>13</v>
  </rv>
  <rv s="0">
    <fb>46868</fb>
    <v>13</v>
  </rv>
  <rv s="0">
    <fb>154900</fb>
    <v>13</v>
  </rv>
  <rv s="0">
    <fb>2.54</fb>
    <v>14</v>
  </rv>
  <rv s="0">
    <fb>10439388</fb>
    <v>12</v>
  </rv>
  <rv s="0">
    <fb>0.151</fb>
    <v>15</v>
  </rv>
  <rv s="0">
    <fb>0.28399999999999997</fb>
    <v>15</v>
  </rv>
  <rv s="0">
    <fb>0.221</fb>
    <v>15</v>
  </rv>
  <rv s="0">
    <fb>0.61799999999999999</fb>
    <v>15</v>
  </rv>
  <rv s="0">
    <fb>0.22800000000000001</fb>
    <v>15</v>
  </rv>
  <rv s="0">
    <fb>0.71200000000000008</fb>
    <v>15</v>
  </rv>
  <rv s="5">
    <v>#VALUE!</v>
    <v>en-US</v>
    <v>9e2bf053-dd80-4646-8f26-65075e7085c0</v>
    <v>536870912</v>
    <v>1</v>
    <v>143</v>
    <v>6</v>
    <v>North Carolina</v>
    <v>8</v>
    <v>9</v>
    <v>Map</v>
    <v>10</v>
    <v>11</v>
    <v>US-NC</v>
    <v>840</v>
    <v>841</v>
    <v>842</v>
    <v>5</v>
    <v>North Carolina is a state in the Southeastern region of the United States. The state is the 28th largest and 9th-most populous of the United States. It is bordered by Virginia to the north, the Atlantic Ocean to the east, Georgia and South ...</v>
    <v>843</v>
    <v>844</v>
    <v>845</v>
    <v>846</v>
    <v>849</v>
    <v>850</v>
    <v>851</v>
    <v>852</v>
    <v>853</v>
    <v>North Carolina</v>
    <v>17</v>
    <v>854</v>
    <v>855</v>
    <v>100</v>
    <v>856</v>
    <v>156</v>
    <v>252</v>
    <v>857</v>
    <v>858</v>
    <v>609</v>
    <v>372</v>
    <v>686</v>
    <v>859</v>
    <v>30</v>
    <v>250</v>
    <v>365</v>
    <v>860</v>
    <v>34</v>
    <v>861</v>
    <v>201</v>
    <v>North Carolina</v>
    <v>mdp/vdpid/23611</v>
  </rv>
  <rv s="0">
    <fb>760077</fb>
    <v>0</v>
  </rv>
  <rv s="1">
    <v>536870912</v>
    <v>North Dakota</v>
    <v>77fbc744-3efe-4aa9-9e8e-f8034f06b941</v>
    <v>en-US</v>
    <v>Map</v>
  </rv>
  <rv s="0">
    <fb>183108</fb>
    <v>12</v>
  </rv>
  <rv s="0">
    <fb>3981</fb>
    <v>12</v>
  </rv>
  <rv s="1">
    <v>536870912</v>
    <v>Bismarck</v>
    <v>9fa1be97-4895-ee5c-303c-a38472229e49</v>
    <v>en-US</v>
    <v>Map</v>
  </rv>
  <rv s="0">
    <fb>299638</fb>
    <v>12</v>
  </rv>
  <rv s="0">
    <fb>368624</fb>
    <v>12</v>
  </rv>
  <rv s="2">
    <v>31</v>
    <v>10</v>
    <v>144</v>
    <v>7</v>
    <v>0</v>
    <v>Image of North Dakota</v>
  </rv>
  <rv s="1">
    <v>536870912</v>
    <v>Fargo</v>
    <v>4886dae3-b8ea-4b19-b601-d775aa06fa2d</v>
    <v>en-US</v>
    <v>Map</v>
  </rv>
  <rv s="1">
    <v>805306368</v>
    <v>Doug Burgum (Governor)</v>
    <v>bb103f6f-7e47-352a-494f-2d7f17bb6a39</v>
    <v>en-US</v>
    <v>Generic</v>
  </rv>
  <rv s="1">
    <v>805306368</v>
    <v>Tammy Miller (Lieutenant governor)</v>
    <v>07b3e532-f0a1-1ae2-81bc-999d3e0c75a9</v>
    <v>en-US</v>
    <v>Generic</v>
  </rv>
  <rv s="3">
    <v>37</v>
  </rv>
  <rv s="4">
    <v>https://www.bing.com/search?q=north+dakota&amp;form=skydnc</v>
    <v>Learn more on Bing</v>
  </rv>
  <rv s="0">
    <fb>709</fb>
    <v>13</v>
  </rv>
  <rv s="0">
    <fb>57181</fb>
    <v>13</v>
  </rv>
  <rv s="0">
    <fb>153800</fb>
    <v>13</v>
  </rv>
  <rv s="0">
    <fb>2.3199999999999998</fb>
    <v>14</v>
  </rv>
  <rv s="0">
    <fb>779094</fb>
    <v>12</v>
  </rv>
  <rv s="0">
    <fb>0.127</fb>
    <v>15</v>
  </rv>
  <rv s="0">
    <fb>5.5E-2</fb>
    <v>16</v>
  </rv>
  <rv s="0">
    <fb>0.27699999999999997</fb>
    <v>15</v>
  </rv>
  <rv s="0">
    <fb>0.91700000000000004</fb>
    <v>15</v>
  </rv>
  <rv s="0">
    <fb>0.69299999999999995</fb>
    <v>15</v>
  </rv>
  <rv s="0">
    <fb>7.0000000000000007E-2</fb>
    <v>15</v>
  </rv>
  <rv s="3">
    <v>38</v>
  </rv>
  <rv s="5">
    <v>#VALUE!</v>
    <v>en-US</v>
    <v>77fbc744-3efe-4aa9-9e8e-f8034f06b941</v>
    <v>536870912</v>
    <v>1</v>
    <v>147</v>
    <v>6</v>
    <v>North Dakota</v>
    <v>8</v>
    <v>9</v>
    <v>Map</v>
    <v>10</v>
    <v>11</v>
    <v>US-ND</v>
    <v>865</v>
    <v>866</v>
    <v>867</v>
    <v>5</v>
    <v>North Dakota is a U.S. state in the Upper Midwest, named after the indigenous Dakota Sioux. It is bordered by the Canadian provinces of Saskatchewan and Manitoba to the north and by the U.S. states of Minnesota to the east, South Dakota to the ...</v>
    <v>868</v>
    <v>869</v>
    <v>870</v>
    <v>871</v>
    <v>874</v>
    <v>875</v>
    <v>876</v>
    <v>877</v>
    <v>878</v>
    <v>North Dakota</v>
    <v>17</v>
    <v>879</v>
    <v>880</v>
    <v>881</v>
    <v>336</v>
    <v>882</v>
    <v>23</v>
    <v>883</v>
    <v>392</v>
    <v>157</v>
    <v>884</v>
    <v>26</v>
    <v>885</v>
    <v>30</v>
    <v>132</v>
    <v>365</v>
    <v>166</v>
    <v>886</v>
    <v>789</v>
    <v>887</v>
    <v>North Dakota</v>
    <v>mdp/vdpid/23624</v>
  </rv>
  <rv s="0">
    <fb>11689442</fb>
    <v>0</v>
  </rv>
  <rv s="1">
    <v>536870912</v>
    <v>Ohio</v>
    <v>6f3df7da-1ef6-48e3-b2b3-b5b5fce3e846</v>
    <v>en-US</v>
    <v>Map</v>
  </rv>
  <rv s="0">
    <fb>116096</fb>
    <v>12</v>
  </rv>
  <rv s="0">
    <fb>22816</fb>
    <v>12</v>
  </rv>
  <rv s="1">
    <v>536870912</v>
    <v>Columbus</v>
    <v>5b78da0b-6447-4f71-92b2-f1fafe94ba51</v>
    <v>en-US</v>
    <v>Map</v>
  </rv>
  <rv s="0">
    <fb>4585084</fb>
    <v>12</v>
  </rv>
  <rv s="0">
    <fb>5164361</fb>
    <v>12</v>
  </rv>
  <rv s="2">
    <v>32</v>
    <v>10</v>
    <v>148</v>
    <v>7</v>
    <v>0</v>
    <v>Image of Ohio</v>
  </rv>
  <rv s="1">
    <v>805306368</v>
    <v>Mike DeWine (Governor)</v>
    <v>ba3cf2bc-483c-6746-4369-a5b07e33c8ea</v>
    <v>en-US</v>
    <v>Generic</v>
  </rv>
  <rv s="1">
    <v>805306368</v>
    <v>Jon Husted (Lieutenant governor)</v>
    <v>98c16a0c-0820-d45d-b6c8-e3b9090fb0f6</v>
    <v>en-US</v>
    <v>Generic</v>
  </rv>
  <rv s="3">
    <v>39</v>
  </rv>
  <rv s="4">
    <v>https://www.bing.com/search?q=ohio&amp;form=skydnc</v>
    <v>Learn more on Bing</v>
  </rv>
  <rv s="0">
    <fb>730</fb>
    <v>13</v>
  </rv>
  <rv s="0">
    <fb>49429</fb>
    <v>13</v>
  </rv>
  <rv s="0">
    <fb>129900</fb>
    <v>13</v>
  </rv>
  <rv s="0">
    <fb>2.46</fb>
    <v>14</v>
  </rv>
  <rv s="0">
    <fb>11799448</fb>
    <v>12</v>
  </rv>
  <rv s="0">
    <fb>0.159</fb>
    <v>15</v>
  </rv>
  <rv s="0">
    <fb>0.26100000000000001</fb>
    <v>15</v>
  </rv>
  <rv s="0">
    <fb>9.9000000000000005E-2</fb>
    <v>15</v>
  </rv>
  <rv s="0">
    <fb>0.22600000000000001</fb>
    <v>15</v>
  </rv>
  <rv s="0">
    <fb>0.82700000000000007</fb>
    <v>15</v>
  </rv>
  <rv s="7">
    <v>#VALUE!</v>
    <v>en-US</v>
    <v>6f3df7da-1ef6-48e3-b2b3-b5b5fce3e846</v>
    <v>536870912</v>
    <v>1</v>
    <v>151</v>
    <v>38</v>
    <v>Ohio</v>
    <v>8</v>
    <v>9</v>
    <v>Map</v>
    <v>10</v>
    <v>11</v>
    <v>US-OH</v>
    <v>891</v>
    <v>892</v>
    <v>893</v>
    <v>5</v>
    <v>Ohio is a state in the Midwestern United States. Of the fifty U.S. states, it is the 34th-largest by area. With a population of nearly 11.8 million, Ohio is the seventh-most populous and tenth-most densely populated state. Its capital and ...</v>
    <v>894</v>
    <v>895</v>
    <v>896</v>
    <v>893</v>
    <v>899</v>
    <v>900</v>
    <v>901</v>
    <v>902</v>
    <v>903</v>
    <v>Ohio</v>
    <v>904</v>
    <v>905</v>
    <v>630</v>
    <v>906</v>
    <v>445</v>
    <v>365</v>
    <v>907</v>
    <v>881</v>
    <v>606</v>
    <v>714</v>
    <v>684</v>
    <v>835</v>
    <v>30</v>
    <v>908</v>
    <v>365</v>
    <v>909</v>
    <v>34</v>
    <v>910</v>
    <v>201</v>
    <v>Ohio</v>
    <v>mdp/vdpid/24230</v>
  </rv>
  <rv s="0">
    <fb>3943079</fb>
    <v>0</v>
  </rv>
  <rv s="1">
    <v>536870912</v>
    <v>Oklahoma</v>
    <v>cbcf556f-952a-4665-bb95-0500b27f9976</v>
    <v>en-US</v>
    <v>Map</v>
  </rv>
  <rv s="0">
    <fb>181195</fb>
    <v>12</v>
  </rv>
  <rv s="0">
    <fb>12092</fb>
    <v>12</v>
  </rv>
  <rv s="1">
    <v>536870912</v>
    <v>Oklahoma City</v>
    <v>59d212a0-2f5f-4681-a7a0-a8a6e25853e1</v>
    <v>en-US</v>
    <v>Map</v>
  </rv>
  <rv s="0">
    <fb>1455321</fb>
    <v>12</v>
  </rv>
  <rv s="0">
    <fb>1721045</fb>
    <v>12</v>
  </rv>
  <rv s="2">
    <v>33</v>
    <v>10</v>
    <v>152</v>
    <v>7</v>
    <v>0</v>
    <v>Image of Oklahoma</v>
  </rv>
  <rv s="1">
    <v>805306368</v>
    <v>Kevin Stitt (Governor)</v>
    <v>50460cc8-b10e-ddcd-8554-9a0e8a8aa526</v>
    <v>en-US</v>
    <v>Generic</v>
  </rv>
  <rv s="1">
    <v>805306368</v>
    <v>Matt Pinnell (Lieutenant governor)</v>
    <v>189caae5-49b2-e53b-db23-b10a7ec5d36b</v>
    <v>en-US</v>
    <v>Generic</v>
  </rv>
  <rv s="3">
    <v>40</v>
  </rv>
  <rv s="4">
    <v>https://www.bing.com/search?q=oklahoma&amp;form=skydnc</v>
    <v>Learn more on Bing</v>
  </rv>
  <rv s="0">
    <fb>727</fb>
    <v>13</v>
  </rv>
  <rv s="0">
    <fb>46879</fb>
    <v>13</v>
  </rv>
  <rv s="0">
    <fb>117900</fb>
    <v>13</v>
  </rv>
  <rv s="0">
    <fb>3959353</fb>
    <v>12</v>
  </rv>
  <rv s="0">
    <fb>9.0999999999999998E-2</fb>
    <v>16</v>
  </rv>
  <rv s="0">
    <fb>7.8E-2</fb>
    <v>15</v>
  </rv>
  <rv s="0">
    <fb>0.61099999999999999</fb>
    <v>15</v>
  </rv>
  <rv s="0">
    <fb>0.113</fb>
    <v>15</v>
  </rv>
  <rv s="0">
    <fb>0.24600000000000002</fb>
    <v>15</v>
  </rv>
  <rv s="0">
    <fb>0.748</fb>
    <v>15</v>
  </rv>
  <rv s="6">
    <v>#VALUE!</v>
    <v>en-US</v>
    <v>cbcf556f-952a-4665-bb95-0500b27f9976</v>
    <v>536870912</v>
    <v>1</v>
    <v>155</v>
    <v>21</v>
    <v>Oklahoma</v>
    <v>8</v>
    <v>9</v>
    <v>Map</v>
    <v>10</v>
    <v>11</v>
    <v>US-OK</v>
    <v>914</v>
    <v>915</v>
    <v>916</v>
    <v>5</v>
    <v>Oklahoma is a state in the South Central region of the United States, bordered by the state of Texas to the south and west, Kansas to the north, Missouri to the northeast, Arkansas to the east, New Mexico to the west, and Colorado to the ...</v>
    <v>917</v>
    <v>918</v>
    <v>919</v>
    <v>916</v>
    <v>922</v>
    <v>923</v>
    <v>924</v>
    <v>925</v>
    <v>926</v>
    <v>Oklahoma</v>
    <v>17</v>
    <v>186</v>
    <v>927</v>
    <v>190</v>
    <v>124</v>
    <v>928</v>
    <v>198</v>
    <v>366</v>
    <v>929</v>
    <v>585</v>
    <v>256</v>
    <v>812</v>
    <v>930</v>
    <v>164</v>
    <v>931</v>
    <v>34</v>
    <v>932</v>
    <v>419</v>
    <v>933</v>
    <v>Oklahoma</v>
    <v>mdp/vdpid/24293</v>
  </rv>
  <rv s="0">
    <fb>4190713</fb>
    <v>0</v>
  </rv>
  <rv s="1">
    <v>536870912</v>
    <v>Oregon</v>
    <v>cacd36fd-7c62-43e2-a632-64a2a1811933</v>
    <v>en-US</v>
    <v>Map</v>
  </rv>
  <rv s="0">
    <fb>255026</fb>
    <v>12</v>
  </rv>
  <rv s="0">
    <fb>19586</fb>
    <v>12</v>
  </rv>
  <rv s="1">
    <v>536870912</v>
    <v>Salem</v>
    <v>181e3c46-a4b5-41c5-a74f-486f15e8dc58</v>
    <v>en-US</v>
    <v>Map</v>
  </rv>
  <rv s="0">
    <fb>1533430</fb>
    <v>12</v>
  </rv>
  <rv s="0">
    <fb>1732786</fb>
    <v>12</v>
  </rv>
  <rv s="2">
    <v>34</v>
    <v>10</v>
    <v>156</v>
    <v>7</v>
    <v>0</v>
    <v>Image of Oregon</v>
  </rv>
  <rv s="1">
    <v>536870912</v>
    <v>Portland</v>
    <v>5658ef8a-9267-4851-b335-72bc82329a4e</v>
    <v>en-US</v>
    <v>Map</v>
  </rv>
  <rv s="1">
    <v>805306368</v>
    <v>Tina Kotek (Governor)</v>
    <v>84ac333f-9a13-39da-fbda-a943cbce407a</v>
    <v>en-US</v>
    <v>Generic</v>
  </rv>
  <rv s="1">
    <v>805306368</v>
    <v>LaVonne Griffin-Valade (Secretary of state)</v>
    <v>c08ed1c5-ad98-a2b1-4afe-142a4e29ee93</v>
    <v>en-US</v>
    <v>Generic</v>
  </rv>
  <rv s="3">
    <v>41</v>
  </rv>
  <rv s="4">
    <v>https://www.bing.com/search?q=oregon&amp;form=skydnc</v>
    <v>Learn more on Bing</v>
  </rv>
  <rv s="0">
    <fb>51243</fb>
    <v>13</v>
  </rv>
  <rv s="0">
    <fb>2.5099999999999998</fb>
    <v>14</v>
  </rv>
  <rv s="0">
    <fb>4237256</fb>
    <v>12</v>
  </rv>
  <rv s="0">
    <fb>1.8000000000000002E-2</fb>
    <v>16</v>
  </rv>
  <rv s="0">
    <fb>0.308</fb>
    <v>15</v>
  </rv>
  <rv s="0">
    <fb>0.621</fb>
    <v>15</v>
  </rv>
  <rv s="0">
    <fb>3.7000000000000005E-2</fb>
    <v>15</v>
  </rv>
  <rv s="0">
    <fb>0.214</fb>
    <v>15</v>
  </rv>
  <rv s="0">
    <fb>0.87599999999999989</fb>
    <v>15</v>
  </rv>
  <rv s="7">
    <v>#VALUE!</v>
    <v>en-US</v>
    <v>cacd36fd-7c62-43e2-a632-64a2a1811933</v>
    <v>536870912</v>
    <v>1</v>
    <v>159</v>
    <v>38</v>
    <v>Oregon</v>
    <v>8</v>
    <v>9</v>
    <v>Map</v>
    <v>10</v>
    <v>11</v>
    <v>US-OR</v>
    <v>937</v>
    <v>938</v>
    <v>939</v>
    <v>5</v>
    <v>Oregon is a state in the Pacific Northwest region of the United States. Oregon is a part of the Western United States, with the Columbia River delineating much of Oregon's northern boundary with Washington, while the Snake River delineates much ...</v>
    <v>940</v>
    <v>941</v>
    <v>942</v>
    <v>943</v>
    <v>946</v>
    <v>947</v>
    <v>331</v>
    <v>948</v>
    <v>758</v>
    <v>Oregon</v>
    <v>949</v>
    <v>950</v>
    <v>132</v>
    <v>56</v>
    <v>951</v>
    <v>708</v>
    <v>952</v>
    <v>365</v>
    <v>908</v>
    <v>554</v>
    <v>881</v>
    <v>953</v>
    <v>578</v>
    <v>154</v>
    <v>954</v>
    <v>955</v>
    <v>395</v>
    <v>956</v>
    <v>136</v>
    <v>Oregon</v>
    <v>mdp/vdpid/24561</v>
  </rv>
  <rv s="0">
    <fb>12807060</fb>
    <v>0</v>
  </rv>
  <rv s="1">
    <v>536870912</v>
    <v>Pennsylvania</v>
    <v>6304580e-c803-4266-818a-971619176547</v>
    <v>en-US</v>
    <v>Map</v>
  </rv>
  <rv s="0">
    <fb>119283</fb>
    <v>12</v>
  </rv>
  <rv s="0">
    <fb>23303</fb>
    <v>12</v>
  </rv>
  <rv s="1">
    <v>536870912</v>
    <v>Harrisburg</v>
    <v>c0411c8e-89cf-5f47-d2f3-d5e52d320fff</v>
    <v>en-US</v>
    <v>Map</v>
  </rv>
  <rv s="0">
    <fb>4958859</fb>
    <v>12</v>
  </rv>
  <rv s="0">
    <fb>5612002</fb>
    <v>12</v>
  </rv>
  <rv s="2">
    <v>35</v>
    <v>10</v>
    <v>160</v>
    <v>7</v>
    <v>0</v>
    <v>Image of Pennsylvania</v>
  </rv>
  <rv s="1">
    <v>536870912</v>
    <v>Philadelphia</v>
    <v>020d4bbf-2971-4236-b87d-c3ec1d7f851c</v>
    <v>en-US</v>
    <v>Map</v>
  </rv>
  <rv s="1">
    <v>805306368</v>
    <v>Josh Shapiro (Governor)</v>
    <v>53262225-ea14-3f9e-bd31-7e9b978d5e27</v>
    <v>en-US</v>
    <v>Generic</v>
  </rv>
  <rv s="1">
    <v>805306368</v>
    <v>Austin Davis (Lieutenant governor)</v>
    <v>9d043ecc-c40b-67e4-0b39-b0df6bdd7dec</v>
    <v>en-US</v>
    <v>Generic</v>
  </rv>
  <rv s="3">
    <v>42</v>
  </rv>
  <rv s="4">
    <v>https://www.bing.com/search?q=pennsylvania&amp;form=skydnc</v>
    <v>Learn more on Bing</v>
  </rv>
  <rv s="0">
    <fb>840</fb>
    <v>13</v>
  </rv>
  <rv s="0">
    <fb>53599</fb>
    <v>13</v>
  </rv>
  <rv s="0">
    <fb>166000</fb>
    <v>13</v>
  </rv>
  <rv s="0">
    <fb>13002700</fb>
    <v>12</v>
  </rv>
  <rv s="0">
    <fb>0.28600000000000003</fb>
    <v>15</v>
  </rv>
  <rv s="0">
    <fb>0.11699999999999999</fb>
    <v>15</v>
  </rv>
  <rv s="0">
    <fb>0.628</fb>
    <v>15</v>
  </rv>
  <rv s="0">
    <fb>0.21</fb>
    <v>15</v>
  </rv>
  <rv s="0">
    <fb>5.5999999999999994E-2</fb>
    <v>15</v>
  </rv>
  <rv s="0">
    <fb>0.82599999999999996</fb>
    <v>15</v>
  </rv>
  <rv s="5">
    <v>#VALUE!</v>
    <v>en-US</v>
    <v>6304580e-c803-4266-818a-971619176547</v>
    <v>536870912</v>
    <v>1</v>
    <v>163</v>
    <v>6</v>
    <v>Pennsylvania</v>
    <v>8</v>
    <v>9</v>
    <v>Map</v>
    <v>10</v>
    <v>11</v>
    <v>US-PA</v>
    <v>960</v>
    <v>961</v>
    <v>962</v>
    <v>5</v>
    <v>Pennsylvania, officially the Commonwealth of Pennsylvania, is a state spanning the Mid-Atlantic, Northeastern, Appalachian, and Great Lakes regions of the United States. Pennsylvania borders Delaware to its southeast, Maryland to its south, West ...</v>
    <v>963</v>
    <v>964</v>
    <v>965</v>
    <v>966</v>
    <v>969</v>
    <v>970</v>
    <v>971</v>
    <v>972</v>
    <v>973</v>
    <v>Pennsylvania</v>
    <v>17</v>
    <v>604</v>
    <v>974</v>
    <v>682</v>
    <v>221</v>
    <v>364</v>
    <v>58</v>
    <v>975</v>
    <v>976</v>
    <v>69</v>
    <v>688</v>
    <v>132</v>
    <v>977</v>
    <v>30</v>
    <v>531</v>
    <v>344</v>
    <v>978</v>
    <v>979</v>
    <v>980</v>
    <v>201</v>
    <v>Pennsylvania</v>
    <v>mdp/vdpid/25623</v>
  </rv>
  <rv s="0">
    <fb>1057315</fb>
    <v>0</v>
  </rv>
  <rv s="1">
    <v>536870912</v>
    <v>Rhode Island</v>
    <v>65a08f52-b469-4f7c-8353-9b3c0b2a5752</v>
    <v>en-US</v>
    <v>Map</v>
  </rv>
  <rv s="0">
    <fb>3144.2455650000002</fb>
    <v>12</v>
  </rv>
  <rv s="0">
    <fb>1226</fb>
    <v>12</v>
  </rv>
  <rv s="1">
    <v>536870912</v>
    <v>Providence</v>
    <v>956379de-1782-455c-b2d8-1ba81c8965f1</v>
    <v>en-US</v>
    <v>Map</v>
  </rv>
  <rv s="0">
    <fb>410602</fb>
    <v>12</v>
  </rv>
  <rv s="0">
    <fb>462589</fb>
    <v>12</v>
  </rv>
  <rv s="2">
    <v>36</v>
    <v>10</v>
    <v>164</v>
    <v>7</v>
    <v>0</v>
    <v>Image of Rhode Island</v>
  </rv>
  <rv s="1">
    <v>805306368</v>
    <v>Dan McKee (Governor)</v>
    <v>dbda6271-5323-1082-afca-f6c640e2a2a2</v>
    <v>en-US</v>
    <v>Generic</v>
  </rv>
  <rv s="1">
    <v>805306368</v>
    <v>Sabina Matos (Lieutenant governor)</v>
    <v>9b5119d4-a14a-3b55-5548-376bb727ab80</v>
    <v>en-US</v>
    <v>Generic</v>
  </rv>
  <rv s="3">
    <v>43</v>
  </rv>
  <rv s="4">
    <v>https://www.bing.com/search?q=rhode+island&amp;form=skydnc</v>
    <v>Learn more on Bing</v>
  </rv>
  <rv s="0">
    <fb>925</fb>
    <v>13</v>
  </rv>
  <rv s="0">
    <fb>56852</fb>
    <v>13</v>
  </rv>
  <rv s="0">
    <fb>238000</fb>
    <v>13</v>
  </rv>
  <rv s="0">
    <fb>1097379</fb>
    <v>12</v>
  </rv>
  <rv s="0">
    <fb>0.31900000000000001</fb>
    <v>15</v>
  </rv>
  <rv s="0">
    <fb>0.86199999999999999</fb>
    <v>15</v>
  </rv>
  <rv s="0">
    <fb>0.14400000000000002</fb>
    <v>15</v>
  </rv>
  <rv s="0">
    <fb>0.65500000000000003</fb>
    <v>15</v>
  </rv>
  <rv s="0">
    <fb>0.2</fb>
    <v>15</v>
  </rv>
  <rv s="7">
    <v>#VALUE!</v>
    <v>en-US</v>
    <v>65a08f52-b469-4f7c-8353-9b3c0b2a5752</v>
    <v>536870912</v>
    <v>1</v>
    <v>167</v>
    <v>38</v>
    <v>Rhode Island</v>
    <v>8</v>
    <v>9</v>
    <v>Map</v>
    <v>10</v>
    <v>11</v>
    <v>US-RI</v>
    <v>984</v>
    <v>985</v>
    <v>986</v>
    <v>5</v>
    <v>Rhode Island is a state in the New England region of the Northeastern United States. It is the smallest U.S. state by area and the seventh-least populous, with slightly fewer than 1.1 million residents as of 2020; but Rhode Island has grown at ...</v>
    <v>987</v>
    <v>988</v>
    <v>989</v>
    <v>986</v>
    <v>992</v>
    <v>993</v>
    <v>994</v>
    <v>995</v>
    <v>996</v>
    <v>Rhode Island</v>
    <v>904</v>
    <v>997</v>
    <v>65</v>
    <v>391</v>
    <v>91</v>
    <v>684</v>
    <v>998</v>
    <v>396</v>
    <v>122</v>
    <v>999</v>
    <v>1000</v>
    <v>1001</v>
    <v>164</v>
    <v>734</v>
    <v>761</v>
    <v>1002</v>
    <v>199</v>
    <v>94</v>
    <v>201</v>
    <v>Rhode Island</v>
    <v>mdp/vdpid/27664</v>
  </rv>
  <rv s="0">
    <fb>5084127</fb>
    <v>0</v>
  </rv>
  <rv s="1">
    <v>536870912</v>
    <v>South Carolina</v>
    <v>810015e8-b10b-4232-9e2c-de87a67bd26e</v>
    <v>en-US</v>
    <v>Map</v>
  </rv>
  <rv s="0">
    <fb>82931</fb>
    <v>12</v>
  </rv>
  <rv s="0">
    <fb>32165</fb>
    <v>12</v>
  </rv>
  <rv s="1">
    <v>536870912</v>
    <v>Columbia</v>
    <v>0c8f6663-0a97-4263-b3e1-3cfe0b623552</v>
    <v>en-US</v>
    <v>Map</v>
  </rv>
  <rv s="0">
    <fb>1815094</fb>
    <v>12</v>
  </rv>
  <rv s="0">
    <fb>2236153</fb>
    <v>12</v>
  </rv>
  <rv s="2">
    <v>37</v>
    <v>10</v>
    <v>168</v>
    <v>7</v>
    <v>0</v>
    <v>Image of South Carolina</v>
  </rv>
  <rv s="1">
    <v>536870912</v>
    <v>Charleston</v>
    <v>cebb4aca-ea5b-40ca-99c1-dba28163d54a</v>
    <v>en-US</v>
    <v>Map</v>
  </rv>
  <rv s="1">
    <v>805306368</v>
    <v>Henry McMaster (Governor)</v>
    <v>1ee8a17e-7bdf-e76f-f39e-5653239f88dd</v>
    <v>en-US</v>
    <v>Generic</v>
  </rv>
  <rv s="1">
    <v>805306368</v>
    <v>Pamela Evette (Lieutenant governor)</v>
    <v>1aea5f86-6de3-0add-dabd-d5ae03afe8a6</v>
    <v>en-US</v>
    <v>Generic</v>
  </rv>
  <rv s="3">
    <v>44</v>
  </rv>
  <rv s="4">
    <v>https://www.bing.com/search?q=south+carolina&amp;form=skydnc</v>
    <v>Learn more on Bing</v>
  </rv>
  <rv s="0">
    <fb>790</fb>
    <v>13</v>
  </rv>
  <rv s="0">
    <fb>45483</fb>
    <v>13</v>
  </rv>
  <rv s="0">
    <fb>139900</fb>
    <v>13</v>
  </rv>
  <rv s="0">
    <fb>2.56</fb>
    <v>14</v>
  </rv>
  <rv s="0">
    <fb>5118425</fb>
    <v>12</v>
  </rv>
  <rv s="0">
    <fb>0.16200000000000001</fb>
    <v>15</v>
  </rv>
  <rv s="0">
    <fb>0.25800000000000001</fb>
    <v>15</v>
  </rv>
  <rv s="0">
    <fb>0.27600000000000002</fb>
    <v>15</v>
  </rv>
  <rv s="0">
    <fb>0.60099999999999998</fb>
    <v>15</v>
  </rv>
  <rv s="0">
    <fb>0.68400000000000005</fb>
    <v>15</v>
  </rv>
  <rv s="5">
    <v>#VALUE!</v>
    <v>en-US</v>
    <v>810015e8-b10b-4232-9e2c-de87a67bd26e</v>
    <v>536870912</v>
    <v>1</v>
    <v>171</v>
    <v>6</v>
    <v>South Carolina</v>
    <v>8</v>
    <v>9</v>
    <v>Map</v>
    <v>10</v>
    <v>11</v>
    <v>US-SC</v>
    <v>1006</v>
    <v>1007</v>
    <v>1008</v>
    <v>5</v>
    <v>South Carolina is a state in the coastal Southeastern region of the United States. It is bordered to the north by North Carolina, to the southeast by the Atlantic Ocean, and to the southwest by Georgia across the Savannah River. Along with North ...</v>
    <v>1009</v>
    <v>1010</v>
    <v>1011</v>
    <v>1012</v>
    <v>1015</v>
    <v>1016</v>
    <v>1017</v>
    <v>1018</v>
    <v>1019</v>
    <v>South Carolina</v>
    <v>17</v>
    <v>1020</v>
    <v>1021</v>
    <v>712</v>
    <v>1022</v>
    <v>189</v>
    <v>32</v>
    <v>1023</v>
    <v>1024</v>
    <v>60</v>
    <v>834</v>
    <v>338</v>
    <v>1025</v>
    <v>30</v>
    <v>583</v>
    <v>397</v>
    <v>446</v>
    <v>230</v>
    <v>1026</v>
    <v>201</v>
    <v>South Carolina</v>
    <v>mdp/vdpid/31410</v>
  </rv>
  <rv s="0">
    <fb>882235</fb>
    <v>0</v>
  </rv>
  <rv s="1">
    <v>536870912</v>
    <v>South Dakota</v>
    <v>9cee0b65-d357-479e-a066-31c634648f47</v>
    <v>en-US</v>
    <v>Map</v>
  </rv>
  <rv s="0">
    <fb>199729</fb>
    <v>12</v>
  </rv>
  <rv s="0">
    <fb>5686</fb>
    <v>12</v>
  </rv>
  <rv s="1">
    <v>536870912</v>
    <v>Pierre</v>
    <v>20a86e52-87b3-4ee4-3068-41c956ee1f18</v>
    <v>en-US</v>
    <v>Map</v>
  </rv>
  <rv s="0">
    <fb>330858</fb>
    <v>12</v>
  </rv>
  <rv s="0">
    <fb>383838</fb>
    <v>12</v>
  </rv>
  <rv s="2">
    <v>38</v>
    <v>10</v>
    <v>172</v>
    <v>7</v>
    <v>0</v>
    <v>Image of South Dakota</v>
  </rv>
  <rv s="1">
    <v>536870912</v>
    <v>Sioux Falls</v>
    <v>d9fcdc7f-1917-4bcf-9998-253d9b343f3e</v>
    <v>en-US</v>
    <v>Map</v>
  </rv>
  <rv s="1">
    <v>805306368</v>
    <v>Kristi Noem (Governor)</v>
    <v>56bda37d-10af-7f67-23d6-ee1f15972a67</v>
    <v>en-US</v>
    <v>Generic</v>
  </rv>
  <rv s="1">
    <v>805306368</v>
    <v>Larry Rhoden (Lieutenant governor)</v>
    <v>3b700e60-1a5b-4b28-86a6-ec5c548d05d5</v>
    <v>en-US</v>
    <v>Generic</v>
  </rv>
  <rv s="3">
    <v>45</v>
  </rv>
  <rv s="4">
    <v>https://www.bing.com/search?q=south+dakota&amp;form=skydnc</v>
    <v>Learn more on Bing</v>
  </rv>
  <rv s="0">
    <fb>655</fb>
    <v>13</v>
  </rv>
  <rv s="0">
    <fb>50957</fb>
    <v>13</v>
  </rv>
  <rv s="0">
    <fb>140500</fb>
    <v>13</v>
  </rv>
  <rv s="0">
    <fb>2.4500000000000002</fb>
    <v>14</v>
  </rv>
  <rv s="0">
    <fb>886667</fb>
    <v>12</v>
  </rv>
  <rv s="0">
    <fb>8.900000000000001E-2</fb>
    <v>16</v>
  </rv>
  <rv s="0">
    <fb>0.90900000000000003</fb>
    <v>15</v>
  </rv>
  <rv s="0">
    <fb>0.68599999999999994</fb>
    <v>15</v>
  </rv>
  <rv s="0">
    <fb>0.85499999999999998</fb>
    <v>15</v>
  </rv>
  <rv s="5">
    <v>#VALUE!</v>
    <v>en-US</v>
    <v>9cee0b65-d357-479e-a066-31c634648f47</v>
    <v>536870912</v>
    <v>1</v>
    <v>175</v>
    <v>6</v>
    <v>South Dakota</v>
    <v>8</v>
    <v>9</v>
    <v>Map</v>
    <v>10</v>
    <v>11</v>
    <v>US-SD</v>
    <v>1030</v>
    <v>1031</v>
    <v>1032</v>
    <v>5</v>
    <v>South Dakota is a U.S. state in the North Central region of the United States. It is also part of the Great Plains. South Dakota is named after the Dakota Sioux Native American tribe, which comprises a large portion of the population with nine ...</v>
    <v>1033</v>
    <v>1034</v>
    <v>1035</v>
    <v>1036</v>
    <v>1039</v>
    <v>1040</v>
    <v>1041</v>
    <v>1042</v>
    <v>1043</v>
    <v>South Dakota</v>
    <v>17</v>
    <v>1044</v>
    <v>1045</v>
    <v>69</v>
    <v>21</v>
    <v>1046</v>
    <v>23</v>
    <v>127</v>
    <v>397</v>
    <v>579</v>
    <v>1047</v>
    <v>684</v>
    <v>1048</v>
    <v>30</v>
    <v>55</v>
    <v>198</v>
    <v>932</v>
    <v>197</v>
    <v>1049</v>
    <v>887</v>
    <v>South Dakota</v>
    <v>mdp/vdpid/31418</v>
  </rv>
  <rv s="0">
    <fb>6770010</fb>
    <v>0</v>
  </rv>
  <rv s="1">
    <v>536870912</v>
    <v>Tennessee</v>
    <v>9bbc9c72-1bf1-4ef6-b66d-a6cdef70f4f3</v>
    <v>en-US</v>
    <v>Map</v>
  </rv>
  <rv s="0">
    <fb>109247</fb>
    <v>12</v>
  </rv>
  <rv s="0">
    <fb>36157</fb>
    <v>12</v>
  </rv>
  <rv s="1">
    <v>536870912</v>
    <v>Nashville</v>
    <v>e2accb9d-ccea-5b7c-7bbc-0db831476d61</v>
    <v>en-US</v>
    <v>Map</v>
  </rv>
  <rv s="0">
    <fb>2504556</fb>
    <v>12</v>
  </rv>
  <rv s="0">
    <fb>2919671</fb>
    <v>12</v>
  </rv>
  <rv s="2">
    <v>39</v>
    <v>10</v>
    <v>176</v>
    <v>7</v>
    <v>0</v>
    <v>Image of Tennessee</v>
  </rv>
  <rv s="1">
    <v>805306368</v>
    <v>Bill Lee (Governor)</v>
    <v>c8026be6-06ae-4f73-a92b-038dc03243c9</v>
    <v>en-US</v>
    <v>Generic</v>
  </rv>
  <rv s="1">
    <v>805306368</v>
    <v>Randy McNally (Lieutenant governor)</v>
    <v>eec243e8-886e-f143-44f8-d1a613dc6e71</v>
    <v>en-US</v>
    <v>Generic</v>
  </rv>
  <rv s="3">
    <v>46</v>
  </rv>
  <rv s="4">
    <v>https://www.bing.com/search?q=tennessee&amp;form=skydnc</v>
    <v>Learn more on Bing</v>
  </rv>
  <rv s="0">
    <fb>764</fb>
    <v>13</v>
  </rv>
  <rv s="0">
    <fb>45219</fb>
    <v>13</v>
  </rv>
  <rv s="0">
    <fb>142100</fb>
    <v>13</v>
  </rv>
  <rv s="0">
    <fb>6910840</fb>
    <v>12</v>
  </rv>
  <rv s="0">
    <fb>0.249</fb>
    <v>15</v>
  </rv>
  <rv s="0">
    <fb>0.17100000000000001</fb>
    <v>15</v>
  </rv>
  <rv s="0">
    <fb>0.61</fb>
    <v>15</v>
  </rv>
  <rv s="0">
    <fb>0.78799999999999992</fb>
    <v>15</v>
  </rv>
  <rv s="5">
    <v>#VALUE!</v>
    <v>en-US</v>
    <v>9bbc9c72-1bf1-4ef6-b66d-a6cdef70f4f3</v>
    <v>536870912</v>
    <v>1</v>
    <v>179</v>
    <v>6</v>
    <v>Tennessee</v>
    <v>8</v>
    <v>9</v>
    <v>Map</v>
    <v>10</v>
    <v>11</v>
    <v>US-TN</v>
    <v>1053</v>
    <v>1054</v>
    <v>1055</v>
    <v>5</v>
    <v>Tennessee, officially the State of Tennessee, is a landlocked state in the Southeastern region of the United States. Tennessee is the 36th-largest by area and the 15th-most populous of the 50 states. It is bordered by Kentucky to the north, ...</v>
    <v>1056</v>
    <v>1057</v>
    <v>1058</v>
    <v>1055</v>
    <v>1061</v>
    <v>1062</v>
    <v>1063</v>
    <v>1064</v>
    <v>1065</v>
    <v>Tennessee</v>
    <v>17</v>
    <v>87</v>
    <v>1066</v>
    <v>60</v>
    <v>195</v>
    <v>364</v>
    <v>397</v>
    <v>1067</v>
    <v>1068</v>
    <v>60</v>
    <v>1049</v>
    <v>199</v>
    <v>1069</v>
    <v>30</v>
    <v>555</v>
    <v>397</v>
    <v>33</v>
    <v>310</v>
    <v>1070</v>
    <v>261</v>
    <v>Tennessee</v>
    <v>mdp/vdpid/33025</v>
  </rv>
  <rv s="0">
    <fb>28701845</fb>
    <v>0</v>
  </rv>
  <rv s="1">
    <v>536870912</v>
    <v>Texas</v>
    <v>00a23ccd-3344-461c-8b9f-c2bb55be5815</v>
    <v>en-US</v>
    <v>Map</v>
  </rv>
  <rv s="0">
    <fb>696241</fb>
    <v>12</v>
  </rv>
  <rv s="0">
    <fb>165853</fb>
    <v>12</v>
  </rv>
  <rv s="1">
    <v>536870912</v>
    <v>Austin</v>
    <v>afd7d7f6-01a2-401c-bb4d-59f7e34d585c</v>
    <v>en-US</v>
    <v>Map</v>
  </rv>
  <rv s="0">
    <fb>9149196</fb>
    <v>12</v>
  </rv>
  <rv s="0">
    <fb>10753629</fb>
    <v>12</v>
  </rv>
  <rv s="2">
    <v>40</v>
    <v>10</v>
    <v>180</v>
    <v>7</v>
    <v>0</v>
    <v>Image of Texas</v>
  </rv>
  <rv s="1">
    <v>536870912</v>
    <v>Houston</v>
    <v>ad99c262-d92e-4e88-87f7-5c66752fec36</v>
    <v>en-US</v>
    <v>Map</v>
  </rv>
  <rv s="1">
    <v>805306368</v>
    <v>Greg Abbott (Governor)</v>
    <v>3ecc1598-f192-4041-68bd-7ee531040fb8</v>
    <v>en-US</v>
    <v>Generic</v>
  </rv>
  <rv s="1">
    <v>805306368</v>
    <v>Dan Patrick (Lieutenant governor)</v>
    <v>81fa6492-e02a-5fd9-98ea-c00f95546796</v>
    <v>en-US</v>
    <v>Generic</v>
  </rv>
  <rv s="3">
    <v>47</v>
  </rv>
  <rv s="4">
    <v>https://www.bing.com/search?q=texas&amp;form=skydnc</v>
    <v>Learn more on Bing</v>
  </rv>
  <rv s="0">
    <fb>882</fb>
    <v>13</v>
  </rv>
  <rv s="0">
    <fb>53207</fb>
    <v>13</v>
  </rv>
  <rv s="0">
    <fb>136000</fb>
    <v>13</v>
  </rv>
  <rv s="0">
    <fb>2.84</fb>
    <v>14</v>
  </rv>
  <rv s="0">
    <fb>29145505</fb>
    <v>12</v>
  </rv>
  <rv s="0">
    <fb>0.10800000000000001</fb>
    <v>15</v>
  </rv>
  <rv s="0">
    <fb>0.125</fb>
    <v>15</v>
  </rv>
  <rv s="0">
    <fb>0.16600000000000001</fb>
    <v>15</v>
  </rv>
  <rv s="0">
    <fb>0.81900000000000006</fb>
    <v>15</v>
  </rv>
  <rv s="0">
    <fb>0.64300000000000002</fb>
    <v>15</v>
  </rv>
  <rv s="0">
    <fb>8.1000000000000003E-2</fb>
    <v>15</v>
  </rv>
  <rv s="7">
    <v>#VALUE!</v>
    <v>en-US</v>
    <v>00a23ccd-3344-461c-8b9f-c2bb55be5815</v>
    <v>536870912</v>
    <v>1</v>
    <v>183</v>
    <v>38</v>
    <v>Texas</v>
    <v>8</v>
    <v>9</v>
    <v>Map</v>
    <v>10</v>
    <v>11</v>
    <v>US-TX</v>
    <v>1074</v>
    <v>1075</v>
    <v>1076</v>
    <v>5</v>
    <v>Texas is a state in the South Central region of the United States. At 268,596 square miles, and with more than 30 million residents in 2023, it is the second-largest U.S. state by both area and population. Texas shares borders with the states of ...</v>
    <v>1077</v>
    <v>1078</v>
    <v>1079</v>
    <v>1080</v>
    <v>1083</v>
    <v>1084</v>
    <v>1085</v>
    <v>1086</v>
    <v>1087</v>
    <v>Texas</v>
    <v>1088</v>
    <v>1089</v>
    <v>1090</v>
    <v>976</v>
    <v>91</v>
    <v>93</v>
    <v>1024</v>
    <v>1091</v>
    <v>1092</v>
    <v>1093</v>
    <v>129</v>
    <v>1094</v>
    <v>30</v>
    <v>1095</v>
    <v>344</v>
    <v>810</v>
    <v>95</v>
    <v>586</v>
    <v>36</v>
    <v>Texas</v>
    <v>mdp/vdpid/33145</v>
  </rv>
  <rv s="0">
    <fb>3161105</fb>
    <v>0</v>
  </rv>
  <rv s="1">
    <v>536870912</v>
    <v>Utah</v>
    <v>c6705e44-d27f-4240-95a2-54e802e3b524</v>
    <v>en-US</v>
    <v>Map</v>
  </rv>
  <rv s="0">
    <fb>219653</fb>
    <v>12</v>
  </rv>
  <rv s="0">
    <fb>22662</fb>
    <v>12</v>
  </rv>
  <rv s="1">
    <v>536870912</v>
    <v>Salt Lake City</v>
    <v>520b8048-39fe-4c55-8cbf-a52f9d8756fd</v>
    <v>en-US</v>
    <v>Map</v>
  </rv>
  <rv s="0">
    <fb>906292</fb>
    <v>12</v>
  </rv>
  <rv s="0">
    <fb>1054164</fb>
    <v>12</v>
  </rv>
  <rv s="2">
    <v>41</v>
    <v>10</v>
    <v>184</v>
    <v>7</v>
    <v>0</v>
    <v>Image of Utah</v>
  </rv>
  <rv s="1">
    <v>805306368</v>
    <v>Spencer Cox (Governor)</v>
    <v>b8df5066-fb62-3092-d3d5-fa1d766c0409</v>
    <v>en-US</v>
    <v>Generic</v>
  </rv>
  <rv s="1">
    <v>805306368</v>
    <v>Deidre Henderson (Lieutenant governor)</v>
    <v>644c1a0f-9cad-8cd7-ecd2-aa31b63f12c0</v>
    <v>en-US</v>
    <v>Generic</v>
  </rv>
  <rv s="3">
    <v>48</v>
  </rv>
  <rv s="4">
    <v>https://www.bing.com/search?q=utah&amp;form=skydnc</v>
    <v>Learn more on Bing</v>
  </rv>
  <rv s="0">
    <fb>887</fb>
    <v>13</v>
  </rv>
  <rv s="0">
    <fb>60727</fb>
    <v>13</v>
  </rv>
  <rv s="0">
    <fb>215900</fb>
    <v>13</v>
  </rv>
  <rv s="0">
    <fb>3.15</fb>
    <v>14</v>
  </rv>
  <rv s="0">
    <fb>3271616</fb>
    <v>12</v>
  </rv>
  <rv s="0">
    <fb>1.4999999999999999E-2</fb>
    <v>16</v>
  </rv>
  <rv s="0">
    <fb>0.311</fb>
    <v>15</v>
  </rv>
  <rv s="0">
    <fb>1.3000000000000001E-2</fb>
    <v>15</v>
  </rv>
  <rv s="0">
    <fb>0.91200000000000003</fb>
    <v>15</v>
  </rv>
  <rv s="0">
    <fb>0.13699999999999998</fb>
    <v>15</v>
  </rv>
  <rv s="0">
    <fb>0.67700000000000005</fb>
    <v>15</v>
  </rv>
  <rv s="0">
    <fb>0.01</fb>
    <v>15</v>
  </rv>
  <rv s="3">
    <v>49</v>
  </rv>
  <rv s="5">
    <v>#VALUE!</v>
    <v>en-US</v>
    <v>c6705e44-d27f-4240-95a2-54e802e3b524</v>
    <v>536870912</v>
    <v>1</v>
    <v>187</v>
    <v>6</v>
    <v>Utah</v>
    <v>8</v>
    <v>9</v>
    <v>Map</v>
    <v>10</v>
    <v>11</v>
    <v>US-UT</v>
    <v>1099</v>
    <v>1100</v>
    <v>1101</v>
    <v>5</v>
    <v>Utah is a landlocked state in the Mountain West subregion of the Western United States. It is bordered to its east by Colorado, to its northeast by Wyoming, to its north by Idaho, to its south by Arizona, and to its west by Nevada. Utah also ...</v>
    <v>1102</v>
    <v>1103</v>
    <v>1104</v>
    <v>1101</v>
    <v>1107</v>
    <v>1108</v>
    <v>1109</v>
    <v>1110</v>
    <v>1111</v>
    <v>Utah</v>
    <v>17</v>
    <v>1112</v>
    <v>1113</v>
    <v>658</v>
    <v>583</v>
    <v>1114</v>
    <v>89</v>
    <v>1115</v>
    <v>1116</v>
    <v>55</v>
    <v>1117</v>
    <v>1118</v>
    <v>1119</v>
    <v>1120</v>
    <v>551</v>
    <v>392</v>
    <v>528</v>
    <v>55</v>
    <v>1117</v>
    <v>1121</v>
    <v>Utah</v>
    <v>mdp/vdpid/34626</v>
  </rv>
  <rv s="0">
    <fb>626299</fb>
    <v>0</v>
  </rv>
  <rv s="1">
    <v>536870912</v>
    <v>Vermont</v>
    <v>221864cc-447e-4e78-847c-59e485d73bff</v>
    <v>en-US</v>
    <v>Map</v>
  </rv>
  <rv s="0">
    <fb>24923</fb>
    <v>12</v>
  </rv>
  <rv s="0">
    <fb>1771</fb>
    <v>12</v>
  </rv>
  <rv s="1">
    <v>536870912</v>
    <v>Montpelier</v>
    <v>6a01399d-d09a-4bda-4500-012bb3271e9d</v>
    <v>en-US</v>
    <v>Map</v>
  </rv>
  <rv s="0">
    <fb>257167</fb>
    <v>12</v>
  </rv>
  <rv s="0">
    <fb>329525</fb>
    <v>12</v>
  </rv>
  <rv s="2">
    <v>42</v>
    <v>10</v>
    <v>188</v>
    <v>7</v>
    <v>0</v>
    <v>Image of Vermont</v>
  </rv>
  <rv s="1">
    <v>536870912</v>
    <v>Burlington</v>
    <v>eebf9ffb-0254-aae7-1bdd-23d4e654a053</v>
    <v>en-US</v>
    <v>Map</v>
  </rv>
  <rv s="1">
    <v>805306368</v>
    <v>Phil Scott (Governor)</v>
    <v>f903a590-d3d7-9d9c-6429-b38ae1a17c71</v>
    <v>en-US</v>
    <v>Generic</v>
  </rv>
  <rv s="1">
    <v>805306368</v>
    <v>David Zuckerman (Lieutenant governor)</v>
    <v>593a79de-e64e-d8c1-ce80-0745a733517b</v>
    <v>en-US</v>
    <v>Generic</v>
  </rv>
  <rv s="3">
    <v>50</v>
  </rv>
  <rv s="4">
    <v>https://www.bing.com/search?q=vermont&amp;form=skydnc</v>
    <v>Learn more on Bing</v>
  </rv>
  <rv s="0">
    <fb>895</fb>
    <v>13</v>
  </rv>
  <rv s="0">
    <fb>55176</fb>
    <v>13</v>
  </rv>
  <rv s="0">
    <fb>217500</fb>
    <v>13</v>
  </rv>
  <rv s="0">
    <fb>643077</fb>
    <v>12</v>
  </rv>
  <rv s="0">
    <fb>0.36</fb>
    <v>15</v>
  </rv>
  <rv s="0">
    <fb>4.2999999999999997E-2</fb>
    <v>15</v>
  </rv>
  <rv s="0">
    <fb>0.66599999999999993</fb>
    <v>15</v>
  </rv>
  <rv s="0">
    <fb>0.1</fb>
    <v>15</v>
  </rv>
  <rv s="0">
    <fb>0.94799999999999995</fb>
    <v>15</v>
  </rv>
  <rv s="8">
    <v>#VALUE!</v>
    <v>en-US</v>
    <v>221864cc-447e-4e78-847c-59e485d73bff</v>
    <v>536870912</v>
    <v>1</v>
    <v>191</v>
    <v>83</v>
    <v>Vermont</v>
    <v>8</v>
    <v>9</v>
    <v>Map</v>
    <v>10</v>
    <v>84</v>
    <v>US-VT</v>
    <v>1125</v>
    <v>1126</v>
    <v>1127</v>
    <v>5</v>
    <v>Vermont is a landlocked New England state in the Northeastern United States. It is bordered by the states of Massachusetts to the south, New Hampshire to the east, New York to the west, and the Canadian province of Quebec to the north. As of the ...</v>
    <v>1128</v>
    <v>1129</v>
    <v>1130</v>
    <v>1131</v>
    <v>1134</v>
    <v>1135</v>
    <v>1136</v>
    <v>1137</v>
    <v>1138</v>
    <v>Vermont</v>
    <v>496</v>
    <v>1139</v>
    <v>335</v>
    <v>833</v>
    <v>364</v>
    <v>32</v>
    <v>1140</v>
    <v>1116</v>
    <v>1141</v>
    <v>398</v>
    <v>397</v>
    <v>1142</v>
    <v>1143</v>
    <v>344</v>
    <v>736</v>
    <v>505</v>
    <v>1144</v>
    <v>201</v>
    <v>Vermont</v>
    <v>mdp/vdpid/35022</v>
  </rv>
  <rv s="0">
    <fb>8517685</fb>
    <v>0</v>
  </rv>
  <rv s="1">
    <v>536870912</v>
    <v>Virginia</v>
    <v>7eee9976-e8a7-472c-ada1-007208abd678</v>
    <v>en-US</v>
    <v>Map</v>
  </rv>
  <rv s="0">
    <fb>110862</fb>
    <v>12</v>
  </rv>
  <rv s="0">
    <fb>31132</fb>
    <v>12</v>
  </rv>
  <rv s="1">
    <v>536870912</v>
    <v>Richmond</v>
    <v>59263810-6a82-4930-943c-1fa0693b17b0</v>
    <v>en-US</v>
    <v>Map</v>
  </rv>
  <rv s="0">
    <fb>3062783</fb>
    <v>12</v>
  </rv>
  <rv s="0">
    <fb>3491054</fb>
    <v>12</v>
  </rv>
  <rv s="2">
    <v>43</v>
    <v>10</v>
    <v>192</v>
    <v>7</v>
    <v>0</v>
    <v>Image of Virginia</v>
  </rv>
  <rv s="1">
    <v>536870912</v>
    <v>Virginia Beach</v>
    <v>6f1fd4dd-40ef-4ec3-989c-108c9b444996</v>
    <v>en-US</v>
    <v>Map</v>
  </rv>
  <rv s="1">
    <v>805306368</v>
    <v>Glenn Youngkin (Governor)</v>
    <v>b2cd9b8a-2e1b-ec73-3904-5c2f449bdf27</v>
    <v>en-US</v>
    <v>Generic</v>
  </rv>
  <rv s="1">
    <v>805306368</v>
    <v>Winsome Sears (Lieutenant governor)</v>
    <v>a590d049-99df-2c4d-8b48-583d259e49b9</v>
    <v>en-US</v>
    <v>Generic</v>
  </rv>
  <rv s="3">
    <v>51</v>
  </rv>
  <rv s="4">
    <v>https://www.bing.com/search?q=virginia&amp;form=skydnc</v>
    <v>Learn more on Bing</v>
  </rv>
  <rv s="0">
    <fb>1116</fb>
    <v>13</v>
  </rv>
  <rv s="0">
    <fb>65015</fb>
    <v>13</v>
  </rv>
  <rv s="0">
    <fb>245000</fb>
    <v>13</v>
  </rv>
  <rv s="0">
    <fb>8631393</fb>
    <v>12</v>
  </rv>
  <rv s="0">
    <fb>5.0999999999999997E-2</fb>
    <v>15</v>
  </rv>
  <rv s="0">
    <fb>0.36299999999999999</fb>
    <v>15</v>
  </rv>
  <rv s="0">
    <fb>0.88300000000000001</fb>
    <v>15</v>
  </rv>
  <rv s="0">
    <fb>0.64700000000000002</fb>
    <v>15</v>
  </rv>
  <rv s="0">
    <fb>0.70200000000000007</fb>
    <v>15</v>
  </rv>
  <rv s="6">
    <v>#VALUE!</v>
    <v>en-US</v>
    <v>7eee9976-e8a7-472c-ada1-007208abd678</v>
    <v>536870912</v>
    <v>1</v>
    <v>195</v>
    <v>21</v>
    <v>Virginia</v>
    <v>8</v>
    <v>9</v>
    <v>Map</v>
    <v>10</v>
    <v>11</v>
    <v>US-VA</v>
    <v>1148</v>
    <v>1149</v>
    <v>1150</v>
    <v>5</v>
    <v>Virginia, officially the Commonwealth of Virginia, is a state in the Mid-Atlantic and Southeastern regions of the United States between the Atlantic Coast and the Appalachian Mountains. The state's capital is Richmond, its most populous city is ...</v>
    <v>1151</v>
    <v>1152</v>
    <v>1153</v>
    <v>1154</v>
    <v>1157</v>
    <v>1158</v>
    <v>1159</v>
    <v>1160</v>
    <v>1161</v>
    <v>Virginia</v>
    <v>17</v>
    <v>219</v>
    <v>1162</v>
    <v>1163</v>
    <v>336</v>
    <v>189</v>
    <v>126</v>
    <v>1164</v>
    <v>255</v>
    <v>976</v>
    <v>1165</v>
    <v>227</v>
    <v>1166</v>
    <v>30</v>
    <v>609</v>
    <v>165</v>
    <v>446</v>
    <v>310</v>
    <v>1167</v>
    <v>Virginia</v>
    <v>mdp/vdpid/35364</v>
  </rv>
  <rv s="0">
    <fb>7614893</fb>
    <v>0</v>
  </rv>
  <rv s="1">
    <v>536870912</v>
    <v>Washington</v>
    <v>982ad551-fd5d-45df-bd70-bf704dd576e4</v>
    <v>en-US</v>
    <v>Map</v>
  </rv>
  <rv s="0">
    <fb>184827</fb>
    <v>12</v>
  </rv>
  <rv s="0">
    <fb>44077</fb>
    <v>12</v>
  </rv>
  <rv s="1">
    <v>536870912</v>
    <v>Olympia</v>
    <v>25db44e7-f2cd-390a-3d28-310cf208511a</v>
    <v>en-US</v>
    <v>Map</v>
  </rv>
  <rv s="0">
    <fb>2668912</fb>
    <v>12</v>
  </rv>
  <rv s="0">
    <fb>3025685</fb>
    <v>12</v>
  </rv>
  <rv s="2">
    <v>44</v>
    <v>10</v>
    <v>196</v>
    <v>7</v>
    <v>0</v>
    <v>Image of Washington</v>
  </rv>
  <rv s="1">
    <v>536870912</v>
    <v>Seattle</v>
    <v>5fbba6b8-85e1-4d41-9444-d9055436e473</v>
    <v>en-US</v>
    <v>Map</v>
  </rv>
  <rv s="1">
    <v>805306368</v>
    <v>Jay Inslee (Governor)</v>
    <v>5e694b9e-05cf-64fc-d3b6-fb4e84e5137f</v>
    <v>en-US</v>
    <v>Generic</v>
  </rv>
  <rv s="1">
    <v>805306368</v>
    <v>Denny Heck (Lieutenant governor)</v>
    <v>6546aa9c-5751-8959-d6c9-87392e9c5388</v>
    <v>en-US</v>
    <v>Generic</v>
  </rv>
  <rv s="3">
    <v>52</v>
  </rv>
  <rv s="4">
    <v>https://www.bing.com/search?q=washington+state&amp;form=skydnc</v>
    <v>Learn more on Bing</v>
  </rv>
  <rv s="0">
    <fb>1014</fb>
    <v>13</v>
  </rv>
  <rv s="0">
    <fb>61062</fb>
    <v>13</v>
  </rv>
  <rv s="0">
    <fb>259500</fb>
    <v>13</v>
  </rv>
  <rv s="0">
    <fb>7705281</fb>
    <v>12</v>
  </rv>
  <rv s="0">
    <fb>1.9E-2</fb>
    <v>16</v>
  </rv>
  <rv s="0">
    <fb>0.32899999999999996</fb>
    <v>15</v>
  </rv>
  <rv s="0">
    <fb>0.13400000000000001</fb>
    <v>15</v>
  </rv>
  <rv s="0">
    <fb>0.90400000000000003</fb>
    <v>15</v>
  </rv>
  <rv s="0">
    <fb>0.124</fb>
    <v>15</v>
  </rv>
  <rv s="0">
    <fb>0.63500000000000001</fb>
    <v>15</v>
  </rv>
  <rv s="0">
    <fb>0.80299999999999994</fb>
    <v>15</v>
  </rv>
  <rv s="10">
    <v>#VALUE!</v>
    <v>en-US</v>
    <v>982ad551-fd5d-45df-bd70-bf704dd576e4</v>
    <v>536870912</v>
    <v>1</v>
    <v>199</v>
    <v>135</v>
    <v>Washington</v>
    <v>8</v>
    <v>9</v>
    <v>Map</v>
    <v>10</v>
    <v>11</v>
    <v>US-WA</v>
    <v>1171</v>
    <v>1172</v>
    <v>1173</v>
    <v>5</v>
    <v>Washington, officially the State of Washington, is a state in the Pacific Northwest region of the Western United States. Named for George Washington—the first U.S. president—the state was formed from the western part of the Washington Territory, ...</v>
    <v>1174</v>
    <v>1175</v>
    <v>1176</v>
    <v>1177</v>
    <v>1180</v>
    <v>1181</v>
    <v>1182</v>
    <v>1183</v>
    <v>1184</v>
    <v>Washington</v>
    <v>1020</v>
    <v>1185</v>
    <v>55</v>
    <v>1000</v>
    <v>1186</v>
    <v>55</v>
    <v>1187</v>
    <v>606</v>
    <v>1188</v>
    <v>1189</v>
    <v>1190</v>
    <v>1191</v>
    <v>630</v>
    <v>734</v>
    <v>190</v>
    <v>474</v>
    <v>167</v>
    <v>1192</v>
    <v>Washington</v>
    <v>mdp/vdpid/35841</v>
  </rv>
  <rv s="0">
    <fb>1805832</fb>
    <v>0</v>
  </rv>
  <rv s="1">
    <v>536870912</v>
    <v>West Virginia</v>
    <v>8a47255a-fae3-4faa-aa32-c6f384cb6c1d</v>
    <v>en-US</v>
    <v>Map</v>
  </rv>
  <rv s="0">
    <fb>62755</fb>
    <v>12</v>
  </rv>
  <rv s="0">
    <fb>2544</fb>
    <v>12</v>
  </rv>
  <rv s="1">
    <v>536870912</v>
    <v>Charleston</v>
    <v>e9487e3f-6b62-88d0-8aff-0d14079dbb05</v>
    <v>en-US</v>
    <v>Map</v>
  </rv>
  <rv s="0">
    <fb>740890</fb>
    <v>12</v>
  </rv>
  <rv s="0">
    <fb>886640</fb>
    <v>12</v>
  </rv>
  <rv s="2">
    <v>45</v>
    <v>10</v>
    <v>200</v>
    <v>7</v>
    <v>0</v>
    <v>Image of West Virginia</v>
  </rv>
  <rv s="1">
    <v>805306368</v>
    <v>Jim Justice (Governor)</v>
    <v>2e8ffe6c-9001-f6f2-0d5c-92e758adb7f5</v>
    <v>en-US</v>
    <v>Generic</v>
  </rv>
  <rv s="1">
    <v>805306368</v>
    <v>Craig Blair (Lieutenant governor)</v>
    <v>12d5b028-a047-7fb5-7466-2a2e85212986</v>
    <v>en-US</v>
    <v>Generic</v>
  </rv>
  <rv s="3">
    <v>53</v>
  </rv>
  <rv s="4">
    <v>https://www.bing.com/search?q=west+virginia&amp;form=skydnc</v>
    <v>Learn more on Bing</v>
  </rv>
  <rv s="0">
    <fb>643</fb>
    <v>13</v>
  </rv>
  <rv s="0">
    <fb>41751</fb>
    <v>13</v>
  </rv>
  <rv s="0">
    <fb>103800</fb>
    <v>13</v>
  </rv>
  <rv s="0">
    <fb>2.4300000000000002</fb>
    <v>14</v>
  </rv>
  <rv s="0">
    <fb>1793716</fb>
    <v>12</v>
  </rv>
  <rv s="0">
    <fb>-1.2E-2</fb>
    <v>15</v>
  </rv>
  <rv s="0">
    <fb>0.182</fb>
    <v>15</v>
  </rv>
  <rv s="0">
    <fb>2E-3</fb>
    <v>16</v>
  </rv>
  <rv s="0">
    <fb>0.85</fb>
    <v>15</v>
  </rv>
  <rv s="0">
    <fb>0.53900000000000003</fb>
    <v>15</v>
  </rv>
  <rv s="0">
    <fb>0.20600000000000002</fb>
    <v>15</v>
  </rv>
  <rv s="0">
    <fb>0.93599999999999994</fb>
    <v>15</v>
  </rv>
  <rv s="8">
    <v>#VALUE!</v>
    <v>en-US</v>
    <v>8a47255a-fae3-4faa-aa32-c6f384cb6c1d</v>
    <v>536870912</v>
    <v>1</v>
    <v>203</v>
    <v>83</v>
    <v>West Virginia</v>
    <v>8</v>
    <v>9</v>
    <v>Map</v>
    <v>10</v>
    <v>84</v>
    <v>US-WV</v>
    <v>1196</v>
    <v>1197</v>
    <v>1198</v>
    <v>5</v>
    <v>West Virginia is a state in the Southern United States. It is bordered by Pennsylvania to the north and east, Maryland to the east and northeast, Virginia to the southeast, Kentucky to the southwest, and Ohio to the northwest. West Virginia is ...</v>
    <v>1199</v>
    <v>1200</v>
    <v>1201</v>
    <v>1198</v>
    <v>1204</v>
    <v>1205</v>
    <v>1206</v>
    <v>1207</v>
    <v>1208</v>
    <v>West Virginia</v>
    <v>1209</v>
    <v>1210</v>
    <v>1211</v>
    <v>1212</v>
    <v>1213</v>
    <v>309</v>
    <v>736</v>
    <v>684</v>
    <v>307</v>
    <v>1214</v>
    <v>307</v>
    <v>1215</v>
    <v>1000</v>
    <v>32</v>
    <v>1216</v>
    <v>979</v>
    <v>1217</v>
    <v>201</v>
    <v>West Virginia</v>
    <v>mdp/vdpid/36208</v>
  </rv>
  <rv s="0">
    <fb>5813568</fb>
    <v>0</v>
  </rv>
  <rv s="1">
    <v>536870912</v>
    <v>Wisconsin</v>
    <v>cb4d2853-06f4-4467-8e7c-4e31cbb35cb2</v>
    <v>en-US</v>
    <v>Map</v>
  </rv>
  <rv s="0">
    <fb>169640</fb>
    <v>12</v>
  </rv>
  <rv s="0">
    <fb>19274</fb>
    <v>12</v>
  </rv>
  <rv s="1">
    <v>536870912</v>
    <v>Madison</v>
    <v>65426cc9-93eb-4569-8c2e-3b7c1b070278</v>
    <v>en-US</v>
    <v>Map</v>
  </rv>
  <rv s="0">
    <fb>2299107</fb>
    <v>12</v>
  </rv>
  <rv s="0">
    <fb>2668444</fb>
    <v>12</v>
  </rv>
  <rv s="2">
    <v>46</v>
    <v>10</v>
    <v>204</v>
    <v>7</v>
    <v>0</v>
    <v>Image of Wisconsin</v>
  </rv>
  <rv s="1">
    <v>536870912</v>
    <v>Milwaukee</v>
    <v>9fdb4bdb-6dd4-4dd1-9159-1e8abc73ab65</v>
    <v>en-US</v>
    <v>Map</v>
  </rv>
  <rv s="1">
    <v>805306368</v>
    <v>Tony Evers (Governor)</v>
    <v>a4d4fdcd-e9ac-4b23-8636-43a292c35b66</v>
    <v>en-US</v>
    <v>Generic</v>
  </rv>
  <rv s="1">
    <v>805306368</v>
    <v>Sara Rodriguez (Lieutenant governor)</v>
    <v>4d4d413b-6899-5243-5ea1-275db9b91d6a</v>
    <v>en-US</v>
    <v>Generic</v>
  </rv>
  <rv s="3">
    <v>54</v>
  </rv>
  <rv s="4">
    <v>https://www.bing.com/search?q=wisconsin&amp;form=skydnc</v>
    <v>Learn more on Bing</v>
  </rv>
  <rv s="0">
    <fb>776</fb>
    <v>13</v>
  </rv>
  <rv s="0">
    <fb>53357</fb>
    <v>13</v>
  </rv>
  <rv s="0">
    <fb>165800</fb>
    <v>13</v>
  </rv>
  <rv s="0">
    <fb>5893718</fb>
    <v>12</v>
  </rv>
  <rv s="0">
    <fb>0.156</fb>
    <v>15</v>
  </rv>
  <rv s="0">
    <fb>1.1000000000000001E-2</fb>
    <v>16</v>
  </rv>
  <rv s="0">
    <fb>0.27800000000000002</fb>
    <v>15</v>
  </rv>
  <rv s="0">
    <fb>0.91</fb>
    <v>15</v>
  </rv>
  <rv s="0">
    <fb>0.67099999999999993</fb>
    <v>15</v>
  </rv>
  <rv s="7">
    <v>#VALUE!</v>
    <v>en-US</v>
    <v>cb4d2853-06f4-4467-8e7c-4e31cbb35cb2</v>
    <v>536870912</v>
    <v>1</v>
    <v>207</v>
    <v>38</v>
    <v>Wisconsin</v>
    <v>8</v>
    <v>9</v>
    <v>Map</v>
    <v>10</v>
    <v>11</v>
    <v>US-WI</v>
    <v>1221</v>
    <v>1222</v>
    <v>1223</v>
    <v>5</v>
    <v>Wisconsin is a state in the upper Midwestern United States. Wisconsin is the 25th-largest state by total area and the 20th-most populous. It is bordered by Minnesota to the west, Iowa to the southwest, Illinois to the south, Lake Michigan to the ...</v>
    <v>1224</v>
    <v>1225</v>
    <v>1226</v>
    <v>1227</v>
    <v>1230</v>
    <v>1231</v>
    <v>1232</v>
    <v>1233</v>
    <v>1234</v>
    <v>Wisconsin</v>
    <v>1209</v>
    <v>1235</v>
    <v>32</v>
    <v>1236</v>
    <v>1237</v>
    <v>252</v>
    <v>1238</v>
    <v>551</v>
    <v>60</v>
    <v>1239</v>
    <v>551</v>
    <v>1240</v>
    <v>30</v>
    <v>66</v>
    <v>397</v>
    <v>224</v>
    <v>230</v>
    <v>956</v>
    <v>36</v>
    <v>Wisconsin</v>
    <v>mdp/vdpid/36684</v>
  </rv>
  <rv s="0">
    <fb>577737</fb>
    <v>0</v>
  </rv>
  <rv s="1">
    <v>536870912</v>
    <v>Wyoming</v>
    <v>bff03ad6-2b7f-400b-a76e-eb9fc4a93961</v>
    <v>en-US</v>
    <v>Map</v>
  </rv>
  <rv s="0">
    <fb>253348</fb>
    <v>12</v>
  </rv>
  <rv s="0">
    <fb>1727</fb>
    <v>12</v>
  </rv>
  <rv s="1">
    <v>536870912</v>
    <v>Cheyenne</v>
    <v>a690e71a-6bc8-a8dc-34d2-c7f6e8026d21</v>
    <v>en-US</v>
    <v>Map</v>
  </rv>
  <rv s="0">
    <fb>226865</fb>
    <v>12</v>
  </rv>
  <rv s="0">
    <fb>270600</fb>
    <v>12</v>
  </rv>
  <rv s="2">
    <v>47</v>
    <v>10</v>
    <v>208</v>
    <v>7</v>
    <v>0</v>
    <v>Image of Wyoming</v>
  </rv>
  <rv s="1">
    <v>805306368</v>
    <v>Mark Gordon (Governor)</v>
    <v>608fad8b-da2e-4675-9119-fd8812a3b598</v>
    <v>en-US</v>
    <v>Generic</v>
  </rv>
  <rv s="1">
    <v>805306368</v>
    <v>Chuck Gray (Secretary of state)</v>
    <v>3e3dd1e8-bff1-ea6b-4644-e56072599e5e</v>
    <v>en-US</v>
    <v>Generic</v>
  </rv>
  <rv s="3">
    <v>55</v>
  </rv>
  <rv s="4">
    <v>https://www.bing.com/search?q=Wyoming+state&amp;form=skydnc</v>
    <v>Learn more on Bing</v>
  </rv>
  <rv s="0">
    <fb>789</fb>
    <v>13</v>
  </rv>
  <rv s="0">
    <fb>58840</fb>
    <v>13</v>
  </rv>
  <rv s="0">
    <fb>194800</fb>
    <v>13</v>
  </rv>
  <rv s="0">
    <fb>576851</fb>
    <v>12</v>
  </rv>
  <rv s="0">
    <fb>2.7000000000000003E-2</fb>
    <v>16</v>
  </rv>
  <rv s="0">
    <fb>0.25700000000000001</fb>
    <v>15</v>
  </rv>
  <rv s="0">
    <fb>0.92700000000000005</fb>
    <v>15</v>
  </rv>
  <rv s="5">
    <v>#VALUE!</v>
    <v>en-US</v>
    <v>bff03ad6-2b7f-400b-a76e-eb9fc4a93961</v>
    <v>536870912</v>
    <v>1</v>
    <v>211</v>
    <v>6</v>
    <v>Wyoming</v>
    <v>8</v>
    <v>9</v>
    <v>Map</v>
    <v>10</v>
    <v>11</v>
    <v>US-WY</v>
    <v>1244</v>
    <v>1245</v>
    <v>1246</v>
    <v>5</v>
    <v>Wyoming is a state in the Mountain West subregion of the Western United States. It is bordered by Montana to the north and northwest, South Dakota and Nebraska to the east, Idaho to the west, Utah to the southwest, and Colorado to the south. ...</v>
    <v>1247</v>
    <v>1248</v>
    <v>1249</v>
    <v>1246</v>
    <v>1252</v>
    <v>1253</v>
    <v>1254</v>
    <v>1255</v>
    <v>1256</v>
    <v>Wyoming</v>
    <v>17</v>
    <v>604</v>
    <v>1257</v>
    <v>222</v>
    <v>529</v>
    <v>1258</v>
    <v>1120</v>
    <v>1259</v>
    <v>23</v>
    <v>684</v>
    <v>763</v>
    <v>908</v>
    <v>1119</v>
    <v>30</v>
    <v>228</v>
    <v>365</v>
    <v>99</v>
    <v>551</v>
    <v>1260</v>
    <v>1121</v>
    <v>Wyoming</v>
    <v>mdp/vdpid/36927</v>
  </rv>
</rvData>
</file>

<file path=xl/richData/rdrichvaluestructure.xml><?xml version="1.0" encoding="utf-8"?>
<rvStructures xmlns="http://schemas.microsoft.com/office/spreadsheetml/2017/richdata" count="11">
  <s t="_formattednumber">
    <k n="_Format" t="spb"/>
  </s>
  <s t="_linkedentity2">
    <k n="%EntityServiceId" t="i"/>
    <k n="_DisplayString" t="s"/>
    <k n="%EntityId" t="s"/>
    <k n="%EntityCulture" t="s"/>
    <k n="_Icon" t="s"/>
  </s>
  <s t="_webimage">
    <k n="WebImageIdentifier" t="i"/>
    <k n="_Provider" t="spb"/>
    <k n="Attribution" t="spb"/>
    <k n="CalcOrigin" t="i"/>
    <k n="ComputedImage" t="b"/>
    <k n="Text" t="s"/>
  </s>
  <s t="_array">
    <k n="array" t="a"/>
  </s>
  <s t="_hyperlink">
    <k n="Address" t="s"/>
    <k n="Text"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Building permits" t="r"/>
    <k n="Capital/Major City" t="r"/>
    <k n="Country/region" t="r"/>
    <k n="Description" t="s"/>
    <k n="Households" t="r"/>
    <k n="Housing units" t="r"/>
    <k n="Image" t="r"/>
    <k n="Largest city" t="r"/>
    <k n="Leader(s)" t="r"/>
    <k n="LearnMoreOnLink" t="r"/>
    <k n="Median gross rent" t="r"/>
    <k n="Median household income" t="r"/>
    <k n="Median value, owner-occupied housing units" t="r"/>
    <k n="Name" t="s"/>
    <k n="Official language" t="r"/>
    <k n="Persons per household" t="r"/>
    <k n="Population" t="r"/>
    <k n="Population change (%)" t="r"/>
    <k n="Population: Age 65+ (%)" t="r"/>
    <k n="Population: American Indian and Alaskan Native (%)" t="r"/>
    <k n="Population: Asian (%)" t="r"/>
    <k n="Population: Bachelor's degree or higher (%)" t="r"/>
    <k n="Population: Black or African American (%)" t="r"/>
    <k n="Population: Foreign born persons (%)" t="r"/>
    <k n="Population: High school graduate or higher (%)" t="r"/>
    <k n="Population: Hispanic or Latino (%)" t="r"/>
    <k n="Population: In civilian labor force (%)" t="r"/>
    <k n="Population: Native Hawaiian and Other Pacific Islander (%)" t="r"/>
    <k n="Population: Persons with a disability (%)" t="r"/>
    <k n="Population: Two or more races (%)" t="r"/>
    <k n="Population: Under age 18 (%)" t="r"/>
    <k n="Population: Under age 5 (%)" t="r"/>
    <k n="Population: White (%)"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Building permits" t="r"/>
    <k n="Capital/Major City" t="r"/>
    <k n="Country/region" t="r"/>
    <k n="Description" t="s"/>
    <k n="Households" t="r"/>
    <k n="Housing units" t="r"/>
    <k n="Image" t="r"/>
    <k n="Largest city" t="r"/>
    <k n="Leader(s)" t="r"/>
    <k n="LearnMoreOnLink" t="r"/>
    <k n="Median gross rent" t="r"/>
    <k n="Median household income" t="r"/>
    <k n="Median value, owner-occupied housing units" t="r"/>
    <k n="Name" t="s"/>
    <k n="Official language" t="r"/>
    <k n="Persons per household" t="r"/>
    <k n="Population" t="r"/>
    <k n="Population change (%)" t="r"/>
    <k n="Population: Age 65+ (%)" t="r"/>
    <k n="Population: American Indian and Alaskan Native (%)" t="r"/>
    <k n="Population: Asian (%)" t="r"/>
    <k n="Population: Bachelor's degree or higher (%)" t="r"/>
    <k n="Population: Black or African American (%)" t="r"/>
    <k n="Population: Foreign born persons (%)" t="r"/>
    <k n="Population: High school graduate or higher (%)" t="r"/>
    <k n="Population: Hispanic or Latino (%)" t="r"/>
    <k n="Population: In civilian labor force (%)" t="r"/>
    <k n="Population: Native Hawaiian and Other Pacific Islander (%)" t="r"/>
    <k n="Population: Persons with a disability (%)" t="r"/>
    <k n="Population: Two or more races (%)" t="r"/>
    <k n="Population: Under age 18 (%)" t="r"/>
    <k n="Population: Under age 5 (%)" t="r"/>
    <k n="Population: White (%)"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Building permits" t="r"/>
    <k n="Capital/Major City" t="r"/>
    <k n="Country/region" t="r"/>
    <k n="Description" t="s"/>
    <k n="Households" t="r"/>
    <k n="Housing units" t="r"/>
    <k n="Image" t="r"/>
    <k n="Largest city" t="r"/>
    <k n="Leader(s)" t="r"/>
    <k n="LearnMoreOnLink" t="r"/>
    <k n="Median gross rent" t="r"/>
    <k n="Median household income" t="r"/>
    <k n="Median value, owner-occupied housing units" t="r"/>
    <k n="Name" t="s"/>
    <k n="Persons per household" t="r"/>
    <k n="Population" t="r"/>
    <k n="Population change (%)" t="r"/>
    <k n="Population: Age 65+ (%)" t="r"/>
    <k n="Population: American Indian and Alaskan Native (%)" t="r"/>
    <k n="Population: Asian (%)" t="r"/>
    <k n="Population: Bachelor's degree or higher (%)" t="r"/>
    <k n="Population: Black or African American (%)" t="r"/>
    <k n="Population: Foreign born persons (%)" t="r"/>
    <k n="Population: High school graduate or higher (%)" t="r"/>
    <k n="Population: Hispanic or Latino (%)" t="r"/>
    <k n="Population: In civilian labor force (%)" t="r"/>
    <k n="Population: Native Hawaiian and Other Pacific Islander (%)" t="r"/>
    <k n="Population: Persons with a disability (%)" t="r"/>
    <k n="Population: Two or more races (%)" t="r"/>
    <k n="Population: Under age 18 (%)" t="r"/>
    <k n="Population: Under age 5 (%)" t="r"/>
    <k n="Population: White (%)"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Building permits" t="r"/>
    <k n="Capital/Major City" t="r"/>
    <k n="Country/region" t="r"/>
    <k n="Description" t="s"/>
    <k n="Households" t="r"/>
    <k n="Housing units" t="r"/>
    <k n="Image" t="r"/>
    <k n="Largest city" t="r"/>
    <k n="Leader(s)" t="r"/>
    <k n="LearnMoreOnLink" t="r"/>
    <k n="Median gross rent" t="r"/>
    <k n="Median household income" t="r"/>
    <k n="Median value, owner-occupied housing units" t="r"/>
    <k n="Name" t="s"/>
    <k n="Persons per household" t="r"/>
    <k n="Population" t="r"/>
    <k n="Population change (%)" t="r"/>
    <k n="Population: Age 65+ (%)" t="r"/>
    <k n="Population: American Indian and Alaskan Native (%)" t="r"/>
    <k n="Population: Asian (%)" t="r"/>
    <k n="Population: Bachelor's degree or higher (%)" t="r"/>
    <k n="Population: Black or African American (%)" t="r"/>
    <k n="Population: Foreign born persons (%)" t="r"/>
    <k n="Population: High school graduate or higher (%)" t="r"/>
    <k n="Population: Hispanic or Latino (%)" t="r"/>
    <k n="Population: In civilian labor force (%)" t="r"/>
    <k n="Population: Persons with a disability (%)" t="r"/>
    <k n="Population: Two or more races (%)" t="r"/>
    <k n="Population: Under age 18 (%)" t="r"/>
    <k n="Population: Under age 5 (%)" t="r"/>
    <k n="Population: White (%)"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Building permits" t="r"/>
    <k n="Capital/Major City" t="r"/>
    <k n="Country/region" t="r"/>
    <k n="Description" t="s"/>
    <k n="Households" t="r"/>
    <k n="Housing units" t="r"/>
    <k n="Image" t="r"/>
    <k n="Largest city" t="r"/>
    <k n="Leader(s)" t="r"/>
    <k n="LearnMoreOnLink" t="r"/>
    <k n="Median gross rent" t="r"/>
    <k n="Median household income" t="r"/>
    <k n="Median value, owner-occupied housing units" t="r"/>
    <k n="Name" t="s"/>
    <k n="Official language" t="r"/>
    <k n="Persons per household" t="r"/>
    <k n="Population" t="r"/>
    <k n="Population change (%)" t="r"/>
    <k n="Population: Age 65+ (%)" t="r"/>
    <k n="Population: American Indian and Alaskan Native (%)" t="r"/>
    <k n="Population: Asian (%)" t="r"/>
    <k n="Population: Bachelor's degree or higher (%)" t="r"/>
    <k n="Population: Black or African American (%)" t="r"/>
    <k n="Population: Foreign born persons (%)" t="r"/>
    <k n="Population: High school graduate or higher (%)" t="r"/>
    <k n="Population: Hispanic or Latino (%)" t="r"/>
    <k n="Population: In civilian labor force (%)" t="r"/>
    <k n="Population: Persons with a disability (%)" t="r"/>
    <k n="Population: Two or more races (%)" t="r"/>
    <k n="Population: Under age 18 (%)" t="r"/>
    <k n="Population: Under age 5 (%)" t="r"/>
    <k n="Population: White (%)"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Building permits" t="r"/>
    <k n="Capital/Major City" t="r"/>
    <k n="Country/region" t="r"/>
    <k n="Description" t="s"/>
    <k n="Households" t="r"/>
    <k n="Housing units" t="r"/>
    <k n="Image" t="r"/>
    <k n="Largest city" t="r"/>
    <k n="Leader(s)" t="r"/>
    <k n="LearnMoreOnLink" t="r"/>
    <k n="Median gross rent" t="r"/>
    <k n="Median household income" t="r"/>
    <k n="Median value, owner-occupied housing units" t="r"/>
    <k n="Name" t="s"/>
    <k n="Persons per household" t="r"/>
    <k n="Population" t="r"/>
    <k n="Population change (%)" t="r"/>
    <k n="Population: Age 65+ (%)" t="r"/>
    <k n="Population: American Indian and Alaskan Native (%)" t="r"/>
    <k n="Population: Asian (%)" t="r"/>
    <k n="Population: Bachelor's degree or higher (%)" t="r"/>
    <k n="Population: Black or African American (%)" t="r"/>
    <k n="Population: Foreign born persons (%)" t="r"/>
    <k n="Population: High school graduate or higher (%)" t="r"/>
    <k n="Population: Hispanic or Latino (%)" t="r"/>
    <k n="Population: In civilian labor force (%)" t="r"/>
    <k n="Population: Native Hawaiian and Other Pacific Islander (%)" t="r"/>
    <k n="Population: Persons with a disability (%)" t="r"/>
    <k n="Population: Two or more races (%)" t="r"/>
    <k n="Population: Under age 18 (%)" t="r"/>
    <k n="Population: Under age 5 (%)" t="r"/>
    <k n="Population: White (%)" t="r"/>
    <k n="UniqueName" t="s"/>
    <k n="VDPID/VSID" t="s"/>
  </s>
</rvStructures>
</file>

<file path=xl/richData/rdsupportingpropertybag.xml><?xml version="1.0" encoding="utf-8"?>
<supportingPropertyBags xmlns="http://schemas.microsoft.com/office/spreadsheetml/2017/richdata2">
  <spbArrays count="6">
    <a count="50">
      <v t="s">%EntityServiceId</v>
      <v t="s">%IsRefreshable</v>
      <v t="s">%EntityCulture</v>
      <v t="s">%EntityId</v>
      <v t="s">_Icon</v>
      <v t="s">_Provider</v>
      <v t="s">_Attribution</v>
      <v t="s">_Display</v>
      <v t="s">Name</v>
      <v t="s">_Format</v>
      <v t="s">Capital/Major City</v>
      <v t="s">Leader(s)</v>
      <v t="s">Country/region</v>
      <v t="s">_SubLabel</v>
      <v t="s">Population</v>
      <v t="s">Area</v>
      <v t="s">Abbreviation</v>
      <v t="s">Largest city</v>
      <v t="s">Official language</v>
      <v t="s">Population change (%)</v>
      <v t="s">Households</v>
      <v t="s">Housing units</v>
      <v t="s">Persons per household</v>
      <v t="s">Median household income</v>
      <v t="s">Median value, owner-occupied housing units</v>
      <v t="s">Median gross rent</v>
      <v t="s">Building permits</v>
      <v t="s">Population: Under age 5 (%)</v>
      <v t="s">Population: Under age 18 (%)</v>
      <v t="s">Population: Age 65+ (%)</v>
      <v t="s">Population: Persons with a disability (%)</v>
      <v t="s">Population: Bachelor's degree or higher (%)</v>
      <v t="s">Population: High school graduate or higher (%)</v>
      <v t="s">Population: In civilian labor force (%)</v>
      <v t="s">Population: Foreign born persons (%)</v>
      <v t="s">Population: American Indian and Alaskan Native (%)</v>
      <v t="s">Population: Asian (%)</v>
      <v t="s">Population: Black or African American (%)</v>
      <v t="s">Population: Hispanic or Latino (%)</v>
      <v t="s">Population: Native Hawaiian and Other Pacific Islander (%)</v>
      <v t="s">Population: White (%)</v>
      <v t="s">Population: Two or more races (%)</v>
      <v t="s">Time zone(s)</v>
      <v t="s">_Flags</v>
      <v t="s">VDPID/VSID</v>
      <v t="s">UniqueName</v>
      <v t="s">_DisplayString</v>
      <v t="s">LearnMoreOnLink</v>
      <v t="s">Image</v>
      <v t="s">Description</v>
    </a>
    <a count="49">
      <v t="s">%EntityServiceId</v>
      <v t="s">%IsRefreshable</v>
      <v t="s">%EntityCulture</v>
      <v t="s">%EntityId</v>
      <v t="s">_Icon</v>
      <v t="s">_Provider</v>
      <v t="s">_Attribution</v>
      <v t="s">_Display</v>
      <v t="s">Name</v>
      <v t="s">_Format</v>
      <v t="s">Capital/Major City</v>
      <v t="s">Leader(s)</v>
      <v t="s">Country/region</v>
      <v t="s">_SubLabel</v>
      <v t="s">Population</v>
      <v t="s">Area</v>
      <v t="s">Abbreviation</v>
      <v t="s">Largest city</v>
      <v t="s">Official language</v>
      <v t="s">Population change (%)</v>
      <v t="s">Households</v>
      <v t="s">Housing units</v>
      <v t="s">Persons per household</v>
      <v t="s">Median household income</v>
      <v t="s">Median value, owner-occupied housing units</v>
      <v t="s">Median gross rent</v>
      <v t="s">Building permits</v>
      <v t="s">Population: Under age 5 (%)</v>
      <v t="s">Population: Under age 18 (%)</v>
      <v t="s">Population: Age 65+ (%)</v>
      <v t="s">Population: Persons with a disability (%)</v>
      <v t="s">Population: Bachelor's degree or higher (%)</v>
      <v t="s">Population: High school graduate or higher (%)</v>
      <v t="s">Population: In civilian labor force (%)</v>
      <v t="s">Population: Foreign born persons (%)</v>
      <v t="s">Population: American Indian and Alaskan Native (%)</v>
      <v t="s">Population: Asian (%)</v>
      <v t="s">Population: Black or African American (%)</v>
      <v t="s">Population: Hispanic or Latino (%)</v>
      <v t="s">Population: Native Hawaiian and Other Pacific Islander (%)</v>
      <v t="s">Population: White (%)</v>
      <v t="s">Population: Two or more races (%)</v>
      <v t="s">_Flags</v>
      <v t="s">VDPID/VSID</v>
      <v t="s">UniqueName</v>
      <v t="s">_DisplayString</v>
      <v t="s">LearnMoreOnLink</v>
      <v t="s">Image</v>
      <v t="s">Description</v>
    </a>
    <a count="49">
      <v t="s">%EntityServiceId</v>
      <v t="s">%IsRefreshable</v>
      <v t="s">%EntityCulture</v>
      <v t="s">%EntityId</v>
      <v t="s">_Icon</v>
      <v t="s">_Provider</v>
      <v t="s">_Attribution</v>
      <v t="s">_Display</v>
      <v t="s">Name</v>
      <v t="s">_Format</v>
      <v t="s">Capital/Major City</v>
      <v t="s">Leader(s)</v>
      <v t="s">Country/region</v>
      <v t="s">_SubLabel</v>
      <v t="s">Population</v>
      <v t="s">Area</v>
      <v t="s">Abbreviation</v>
      <v t="s">Largest city</v>
      <v t="s">Population change (%)</v>
      <v t="s">Households</v>
      <v t="s">Housing units</v>
      <v t="s">Persons per household</v>
      <v t="s">Median household income</v>
      <v t="s">Median value, owner-occupied housing units</v>
      <v t="s">Median gross rent</v>
      <v t="s">Building permits</v>
      <v t="s">Population: Under age 5 (%)</v>
      <v t="s">Population: Under age 18 (%)</v>
      <v t="s">Population: Age 65+ (%)</v>
      <v t="s">Population: Persons with a disability (%)</v>
      <v t="s">Population: Bachelor's degree or higher (%)</v>
      <v t="s">Population: High school graduate or higher (%)</v>
      <v t="s">Population: In civilian labor force (%)</v>
      <v t="s">Population: Foreign born persons (%)</v>
      <v t="s">Population: American Indian and Alaskan Native (%)</v>
      <v t="s">Population: Asian (%)</v>
      <v t="s">Population: Black or African American (%)</v>
      <v t="s">Population: Hispanic or Latino (%)</v>
      <v t="s">Population: Native Hawaiian and Other Pacific Islander (%)</v>
      <v t="s">Population: White (%)</v>
      <v t="s">Population: Two or more races (%)</v>
      <v t="s">Time zone(s)</v>
      <v t="s">_Flags</v>
      <v t="s">VDPID/VSID</v>
      <v t="s">UniqueName</v>
      <v t="s">_DisplayString</v>
      <v t="s">LearnMoreOnLink</v>
      <v t="s">Image</v>
      <v t="s">Description</v>
    </a>
    <a count="48">
      <v t="s">%EntityServiceId</v>
      <v t="s">%IsRefreshable</v>
      <v t="s">%EntityCulture</v>
      <v t="s">%EntityId</v>
      <v t="s">_Icon</v>
      <v t="s">_Provider</v>
      <v t="s">_Attribution</v>
      <v t="s">_Display</v>
      <v t="s">Name</v>
      <v t="s">_Format</v>
      <v t="s">Capital/Major City</v>
      <v t="s">Leader(s)</v>
      <v t="s">Country/region</v>
      <v t="s">_SubLabel</v>
      <v t="s">Population</v>
      <v t="s">Area</v>
      <v t="s">Abbreviation</v>
      <v t="s">Largest city</v>
      <v t="s">Population change (%)</v>
      <v t="s">Households</v>
      <v t="s">Housing units</v>
      <v t="s">Persons per household</v>
      <v t="s">Median household income</v>
      <v t="s">Median value, owner-occupied housing units</v>
      <v t="s">Median gross rent</v>
      <v t="s">Building permits</v>
      <v t="s">Population: Under age 5 (%)</v>
      <v t="s">Population: Under age 18 (%)</v>
      <v t="s">Population: Age 65+ (%)</v>
      <v t="s">Population: Persons with a disability (%)</v>
      <v t="s">Population: Bachelor's degree or higher (%)</v>
      <v t="s">Population: High school graduate or higher (%)</v>
      <v t="s">Population: In civilian labor force (%)</v>
      <v t="s">Population: Foreign born persons (%)</v>
      <v t="s">Population: American Indian and Alaskan Native (%)</v>
      <v t="s">Population: Asian (%)</v>
      <v t="s">Population: Black or African American (%)</v>
      <v t="s">Population: Hispanic or Latino (%)</v>
      <v t="s">Population: White (%)</v>
      <v t="s">Population: Two or more races (%)</v>
      <v t="s">Time zone(s)</v>
      <v t="s">_Flags</v>
      <v t="s">VDPID/VSID</v>
      <v t="s">UniqueName</v>
      <v t="s">_DisplayString</v>
      <v t="s">LearnMoreOnLink</v>
      <v t="s">Image</v>
      <v t="s">Description</v>
    </a>
    <a count="49">
      <v t="s">%EntityServiceId</v>
      <v t="s">%IsRefreshable</v>
      <v t="s">%EntityCulture</v>
      <v t="s">%EntityId</v>
      <v t="s">_Icon</v>
      <v t="s">_Provider</v>
      <v t="s">_Attribution</v>
      <v t="s">_Display</v>
      <v t="s">Name</v>
      <v t="s">_Format</v>
      <v t="s">Capital/Major City</v>
      <v t="s">Leader(s)</v>
      <v t="s">Country/region</v>
      <v t="s">_SubLabel</v>
      <v t="s">Population</v>
      <v t="s">Area</v>
      <v t="s">Abbreviation</v>
      <v t="s">Largest city</v>
      <v t="s">Official language</v>
      <v t="s">Population change (%)</v>
      <v t="s">Households</v>
      <v t="s">Housing units</v>
      <v t="s">Persons per household</v>
      <v t="s">Median household income</v>
      <v t="s">Median value, owner-occupied housing units</v>
      <v t="s">Median gross rent</v>
      <v t="s">Building permits</v>
      <v t="s">Population: Under age 5 (%)</v>
      <v t="s">Population: Under age 18 (%)</v>
      <v t="s">Population: Age 65+ (%)</v>
      <v t="s">Population: Persons with a disability (%)</v>
      <v t="s">Population: Bachelor's degree or higher (%)</v>
      <v t="s">Population: High school graduate or higher (%)</v>
      <v t="s">Population: In civilian labor force (%)</v>
      <v t="s">Population: Foreign born persons (%)</v>
      <v t="s">Population: American Indian and Alaskan Native (%)</v>
      <v t="s">Population: Asian (%)</v>
      <v t="s">Population: Black or African American (%)</v>
      <v t="s">Population: Hispanic or Latino (%)</v>
      <v t="s">Population: White (%)</v>
      <v t="s">Population: Two or more races (%)</v>
      <v t="s">Time zone(s)</v>
      <v t="s">_Flags</v>
      <v t="s">VDPID/VSID</v>
      <v t="s">UniqueName</v>
      <v t="s">_DisplayString</v>
      <v t="s">LearnMoreOnLink</v>
      <v t="s">Image</v>
      <v t="s">Description</v>
    </a>
    <a count="48">
      <v t="s">%EntityServiceId</v>
      <v t="s">%IsRefreshable</v>
      <v t="s">%EntityCulture</v>
      <v t="s">%EntityId</v>
      <v t="s">_Icon</v>
      <v t="s">_Provider</v>
      <v t="s">_Attribution</v>
      <v t="s">_Display</v>
      <v t="s">Name</v>
      <v t="s">_Format</v>
      <v t="s">Capital/Major City</v>
      <v t="s">Leader(s)</v>
      <v t="s">Country/region</v>
      <v t="s">_SubLabel</v>
      <v t="s">Population</v>
      <v t="s">Area</v>
      <v t="s">Abbreviation</v>
      <v t="s">Largest city</v>
      <v t="s">Population change (%)</v>
      <v t="s">Households</v>
      <v t="s">Housing units</v>
      <v t="s">Persons per household</v>
      <v t="s">Median household income</v>
      <v t="s">Median value, owner-occupied housing units</v>
      <v t="s">Median gross rent</v>
      <v t="s">Building permits</v>
      <v t="s">Population: Under age 5 (%)</v>
      <v t="s">Population: Under age 18 (%)</v>
      <v t="s">Population: Age 65+ (%)</v>
      <v t="s">Population: Persons with a disability (%)</v>
      <v t="s">Population: Bachelor's degree or higher (%)</v>
      <v t="s">Population: High school graduate or higher (%)</v>
      <v t="s">Population: In civilian labor force (%)</v>
      <v t="s">Population: Foreign born persons (%)</v>
      <v t="s">Population: American Indian and Alaskan Native (%)</v>
      <v t="s">Population: Asian (%)</v>
      <v t="s">Population: Black or African American (%)</v>
      <v t="s">Population: Hispanic or Latino (%)</v>
      <v t="s">Population: Native Hawaiian and Other Pacific Islander (%)</v>
      <v t="s">Population: White (%)</v>
      <v t="s">Population: Two or more races (%)</v>
      <v t="s">_Flags</v>
      <v t="s">VDPID/VSID</v>
      <v t="s">UniqueName</v>
      <v t="s">_DisplayString</v>
      <v t="s">LearnMoreOnLink</v>
      <v t="s">Image</v>
      <v t="s">Description</v>
    </a>
  </spbArrays>
  <spbData count="212">
    <spb s="0">
      <v>1</v>
    </spb>
    <spb s="1">
      <v xml:space="preserve">Wikipedia	</v>
      <v xml:space="preserve">CC BY-SA 3.0	</v>
      <v xml:space="preserve">https://en.wikipedia.org/wiki/Alabama	</v>
      <v xml:space="preserve">https://creativecommons.org/licenses/by-sa/3.0	</v>
    </spb>
    <spb s="1">
      <v xml:space="preserve">US Census	</v>
      <v xml:space="preserve">	</v>
      <v xml:space="preserve">https://www.census.gov/popest/data/state/asrh/2014/files/SC-EST2014-AGESEX-CIV.csv	</v>
      <v xml:space="preserve">	</v>
    </spb>
    <spb s="1">
      <v xml:space="preserve">Wikipedia	</v>
      <v xml:space="preserve">CC-BY-SA	</v>
      <v xml:space="preserve">http://en.wikipedia.org/wiki/Alabama	</v>
      <v xml:space="preserve">http://creativecommons.org/licenses/by-sa/3.0/	</v>
    </spb>
    <spb s="1">
      <v xml:space="preserve">Wikipedia	US Census	US Census	</v>
      <v xml:space="preserve">CC-BY-SA			</v>
      <v xml:space="preserve">http://en.wikipedia.org/wiki/Alabama	https://www.census.gov/popest/data/state/asrh/2014/files/SC-EST2014-AGESEX-CIV.csv	http://www.census.gov/quickfacts/table/WTN220212/01	</v>
      <v xml:space="preserve">http://creativecommons.org/licenses/by-sa/3.0/			</v>
    </spb>
    <spb s="2">
      <v>1</v>
      <v>1</v>
      <v>2</v>
      <v>1</v>
      <v>1</v>
      <v>1</v>
      <v>3</v>
      <v>1</v>
      <v>2</v>
      <v>1</v>
      <v>2</v>
      <v>4</v>
      <v>1</v>
      <v>2</v>
      <v>2</v>
      <v>2</v>
      <v>2</v>
      <v>4</v>
      <v>2</v>
      <v>2</v>
      <v>2</v>
      <v>2</v>
      <v>2</v>
      <v>2</v>
      <v>2</v>
      <v>2</v>
      <v>2</v>
      <v>4</v>
      <v>2</v>
      <v>2</v>
      <v>2</v>
      <v>2</v>
    </spb>
    <spb s="3">
      <v>0</v>
      <v>Name</v>
      <v>LearnMoreOnLink</v>
    </spb>
    <spb s="4">
      <v>0</v>
      <v>0</v>
      <v>0</v>
    </spb>
    <spb s="5">
      <v>7</v>
      <v>7</v>
      <v>7</v>
    </spb>
    <spb s="6">
      <v>2</v>
      <v>3</v>
    </spb>
    <spb s="7">
      <v>https://www.bing.com</v>
      <v>https://www.bing.com/th?id=Ga%5Cbing_yt.png&amp;w=100&amp;h=40&amp;c=0&amp;pid=0.1</v>
      <v>Powered by Bing</v>
    </spb>
    <spb s="8">
      <v>square km</v>
      <v>2015</v>
      <v>2020</v>
      <v>2016</v>
      <v>2016</v>
      <v>2015</v>
      <v>2015</v>
      <v>2010, 2016</v>
      <v>persons (2015)</v>
      <v>persons (2015)</v>
      <v>2015</v>
      <v>2015</v>
      <v>2015</v>
      <v>2015</v>
      <v>persons (2015)</v>
      <v>persons (2015)</v>
      <v>2015</v>
      <v>persons age 16+, 2015</v>
      <v>persons (2015)</v>
      <v>under age 65, 2015</v>
      <v>2015</v>
      <v>persons age 25+, 2015</v>
      <v>persons (2015)</v>
      <v>persons (2015)</v>
      <v>persons (2015)</v>
    </spb>
    <spb s="0">
      <v>4</v>
    </spb>
    <spb s="0">
      <v>5</v>
    </spb>
    <spb s="0">
      <v>6</v>
    </spb>
    <spb s="0">
      <v>7</v>
    </spb>
    <spb s="0">
      <v>8</v>
    </spb>
    <spb s="1">
      <v xml:space="preserve">Wikipedia	</v>
      <v xml:space="preserve">CC BY-SA 3.0	</v>
      <v xml:space="preserve">https://en.wikipedia.org/wiki/Arizona	</v>
      <v xml:space="preserve">https://creativecommons.org/licenses/by-sa/3.0	</v>
    </spb>
    <spb s="1">
      <v xml:space="preserve">Wikipedia	</v>
      <v xml:space="preserve">CC-BY-SA	</v>
      <v xml:space="preserve">http://en.wikipedia.org/wiki/Arizona	</v>
      <v xml:space="preserve">http://creativecommons.org/licenses/by-sa/3.0/	</v>
    </spb>
    <spb s="1">
      <v xml:space="preserve">Wikipedia	US Census	US Census	</v>
      <v xml:space="preserve">CC-BY-SA			</v>
      <v xml:space="preserve">http://en.wikipedia.org/wiki/Arizona	https://www.census.gov/popest/data/state/asrh/2014/files/SC-EST2014-AGESEX-CIV.csv	http://www.census.gov/quickfacts/table/age775215/04	</v>
      <v xml:space="preserve">http://creativecommons.org/licenses/by-sa/3.0/			</v>
    </spb>
    <spb s="2">
      <v>17</v>
      <v>17</v>
      <v>2</v>
      <v>17</v>
      <v>17</v>
      <v>17</v>
      <v>18</v>
      <v>17</v>
      <v>2</v>
      <v>17</v>
      <v>2</v>
      <v>19</v>
      <v>17</v>
      <v>2</v>
      <v>2</v>
      <v>2</v>
      <v>2</v>
      <v>19</v>
      <v>2</v>
      <v>2</v>
      <v>2</v>
      <v>2</v>
      <v>2</v>
      <v>2</v>
      <v>2</v>
      <v>2</v>
      <v>2</v>
      <v>19</v>
      <v>2</v>
      <v>2</v>
      <v>2</v>
      <v>2</v>
    </spb>
    <spb s="3">
      <v>1</v>
      <v>Name</v>
      <v>LearnMoreOnLink</v>
    </spb>
    <spb s="1">
      <v xml:space="preserve">Wikipedia	</v>
      <v xml:space="preserve">CC BY-SA 3.0	</v>
      <v xml:space="preserve">https://en.wikipedia.org/wiki/Arkansas	</v>
      <v xml:space="preserve">https://creativecommons.org/licenses/by-sa/3.0	</v>
    </spb>
    <spb s="1">
      <v xml:space="preserve">Wikipedia	</v>
      <v xml:space="preserve">CC-BY-SA	</v>
      <v xml:space="preserve">http://en.wikipedia.org/wiki/Arkansas	</v>
      <v xml:space="preserve">http://creativecommons.org/licenses/by-sa/3.0/	</v>
    </spb>
    <spb s="1">
      <v xml:space="preserve">Wikipedia	US Census	US Census	</v>
      <v xml:space="preserve">CC-BY-SA			</v>
      <v xml:space="preserve">http://en.wikipedia.org/wiki/Arkansas	https://www.census.gov/popest/data/state/asrh/2014/files/SC-EST2014-AGESEX-CIV.csv	http://www.census.gov/quickfacts/table/VET605214/05	</v>
      <v xml:space="preserve">http://creativecommons.org/licenses/by-sa/3.0/			</v>
    </spb>
    <spb s="2">
      <v>22</v>
      <v>22</v>
      <v>2</v>
      <v>22</v>
      <v>22</v>
      <v>22</v>
      <v>23</v>
      <v>22</v>
      <v>2</v>
      <v>22</v>
      <v>2</v>
      <v>24</v>
      <v>22</v>
      <v>2</v>
      <v>2</v>
      <v>2</v>
      <v>2</v>
      <v>24</v>
      <v>2</v>
      <v>2</v>
      <v>2</v>
      <v>2</v>
      <v>2</v>
      <v>2</v>
      <v>2</v>
      <v>2</v>
      <v>2</v>
      <v>24</v>
      <v>2</v>
      <v>2</v>
      <v>2</v>
      <v>2</v>
    </spb>
    <spb s="1">
      <v xml:space="preserve">Wikipedia	</v>
      <v xml:space="preserve">CC BY-SA 3.0	</v>
      <v xml:space="preserve">https://en.wikipedia.org/wiki/California	</v>
      <v xml:space="preserve">https://creativecommons.org/licenses/by-sa/3.0	</v>
    </spb>
    <spb s="1">
      <v xml:space="preserve">Wikipedia	</v>
      <v xml:space="preserve">CC-BY-SA	</v>
      <v xml:space="preserve">http://en.wikipedia.org/wiki/California	</v>
      <v xml:space="preserve">http://creativecommons.org/licenses/by-sa/3.0/	</v>
    </spb>
    <spb s="1">
      <v xml:space="preserve">Wikipedia	US Census	US Census	</v>
      <v xml:space="preserve">CC-BY-SA			</v>
      <v xml:space="preserve">http://en.wikipedia.org/wiki/California	https://www.census.gov/popest/data/state/asrh/2014/files/SC-EST2014-AGESEX-CIV.csv	http://www.census.gov/quickfacts/table/VET605214/06	</v>
      <v xml:space="preserve">http://creativecommons.org/licenses/by-sa/3.0/			</v>
    </spb>
    <spb s="2">
      <v>26</v>
      <v>26</v>
      <v>2</v>
      <v>26</v>
      <v>26</v>
      <v>26</v>
      <v>27</v>
      <v>26</v>
      <v>2</v>
      <v>26</v>
      <v>2</v>
      <v>28</v>
      <v>26</v>
      <v>2</v>
      <v>2</v>
      <v>2</v>
      <v>2</v>
      <v>28</v>
      <v>2</v>
      <v>2</v>
      <v>2</v>
      <v>2</v>
      <v>2</v>
      <v>2</v>
      <v>2</v>
      <v>2</v>
      <v>2</v>
      <v>28</v>
      <v>2</v>
      <v>2</v>
      <v>2</v>
      <v>2</v>
    </spb>
    <spb s="1">
      <v xml:space="preserve">Wikipedia	</v>
      <v xml:space="preserve">CC BY-SA 3.0	</v>
      <v xml:space="preserve">https://en.wikipedia.org/wiki/Colorado	</v>
      <v xml:space="preserve">https://creativecommons.org/licenses/by-sa/3.0	</v>
    </spb>
    <spb s="1">
      <v xml:space="preserve">Wikipedia	</v>
      <v xml:space="preserve">CC-BY-SA	</v>
      <v xml:space="preserve">http://en.wikipedia.org/wiki/Colorado	</v>
      <v xml:space="preserve">http://creativecommons.org/licenses/by-sa/3.0/	</v>
    </spb>
    <spb s="1">
      <v xml:space="preserve">Wikipedia	US Census	US Census	</v>
      <v xml:space="preserve">CC-BY-SA			</v>
      <v xml:space="preserve">http://en.wikipedia.org/wiki/Colorado	https://www.census.gov/popest/data/state/asrh/2014/files/SC-EST2014-AGESEX-CIV.csv	http://www.census.gov/quickfacts/table/WTN220212/08	</v>
      <v xml:space="preserve">http://creativecommons.org/licenses/by-sa/3.0/			</v>
    </spb>
    <spb s="2">
      <v>30</v>
      <v>30</v>
      <v>2</v>
      <v>30</v>
      <v>30</v>
      <v>30</v>
      <v>31</v>
      <v>30</v>
      <v>2</v>
      <v>30</v>
      <v>2</v>
      <v>32</v>
      <v>30</v>
      <v>2</v>
      <v>2</v>
      <v>2</v>
      <v>2</v>
      <v>32</v>
      <v>2</v>
      <v>2</v>
      <v>2</v>
      <v>2</v>
      <v>2</v>
      <v>2</v>
      <v>2</v>
      <v>2</v>
      <v>2</v>
      <v>32</v>
      <v>2</v>
      <v>2</v>
      <v>2</v>
      <v>2</v>
    </spb>
    <spb s="1">
      <v xml:space="preserve">Wikipedia	</v>
      <v xml:space="preserve">CC BY-SA 3.0	</v>
      <v xml:space="preserve">https://en.wikipedia.org/wiki/Connecticut	</v>
      <v xml:space="preserve">https://creativecommons.org/licenses/by-sa/3.0	</v>
    </spb>
    <spb s="1">
      <v xml:space="preserve">Wikipedia	</v>
      <v xml:space="preserve">CC-BY-SA	</v>
      <v xml:space="preserve">http://en.wikipedia.org/wiki/Connecticut	</v>
      <v xml:space="preserve">http://creativecommons.org/licenses/by-sa/3.0/	</v>
    </spb>
    <spb s="1">
      <v xml:space="preserve">Wikipedia	US Census	Bookdepository	</v>
      <v xml:space="preserve">CC-BY-SA			</v>
      <v xml:space="preserve">http://en.wikipedia.org/wiki/Connecticut	https://www.census.gov/popest/data/state/asrh/2014/files/SC-EST2014-AGESEX-CIV.csv	https://www.bookdepository.com/author/Etc-Connecticut-Laws	</v>
      <v xml:space="preserve">http://creativecommons.org/licenses/by-sa/3.0/			</v>
    </spb>
    <spb s="2">
      <v>34</v>
      <v>34</v>
      <v>2</v>
      <v>34</v>
      <v>34</v>
      <v>34</v>
      <v>35</v>
      <v>34</v>
      <v>2</v>
      <v>34</v>
      <v>2</v>
      <v>36</v>
      <v>34</v>
      <v>2</v>
      <v>2</v>
      <v>2</v>
      <v>2</v>
      <v>36</v>
      <v>2</v>
      <v>2</v>
      <v>2</v>
      <v>2</v>
      <v>2</v>
      <v>2</v>
      <v>2</v>
      <v>2</v>
      <v>2</v>
      <v>36</v>
      <v>2</v>
      <v>2</v>
      <v>2</v>
      <v>2</v>
    </spb>
    <spb s="3">
      <v>2</v>
      <v>Name</v>
      <v>LearnMoreOnLink</v>
    </spb>
    <spb s="1">
      <v xml:space="preserve">Wikipedia	</v>
      <v xml:space="preserve">CC BY-SA 3.0	</v>
      <v xml:space="preserve">https://en.wikipedia.org/wiki/Delaware	</v>
      <v xml:space="preserve">https://creativecommons.org/licenses/by-sa/3.0	</v>
    </spb>
    <spb s="1">
      <v xml:space="preserve">Wikipedia	</v>
      <v xml:space="preserve">CC-BY-SA	</v>
      <v xml:space="preserve">http://en.wikipedia.org/wiki/Delaware	</v>
      <v xml:space="preserve">http://creativecommons.org/licenses/by-sa/3.0/	</v>
    </spb>
    <spb s="1">
      <v xml:space="preserve">Wikipedia	US Census	US Census	</v>
      <v xml:space="preserve">CC-BY-SA			</v>
      <v xml:space="preserve">http://en.wikipedia.org/wiki/Delaware	https://www.census.gov/popest/data/state/asrh/2014/files/SC-EST2014-AGESEX-CIV.csv	http://www.census.gov/quickfacts/table/WTN220212/10	</v>
      <v xml:space="preserve">http://creativecommons.org/licenses/by-sa/3.0/			</v>
    </spb>
    <spb s="2">
      <v>39</v>
      <v>39</v>
      <v>2</v>
      <v>39</v>
      <v>39</v>
      <v>39</v>
      <v>40</v>
      <v>39</v>
      <v>2</v>
      <v>39</v>
      <v>2</v>
      <v>41</v>
      <v>39</v>
      <v>2</v>
      <v>2</v>
      <v>2</v>
      <v>2</v>
      <v>41</v>
      <v>2</v>
      <v>2</v>
      <v>2</v>
      <v>2</v>
      <v>2</v>
      <v>2</v>
      <v>2</v>
      <v>2</v>
      <v>2</v>
      <v>41</v>
      <v>2</v>
      <v>2</v>
      <v>2</v>
      <v>2</v>
    </spb>
    <spb s="1">
      <v xml:space="preserve">Wikipedia	</v>
      <v xml:space="preserve">CC BY-SA 3.0	</v>
      <v xml:space="preserve">https://en.wikipedia.org/wiki/Florida	</v>
      <v xml:space="preserve">https://creativecommons.org/licenses/by-sa/3.0	</v>
    </spb>
    <spb s="1">
      <v xml:space="preserve">Wikipedia	</v>
      <v xml:space="preserve">CC-BY-SA	</v>
      <v xml:space="preserve">http://en.wikipedia.org/wiki/Florida	</v>
      <v xml:space="preserve">http://creativecommons.org/licenses/by-sa/3.0/	</v>
    </spb>
    <spb s="1">
      <v xml:space="preserve">Wikipedia	US Census	US Census	</v>
      <v xml:space="preserve">CC-BY-SA			</v>
      <v xml:space="preserve">http://en.wikipedia.org/wiki/Florida	https://www.census.gov/popest/data/state/asrh/2014/files/SC-EST2014-AGESEX-CIV.csv	http://www.census.gov/quickfacts/table/WTN220212/12	</v>
      <v xml:space="preserve">http://creativecommons.org/licenses/by-sa/3.0/			</v>
    </spb>
    <spb s="2">
      <v>43</v>
      <v>43</v>
      <v>2</v>
      <v>43</v>
      <v>43</v>
      <v>43</v>
      <v>44</v>
      <v>43</v>
      <v>2</v>
      <v>43</v>
      <v>2</v>
      <v>45</v>
      <v>43</v>
      <v>2</v>
      <v>2</v>
      <v>2</v>
      <v>2</v>
      <v>45</v>
      <v>2</v>
      <v>2</v>
      <v>2</v>
      <v>2</v>
      <v>2</v>
      <v>2</v>
      <v>2</v>
      <v>2</v>
      <v>2</v>
      <v>45</v>
      <v>2</v>
      <v>2</v>
      <v>2</v>
      <v>2</v>
    </spb>
    <spb s="1">
      <v xml:space="preserve">Wikipedia	</v>
      <v xml:space="preserve">CC BY-SA 3.0	</v>
      <v xml:space="preserve">https://en.wikipedia.org/wiki/Georgia_(U.S._state)	</v>
      <v xml:space="preserve">https://creativecommons.org/licenses/by-sa/3.0	</v>
    </spb>
    <spb s="1">
      <v xml:space="preserve">Wikipedia	</v>
      <v xml:space="preserve">CC-BY-SA	</v>
      <v xml:space="preserve">http://en.wikipedia.org/wiki/Georgia_(U.S._state)	</v>
      <v xml:space="preserve">http://creativecommons.org/licenses/by-sa/3.0/	</v>
    </spb>
    <spb s="1">
      <v xml:space="preserve">Wikipedia	US Census	US Census	</v>
      <v xml:space="preserve">CC-BY-SA			</v>
      <v xml:space="preserve">http://en.wikipedia.org/wiki/Georgia_(U.S._state)	https://www.census.gov/popest/data/state/asrh/2014/files/SC-EST2014-AGESEX-CIV.csv	http://www.census.gov/quickfacts/table/WTN220212/13	</v>
      <v xml:space="preserve">http://creativecommons.org/licenses/by-sa/3.0/			</v>
    </spb>
    <spb s="2">
      <v>47</v>
      <v>47</v>
      <v>2</v>
      <v>47</v>
      <v>47</v>
      <v>47</v>
      <v>48</v>
      <v>47</v>
      <v>2</v>
      <v>47</v>
      <v>2</v>
      <v>49</v>
      <v>47</v>
      <v>2</v>
      <v>2</v>
      <v>2</v>
      <v>2</v>
      <v>49</v>
      <v>2</v>
      <v>2</v>
      <v>2</v>
      <v>2</v>
      <v>2</v>
      <v>2</v>
      <v>2</v>
      <v>2</v>
      <v>2</v>
      <v>49</v>
      <v>2</v>
      <v>2</v>
      <v>2</v>
      <v>2</v>
    </spb>
    <spb s="1">
      <v xml:space="preserve">Wikipedia	</v>
      <v xml:space="preserve">CC BY-SA 3.0	</v>
      <v xml:space="preserve">https://en.wikipedia.org/wiki/Idaho	</v>
      <v xml:space="preserve">https://creativecommons.org/licenses/by-sa/3.0	</v>
    </spb>
    <spb s="1">
      <v xml:space="preserve">Wikipedia	</v>
      <v xml:space="preserve">CC-BY-SA	</v>
      <v xml:space="preserve">http://en.wikipedia.org/wiki/Idaho	</v>
      <v xml:space="preserve">http://creativecommons.org/licenses/by-sa/3.0/	</v>
    </spb>
    <spb s="1">
      <v xml:space="preserve">Wikipedia	US Census	US Census	</v>
      <v xml:space="preserve">CC-BY-SA			</v>
      <v xml:space="preserve">http://en.wikipedia.org/wiki/Idaho	https://www.census.gov/popest/data/state/asrh/2014/files/SC-EST2014-AGESEX-CIV.csv	http://www.census.gov/quickfacts/table/WTN220212/16	</v>
      <v xml:space="preserve">http://creativecommons.org/licenses/by-sa/3.0/			</v>
    </spb>
    <spb s="2">
      <v>51</v>
      <v>51</v>
      <v>2</v>
      <v>51</v>
      <v>51</v>
      <v>51</v>
      <v>52</v>
      <v>51</v>
      <v>2</v>
      <v>51</v>
      <v>2</v>
      <v>53</v>
      <v>51</v>
      <v>2</v>
      <v>2</v>
      <v>2</v>
      <v>2</v>
      <v>53</v>
      <v>2</v>
      <v>2</v>
      <v>2</v>
      <v>2</v>
      <v>2</v>
      <v>2</v>
      <v>2</v>
      <v>2</v>
      <v>2</v>
      <v>53</v>
      <v>2</v>
      <v>2</v>
      <v>2</v>
      <v>2</v>
    </spb>
    <spb s="1">
      <v xml:space="preserve">Wikipedia	</v>
      <v xml:space="preserve">CC BY-SA 3.0	</v>
      <v xml:space="preserve">https://en.wikipedia.org/wiki/Illinois	</v>
      <v xml:space="preserve">https://creativecommons.org/licenses/by-sa/3.0	</v>
    </spb>
    <spb s="1">
      <v xml:space="preserve">Wikipedia	</v>
      <v xml:space="preserve">CC-BY-SA	</v>
      <v xml:space="preserve">http://en.wikipedia.org/wiki/Illinois	</v>
      <v xml:space="preserve">http://creativecommons.org/licenses/by-sa/3.0/	</v>
    </spb>
    <spb s="1">
      <v xml:space="preserve">Wikipedia	US Census	US Census	</v>
      <v xml:space="preserve">CC-BY-SA			</v>
      <v xml:space="preserve">http://en.wikipedia.org/wiki/Illinois	https://www.census.gov/popest/data/state/asrh/2014/files/SC-EST2014-AGESEX-CIV.csv	http://www.census.gov/quickfacts/table/WTN220212/17	</v>
      <v xml:space="preserve">http://creativecommons.org/licenses/by-sa/3.0/			</v>
    </spb>
    <spb s="2">
      <v>55</v>
      <v>55</v>
      <v>2</v>
      <v>55</v>
      <v>55</v>
      <v>55</v>
      <v>56</v>
      <v>55</v>
      <v>2</v>
      <v>55</v>
      <v>2</v>
      <v>57</v>
      <v>55</v>
      <v>2</v>
      <v>2</v>
      <v>2</v>
      <v>2</v>
      <v>57</v>
      <v>2</v>
      <v>2</v>
      <v>2</v>
      <v>2</v>
      <v>2</v>
      <v>2</v>
      <v>2</v>
      <v>2</v>
      <v>2</v>
      <v>57</v>
      <v>2</v>
      <v>2</v>
      <v>2</v>
      <v>2</v>
    </spb>
    <spb s="1">
      <v xml:space="preserve">Wikipedia	</v>
      <v xml:space="preserve">CC BY-SA 3.0	</v>
      <v xml:space="preserve">https://en.wikipedia.org/wiki/Indiana	</v>
      <v xml:space="preserve">https://creativecommons.org/licenses/by-sa/3.0	</v>
    </spb>
    <spb s="1">
      <v xml:space="preserve">Wikipedia	</v>
      <v xml:space="preserve">CC-BY-SA	</v>
      <v xml:space="preserve">http://en.wikipedia.org/wiki/Indiana	</v>
      <v xml:space="preserve">http://creativecommons.org/licenses/by-sa/3.0/	</v>
    </spb>
    <spb s="1">
      <v xml:space="preserve">Wikipedia	US Census	US Census	</v>
      <v xml:space="preserve">CC-BY-SA			</v>
      <v xml:space="preserve">http://en.wikipedia.org/wiki/Indiana	https://www.census.gov/popest/data/state/asrh/2014/files/SC-EST2014-AGESEX-CIV.csv	http://www.census.gov/quickfacts/table/WTN220212/18	</v>
      <v xml:space="preserve">http://creativecommons.org/licenses/by-sa/3.0/			</v>
    </spb>
    <spb s="2">
      <v>59</v>
      <v>59</v>
      <v>2</v>
      <v>59</v>
      <v>59</v>
      <v>59</v>
      <v>60</v>
      <v>59</v>
      <v>2</v>
      <v>59</v>
      <v>2</v>
      <v>61</v>
      <v>59</v>
      <v>2</v>
      <v>2</v>
      <v>2</v>
      <v>2</v>
      <v>61</v>
      <v>2</v>
      <v>2</v>
      <v>2</v>
      <v>2</v>
      <v>2</v>
      <v>2</v>
      <v>2</v>
      <v>2</v>
      <v>2</v>
      <v>61</v>
      <v>2</v>
      <v>2</v>
      <v>2</v>
      <v>2</v>
    </spb>
    <spb s="1">
      <v xml:space="preserve">Wikipedia	</v>
      <v xml:space="preserve">CC BY-SA 3.0	</v>
      <v xml:space="preserve">https://en.wikipedia.org/wiki/Iowa	</v>
      <v xml:space="preserve">https://creativecommons.org/licenses/by-sa/3.0	</v>
    </spb>
    <spb s="1">
      <v xml:space="preserve">Wikipedia	</v>
      <v xml:space="preserve">CC-BY-SA	</v>
      <v xml:space="preserve">http://en.wikipedia.org/wiki/Iowa	</v>
      <v xml:space="preserve">http://creativecommons.org/licenses/by-sa/3.0/	</v>
    </spb>
    <spb s="1">
      <v xml:space="preserve">Wikipedia	US Census	US Census	</v>
      <v xml:space="preserve">CC-BY-SA			</v>
      <v xml:space="preserve">http://en.wikipedia.org/wiki/Iowa	https://www.census.gov/popest/data/state/asrh/2014/files/SC-EST2014-AGESEX-CIV.csv	http://www.census.gov/quickfacts/table/WTN220212/19	</v>
      <v xml:space="preserve">http://creativecommons.org/licenses/by-sa/3.0/			</v>
    </spb>
    <spb s="2">
      <v>63</v>
      <v>63</v>
      <v>2</v>
      <v>63</v>
      <v>63</v>
      <v>63</v>
      <v>64</v>
      <v>63</v>
      <v>2</v>
      <v>63</v>
      <v>2</v>
      <v>65</v>
      <v>63</v>
      <v>2</v>
      <v>2</v>
      <v>2</v>
      <v>2</v>
      <v>65</v>
      <v>2</v>
      <v>2</v>
      <v>2</v>
      <v>2</v>
      <v>2</v>
      <v>2</v>
      <v>2</v>
      <v>2</v>
      <v>2</v>
      <v>65</v>
      <v>2</v>
      <v>2</v>
      <v>2</v>
      <v>2</v>
    </spb>
    <spb s="1">
      <v xml:space="preserve">Wikipedia	</v>
      <v xml:space="preserve">CC BY-SA 3.0	</v>
      <v xml:space="preserve">https://en.wikipedia.org/wiki/Kansas	</v>
      <v xml:space="preserve">https://creativecommons.org/licenses/by-sa/3.0	</v>
    </spb>
    <spb s="1">
      <v xml:space="preserve">Wikipedia	</v>
      <v xml:space="preserve">CC-BY-SA	</v>
      <v xml:space="preserve">http://en.wikipedia.org/wiki/Kansas	</v>
      <v xml:space="preserve">http://creativecommons.org/licenses/by-sa/3.0/	</v>
    </spb>
    <spb s="1">
      <v xml:space="preserve">Wikipedia	US Census	US Census	</v>
      <v xml:space="preserve">CC-BY-SA			</v>
      <v xml:space="preserve">http://en.wikipedia.org/wiki/Kansas	https://www.census.gov/popest/data/state/asrh/2014/files/SC-EST2014-AGESEX-CIV.csv	http://www.census.gov/quickfacts/table/WTN220212/20	</v>
      <v xml:space="preserve">http://creativecommons.org/licenses/by-sa/3.0/			</v>
    </spb>
    <spb s="2">
      <v>67</v>
      <v>67</v>
      <v>2</v>
      <v>67</v>
      <v>67</v>
      <v>67</v>
      <v>68</v>
      <v>67</v>
      <v>2</v>
      <v>67</v>
      <v>2</v>
      <v>69</v>
      <v>67</v>
      <v>2</v>
      <v>2</v>
      <v>2</v>
      <v>2</v>
      <v>69</v>
      <v>2</v>
      <v>2</v>
      <v>2</v>
      <v>2</v>
      <v>2</v>
      <v>2</v>
      <v>2</v>
      <v>2</v>
      <v>2</v>
      <v>69</v>
      <v>2</v>
      <v>2</v>
      <v>2</v>
      <v>2</v>
    </spb>
    <spb s="1">
      <v xml:space="preserve">Wikipedia	</v>
      <v xml:space="preserve">CC BY-SA 3.0	</v>
      <v xml:space="preserve">https://en.wikipedia.org/wiki/Kentucky	</v>
      <v xml:space="preserve">https://creativecommons.org/licenses/by-sa/3.0	</v>
    </spb>
    <spb s="1">
      <v xml:space="preserve">Wikipedia	</v>
      <v xml:space="preserve">CC-BY-SA	</v>
      <v xml:space="preserve">http://en.wikipedia.org/wiki/Kentucky	</v>
      <v xml:space="preserve">http://creativecommons.org/licenses/by-sa/3.0/	</v>
    </spb>
    <spb s="1">
      <v xml:space="preserve">Wikipedia	US Census	US Census	</v>
      <v xml:space="preserve">CC-BY-SA			</v>
      <v xml:space="preserve">http://en.wikipedia.org/wiki/Kentucky	https://www.census.gov/popest/data/state/asrh/2014/files/SC-EST2014-AGESEX-CIV.csv	http://www.census.gov/quickfacts/table/WTN220212/21	</v>
      <v xml:space="preserve">http://creativecommons.org/licenses/by-sa/3.0/			</v>
    </spb>
    <spb s="2">
      <v>71</v>
      <v>71</v>
      <v>2</v>
      <v>71</v>
      <v>71</v>
      <v>71</v>
      <v>72</v>
      <v>71</v>
      <v>2</v>
      <v>71</v>
      <v>2</v>
      <v>73</v>
      <v>71</v>
      <v>2</v>
      <v>2</v>
      <v>2</v>
      <v>2</v>
      <v>73</v>
      <v>2</v>
      <v>2</v>
      <v>2</v>
      <v>2</v>
      <v>2</v>
      <v>2</v>
      <v>2</v>
      <v>2</v>
      <v>2</v>
      <v>73</v>
      <v>2</v>
      <v>2</v>
      <v>2</v>
      <v>2</v>
    </spb>
    <spb s="1">
      <v xml:space="preserve">Wikipedia	</v>
      <v xml:space="preserve">CC BY-SA 3.0	</v>
      <v xml:space="preserve">https://en.wikipedia.org/wiki/Louisiana	</v>
      <v xml:space="preserve">https://creativecommons.org/licenses/by-sa/3.0	</v>
    </spb>
    <spb s="1">
      <v xml:space="preserve">Wikipedia	</v>
      <v xml:space="preserve">CC-BY-SA	</v>
      <v xml:space="preserve">http://en.wikipedia.org/wiki/Louisiana	</v>
      <v xml:space="preserve">http://creativecommons.org/licenses/by-sa/3.0/	</v>
    </spb>
    <spb s="1">
      <v xml:space="preserve">Wikipedia	US Census	US Census	</v>
      <v xml:space="preserve">CC-BY-SA			</v>
      <v xml:space="preserve">http://en.wikipedia.org/wiki/Louisiana	https://www.census.gov/popest/data/state/asrh/2014/files/SC-EST2014-AGESEX-CIV.csv	http://www.census.gov/quickfacts/table/WTN220212/22	</v>
      <v xml:space="preserve">http://creativecommons.org/licenses/by-sa/3.0/			</v>
    </spb>
    <spb s="2">
      <v>75</v>
      <v>75</v>
      <v>2</v>
      <v>75</v>
      <v>75</v>
      <v>75</v>
      <v>76</v>
      <v>75</v>
      <v>2</v>
      <v>75</v>
      <v>2</v>
      <v>77</v>
      <v>75</v>
      <v>2</v>
      <v>2</v>
      <v>2</v>
      <v>2</v>
      <v>77</v>
      <v>2</v>
      <v>2</v>
      <v>2</v>
      <v>2</v>
      <v>2</v>
      <v>2</v>
      <v>2</v>
      <v>2</v>
      <v>2</v>
      <v>77</v>
      <v>2</v>
      <v>2</v>
      <v>2</v>
      <v>2</v>
    </spb>
    <spb s="1">
      <v xml:space="preserve">Wikipedia	</v>
      <v xml:space="preserve">CC BY-SA 3.0	</v>
      <v xml:space="preserve">https://en.wikipedia.org/wiki/Maine	</v>
      <v xml:space="preserve">https://creativecommons.org/licenses/by-sa/3.0	</v>
    </spb>
    <spb s="1">
      <v xml:space="preserve">Wikipedia	</v>
      <v xml:space="preserve">CC-BY-SA	</v>
      <v xml:space="preserve">http://en.wikipedia.org/wiki/Maine	</v>
      <v xml:space="preserve">http://creativecommons.org/licenses/by-sa/3.0/	</v>
    </spb>
    <spb s="1">
      <v xml:space="preserve">Wikipedia	US Census	US Census	</v>
      <v xml:space="preserve">CC-BY-SA			</v>
      <v xml:space="preserve">http://en.wikipedia.org/wiki/Maine	https://www.census.gov/popest/data/state/asrh/2014/files/SC-EST2014-AGESEX-CIV.csv	http://www.census.gov/quickfacts/table/WTN220212/23	</v>
      <v xml:space="preserve">http://creativecommons.org/licenses/by-sa/3.0/			</v>
    </spb>
    <spb s="9">
      <v>79</v>
      <v>79</v>
      <v>2</v>
      <v>79</v>
      <v>79</v>
      <v>79</v>
      <v>80</v>
      <v>79</v>
      <v>2</v>
      <v>79</v>
      <v>2</v>
      <v>81</v>
      <v>79</v>
      <v>2</v>
      <v>2</v>
      <v>2</v>
      <v>2</v>
      <v>81</v>
      <v>2</v>
      <v>2</v>
      <v>2</v>
      <v>2</v>
      <v>2</v>
      <v>2</v>
      <v>2</v>
      <v>2</v>
      <v>2</v>
      <v>81</v>
      <v>2</v>
      <v>2</v>
      <v>2</v>
    </spb>
    <spb s="3">
      <v>3</v>
      <v>Name</v>
      <v>LearnMoreOnLink</v>
    </spb>
    <spb s="10">
      <v>square km</v>
      <v>2015</v>
      <v>2020</v>
      <v>2016</v>
      <v>2016</v>
      <v>2015</v>
      <v>2015</v>
      <v>2010, 2016</v>
      <v>persons (2015)</v>
      <v>persons (2015)</v>
      <v>2015</v>
      <v>2015</v>
      <v>2015</v>
      <v>2015</v>
      <v>persons (2015)</v>
      <v>persons (2015)</v>
      <v>2015</v>
      <v>persons age 16+, 2015</v>
      <v>persons (2015)</v>
      <v>under age 65, 2015</v>
      <v>2015</v>
      <v>persons age 25+, 2015</v>
      <v>persons (2015)</v>
      <v>persons (2015)</v>
    </spb>
    <spb s="1">
      <v xml:space="preserve">Wikipedia	</v>
      <v xml:space="preserve">CC BY-SA 3.0	</v>
      <v xml:space="preserve">https://en.wikipedia.org/wiki/Maryland	</v>
      <v xml:space="preserve">https://creativecommons.org/licenses/by-sa/3.0	</v>
    </spb>
    <spb s="1">
      <v xml:space="preserve">Wikipedia	</v>
      <v xml:space="preserve">CC-BY-SA	</v>
      <v xml:space="preserve">http://en.wikipedia.org/wiki/Maryland	</v>
      <v xml:space="preserve">http://creativecommons.org/licenses/by-sa/3.0/	</v>
    </spb>
    <spb s="1">
      <v xml:space="preserve">Wikipedia	US Census	US Census	</v>
      <v xml:space="preserve">CC-BY-SA			</v>
      <v xml:space="preserve">http://en.wikipedia.org/wiki/Maryland	https://www.census.gov/popest/data/state/asrh/2014/files/SC-EST2014-AGESEX-CIV.csv	http://www.census.gov/quickfacts/table/WTN220212/24	</v>
      <v xml:space="preserve">http://creativecommons.org/licenses/by-sa/3.0/			</v>
    </spb>
    <spb s="2">
      <v>85</v>
      <v>85</v>
      <v>2</v>
      <v>85</v>
      <v>85</v>
      <v>85</v>
      <v>86</v>
      <v>85</v>
      <v>2</v>
      <v>85</v>
      <v>2</v>
      <v>87</v>
      <v>85</v>
      <v>2</v>
      <v>2</v>
      <v>2</v>
      <v>2</v>
      <v>87</v>
      <v>2</v>
      <v>2</v>
      <v>2</v>
      <v>2</v>
      <v>2</v>
      <v>2</v>
      <v>2</v>
      <v>2</v>
      <v>2</v>
      <v>87</v>
      <v>2</v>
      <v>2</v>
      <v>2</v>
      <v>2</v>
    </spb>
    <spb s="8">
      <v>square km</v>
      <v>2015</v>
      <v>2021</v>
      <v>2016</v>
      <v>2016</v>
      <v>2015</v>
      <v>2015</v>
      <v>2010, 2016</v>
      <v>persons (2015)</v>
      <v>persons (2015)</v>
      <v>2015</v>
      <v>2015</v>
      <v>2015</v>
      <v>2015</v>
      <v>persons (2015)</v>
      <v>persons (2015)</v>
      <v>2015</v>
      <v>persons age 16+, 2015</v>
      <v>persons (2015)</v>
      <v>under age 65, 2015</v>
      <v>2015</v>
      <v>persons age 25+, 2015</v>
      <v>persons (2015)</v>
      <v>persons (2015)</v>
      <v>persons (2015)</v>
    </spb>
    <spb s="1">
      <v xml:space="preserve">Wikipedia	</v>
      <v xml:space="preserve">CC BY-SA 3.0	</v>
      <v xml:space="preserve">https://en.wikipedia.org/wiki/Massachusetts	</v>
      <v xml:space="preserve">https://creativecommons.org/licenses/by-sa/3.0	</v>
    </spb>
    <spb s="1">
      <v xml:space="preserve">Wikipedia	</v>
      <v xml:space="preserve">CC-BY-SA	</v>
      <v xml:space="preserve">http://en.wikipedia.org/wiki/Massachusetts	</v>
      <v xml:space="preserve">http://creativecommons.org/licenses/by-sa/3.0/	</v>
    </spb>
    <spb s="1">
      <v xml:space="preserve">Wikipedia	US Census	US Census	</v>
      <v xml:space="preserve">CC-BY-SA			</v>
      <v xml:space="preserve">http://en.wikipedia.org/wiki/Massachusetts	https://www.census.gov/popest/data/state/asrh/2014/files/SC-EST2014-AGESEX-CIV.csv	http://www.census.gov/quickfacts/table/WTN220212/25	</v>
      <v xml:space="preserve">http://creativecommons.org/licenses/by-sa/3.0/			</v>
    </spb>
    <spb s="2">
      <v>90</v>
      <v>90</v>
      <v>2</v>
      <v>90</v>
      <v>90</v>
      <v>90</v>
      <v>91</v>
      <v>90</v>
      <v>2</v>
      <v>90</v>
      <v>2</v>
      <v>92</v>
      <v>90</v>
      <v>2</v>
      <v>2</v>
      <v>2</v>
      <v>2</v>
      <v>92</v>
      <v>2</v>
      <v>2</v>
      <v>2</v>
      <v>2</v>
      <v>2</v>
      <v>2</v>
      <v>2</v>
      <v>2</v>
      <v>2</v>
      <v>92</v>
      <v>2</v>
      <v>2</v>
      <v>2</v>
      <v>2</v>
    </spb>
    <spb s="1">
      <v xml:space="preserve">Wikipedia	</v>
      <v xml:space="preserve">CC BY-SA 3.0	</v>
      <v xml:space="preserve">https://en.wikipedia.org/wiki/Michigan	</v>
      <v xml:space="preserve">https://creativecommons.org/licenses/by-sa/3.0	</v>
    </spb>
    <spb s="1">
      <v xml:space="preserve">Wikipedia	</v>
      <v xml:space="preserve">CC-BY-SA	</v>
      <v xml:space="preserve">http://en.wikipedia.org/wiki/Michigan	</v>
      <v xml:space="preserve">http://creativecommons.org/licenses/by-sa/3.0/	</v>
    </spb>
    <spb s="1">
      <v xml:space="preserve">Wikipedia	US Census	US Census	</v>
      <v xml:space="preserve">CC-BY-SA			</v>
      <v xml:space="preserve">http://en.wikipedia.org/wiki/Michigan	https://www.census.gov/popest/data/state/asrh/2014/files/SC-EST2014-AGESEX-CIV.csv	http://www.census.gov/quickfacts/table/WTN220212/26	</v>
      <v xml:space="preserve">http://creativecommons.org/licenses/by-sa/3.0/			</v>
    </spb>
    <spb s="9">
      <v>94</v>
      <v>94</v>
      <v>2</v>
      <v>94</v>
      <v>94</v>
      <v>94</v>
      <v>95</v>
      <v>94</v>
      <v>2</v>
      <v>94</v>
      <v>2</v>
      <v>96</v>
      <v>94</v>
      <v>2</v>
      <v>2</v>
      <v>2</v>
      <v>2</v>
      <v>96</v>
      <v>2</v>
      <v>2</v>
      <v>2</v>
      <v>2</v>
      <v>2</v>
      <v>2</v>
      <v>2</v>
      <v>2</v>
      <v>2</v>
      <v>96</v>
      <v>2</v>
      <v>2</v>
      <v>2</v>
    </spb>
    <spb s="1">
      <v xml:space="preserve">Wikipedia	</v>
      <v xml:space="preserve">CC BY-SA 3.0	</v>
      <v xml:space="preserve">https://en.wikipedia.org/wiki/Minnesota	</v>
      <v xml:space="preserve">https://creativecommons.org/licenses/by-sa/3.0	</v>
    </spb>
    <spb s="1">
      <v xml:space="preserve">Wikipedia	</v>
      <v xml:space="preserve">CC-BY-SA	</v>
      <v xml:space="preserve">http://en.wikipedia.org/wiki/Minnesota	</v>
      <v xml:space="preserve">http://creativecommons.org/licenses/by-sa/3.0/	</v>
    </spb>
    <spb s="1">
      <v xml:space="preserve">Wikipedia	US Census	US Census	</v>
      <v xml:space="preserve">CC-BY-SA			</v>
      <v xml:space="preserve">http://en.wikipedia.org/wiki/Minnesota	https://www.census.gov/popest/data/state/asrh/2014/files/SC-EST2014-AGESEX-CIV.csv	http://www.census.gov/quickfacts/table/WTN220212/27	</v>
      <v xml:space="preserve">http://creativecommons.org/licenses/by-sa/3.0/			</v>
    </spb>
    <spb s="2">
      <v>98</v>
      <v>98</v>
      <v>2</v>
      <v>98</v>
      <v>98</v>
      <v>98</v>
      <v>99</v>
      <v>98</v>
      <v>2</v>
      <v>98</v>
      <v>2</v>
      <v>100</v>
      <v>98</v>
      <v>2</v>
      <v>2</v>
      <v>2</v>
      <v>2</v>
      <v>100</v>
      <v>2</v>
      <v>2</v>
      <v>2</v>
      <v>2</v>
      <v>2</v>
      <v>2</v>
      <v>2</v>
      <v>2</v>
      <v>2</v>
      <v>100</v>
      <v>2</v>
      <v>2</v>
      <v>2</v>
      <v>2</v>
    </spb>
    <spb s="1">
      <v xml:space="preserve">Wikipedia	</v>
      <v xml:space="preserve">CC BY-SA 3.0	</v>
      <v xml:space="preserve">https://en.wikipedia.org/wiki/Mississippi	</v>
      <v xml:space="preserve">https://creativecommons.org/licenses/by-sa/3.0	</v>
    </spb>
    <spb s="1">
      <v xml:space="preserve">Wikipedia	</v>
      <v xml:space="preserve">CC-BY-SA	</v>
      <v xml:space="preserve">http://en.wikipedia.org/wiki/Mississippi	</v>
      <v xml:space="preserve">http://creativecommons.org/licenses/by-sa/3.0/	</v>
    </spb>
    <spb s="1">
      <v xml:space="preserve">Wikipedia	US Census	US Census	</v>
      <v xml:space="preserve">CC-BY-SA			</v>
      <v xml:space="preserve">http://en.wikipedia.org/wiki/Mississippi	https://www.census.gov/popest/data/state/asrh/2014/files/SC-EST2014-AGESEX-CIV.csv	http://www.census.gov/quickfacts/table/WTN220212/28	</v>
      <v xml:space="preserve">http://creativecommons.org/licenses/by-sa/3.0/			</v>
    </spb>
    <spb s="2">
      <v>102</v>
      <v>102</v>
      <v>2</v>
      <v>102</v>
      <v>102</v>
      <v>102</v>
      <v>103</v>
      <v>102</v>
      <v>2</v>
      <v>102</v>
      <v>2</v>
      <v>104</v>
      <v>102</v>
      <v>2</v>
      <v>2</v>
      <v>2</v>
      <v>2</v>
      <v>104</v>
      <v>2</v>
      <v>2</v>
      <v>2</v>
      <v>2</v>
      <v>2</v>
      <v>2</v>
      <v>2</v>
      <v>2</v>
      <v>2</v>
      <v>104</v>
      <v>2</v>
      <v>2</v>
      <v>2</v>
      <v>2</v>
    </spb>
    <spb s="1">
      <v xml:space="preserve">Wikipedia	</v>
      <v xml:space="preserve">CC BY-SA 3.0	</v>
      <v xml:space="preserve">https://en.wikipedia.org/wiki/Missouri	</v>
      <v xml:space="preserve">https://creativecommons.org/licenses/by-sa/3.0	</v>
    </spb>
    <spb s="1">
      <v xml:space="preserve">Wikipedia	</v>
      <v xml:space="preserve">CC-BY-SA	</v>
      <v xml:space="preserve">http://en.wikipedia.org/wiki/Missouri	</v>
      <v xml:space="preserve">http://creativecommons.org/licenses/by-sa/3.0/	</v>
    </spb>
    <spb s="1">
      <v xml:space="preserve">Wikipedia	US Census	US Census	</v>
      <v xml:space="preserve">CC-BY-SA			</v>
      <v xml:space="preserve">http://en.wikipedia.org/wiki/Missouri	https://www.census.gov/popest/data/state/asrh/2014/files/SC-EST2014-AGESEX-CIV.csv	http://www.census.gov/quickfacts/table/WTN220212/29	</v>
      <v xml:space="preserve">http://creativecommons.org/licenses/by-sa/3.0/			</v>
    </spb>
    <spb s="2">
      <v>106</v>
      <v>106</v>
      <v>2</v>
      <v>106</v>
      <v>106</v>
      <v>106</v>
      <v>107</v>
      <v>106</v>
      <v>2</v>
      <v>106</v>
      <v>2</v>
      <v>108</v>
      <v>106</v>
      <v>2</v>
      <v>2</v>
      <v>2</v>
      <v>2</v>
      <v>108</v>
      <v>2</v>
      <v>2</v>
      <v>2</v>
      <v>2</v>
      <v>2</v>
      <v>2</v>
      <v>2</v>
      <v>2</v>
      <v>2</v>
      <v>108</v>
      <v>2</v>
      <v>2</v>
      <v>2</v>
      <v>2</v>
    </spb>
    <spb s="1">
      <v xml:space="preserve">Wikipedia	</v>
      <v xml:space="preserve">CC BY-SA 3.0	</v>
      <v xml:space="preserve">https://en.wikipedia.org/wiki/Montana	</v>
      <v xml:space="preserve">https://creativecommons.org/licenses/by-sa/3.0	</v>
    </spb>
    <spb s="1">
      <v xml:space="preserve">Wikipedia	</v>
      <v xml:space="preserve">CC-BY-SA	</v>
      <v xml:space="preserve">http://en.wikipedia.org/wiki/Montana	</v>
      <v xml:space="preserve">http://creativecommons.org/licenses/by-sa/3.0/	</v>
    </spb>
    <spb s="1">
      <v xml:space="preserve">Wikipedia	US Census	US Census	</v>
      <v xml:space="preserve">CC-BY-SA			</v>
      <v xml:space="preserve">http://en.wikipedia.org/wiki/Montana	https://www.census.gov/popest/data/state/asrh/2014/files/SC-EST2014-AGESEX-CIV.csv	http://www.census.gov/quickfacts/table/lnd110210/30	</v>
      <v xml:space="preserve">http://creativecommons.org/licenses/by-sa/3.0/			</v>
    </spb>
    <spb s="2">
      <v>110</v>
      <v>110</v>
      <v>2</v>
      <v>110</v>
      <v>110</v>
      <v>110</v>
      <v>111</v>
      <v>110</v>
      <v>2</v>
      <v>110</v>
      <v>2</v>
      <v>112</v>
      <v>110</v>
      <v>2</v>
      <v>2</v>
      <v>2</v>
      <v>2</v>
      <v>112</v>
      <v>2</v>
      <v>2</v>
      <v>2</v>
      <v>2</v>
      <v>2</v>
      <v>2</v>
      <v>2</v>
      <v>2</v>
      <v>2</v>
      <v>112</v>
      <v>2</v>
      <v>2</v>
      <v>2</v>
      <v>2</v>
    </spb>
    <spb s="1">
      <v xml:space="preserve">Wikipedia	</v>
      <v xml:space="preserve">CC BY-SA 3.0	</v>
      <v xml:space="preserve">https://en.wikipedia.org/wiki/Nebraska	</v>
      <v xml:space="preserve">https://creativecommons.org/licenses/by-sa/3.0	</v>
    </spb>
    <spb s="1">
      <v xml:space="preserve">Wikipedia	</v>
      <v xml:space="preserve">CC-BY-SA	</v>
      <v xml:space="preserve">http://en.wikipedia.org/wiki/Nebraska	</v>
      <v xml:space="preserve">http://creativecommons.org/licenses/by-sa/3.0/	</v>
    </spb>
    <spb s="1">
      <v xml:space="preserve">Wikipedia	US Census	LinkedIn	</v>
      <v xml:space="preserve">CC-BY-SA			</v>
      <v xml:space="preserve">http://en.wikipedia.org/wiki/Nebraska	https://www.census.gov/popest/data/state/asrh/2014/files/SC-EST2014-AGESEX-CIV.csv	https://www.linkedin.com/company/audubon-nebraska	</v>
      <v xml:space="preserve">http://creativecommons.org/licenses/by-sa/3.0/			</v>
    </spb>
    <spb s="2">
      <v>114</v>
      <v>114</v>
      <v>2</v>
      <v>114</v>
      <v>114</v>
      <v>114</v>
      <v>115</v>
      <v>114</v>
      <v>2</v>
      <v>114</v>
      <v>2</v>
      <v>116</v>
      <v>114</v>
      <v>2</v>
      <v>2</v>
      <v>2</v>
      <v>2</v>
      <v>116</v>
      <v>2</v>
      <v>2</v>
      <v>2</v>
      <v>2</v>
      <v>2</v>
      <v>2</v>
      <v>2</v>
      <v>2</v>
      <v>2</v>
      <v>116</v>
      <v>2</v>
      <v>2</v>
      <v>2</v>
      <v>2</v>
    </spb>
    <spb s="1">
      <v xml:space="preserve">Wikipedia	</v>
      <v xml:space="preserve">CC BY-SA 3.0	</v>
      <v xml:space="preserve">https://en.wikipedia.org/wiki/Nevada	</v>
      <v xml:space="preserve">https://creativecommons.org/licenses/by-sa/3.0	</v>
    </spb>
    <spb s="1">
      <v xml:space="preserve">Wikipedia	</v>
      <v xml:space="preserve">CC-BY-SA	</v>
      <v xml:space="preserve">http://en.wikipedia.org/wiki/Nevada	</v>
      <v xml:space="preserve">http://creativecommons.org/licenses/by-sa/3.0/	</v>
    </spb>
    <spb s="1">
      <v xml:space="preserve">Wikipedia	US Census	US Census	</v>
      <v xml:space="preserve">CC-BY-SA			</v>
      <v xml:space="preserve">http://en.wikipedia.org/wiki/Nevada	https://www.census.gov/popest/data/state/asrh/2014/files/SC-EST2014-AGESEX-CIV.csv	http://www.census.gov/quickfacts/table/WTN220212/32	</v>
      <v xml:space="preserve">http://creativecommons.org/licenses/by-sa/3.0/			</v>
    </spb>
    <spb s="2">
      <v>118</v>
      <v>118</v>
      <v>2</v>
      <v>118</v>
      <v>118</v>
      <v>118</v>
      <v>119</v>
      <v>118</v>
      <v>2</v>
      <v>118</v>
      <v>2</v>
      <v>120</v>
      <v>118</v>
      <v>2</v>
      <v>2</v>
      <v>2</v>
      <v>2</v>
      <v>120</v>
      <v>2</v>
      <v>2</v>
      <v>2</v>
      <v>2</v>
      <v>2</v>
      <v>2</v>
      <v>2</v>
      <v>2</v>
      <v>2</v>
      <v>120</v>
      <v>2</v>
      <v>2</v>
      <v>2</v>
      <v>2</v>
    </spb>
    <spb s="1">
      <v xml:space="preserve">Wikipedia	</v>
      <v xml:space="preserve">CC BY-SA 3.0	</v>
      <v xml:space="preserve">https://en.wikipedia.org/wiki/New_Hampshire	</v>
      <v xml:space="preserve">https://creativecommons.org/licenses/by-sa/3.0	</v>
    </spb>
    <spb s="1">
      <v xml:space="preserve">Wikipedia	</v>
      <v xml:space="preserve">CC-BY-SA	</v>
      <v xml:space="preserve">http://en.wikipedia.org/wiki/New_Hampshire	</v>
      <v xml:space="preserve">http://creativecommons.org/licenses/by-sa/3.0/	</v>
    </spb>
    <spb s="1">
      <v xml:space="preserve">Wikipedia	US Census	Bookdepository	</v>
      <v xml:space="preserve">CC-BY-SA			</v>
      <v xml:space="preserve">http://en.wikipedia.org/wiki/New_Hampshire	https://www.census.gov/popest/data/state/asrh/2014/files/SC-EST2014-AGESEX-CIV.csv	https://www.bookdepository.com/author/New-Hampshire	</v>
      <v xml:space="preserve">http://creativecommons.org/licenses/by-sa/3.0/			</v>
    </spb>
    <spb s="9">
      <v>122</v>
      <v>122</v>
      <v>2</v>
      <v>122</v>
      <v>122</v>
      <v>122</v>
      <v>123</v>
      <v>122</v>
      <v>2</v>
      <v>122</v>
      <v>2</v>
      <v>124</v>
      <v>122</v>
      <v>2</v>
      <v>2</v>
      <v>2</v>
      <v>2</v>
      <v>124</v>
      <v>2</v>
      <v>2</v>
      <v>2</v>
      <v>2</v>
      <v>2</v>
      <v>2</v>
      <v>2</v>
      <v>2</v>
      <v>2</v>
      <v>124</v>
      <v>2</v>
      <v>2</v>
      <v>2</v>
    </spb>
    <spb s="3">
      <v>4</v>
      <v>Name</v>
      <v>LearnMoreOnLink</v>
    </spb>
    <spb s="1">
      <v xml:space="preserve">Wikipedia	</v>
      <v xml:space="preserve">CC BY-SA 3.0	</v>
      <v xml:space="preserve">https://en.wikipedia.org/wiki/New_Jersey	</v>
      <v xml:space="preserve">https://creativecommons.org/licenses/by-sa/3.0	</v>
    </spb>
    <spb s="1">
      <v xml:space="preserve">Wikipedia	</v>
      <v xml:space="preserve">CC-BY-SA	</v>
      <v xml:space="preserve">http://en.wikipedia.org/wiki/New_Jersey	</v>
      <v xml:space="preserve">http://creativecommons.org/licenses/by-sa/3.0/	</v>
    </spb>
    <spb s="1">
      <v xml:space="preserve">Wikipedia	US Census	US Census	</v>
      <v xml:space="preserve">CC-BY-SA			</v>
      <v xml:space="preserve">http://en.wikipedia.org/wiki/New_Jersey	https://www.census.gov/popest/data/state/asrh/2014/files/SC-EST2014-AGESEX-CIV.csv	http://www.census.gov/quickfacts/table/WTN220212/34	</v>
      <v xml:space="preserve">http://creativecommons.org/licenses/by-sa/3.0/			</v>
    </spb>
    <spb s="2">
      <v>127</v>
      <v>127</v>
      <v>2</v>
      <v>127</v>
      <v>127</v>
      <v>127</v>
      <v>128</v>
      <v>127</v>
      <v>2</v>
      <v>127</v>
      <v>2</v>
      <v>129</v>
      <v>127</v>
      <v>2</v>
      <v>2</v>
      <v>2</v>
      <v>2</v>
      <v>129</v>
      <v>2</v>
      <v>2</v>
      <v>2</v>
      <v>2</v>
      <v>2</v>
      <v>2</v>
      <v>2</v>
      <v>2</v>
      <v>2</v>
      <v>129</v>
      <v>2</v>
      <v>2</v>
      <v>2</v>
      <v>2</v>
    </spb>
    <spb s="1">
      <v xml:space="preserve">Wikipedia	</v>
      <v xml:space="preserve">CC BY-SA 3.0	</v>
      <v xml:space="preserve">https://en.wikipedia.org/wiki/New_Mexico	</v>
      <v xml:space="preserve">https://creativecommons.org/licenses/by-sa/3.0	</v>
    </spb>
    <spb s="1">
      <v xml:space="preserve">Wikipedia	</v>
      <v xml:space="preserve">CC-BY-SA	</v>
      <v xml:space="preserve">http://en.wikipedia.org/wiki/New_Mexico	</v>
      <v xml:space="preserve">http://creativecommons.org/licenses/by-sa/3.0/	</v>
    </spb>
    <spb s="1">
      <v xml:space="preserve">Wikipedia	US Census	US Census	</v>
      <v xml:space="preserve">CC-BY-SA			</v>
      <v xml:space="preserve">http://en.wikipedia.org/wiki/New_Mexico	https://www.census.gov/popest/data/state/asrh/2014/files/SC-EST2014-AGESEX-CIV.csv	http://www.census.gov/quickfacts/table/WTN220212/35	</v>
      <v xml:space="preserve">http://creativecommons.org/licenses/by-sa/3.0/			</v>
    </spb>
    <spb s="2">
      <v>131</v>
      <v>131</v>
      <v>2</v>
      <v>131</v>
      <v>131</v>
      <v>131</v>
      <v>132</v>
      <v>131</v>
      <v>2</v>
      <v>131</v>
      <v>2</v>
      <v>133</v>
      <v>131</v>
      <v>2</v>
      <v>2</v>
      <v>2</v>
      <v>2</v>
      <v>133</v>
      <v>2</v>
      <v>2</v>
      <v>2</v>
      <v>2</v>
      <v>2</v>
      <v>2</v>
      <v>2</v>
      <v>2</v>
      <v>2</v>
      <v>133</v>
      <v>2</v>
      <v>2</v>
      <v>2</v>
      <v>2</v>
    </spb>
    <spb s="3">
      <v>5</v>
      <v>Name</v>
      <v>LearnMoreOnLink</v>
    </spb>
    <spb s="1">
      <v xml:space="preserve">Wikipedia	</v>
      <v xml:space="preserve">CC BY-SA 3.0	</v>
      <v xml:space="preserve">https://en.wikipedia.org/wiki/New_York_(state)	</v>
      <v xml:space="preserve">https://creativecommons.org/licenses/by-sa/3.0	</v>
    </spb>
    <spb s="1">
      <v xml:space="preserve">Wikipedia	</v>
      <v xml:space="preserve">CC-BY-SA	</v>
      <v xml:space="preserve">http://en.wikipedia.org/wiki/New_York_(state)	</v>
      <v xml:space="preserve">http://creativecommons.org/licenses/by-sa/3.0/	</v>
    </spb>
    <spb s="1">
      <v xml:space="preserve">Wikipedia	Wikipedia	US Census	US Census	</v>
      <v xml:space="preserve">CC-BY-SA	CC-BY-SA			</v>
      <v xml:space="preserve">http://en.wikipedia.org/wiki/New_York_(state)	http://en.wikipedia.org/wiki/New_York	https://www.census.gov/popest/data/state/asrh/2014/files/SC-EST2014-AGESEX-CIV.csv	http://www.census.gov/quickfacts/table/WTN220212/36	</v>
      <v xml:space="preserve">http://creativecommons.org/licenses/by-sa/3.0/	http://creativecommons.org/licenses/by-sa/3.0/			</v>
    </spb>
    <spb s="2">
      <v>136</v>
      <v>136</v>
      <v>2</v>
      <v>136</v>
      <v>136</v>
      <v>136</v>
      <v>137</v>
      <v>136</v>
      <v>2</v>
      <v>136</v>
      <v>2</v>
      <v>138</v>
      <v>136</v>
      <v>2</v>
      <v>2</v>
      <v>2</v>
      <v>2</v>
      <v>138</v>
      <v>2</v>
      <v>2</v>
      <v>2</v>
      <v>2</v>
      <v>2</v>
      <v>2</v>
      <v>2</v>
      <v>2</v>
      <v>2</v>
      <v>138</v>
      <v>2</v>
      <v>2</v>
      <v>2</v>
      <v>2</v>
    </spb>
    <spb s="1">
      <v xml:space="preserve">Wikipedia	</v>
      <v xml:space="preserve">CC BY-SA 3.0	</v>
      <v xml:space="preserve">https://en.wikipedia.org/wiki/North_Carolina	</v>
      <v xml:space="preserve">https://creativecommons.org/licenses/by-sa/3.0	</v>
    </spb>
    <spb s="1">
      <v xml:space="preserve">Wikipedia	</v>
      <v xml:space="preserve">CC-BY-SA	</v>
      <v xml:space="preserve">http://en.wikipedia.org/wiki/North_Carolina	</v>
      <v xml:space="preserve">http://creativecommons.org/licenses/by-sa/3.0/	</v>
    </spb>
    <spb s="1">
      <v xml:space="preserve">Wikipedia	US Census	US Census	</v>
      <v xml:space="preserve">CC-BY-SA			</v>
      <v xml:space="preserve">http://en.wikipedia.org/wiki/North_Carolina	https://www.census.gov/popest/data/state/asrh/2014/files/SC-EST2014-AGESEX-CIV.csv	http://www.census.gov/quickfacts/table/WTN220212/37	</v>
      <v xml:space="preserve">http://creativecommons.org/licenses/by-sa/3.0/			</v>
    </spb>
    <spb s="2">
      <v>140</v>
      <v>140</v>
      <v>2</v>
      <v>140</v>
      <v>140</v>
      <v>140</v>
      <v>141</v>
      <v>140</v>
      <v>2</v>
      <v>140</v>
      <v>2</v>
      <v>142</v>
      <v>140</v>
      <v>2</v>
      <v>2</v>
      <v>2</v>
      <v>2</v>
      <v>142</v>
      <v>2</v>
      <v>2</v>
      <v>2</v>
      <v>2</v>
      <v>2</v>
      <v>2</v>
      <v>2</v>
      <v>2</v>
      <v>2</v>
      <v>142</v>
      <v>2</v>
      <v>2</v>
      <v>2</v>
      <v>2</v>
    </spb>
    <spb s="1">
      <v xml:space="preserve">Wikipedia	</v>
      <v xml:space="preserve">CC BY-SA 3.0	</v>
      <v xml:space="preserve">https://en.wikipedia.org/wiki/North_Dakota	</v>
      <v xml:space="preserve">https://creativecommons.org/licenses/by-sa/3.0	</v>
    </spb>
    <spb s="1">
      <v xml:space="preserve">Wikipedia	</v>
      <v xml:space="preserve">CC-BY-SA	</v>
      <v xml:space="preserve">http://en.wikipedia.org/wiki/North_Dakota	</v>
      <v xml:space="preserve">http://creativecommons.org/licenses/by-sa/3.0/	</v>
    </spb>
    <spb s="1">
      <v xml:space="preserve">Wikipedia	US Census	US Census	</v>
      <v xml:space="preserve">CC-BY-SA			</v>
      <v xml:space="preserve">http://en.wikipedia.org/wiki/North_Dakota	https://www.census.gov/popest/data/state/asrh/2014/files/SC-EST2014-AGESEX-CIV.csv	http://www.census.gov/quickfacts/table/VET605214/38	</v>
      <v xml:space="preserve">http://creativecommons.org/licenses/by-sa/3.0/			</v>
    </spb>
    <spb s="2">
      <v>144</v>
      <v>144</v>
      <v>2</v>
      <v>144</v>
      <v>144</v>
      <v>144</v>
      <v>145</v>
      <v>144</v>
      <v>2</v>
      <v>144</v>
      <v>2</v>
      <v>146</v>
      <v>144</v>
      <v>2</v>
      <v>2</v>
      <v>2</v>
      <v>2</v>
      <v>146</v>
      <v>2</v>
      <v>2</v>
      <v>2</v>
      <v>2</v>
      <v>2</v>
      <v>2</v>
      <v>2</v>
      <v>2</v>
      <v>2</v>
      <v>146</v>
      <v>2</v>
      <v>2</v>
      <v>2</v>
      <v>2</v>
    </spb>
    <spb s="1">
      <v xml:space="preserve">Wikipedia	</v>
      <v xml:space="preserve">CC BY-SA 3.0	</v>
      <v xml:space="preserve">https://en.wikipedia.org/wiki/Ohio	</v>
      <v xml:space="preserve">https://creativecommons.org/licenses/by-sa/3.0	</v>
    </spb>
    <spb s="1">
      <v xml:space="preserve">Wikipedia	</v>
      <v xml:space="preserve">CC-BY-SA	</v>
      <v xml:space="preserve">http://en.wikipedia.org/wiki/Ohio	</v>
      <v xml:space="preserve">http://creativecommons.org/licenses/by-sa/3.0/	</v>
    </spb>
    <spb s="1">
      <v xml:space="preserve">Wikipedia	US Census	US Census	</v>
      <v xml:space="preserve">CC-BY-SA			</v>
      <v xml:space="preserve">http://en.wikipedia.org/wiki/Ohio	https://www.census.gov/popest/data/state/asrh/2014/files/SC-EST2014-AGESEX-CIV.csv	http://www.census.gov/quickfacts/table/WTN220212/39	</v>
      <v xml:space="preserve">http://creativecommons.org/licenses/by-sa/3.0/			</v>
    </spb>
    <spb s="2">
      <v>148</v>
      <v>148</v>
      <v>2</v>
      <v>148</v>
      <v>148</v>
      <v>148</v>
      <v>149</v>
      <v>148</v>
      <v>2</v>
      <v>148</v>
      <v>2</v>
      <v>150</v>
      <v>148</v>
      <v>2</v>
      <v>2</v>
      <v>2</v>
      <v>2</v>
      <v>150</v>
      <v>2</v>
      <v>2</v>
      <v>2</v>
      <v>2</v>
      <v>2</v>
      <v>2</v>
      <v>2</v>
      <v>2</v>
      <v>2</v>
      <v>150</v>
      <v>2</v>
      <v>2</v>
      <v>2</v>
      <v>2</v>
    </spb>
    <spb s="1">
      <v xml:space="preserve">Wikipedia	</v>
      <v xml:space="preserve">CC BY-SA 3.0	</v>
      <v xml:space="preserve">https://en.wikipedia.org/wiki/Oklahoma	</v>
      <v xml:space="preserve">https://creativecommons.org/licenses/by-sa/3.0	</v>
    </spb>
    <spb s="1">
      <v xml:space="preserve">Wikipedia	</v>
      <v xml:space="preserve">CC-BY-SA	</v>
      <v xml:space="preserve">http://en.wikipedia.org/wiki/Oklahoma	</v>
      <v xml:space="preserve">http://creativecommons.org/licenses/by-sa/3.0/	</v>
    </spb>
    <spb s="1">
      <v xml:space="preserve">Wikipedia	US Census	US Census	</v>
      <v xml:space="preserve">CC-BY-SA			</v>
      <v xml:space="preserve">http://en.wikipedia.org/wiki/Oklahoma	https://www.census.gov/popest/data/state/asrh/2014/files/SC-EST2014-AGESEX-CIV.csv	http://www.census.gov/quickfacts/table/WTN220212/40	</v>
      <v xml:space="preserve">http://creativecommons.org/licenses/by-sa/3.0/			</v>
    </spb>
    <spb s="2">
      <v>152</v>
      <v>152</v>
      <v>2</v>
      <v>152</v>
      <v>152</v>
      <v>152</v>
      <v>153</v>
      <v>152</v>
      <v>2</v>
      <v>152</v>
      <v>2</v>
      <v>154</v>
      <v>152</v>
      <v>2</v>
      <v>2</v>
      <v>2</v>
      <v>2</v>
      <v>154</v>
      <v>2</v>
      <v>2</v>
      <v>2</v>
      <v>2</v>
      <v>2</v>
      <v>2</v>
      <v>2</v>
      <v>2</v>
      <v>2</v>
      <v>154</v>
      <v>2</v>
      <v>2</v>
      <v>2</v>
      <v>2</v>
    </spb>
    <spb s="1">
      <v xml:space="preserve">Wikipedia	</v>
      <v xml:space="preserve">CC BY-SA 3.0	</v>
      <v xml:space="preserve">https://en.wikipedia.org/wiki/Oregon	</v>
      <v xml:space="preserve">https://creativecommons.org/licenses/by-sa/3.0	</v>
    </spb>
    <spb s="1">
      <v xml:space="preserve">Wikipedia	</v>
      <v xml:space="preserve">CC-BY-SA	</v>
      <v xml:space="preserve">http://en.wikipedia.org/wiki/Oregon	</v>
      <v xml:space="preserve">http://creativecommons.org/licenses/by-sa/3.0/	</v>
    </spb>
    <spb s="1">
      <v xml:space="preserve">Wikipedia	US Census	US Census	</v>
      <v xml:space="preserve">CC-BY-SA			</v>
      <v xml:space="preserve">http://en.wikipedia.org/wiki/Oregon	https://www.census.gov/popest/data/state/asrh/2014/files/SC-EST2014-AGESEX-CIV.csv	http://www.census.gov/quickfacts/table/WTN220212/41	</v>
      <v xml:space="preserve">http://creativecommons.org/licenses/by-sa/3.0/			</v>
    </spb>
    <spb s="2">
      <v>156</v>
      <v>156</v>
      <v>2</v>
      <v>156</v>
      <v>156</v>
      <v>156</v>
      <v>157</v>
      <v>156</v>
      <v>2</v>
      <v>156</v>
      <v>2</v>
      <v>158</v>
      <v>156</v>
      <v>2</v>
      <v>2</v>
      <v>2</v>
      <v>2</v>
      <v>158</v>
      <v>2</v>
      <v>2</v>
      <v>2</v>
      <v>2</v>
      <v>2</v>
      <v>2</v>
      <v>2</v>
      <v>2</v>
      <v>2</v>
      <v>158</v>
      <v>2</v>
      <v>2</v>
      <v>2</v>
      <v>2</v>
    </spb>
    <spb s="1">
      <v xml:space="preserve">Wikipedia	</v>
      <v xml:space="preserve">CC BY-SA 3.0	</v>
      <v xml:space="preserve">https://en.wikipedia.org/wiki/Pennsylvania	</v>
      <v xml:space="preserve">https://creativecommons.org/licenses/by-sa/3.0	</v>
    </spb>
    <spb s="1">
      <v xml:space="preserve">Wikipedia	</v>
      <v xml:space="preserve">CC-BY-SA	</v>
      <v xml:space="preserve">http://en.wikipedia.org/wiki/Pennsylvania	</v>
      <v xml:space="preserve">http://creativecommons.org/licenses/by-sa/3.0/	</v>
    </spb>
    <spb s="1">
      <v xml:space="preserve">Wikipedia	US Census	US Census	</v>
      <v xml:space="preserve">CC-BY-SA			</v>
      <v xml:space="preserve">http://en.wikipedia.org/wiki/Pennsylvania	https://www.census.gov/popest/data/state/asrh/2014/files/SC-EST2014-AGESEX-CIV.csv	http://www.census.gov/quickfacts/table/WTN220212/42	</v>
      <v xml:space="preserve">http://creativecommons.org/licenses/by-sa/3.0/			</v>
    </spb>
    <spb s="2">
      <v>160</v>
      <v>160</v>
      <v>2</v>
      <v>160</v>
      <v>160</v>
      <v>160</v>
      <v>161</v>
      <v>160</v>
      <v>2</v>
      <v>160</v>
      <v>2</v>
      <v>162</v>
      <v>160</v>
      <v>2</v>
      <v>2</v>
      <v>2</v>
      <v>2</v>
      <v>162</v>
      <v>2</v>
      <v>2</v>
      <v>2</v>
      <v>2</v>
      <v>2</v>
      <v>2</v>
      <v>2</v>
      <v>2</v>
      <v>2</v>
      <v>162</v>
      <v>2</v>
      <v>2</v>
      <v>2</v>
      <v>2</v>
    </spb>
    <spb s="1">
      <v xml:space="preserve">Wikipedia	</v>
      <v xml:space="preserve">CC BY-SA 3.0	</v>
      <v xml:space="preserve">https://en.wikipedia.org/wiki/Rhode_Island	</v>
      <v xml:space="preserve">https://creativecommons.org/licenses/by-sa/3.0	</v>
    </spb>
    <spb s="1">
      <v xml:space="preserve">Wikipedia	</v>
      <v xml:space="preserve">CC-BY-SA	</v>
      <v xml:space="preserve">http://en.wikipedia.org/wiki/Rhode_Island	</v>
      <v xml:space="preserve">http://creativecommons.org/licenses/by-sa/3.0/	</v>
    </spb>
    <spb s="1">
      <v xml:space="preserve">Wikipedia	US Census	US Census	</v>
      <v xml:space="preserve">CC-BY-SA			</v>
      <v xml:space="preserve">http://en.wikipedia.org/wiki/Rhode_Island	https://www.census.gov/popest/data/state/asrh/2014/files/SC-EST2014-AGESEX-CIV.csv	http://www.census.gov/quickfacts/table/WTN220212/44	</v>
      <v xml:space="preserve">http://creativecommons.org/licenses/by-sa/3.0/			</v>
    </spb>
    <spb s="2">
      <v>164</v>
      <v>164</v>
      <v>2</v>
      <v>164</v>
      <v>164</v>
      <v>164</v>
      <v>165</v>
      <v>164</v>
      <v>2</v>
      <v>164</v>
      <v>2</v>
      <v>166</v>
      <v>164</v>
      <v>2</v>
      <v>2</v>
      <v>2</v>
      <v>2</v>
      <v>166</v>
      <v>2</v>
      <v>2</v>
      <v>2</v>
      <v>2</v>
      <v>2</v>
      <v>2</v>
      <v>2</v>
      <v>2</v>
      <v>2</v>
      <v>166</v>
      <v>2</v>
      <v>2</v>
      <v>2</v>
      <v>2</v>
    </spb>
    <spb s="1">
      <v xml:space="preserve">Wikipedia	</v>
      <v xml:space="preserve">CC BY-SA 3.0	</v>
      <v xml:space="preserve">https://en.wikipedia.org/wiki/South_Carolina	</v>
      <v xml:space="preserve">https://creativecommons.org/licenses/by-sa/3.0	</v>
    </spb>
    <spb s="1">
      <v xml:space="preserve">Wikipedia	</v>
      <v xml:space="preserve">CC-BY-SA	</v>
      <v xml:space="preserve">http://en.wikipedia.org/wiki/South_Carolina	</v>
      <v xml:space="preserve">http://creativecommons.org/licenses/by-sa/3.0/	</v>
    </spb>
    <spb s="1">
      <v xml:space="preserve">Wikipedia	US Census	US Census	</v>
      <v xml:space="preserve">CC-BY-SA			</v>
      <v xml:space="preserve">http://en.wikipedia.org/wiki/South_Carolina	https://www.census.gov/popest/data/state/asrh/2014/files/SC-EST2014-AGESEX-CIV.csv	http://www.census.gov/quickfacts/table/WTN220212/45	</v>
      <v xml:space="preserve">http://creativecommons.org/licenses/by-sa/3.0/			</v>
    </spb>
    <spb s="2">
      <v>168</v>
      <v>168</v>
      <v>2</v>
      <v>168</v>
      <v>168</v>
      <v>168</v>
      <v>169</v>
      <v>168</v>
      <v>2</v>
      <v>168</v>
      <v>2</v>
      <v>170</v>
      <v>168</v>
      <v>2</v>
      <v>2</v>
      <v>2</v>
      <v>2</v>
      <v>170</v>
      <v>2</v>
      <v>2</v>
      <v>2</v>
      <v>2</v>
      <v>2</v>
      <v>2</v>
      <v>2</v>
      <v>2</v>
      <v>2</v>
      <v>170</v>
      <v>2</v>
      <v>2</v>
      <v>2</v>
      <v>2</v>
    </spb>
    <spb s="1">
      <v xml:space="preserve">Wikipedia	</v>
      <v xml:space="preserve">CC BY-SA 3.0	</v>
      <v xml:space="preserve">https://en.wikipedia.org/wiki/South_Dakota	</v>
      <v xml:space="preserve">https://creativecommons.org/licenses/by-sa/3.0	</v>
    </spb>
    <spb s="1">
      <v xml:space="preserve">Wikipedia	</v>
      <v xml:space="preserve">CC-BY-SA	</v>
      <v xml:space="preserve">http://en.wikipedia.org/wiki/South_Dakota	</v>
      <v xml:space="preserve">http://creativecommons.org/licenses/by-sa/3.0/	</v>
    </spb>
    <spb s="1">
      <v xml:space="preserve">Wikipedia	US Census	US Census	</v>
      <v xml:space="preserve">CC-BY-SA			</v>
      <v xml:space="preserve">http://en.wikipedia.org/wiki/South_Dakota	https://www.census.gov/popest/data/state/asrh/2014/files/SC-EST2014-AGESEX-CIV.csv	http://www.census.gov/quickfacts/table/WTN220212/46	</v>
      <v xml:space="preserve">http://creativecommons.org/licenses/by-sa/3.0/			</v>
    </spb>
    <spb s="2">
      <v>172</v>
      <v>172</v>
      <v>2</v>
      <v>172</v>
      <v>172</v>
      <v>172</v>
      <v>173</v>
      <v>172</v>
      <v>2</v>
      <v>172</v>
      <v>2</v>
      <v>174</v>
      <v>172</v>
      <v>2</v>
      <v>2</v>
      <v>2</v>
      <v>2</v>
      <v>174</v>
      <v>2</v>
      <v>2</v>
      <v>2</v>
      <v>2</v>
      <v>2</v>
      <v>2</v>
      <v>2</v>
      <v>2</v>
      <v>2</v>
      <v>174</v>
      <v>2</v>
      <v>2</v>
      <v>2</v>
      <v>2</v>
    </spb>
    <spb s="1">
      <v xml:space="preserve">Wikipedia	</v>
      <v xml:space="preserve">CC BY-SA 3.0	</v>
      <v xml:space="preserve">https://en.wikipedia.org/wiki/Tennessee	</v>
      <v xml:space="preserve">https://creativecommons.org/licenses/by-sa/3.0	</v>
    </spb>
    <spb s="1">
      <v xml:space="preserve">Wikipedia	</v>
      <v xml:space="preserve">CC-BY-SA	</v>
      <v xml:space="preserve">http://en.wikipedia.org/wiki/Tennessee	</v>
      <v xml:space="preserve">http://creativecommons.org/licenses/by-sa/3.0/	</v>
    </spb>
    <spb s="1">
      <v xml:space="preserve">Wikipedia	US Census	US Census	</v>
      <v xml:space="preserve">CC-BY-SA			</v>
      <v xml:space="preserve">http://en.wikipedia.org/wiki/Tennessee	https://www.census.gov/popest/data/state/asrh/2014/files/SC-EST2014-AGESEX-CIV.csv	http://www.census.gov/quickfacts/table/WTN220212/47	</v>
      <v xml:space="preserve">http://creativecommons.org/licenses/by-sa/3.0/			</v>
    </spb>
    <spb s="2">
      <v>176</v>
      <v>176</v>
      <v>2</v>
      <v>176</v>
      <v>176</v>
      <v>176</v>
      <v>177</v>
      <v>176</v>
      <v>2</v>
      <v>176</v>
      <v>2</v>
      <v>178</v>
      <v>176</v>
      <v>2</v>
      <v>2</v>
      <v>2</v>
      <v>2</v>
      <v>178</v>
      <v>2</v>
      <v>2</v>
      <v>2</v>
      <v>2</v>
      <v>2</v>
      <v>2</v>
      <v>2</v>
      <v>2</v>
      <v>2</v>
      <v>178</v>
      <v>2</v>
      <v>2</v>
      <v>2</v>
      <v>2</v>
    </spb>
    <spb s="1">
      <v xml:space="preserve">Wikipedia	</v>
      <v xml:space="preserve">CC BY-SA 3.0	</v>
      <v xml:space="preserve">https://en.wikipedia.org/wiki/Texas	</v>
      <v xml:space="preserve">https://creativecommons.org/licenses/by-sa/3.0	</v>
    </spb>
    <spb s="1">
      <v xml:space="preserve">Wikipedia	</v>
      <v xml:space="preserve">CC-BY-SA	</v>
      <v xml:space="preserve">http://en.wikipedia.org/wiki/Texas	</v>
      <v xml:space="preserve">http://creativecommons.org/licenses/by-sa/3.0/	</v>
    </spb>
    <spb s="1">
      <v xml:space="preserve">Wikipedia	US Census	US Census	</v>
      <v xml:space="preserve">CC-BY-SA			</v>
      <v xml:space="preserve">http://en.wikipedia.org/wiki/Texas	https://www.census.gov/popest/data/state/asrh/2014/files/SC-EST2014-AGESEX-CIV.csv	http://www.census.gov/quickfacts/table/WTN220212/48	</v>
      <v xml:space="preserve">http://creativecommons.org/licenses/by-sa/3.0/			</v>
    </spb>
    <spb s="2">
      <v>180</v>
      <v>180</v>
      <v>2</v>
      <v>180</v>
      <v>180</v>
      <v>180</v>
      <v>181</v>
      <v>180</v>
      <v>2</v>
      <v>180</v>
      <v>2</v>
      <v>182</v>
      <v>180</v>
      <v>2</v>
      <v>2</v>
      <v>2</v>
      <v>2</v>
      <v>182</v>
      <v>2</v>
      <v>2</v>
      <v>2</v>
      <v>2</v>
      <v>2</v>
      <v>2</v>
      <v>2</v>
      <v>2</v>
      <v>2</v>
      <v>182</v>
      <v>2</v>
      <v>2</v>
      <v>2</v>
      <v>2</v>
    </spb>
    <spb s="1">
      <v xml:space="preserve">Wikipedia	</v>
      <v xml:space="preserve">CC BY-SA 3.0	</v>
      <v xml:space="preserve">https://en.wikipedia.org/wiki/Utah	</v>
      <v xml:space="preserve">https://creativecommons.org/licenses/by-sa/3.0	</v>
    </spb>
    <spb s="1">
      <v xml:space="preserve">Wikipedia	</v>
      <v xml:space="preserve">CC-BY-SA	</v>
      <v xml:space="preserve">http://en.wikipedia.org/wiki/Utah	</v>
      <v xml:space="preserve">http://creativecommons.org/licenses/by-sa/3.0/	</v>
    </spb>
    <spb s="1">
      <v xml:space="preserve">Wikipedia	US Census	US Census	</v>
      <v xml:space="preserve">CC-BY-SA			</v>
      <v xml:space="preserve">http://en.wikipedia.org/wiki/Utah	https://www.census.gov/popest/data/state/asrh/2014/files/SC-EST2014-AGESEX-CIV.csv	http://www.census.gov/quickfacts/table/WTN220212/49	</v>
      <v xml:space="preserve">http://creativecommons.org/licenses/by-sa/3.0/			</v>
    </spb>
    <spb s="2">
      <v>184</v>
      <v>184</v>
      <v>2</v>
      <v>184</v>
      <v>184</v>
      <v>184</v>
      <v>185</v>
      <v>184</v>
      <v>2</v>
      <v>184</v>
      <v>2</v>
      <v>186</v>
      <v>184</v>
      <v>2</v>
      <v>2</v>
      <v>2</v>
      <v>2</v>
      <v>186</v>
      <v>2</v>
      <v>2</v>
      <v>2</v>
      <v>2</v>
      <v>2</v>
      <v>2</v>
      <v>2</v>
      <v>2</v>
      <v>2</v>
      <v>186</v>
      <v>2</v>
      <v>2</v>
      <v>2</v>
      <v>2</v>
    </spb>
    <spb s="1">
      <v xml:space="preserve">Wikipedia	</v>
      <v xml:space="preserve">CC BY-SA 3.0	</v>
      <v xml:space="preserve">https://en.wikipedia.org/wiki/Vermont	</v>
      <v xml:space="preserve">https://creativecommons.org/licenses/by-sa/3.0	</v>
    </spb>
    <spb s="1">
      <v xml:space="preserve">Wikipedia	</v>
      <v xml:space="preserve">CC-BY-SA	</v>
      <v xml:space="preserve">http://en.wikipedia.org/wiki/Vermont	</v>
      <v xml:space="preserve">http://creativecommons.org/licenses/by-sa/3.0/	</v>
    </spb>
    <spb s="1">
      <v xml:space="preserve">Wikipedia	US Census	US Census	</v>
      <v xml:space="preserve">CC-BY-SA			</v>
      <v xml:space="preserve">http://en.wikipedia.org/wiki/Vermont	https://www.census.gov/popest/data/state/asrh/2014/files/SC-EST2014-AGESEX-CIV.csv	http://www.census.gov/quickfacts/table/WTN220212/50	</v>
      <v xml:space="preserve">http://creativecommons.org/licenses/by-sa/3.0/			</v>
    </spb>
    <spb s="9">
      <v>188</v>
      <v>188</v>
      <v>2</v>
      <v>188</v>
      <v>188</v>
      <v>188</v>
      <v>189</v>
      <v>188</v>
      <v>2</v>
      <v>188</v>
      <v>2</v>
      <v>190</v>
      <v>188</v>
      <v>2</v>
      <v>2</v>
      <v>2</v>
      <v>2</v>
      <v>190</v>
      <v>2</v>
      <v>2</v>
      <v>2</v>
      <v>2</v>
      <v>2</v>
      <v>2</v>
      <v>2</v>
      <v>2</v>
      <v>2</v>
      <v>190</v>
      <v>2</v>
      <v>2</v>
      <v>2</v>
    </spb>
    <spb s="1">
      <v xml:space="preserve">Wikipedia	</v>
      <v xml:space="preserve">CC BY-SA 3.0	</v>
      <v xml:space="preserve">https://en.wikipedia.org/wiki/Virginia	</v>
      <v xml:space="preserve">https://creativecommons.org/licenses/by-sa/3.0	</v>
    </spb>
    <spb s="1">
      <v xml:space="preserve">Wikipedia	</v>
      <v xml:space="preserve">CC-BY-SA	</v>
      <v xml:space="preserve">http://en.wikipedia.org/wiki/Virginia	</v>
      <v xml:space="preserve">http://creativecommons.org/licenses/by-sa/3.0/	</v>
    </spb>
    <spb s="1">
      <v xml:space="preserve">Wikipedia	US Census	US Census	</v>
      <v xml:space="preserve">CC-BY-SA			</v>
      <v xml:space="preserve">http://en.wikipedia.org/wiki/Virginia	https://www.census.gov/popest/data/state/asrh/2014/files/SC-EST2014-AGESEX-CIV.csv	http://www.census.gov/quickfacts/table/WTN220212/51	</v>
      <v xml:space="preserve">http://creativecommons.org/licenses/by-sa/3.0/			</v>
    </spb>
    <spb s="2">
      <v>192</v>
      <v>192</v>
      <v>2</v>
      <v>192</v>
      <v>192</v>
      <v>192</v>
      <v>193</v>
      <v>192</v>
      <v>2</v>
      <v>192</v>
      <v>2</v>
      <v>194</v>
      <v>192</v>
      <v>2</v>
      <v>2</v>
      <v>2</v>
      <v>2</v>
      <v>194</v>
      <v>2</v>
      <v>2</v>
      <v>2</v>
      <v>2</v>
      <v>2</v>
      <v>2</v>
      <v>2</v>
      <v>2</v>
      <v>2</v>
      <v>194</v>
      <v>2</v>
      <v>2</v>
      <v>2</v>
      <v>2</v>
    </spb>
    <spb s="1">
      <v xml:space="preserve">Wikipedia	</v>
      <v xml:space="preserve">CC BY-SA 3.0	</v>
      <v xml:space="preserve">https://en.wikipedia.org/wiki/Washington_(state)	</v>
      <v xml:space="preserve">https://creativecommons.org/licenses/by-sa/3.0	</v>
    </spb>
    <spb s="1">
      <v xml:space="preserve">Wikipedia	</v>
      <v xml:space="preserve">CC-BY-SA	</v>
      <v xml:space="preserve">http://en.wikipedia.org/wiki/Washington_(state)	</v>
      <v xml:space="preserve">http://creativecommons.org/licenses/by-sa/3.0/	</v>
    </spb>
    <spb s="1">
      <v xml:space="preserve">Wikipedia	US Census	Crunchbase	</v>
      <v xml:space="preserve">CC-BY-SA			</v>
      <v xml:space="preserve">http://en.wikipedia.org/wiki/Washington_(state)	https://www.census.gov/popest/data/state/asrh/2014/files/SC-EST2014-AGESEX-CIV.csv	https://www.crunchbase.com/organization/access-washington	</v>
      <v xml:space="preserve">http://creativecommons.org/licenses/by-sa/3.0/			</v>
    </spb>
    <spb s="2">
      <v>196</v>
      <v>196</v>
      <v>2</v>
      <v>196</v>
      <v>196</v>
      <v>196</v>
      <v>197</v>
      <v>196</v>
      <v>2</v>
      <v>196</v>
      <v>2</v>
      <v>198</v>
      <v>196</v>
      <v>2</v>
      <v>2</v>
      <v>2</v>
      <v>2</v>
      <v>198</v>
      <v>2</v>
      <v>2</v>
      <v>2</v>
      <v>2</v>
      <v>2</v>
      <v>2</v>
      <v>2</v>
      <v>2</v>
      <v>2</v>
      <v>198</v>
      <v>2</v>
      <v>2</v>
      <v>2</v>
      <v>2</v>
    </spb>
    <spb s="1">
      <v xml:space="preserve">Wikipedia	</v>
      <v xml:space="preserve">CC BY-SA 3.0	</v>
      <v xml:space="preserve">https://en.wikipedia.org/wiki/West_Virginia	</v>
      <v xml:space="preserve">https://creativecommons.org/licenses/by-sa/3.0	</v>
    </spb>
    <spb s="1">
      <v xml:space="preserve">Wikipedia	</v>
      <v xml:space="preserve">CC-BY-SA	</v>
      <v xml:space="preserve">http://en.wikipedia.org/wiki/West_Virginia	</v>
      <v xml:space="preserve">http://creativecommons.org/licenses/by-sa/3.0/	</v>
    </spb>
    <spb s="1">
      <v xml:space="preserve">Wikipedia	US Census	US Census	</v>
      <v xml:space="preserve">CC-BY-SA			</v>
      <v xml:space="preserve">http://en.wikipedia.org/wiki/West_Virginia	https://www.census.gov/popest/data/state/asrh/2014/files/SC-EST2014-AGESEX-CIV.csv	http://www.census.gov/quickfacts/table/WTN220212/54	</v>
      <v xml:space="preserve">http://creativecommons.org/licenses/by-sa/3.0/			</v>
    </spb>
    <spb s="9">
      <v>200</v>
      <v>200</v>
      <v>2</v>
      <v>200</v>
      <v>200</v>
      <v>200</v>
      <v>201</v>
      <v>200</v>
      <v>2</v>
      <v>200</v>
      <v>2</v>
      <v>202</v>
      <v>200</v>
      <v>2</v>
      <v>2</v>
      <v>2</v>
      <v>2</v>
      <v>202</v>
      <v>2</v>
      <v>2</v>
      <v>2</v>
      <v>2</v>
      <v>2</v>
      <v>2</v>
      <v>2</v>
      <v>2</v>
      <v>2</v>
      <v>202</v>
      <v>2</v>
      <v>2</v>
      <v>2</v>
    </spb>
    <spb s="1">
      <v xml:space="preserve">Wikipedia	</v>
      <v xml:space="preserve">CC BY-SA 3.0	</v>
      <v xml:space="preserve">https://en.wikipedia.org/wiki/Wisconsin	</v>
      <v xml:space="preserve">https://creativecommons.org/licenses/by-sa/3.0	</v>
    </spb>
    <spb s="1">
      <v xml:space="preserve">Wikipedia	</v>
      <v xml:space="preserve">CC-BY-SA	</v>
      <v xml:space="preserve">http://en.wikipedia.org/wiki/Wisconsin	</v>
      <v xml:space="preserve">http://creativecommons.org/licenses/by-sa/3.0/	</v>
    </spb>
    <spb s="1">
      <v xml:space="preserve">Wikipedia	US Census	US Census	</v>
      <v xml:space="preserve">CC-BY-SA			</v>
      <v xml:space="preserve">http://en.wikipedia.org/wiki/Wisconsin	https://www.census.gov/popest/data/state/asrh/2014/files/SC-EST2014-AGESEX-CIV.csv	http://www.census.gov/quickfacts/table/VET605214/55	</v>
      <v xml:space="preserve">http://creativecommons.org/licenses/by-sa/3.0/			</v>
    </spb>
    <spb s="2">
      <v>204</v>
      <v>204</v>
      <v>2</v>
      <v>204</v>
      <v>204</v>
      <v>204</v>
      <v>205</v>
      <v>204</v>
      <v>2</v>
      <v>204</v>
      <v>2</v>
      <v>206</v>
      <v>204</v>
      <v>2</v>
      <v>2</v>
      <v>2</v>
      <v>2</v>
      <v>206</v>
      <v>2</v>
      <v>2</v>
      <v>2</v>
      <v>2</v>
      <v>2</v>
      <v>2</v>
      <v>2</v>
      <v>2</v>
      <v>2</v>
      <v>206</v>
      <v>2</v>
      <v>2</v>
      <v>2</v>
      <v>2</v>
    </spb>
    <spb s="1">
      <v xml:space="preserve">Wikipedia	</v>
      <v xml:space="preserve">CC BY-SA 3.0	</v>
      <v xml:space="preserve">https://en.wikipedia.org/wiki/Wyoming	</v>
      <v xml:space="preserve">https://creativecommons.org/licenses/by-sa/3.0	</v>
    </spb>
    <spb s="1">
      <v xml:space="preserve">Wikipedia	</v>
      <v xml:space="preserve">CC-BY-SA	</v>
      <v xml:space="preserve">http://en.wikipedia.org/wiki/Wyoming	</v>
      <v xml:space="preserve">http://creativecommons.org/licenses/by-sa/3.0/	</v>
    </spb>
    <spb s="1">
      <v xml:space="preserve">Wikipedia	US Census	US Census	</v>
      <v xml:space="preserve">CC-BY-SA			</v>
      <v xml:space="preserve">http://en.wikipedia.org/wiki/Wyoming	https://www.census.gov/popest/data/state/asrh/2014/files/SC-EST2014-AGESEX-CIV.csv	http://www.census.gov/quickfacts/table/WTN220212/56	</v>
      <v xml:space="preserve">http://creativecommons.org/licenses/by-sa/3.0/			</v>
    </spb>
    <spb s="2">
      <v>208</v>
      <v>208</v>
      <v>2</v>
      <v>208</v>
      <v>208</v>
      <v>208</v>
      <v>209</v>
      <v>208</v>
      <v>2</v>
      <v>208</v>
      <v>2</v>
      <v>210</v>
      <v>208</v>
      <v>2</v>
      <v>2</v>
      <v>2</v>
      <v>2</v>
      <v>210</v>
      <v>2</v>
      <v>2</v>
      <v>2</v>
      <v>2</v>
      <v>2</v>
      <v>2</v>
      <v>2</v>
      <v>2</v>
      <v>2</v>
      <v>210</v>
      <v>2</v>
      <v>2</v>
      <v>2</v>
      <v>2</v>
    </spb>
  </spbData>
</supportingPropertyBags>
</file>

<file path=xl/richData/rdsupportingpropertybagstructure.xml><?xml version="1.0" encoding="utf-8"?>
<spbStructures xmlns="http://schemas.microsoft.com/office/spreadsheetml/2017/richdata2" count="11">
  <s>
    <k n="_Self" t="i"/>
  </s>
  <s>
    <k n="SourceText" t="s"/>
    <k n="LicenseText" t="s"/>
    <k n="SourceAddress" t="s"/>
    <k n="LicenseAddress" t="s"/>
  </s>
  <s>
    <k n="Area" t="spb"/>
    <k n="Name" t="spb"/>
    <k n="Households" t="spb"/>
    <k n="Population" t="spb"/>
    <k n="UniqueName" t="spb"/>
    <k n="Description" t="spb"/>
    <k n="Abbreviation" t="spb"/>
    <k n="Largest city" t="spb"/>
    <k n="Housing units" t="spb"/>
    <k n="Country/region" t="spb"/>
    <k n="Building permits" t="spb"/>
    <k n="Median gross rent" t="spb"/>
    <k n="Capital/Major City" t="spb"/>
    <k n="Persons per household" t="spb"/>
    <k n="Population change (%)" t="spb"/>
    <k n="Population: Asian (%)" t="spb"/>
    <k n="Population: White (%)" t="spb"/>
    <k n="Median household income" t="spb"/>
    <k n="Population: Age 65+ (%)" t="spb"/>
    <k n="Population: Under age 5 (%)" t="spb"/>
    <k n="Population: Under age 18 (%)" t="spb"/>
    <k n="Population: Two or more races (%)" t="spb"/>
    <k n="Population: Hispanic or Latino (%)" t="spb"/>
    <k n="Population: Foreign born persons (%)" t="spb"/>
    <k n="Population: In civilian labor force (%)" t="spb"/>
    <k n="Population: Black or African American (%)" t="spb"/>
    <k n="Population: Persons with a disability (%)" t="spb"/>
    <k n="Median value, owner-occupied housing units" t="spb"/>
    <k n="Population: Bachelor's degree or higher (%)" t="spb"/>
    <k n="Population: High school graduate or higher (%)" t="spb"/>
    <k n="Population: American Indian and Alaskan Native (%)" t="spb"/>
    <k n="Population: Native Hawaiian and Other Pacific Islander (%)" t="spb"/>
  </s>
  <s>
    <k n="^Order" t="spba"/>
    <k n="TitleProperty" t="s"/>
    <k n="SubTitleProperty" t="s"/>
  </s>
  <s>
    <k n="ShowInCardView" t="b"/>
    <k n="ShowInDotNotation" t="b"/>
    <k n="ShowInAutoComplete" t="b"/>
  </s>
  <s>
    <k n="UniqueName" t="spb"/>
    <k n="VDPID/VSID" t="spb"/>
    <k n="LearnMoreOnLink" t="spb"/>
  </s>
  <s>
    <k n="Name" t="i"/>
    <k n="Image" t="i"/>
  </s>
  <s>
    <k n="link" t="s"/>
    <k n="logo" t="s"/>
    <k n="name" t="s"/>
  </s>
  <s>
    <k n="Area" t="s"/>
    <k n="Households" t="s"/>
    <k n="Population" t="s"/>
    <k n="Housing units" t="s"/>
    <k n="Building permits" t="s"/>
    <k n="Median gross rent" t="s"/>
    <k n="Persons per household" t="s"/>
    <k n="Population change (%)" t="s"/>
    <k n="Population: Asian (%)" t="s"/>
    <k n="Population: White (%)" t="s"/>
    <k n="Median household income" t="s"/>
    <k n="Population: Age 65+ (%)" t="s"/>
    <k n="Population: Under age 5 (%)" t="s"/>
    <k n="Population: Under age 18 (%)" t="s"/>
    <k n="Population: Two or more races (%)" t="s"/>
    <k n="Population: Hispanic or Latino (%)" t="s"/>
    <k n="Population: Foreign born persons (%)" t="s"/>
    <k n="Population: In civilian labor force (%)" t="s"/>
    <k n="Population: Black or African American (%)" t="s"/>
    <k n="Population: Persons with a disability (%)" t="s"/>
    <k n="Median value, owner-occupied housing units" t="s"/>
    <k n="Population: Bachelor's degree or higher (%)" t="s"/>
    <k n="Population: High school graduate or higher (%)" t="s"/>
    <k n="Population: American Indian and Alaskan Native (%)" t="s"/>
    <k n="Population: Native Hawaiian and Other Pacific Islander (%)" t="s"/>
  </s>
  <s>
    <k n="Area" t="spb"/>
    <k n="Name" t="spb"/>
    <k n="Households" t="spb"/>
    <k n="Population" t="spb"/>
    <k n="UniqueName" t="spb"/>
    <k n="Description" t="spb"/>
    <k n="Abbreviation" t="spb"/>
    <k n="Largest city" t="spb"/>
    <k n="Housing units" t="spb"/>
    <k n="Country/region" t="spb"/>
    <k n="Building permits" t="spb"/>
    <k n="Median gross rent" t="spb"/>
    <k n="Capital/Major City" t="spb"/>
    <k n="Persons per household" t="spb"/>
    <k n="Population change (%)" t="spb"/>
    <k n="Population: Asian (%)" t="spb"/>
    <k n="Population: White (%)" t="spb"/>
    <k n="Median household income" t="spb"/>
    <k n="Population: Age 65+ (%)" t="spb"/>
    <k n="Population: Under age 5 (%)" t="spb"/>
    <k n="Population: Under age 18 (%)" t="spb"/>
    <k n="Population: Two or more races (%)" t="spb"/>
    <k n="Population: Hispanic or Latino (%)" t="spb"/>
    <k n="Population: Foreign born persons (%)" t="spb"/>
    <k n="Population: In civilian labor force (%)" t="spb"/>
    <k n="Population: Black or African American (%)" t="spb"/>
    <k n="Population: Persons with a disability (%)" t="spb"/>
    <k n="Median value, owner-occupied housing units" t="spb"/>
    <k n="Population: Bachelor's degree or higher (%)" t="spb"/>
    <k n="Population: High school graduate or higher (%)" t="spb"/>
    <k n="Population: American Indian and Alaskan Native (%)" t="spb"/>
  </s>
  <s>
    <k n="Area" t="s"/>
    <k n="Households" t="s"/>
    <k n="Population" t="s"/>
    <k n="Housing units" t="s"/>
    <k n="Building permits" t="s"/>
    <k n="Median gross rent" t="s"/>
    <k n="Persons per household" t="s"/>
    <k n="Population change (%)" t="s"/>
    <k n="Population: Asian (%)" t="s"/>
    <k n="Population: White (%)" t="s"/>
    <k n="Median household income" t="s"/>
    <k n="Population: Age 65+ (%)" t="s"/>
    <k n="Population: Under age 5 (%)" t="s"/>
    <k n="Population: Under age 18 (%)" t="s"/>
    <k n="Population: Two or more races (%)" t="s"/>
    <k n="Population: Hispanic or Latino (%)" t="s"/>
    <k n="Population: Foreign born persons (%)" t="s"/>
    <k n="Population: In civilian labor force (%)" t="s"/>
    <k n="Population: Black or African American (%)" t="s"/>
    <k n="Population: Persons with a disability (%)" t="s"/>
    <k n="Median value, owner-occupied housing units" t="s"/>
    <k n="Population: Bachelor's degree or higher (%)" t="s"/>
    <k n="Population: High school graduate or higher (%)" t="s"/>
    <k n="Population: American Indian and Alaskan Native (%)"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5">
    <x:dxf>
      <x:numFmt numFmtId="3" formatCode="#,##0"/>
    </x:dxf>
    <x:dxf>
      <x:numFmt numFmtId="14" formatCode="0.00%"/>
    </x:dxf>
    <x:dxf>
      <x:numFmt numFmtId="2" formatCode="0.00"/>
    </x:dxf>
    <x:dxf>
      <x:numFmt numFmtId="0" formatCode="General"/>
    </x:dxf>
    <x:dxf>
      <x:numFmt numFmtId="13" formatCode="0%"/>
    </x:dxf>
  </dxfs>
  <richProperties>
    <rPr n="IsTitleField" t="b"/>
    <rPr n="IsHeroField" t="b"/>
    <rPr n="NumberFormat" t="s"/>
  </richProperties>
  <richStyles>
    <rSty dxfid="0"/>
    <rSty>
      <rpv i="0">1</rpv>
    </rSty>
    <rSty>
      <rpv i="1">1</rpv>
    </rSty>
    <rSty dxfid="0">
      <rpv i="2">#,##0</rpv>
    </rSty>
    <rSty dxfid="3">
      <rpv i="2">_([$$-en-US]* #,##0_);_([$$-en-US]* (#,##0);_([$$-en-US]* "-"_);_(@_)</rpv>
    </rSty>
    <rSty dxfid="2">
      <rpv i="2">0.00</rpv>
    </rSty>
    <rSty dxfid="1">
      <rpv i="2">0.0%</rpv>
    </rSty>
    <rSty dxfid="4"/>
  </richStyles>
</richStyleSheet>
</file>

<file path=xl/theme/theme1.xml><?xml version="1.0" encoding="utf-8"?>
<a:theme xmlns:a="http://schemas.openxmlformats.org/drawingml/2006/main" name="Office Theme">
  <a:themeElements>
    <a:clrScheme name="Maven Careers">
      <a:dk1>
        <a:sysClr val="windowText" lastClr="000000"/>
      </a:dk1>
      <a:lt1>
        <a:sysClr val="window" lastClr="FFFFFF"/>
      </a:lt1>
      <a:dk2>
        <a:srgbClr val="44546A"/>
      </a:dk2>
      <a:lt2>
        <a:srgbClr val="E7E6E6"/>
      </a:lt2>
      <a:accent1>
        <a:srgbClr val="269999"/>
      </a:accent1>
      <a:accent2>
        <a:srgbClr val="FF5050"/>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1.xml"/><Relationship Id="rId5" Type="http://schemas.openxmlformats.org/officeDocument/2006/relationships/ctrlProp" Target="../ctrlProps/ctrlProp3.xml"/><Relationship Id="rId4" Type="http://schemas.openxmlformats.org/officeDocument/2006/relationships/ctrlProp" Target="../ctrlProps/ctrlProp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E52F2C-F2D3-4F44-815D-AF8D50250408}">
  <dimension ref="A1:F1919"/>
  <sheetViews>
    <sheetView workbookViewId="0">
      <selection activeCell="M30" sqref="M30:XFD1048576"/>
    </sheetView>
  </sheetViews>
  <sheetFormatPr defaultRowHeight="15" x14ac:dyDescent="0.25"/>
  <cols>
    <col min="1" max="1" width="9.140625" customWidth="1"/>
    <col min="2" max="2" width="21.7109375" customWidth="1"/>
    <col min="3" max="3" width="18.7109375" customWidth="1"/>
    <col min="4" max="4" width="14.5703125" customWidth="1"/>
    <col min="5" max="5" width="10.7109375" customWidth="1"/>
    <col min="6" max="6" width="16.7109375" customWidth="1"/>
    <col min="7" max="18" width="9.140625" customWidth="1"/>
  </cols>
  <sheetData>
    <row r="1" spans="1:6" x14ac:dyDescent="0.25">
      <c r="A1" s="3" t="s">
        <v>50</v>
      </c>
      <c r="B1" s="3" t="s">
        <v>49</v>
      </c>
      <c r="C1" s="3" t="s">
        <v>0</v>
      </c>
      <c r="D1" s="3" t="s">
        <v>61</v>
      </c>
      <c r="E1" s="3" t="s">
        <v>62</v>
      </c>
      <c r="F1" s="3" t="s">
        <v>63</v>
      </c>
    </row>
    <row r="2" spans="1:6" x14ac:dyDescent="0.25">
      <c r="A2">
        <v>2020</v>
      </c>
      <c r="B2" t="s">
        <v>55</v>
      </c>
      <c r="C2" t="s">
        <v>1</v>
      </c>
      <c r="D2" s="1">
        <v>1829</v>
      </c>
      <c r="E2" s="1">
        <v>18051</v>
      </c>
      <c r="F2" s="2">
        <v>58872</v>
      </c>
    </row>
    <row r="3" spans="1:6" x14ac:dyDescent="0.25">
      <c r="A3">
        <v>2020</v>
      </c>
      <c r="B3" t="s">
        <v>55</v>
      </c>
      <c r="C3" t="s">
        <v>2</v>
      </c>
      <c r="D3" s="1">
        <v>1354</v>
      </c>
      <c r="E3" s="1">
        <v>35607</v>
      </c>
      <c r="F3" s="2">
        <v>55216</v>
      </c>
    </row>
    <row r="4" spans="1:6" x14ac:dyDescent="0.25">
      <c r="A4">
        <v>2020</v>
      </c>
      <c r="B4" t="s">
        <v>55</v>
      </c>
      <c r="C4" t="s">
        <v>3</v>
      </c>
      <c r="D4" s="1">
        <v>2565</v>
      </c>
      <c r="E4" s="1">
        <v>15961</v>
      </c>
      <c r="F4" s="2">
        <v>49909</v>
      </c>
    </row>
    <row r="5" spans="1:6" x14ac:dyDescent="0.25">
      <c r="A5">
        <v>2020</v>
      </c>
      <c r="B5" t="s">
        <v>55</v>
      </c>
      <c r="C5" t="s">
        <v>4</v>
      </c>
      <c r="D5" s="1">
        <v>17651</v>
      </c>
      <c r="E5" s="1">
        <v>425665</v>
      </c>
      <c r="F5" s="2">
        <v>42534</v>
      </c>
    </row>
    <row r="6" spans="1:6" x14ac:dyDescent="0.25">
      <c r="A6">
        <v>2020</v>
      </c>
      <c r="B6" t="s">
        <v>55</v>
      </c>
      <c r="C6" t="s">
        <v>5</v>
      </c>
      <c r="D6" s="1">
        <v>3312</v>
      </c>
      <c r="E6" s="1">
        <v>41633</v>
      </c>
      <c r="F6" s="2">
        <v>91879</v>
      </c>
    </row>
    <row r="7" spans="1:6" x14ac:dyDescent="0.25">
      <c r="A7">
        <v>2020</v>
      </c>
      <c r="B7" t="s">
        <v>55</v>
      </c>
      <c r="C7" t="s">
        <v>6</v>
      </c>
      <c r="D7">
        <v>467</v>
      </c>
      <c r="E7" s="1">
        <v>5260</v>
      </c>
      <c r="F7" s="2">
        <v>43142</v>
      </c>
    </row>
    <row r="8" spans="1:6" x14ac:dyDescent="0.25">
      <c r="A8">
        <v>2020</v>
      </c>
      <c r="B8" t="s">
        <v>55</v>
      </c>
      <c r="C8" t="s">
        <v>7</v>
      </c>
      <c r="D8">
        <v>186</v>
      </c>
      <c r="E8" s="1">
        <v>1317</v>
      </c>
      <c r="F8" s="2">
        <v>43290</v>
      </c>
    </row>
    <row r="9" spans="1:6" x14ac:dyDescent="0.25">
      <c r="A9">
        <v>2020</v>
      </c>
      <c r="B9" t="s">
        <v>55</v>
      </c>
      <c r="C9" t="s">
        <v>8</v>
      </c>
      <c r="D9" s="1">
        <v>5394</v>
      </c>
      <c r="E9" s="1">
        <v>71107</v>
      </c>
      <c r="F9" s="2">
        <v>37717</v>
      </c>
    </row>
    <row r="10" spans="1:6" x14ac:dyDescent="0.25">
      <c r="A10">
        <v>2020</v>
      </c>
      <c r="B10" t="s">
        <v>55</v>
      </c>
      <c r="C10" t="s">
        <v>9</v>
      </c>
      <c r="D10" s="1">
        <v>2794</v>
      </c>
      <c r="E10" s="1">
        <v>29309</v>
      </c>
      <c r="F10" s="2">
        <v>45978</v>
      </c>
    </row>
    <row r="11" spans="1:6" x14ac:dyDescent="0.25">
      <c r="A11">
        <v>2020</v>
      </c>
      <c r="B11" t="s">
        <v>55</v>
      </c>
      <c r="C11" t="s">
        <v>10</v>
      </c>
      <c r="D11" s="1">
        <v>2531</v>
      </c>
      <c r="E11" s="1">
        <v>27020</v>
      </c>
      <c r="F11" s="2">
        <v>42820</v>
      </c>
    </row>
    <row r="12" spans="1:6" x14ac:dyDescent="0.25">
      <c r="A12">
        <v>2020</v>
      </c>
      <c r="B12" t="s">
        <v>55</v>
      </c>
      <c r="C12" t="s">
        <v>11</v>
      </c>
      <c r="D12" s="1">
        <v>2818</v>
      </c>
      <c r="E12" s="1">
        <v>24933</v>
      </c>
      <c r="F12" s="2">
        <v>52259</v>
      </c>
    </row>
    <row r="13" spans="1:6" x14ac:dyDescent="0.25">
      <c r="A13">
        <v>2020</v>
      </c>
      <c r="B13" t="s">
        <v>55</v>
      </c>
      <c r="C13" t="s">
        <v>12</v>
      </c>
      <c r="D13" s="1">
        <v>2302</v>
      </c>
      <c r="E13" s="1">
        <v>20872</v>
      </c>
      <c r="F13" s="2">
        <v>50732</v>
      </c>
    </row>
    <row r="14" spans="1:6" x14ac:dyDescent="0.25">
      <c r="A14">
        <v>2020</v>
      </c>
      <c r="B14" t="s">
        <v>55</v>
      </c>
      <c r="C14" t="s">
        <v>13</v>
      </c>
      <c r="D14" s="1">
        <v>2911</v>
      </c>
      <c r="E14" s="1">
        <v>22868</v>
      </c>
      <c r="F14" s="2">
        <v>45588</v>
      </c>
    </row>
    <row r="15" spans="1:6" x14ac:dyDescent="0.25">
      <c r="A15">
        <v>2020</v>
      </c>
      <c r="B15" t="s">
        <v>55</v>
      </c>
      <c r="C15" t="s">
        <v>14</v>
      </c>
      <c r="D15" s="1">
        <v>2613</v>
      </c>
      <c r="E15" s="1">
        <v>18607</v>
      </c>
      <c r="F15" s="2">
        <v>47721</v>
      </c>
    </row>
    <row r="16" spans="1:6" x14ac:dyDescent="0.25">
      <c r="A16">
        <v>2020</v>
      </c>
      <c r="B16" t="s">
        <v>55</v>
      </c>
      <c r="C16" t="s">
        <v>15</v>
      </c>
      <c r="D16" s="1">
        <v>1632</v>
      </c>
      <c r="E16" s="1">
        <v>16061</v>
      </c>
      <c r="F16" s="2">
        <v>54605</v>
      </c>
    </row>
    <row r="17" spans="1:6" x14ac:dyDescent="0.25">
      <c r="A17">
        <v>2020</v>
      </c>
      <c r="B17" t="s">
        <v>55</v>
      </c>
      <c r="C17" t="s">
        <v>16</v>
      </c>
      <c r="D17" s="1">
        <v>3143</v>
      </c>
      <c r="E17" s="1">
        <v>37751</v>
      </c>
      <c r="F17" s="2">
        <v>86727</v>
      </c>
    </row>
    <row r="18" spans="1:6" x14ac:dyDescent="0.25">
      <c r="A18">
        <v>2020</v>
      </c>
      <c r="B18" t="s">
        <v>55</v>
      </c>
      <c r="C18" t="s">
        <v>17</v>
      </c>
      <c r="D18" s="1">
        <v>1581</v>
      </c>
      <c r="E18" s="1">
        <v>7787</v>
      </c>
      <c r="F18" s="2">
        <v>41422</v>
      </c>
    </row>
    <row r="19" spans="1:6" x14ac:dyDescent="0.25">
      <c r="A19">
        <v>2020</v>
      </c>
      <c r="B19" t="s">
        <v>55</v>
      </c>
      <c r="C19" t="s">
        <v>18</v>
      </c>
      <c r="D19">
        <v>720</v>
      </c>
      <c r="E19" s="1">
        <v>7112</v>
      </c>
      <c r="F19" s="2">
        <v>46887</v>
      </c>
    </row>
    <row r="20" spans="1:6" x14ac:dyDescent="0.25">
      <c r="A20">
        <v>2020</v>
      </c>
      <c r="B20" t="s">
        <v>55</v>
      </c>
      <c r="C20" t="s">
        <v>19</v>
      </c>
      <c r="D20">
        <v>999</v>
      </c>
      <c r="E20" s="1">
        <v>11134</v>
      </c>
      <c r="F20" s="2">
        <v>64628</v>
      </c>
    </row>
    <row r="21" spans="1:6" x14ac:dyDescent="0.25">
      <c r="A21">
        <v>2020</v>
      </c>
      <c r="B21" t="s">
        <v>55</v>
      </c>
      <c r="C21" t="s">
        <v>20</v>
      </c>
      <c r="D21" s="1">
        <v>3574</v>
      </c>
      <c r="E21" s="1">
        <v>34897</v>
      </c>
      <c r="F21" s="2">
        <v>43309</v>
      </c>
    </row>
    <row r="22" spans="1:6" x14ac:dyDescent="0.25">
      <c r="A22">
        <v>2020</v>
      </c>
      <c r="B22" t="s">
        <v>55</v>
      </c>
      <c r="C22" t="s">
        <v>21</v>
      </c>
      <c r="D22" s="1">
        <v>3175</v>
      </c>
      <c r="E22" s="1">
        <v>28204</v>
      </c>
      <c r="F22" s="2">
        <v>51276</v>
      </c>
    </row>
    <row r="23" spans="1:6" x14ac:dyDescent="0.25">
      <c r="A23">
        <v>2020</v>
      </c>
      <c r="B23" t="s">
        <v>55</v>
      </c>
      <c r="C23" t="s">
        <v>22</v>
      </c>
      <c r="D23" s="1">
        <v>2070</v>
      </c>
      <c r="E23" s="1">
        <v>14561</v>
      </c>
      <c r="F23" s="2">
        <v>50525</v>
      </c>
    </row>
    <row r="24" spans="1:6" x14ac:dyDescent="0.25">
      <c r="A24">
        <v>2020</v>
      </c>
      <c r="B24" t="s">
        <v>55</v>
      </c>
      <c r="C24" t="s">
        <v>23</v>
      </c>
      <c r="D24" s="1">
        <v>2123</v>
      </c>
      <c r="E24" s="1">
        <v>16963</v>
      </c>
      <c r="F24" s="2">
        <v>46677</v>
      </c>
    </row>
    <row r="25" spans="1:6" x14ac:dyDescent="0.25">
      <c r="A25">
        <v>2020</v>
      </c>
      <c r="B25" t="s">
        <v>55</v>
      </c>
      <c r="C25" t="s">
        <v>24</v>
      </c>
      <c r="D25" s="1">
        <v>1847</v>
      </c>
      <c r="E25" s="1">
        <v>12449</v>
      </c>
      <c r="F25" s="2">
        <v>65945</v>
      </c>
    </row>
    <row r="26" spans="1:6" x14ac:dyDescent="0.25">
      <c r="A26">
        <v>2020</v>
      </c>
      <c r="B26" t="s">
        <v>55</v>
      </c>
      <c r="C26" t="s">
        <v>25</v>
      </c>
      <c r="D26" s="1">
        <v>2469</v>
      </c>
      <c r="E26" s="1">
        <v>16054</v>
      </c>
      <c r="F26" s="2">
        <v>44449</v>
      </c>
    </row>
    <row r="27" spans="1:6" x14ac:dyDescent="0.25">
      <c r="A27">
        <v>2020</v>
      </c>
      <c r="B27" t="s">
        <v>55</v>
      </c>
      <c r="C27" t="s">
        <v>26</v>
      </c>
      <c r="D27">
        <v>598</v>
      </c>
      <c r="E27" s="1">
        <v>19509</v>
      </c>
      <c r="F27" s="2">
        <v>88060</v>
      </c>
    </row>
    <row r="28" spans="1:6" x14ac:dyDescent="0.25">
      <c r="A28">
        <v>2020</v>
      </c>
      <c r="B28" t="s">
        <v>55</v>
      </c>
      <c r="C28" t="s">
        <v>27</v>
      </c>
      <c r="D28">
        <v>350</v>
      </c>
      <c r="E28" s="1">
        <v>2671</v>
      </c>
      <c r="F28" s="2">
        <v>48051</v>
      </c>
    </row>
    <row r="29" spans="1:6" x14ac:dyDescent="0.25">
      <c r="A29">
        <v>2020</v>
      </c>
      <c r="B29" t="s">
        <v>55</v>
      </c>
      <c r="C29" t="s">
        <v>28</v>
      </c>
      <c r="D29">
        <v>999</v>
      </c>
      <c r="E29" s="1">
        <v>11868</v>
      </c>
      <c r="F29" s="2">
        <v>44634</v>
      </c>
    </row>
    <row r="30" spans="1:6" x14ac:dyDescent="0.25">
      <c r="A30">
        <v>2020</v>
      </c>
      <c r="B30" t="s">
        <v>55</v>
      </c>
      <c r="C30" t="s">
        <v>29</v>
      </c>
      <c r="D30" s="1">
        <v>2064</v>
      </c>
      <c r="E30" s="1">
        <v>30471</v>
      </c>
      <c r="F30" s="2">
        <v>65885</v>
      </c>
    </row>
    <row r="31" spans="1:6" x14ac:dyDescent="0.25">
      <c r="A31">
        <v>2020</v>
      </c>
      <c r="B31" t="s">
        <v>55</v>
      </c>
      <c r="C31" t="s">
        <v>30</v>
      </c>
      <c r="D31" s="1">
        <v>3335</v>
      </c>
      <c r="E31" s="1">
        <v>31214</v>
      </c>
      <c r="F31" s="2">
        <v>44384</v>
      </c>
    </row>
    <row r="32" spans="1:6" x14ac:dyDescent="0.25">
      <c r="A32">
        <v>2020</v>
      </c>
      <c r="B32" t="s">
        <v>55</v>
      </c>
      <c r="C32" t="s">
        <v>31</v>
      </c>
      <c r="D32" s="1">
        <v>3428</v>
      </c>
      <c r="E32" s="1">
        <v>29560</v>
      </c>
      <c r="F32" s="2">
        <v>42720</v>
      </c>
    </row>
    <row r="33" spans="1:6" x14ac:dyDescent="0.25">
      <c r="A33">
        <v>2020</v>
      </c>
      <c r="B33" t="s">
        <v>55</v>
      </c>
      <c r="C33" t="s">
        <v>32</v>
      </c>
      <c r="D33" s="1">
        <v>1830</v>
      </c>
      <c r="E33" s="1">
        <v>19954</v>
      </c>
      <c r="F33" s="2">
        <v>92355</v>
      </c>
    </row>
    <row r="34" spans="1:6" x14ac:dyDescent="0.25">
      <c r="A34">
        <v>2020</v>
      </c>
      <c r="B34" t="s">
        <v>55</v>
      </c>
      <c r="C34" t="s">
        <v>33</v>
      </c>
      <c r="D34" s="1">
        <v>2541</v>
      </c>
      <c r="E34" s="1">
        <v>25841</v>
      </c>
      <c r="F34" s="2">
        <v>51404</v>
      </c>
    </row>
    <row r="35" spans="1:6" x14ac:dyDescent="0.25">
      <c r="A35">
        <v>2020</v>
      </c>
      <c r="B35" t="s">
        <v>55</v>
      </c>
      <c r="C35" t="s">
        <v>34</v>
      </c>
      <c r="D35" s="1">
        <v>4355</v>
      </c>
      <c r="E35" s="1">
        <v>40722</v>
      </c>
      <c r="F35" s="2">
        <v>90660</v>
      </c>
    </row>
    <row r="36" spans="1:6" x14ac:dyDescent="0.25">
      <c r="A36">
        <v>2020</v>
      </c>
      <c r="B36" t="s">
        <v>55</v>
      </c>
      <c r="C36" t="s">
        <v>35</v>
      </c>
      <c r="D36" s="1">
        <v>4739</v>
      </c>
      <c r="E36" s="1">
        <v>54360</v>
      </c>
      <c r="F36" s="2">
        <v>40689</v>
      </c>
    </row>
    <row r="37" spans="1:6" x14ac:dyDescent="0.25">
      <c r="A37">
        <v>2020</v>
      </c>
      <c r="B37" t="s">
        <v>55</v>
      </c>
      <c r="C37" t="s">
        <v>36</v>
      </c>
      <c r="D37" s="1">
        <v>3629</v>
      </c>
      <c r="E37" s="1">
        <v>47789</v>
      </c>
      <c r="F37" s="2">
        <v>61949</v>
      </c>
    </row>
    <row r="38" spans="1:6" x14ac:dyDescent="0.25">
      <c r="A38">
        <v>2020</v>
      </c>
      <c r="B38" t="s">
        <v>55</v>
      </c>
      <c r="C38" t="s">
        <v>37</v>
      </c>
      <c r="D38">
        <v>205</v>
      </c>
      <c r="E38" s="1">
        <v>1128</v>
      </c>
      <c r="F38" s="2">
        <v>42071</v>
      </c>
    </row>
    <row r="39" spans="1:6" x14ac:dyDescent="0.25">
      <c r="A39">
        <v>2020</v>
      </c>
      <c r="B39" t="s">
        <v>55</v>
      </c>
      <c r="C39" t="s">
        <v>38</v>
      </c>
      <c r="D39" s="1">
        <v>1375</v>
      </c>
      <c r="E39" s="1">
        <v>12442</v>
      </c>
      <c r="F39" s="2">
        <v>44990</v>
      </c>
    </row>
    <row r="40" spans="1:6" x14ac:dyDescent="0.25">
      <c r="A40">
        <v>2020</v>
      </c>
      <c r="B40" t="s">
        <v>55</v>
      </c>
      <c r="C40" t="s">
        <v>39</v>
      </c>
      <c r="D40" s="1">
        <v>1099</v>
      </c>
      <c r="E40" s="1">
        <v>7137</v>
      </c>
      <c r="F40" s="2">
        <v>45582</v>
      </c>
    </row>
    <row r="41" spans="1:6" x14ac:dyDescent="0.25">
      <c r="A41">
        <v>2020</v>
      </c>
      <c r="B41" t="s">
        <v>55</v>
      </c>
      <c r="C41" t="s">
        <v>40</v>
      </c>
      <c r="D41" s="1">
        <v>1130</v>
      </c>
      <c r="E41" s="1">
        <v>11134</v>
      </c>
      <c r="F41" s="2">
        <v>48930</v>
      </c>
    </row>
    <row r="42" spans="1:6" x14ac:dyDescent="0.25">
      <c r="A42">
        <v>2020</v>
      </c>
      <c r="B42" t="s">
        <v>55</v>
      </c>
      <c r="C42" t="s">
        <v>41</v>
      </c>
      <c r="D42" s="1">
        <v>19698</v>
      </c>
      <c r="E42" s="1">
        <v>249859</v>
      </c>
      <c r="F42" s="2">
        <v>117086</v>
      </c>
    </row>
    <row r="43" spans="1:6" x14ac:dyDescent="0.25">
      <c r="A43">
        <v>2020</v>
      </c>
      <c r="B43" t="s">
        <v>55</v>
      </c>
      <c r="C43" t="s">
        <v>42</v>
      </c>
      <c r="D43" s="1">
        <v>1066</v>
      </c>
      <c r="E43" s="1">
        <v>14648</v>
      </c>
      <c r="F43" s="2">
        <v>65747</v>
      </c>
    </row>
    <row r="44" spans="1:6" x14ac:dyDescent="0.25">
      <c r="A44">
        <v>2020</v>
      </c>
      <c r="B44" t="s">
        <v>55</v>
      </c>
      <c r="C44" t="s">
        <v>43</v>
      </c>
      <c r="D44">
        <v>571</v>
      </c>
      <c r="E44" s="1">
        <v>4095</v>
      </c>
      <c r="F44" s="2">
        <v>41096</v>
      </c>
    </row>
    <row r="45" spans="1:6" x14ac:dyDescent="0.25">
      <c r="A45">
        <v>2020</v>
      </c>
      <c r="B45" t="s">
        <v>55</v>
      </c>
      <c r="C45" t="s">
        <v>44</v>
      </c>
      <c r="D45" s="1">
        <v>2073</v>
      </c>
      <c r="E45" s="1">
        <v>17603</v>
      </c>
      <c r="F45" s="2">
        <v>48671</v>
      </c>
    </row>
    <row r="46" spans="1:6" x14ac:dyDescent="0.25">
      <c r="A46">
        <v>2020</v>
      </c>
      <c r="B46" t="s">
        <v>55</v>
      </c>
      <c r="C46" t="s">
        <v>45</v>
      </c>
      <c r="D46" s="1">
        <v>6971</v>
      </c>
      <c r="E46" s="1">
        <v>101358</v>
      </c>
      <c r="F46" s="2">
        <v>36964</v>
      </c>
    </row>
    <row r="47" spans="1:6" x14ac:dyDescent="0.25">
      <c r="A47">
        <v>2020</v>
      </c>
      <c r="B47" t="s">
        <v>55</v>
      </c>
      <c r="C47" t="s">
        <v>46</v>
      </c>
      <c r="D47" s="1">
        <v>1117</v>
      </c>
      <c r="E47" s="1">
        <v>18455</v>
      </c>
      <c r="F47" s="2">
        <v>78059</v>
      </c>
    </row>
    <row r="48" spans="1:6" x14ac:dyDescent="0.25">
      <c r="A48">
        <v>2020</v>
      </c>
      <c r="B48" t="s">
        <v>55</v>
      </c>
      <c r="C48" t="s">
        <v>47</v>
      </c>
      <c r="D48" s="1">
        <v>2872</v>
      </c>
      <c r="E48" s="1">
        <v>30781</v>
      </c>
      <c r="F48" s="2">
        <v>41928</v>
      </c>
    </row>
    <row r="49" spans="1:6" x14ac:dyDescent="0.25">
      <c r="A49">
        <v>2020</v>
      </c>
      <c r="B49" t="s">
        <v>55</v>
      </c>
      <c r="C49" t="s">
        <v>48</v>
      </c>
      <c r="D49" s="1">
        <v>1440</v>
      </c>
      <c r="E49" s="1">
        <v>19091</v>
      </c>
      <c r="F49" s="2">
        <v>83063</v>
      </c>
    </row>
    <row r="50" spans="1:6" x14ac:dyDescent="0.25">
      <c r="A50">
        <v>2020</v>
      </c>
      <c r="B50" t="s">
        <v>51</v>
      </c>
      <c r="C50" t="s">
        <v>1</v>
      </c>
      <c r="D50" s="1">
        <v>10335</v>
      </c>
      <c r="E50" s="1">
        <v>92772</v>
      </c>
      <c r="F50" s="2">
        <v>59279</v>
      </c>
    </row>
    <row r="51" spans="1:6" x14ac:dyDescent="0.25">
      <c r="A51">
        <v>2020</v>
      </c>
      <c r="B51" t="s">
        <v>51</v>
      </c>
      <c r="C51" t="s">
        <v>2</v>
      </c>
      <c r="D51" s="1">
        <v>14006</v>
      </c>
      <c r="E51" s="1">
        <v>173852</v>
      </c>
      <c r="F51" s="2">
        <v>63056</v>
      </c>
    </row>
    <row r="52" spans="1:6" x14ac:dyDescent="0.25">
      <c r="A52">
        <v>2020</v>
      </c>
      <c r="B52" t="s">
        <v>51</v>
      </c>
      <c r="C52" t="s">
        <v>3</v>
      </c>
      <c r="D52" s="1">
        <v>7277</v>
      </c>
      <c r="E52" s="1">
        <v>53142</v>
      </c>
      <c r="F52" s="2">
        <v>52247</v>
      </c>
    </row>
    <row r="53" spans="1:6" x14ac:dyDescent="0.25">
      <c r="A53">
        <v>2020</v>
      </c>
      <c r="B53" t="s">
        <v>51</v>
      </c>
      <c r="C53" t="s">
        <v>4</v>
      </c>
      <c r="D53" s="1">
        <v>86322</v>
      </c>
      <c r="E53" s="1">
        <v>855879</v>
      </c>
      <c r="F53" s="2">
        <v>76740</v>
      </c>
    </row>
    <row r="54" spans="1:6" x14ac:dyDescent="0.25">
      <c r="A54">
        <v>2020</v>
      </c>
      <c r="B54" t="s">
        <v>51</v>
      </c>
      <c r="C54" t="s">
        <v>5</v>
      </c>
      <c r="D54" s="1">
        <v>21025</v>
      </c>
      <c r="E54" s="1">
        <v>174730</v>
      </c>
      <c r="F54" s="2">
        <v>68209</v>
      </c>
    </row>
    <row r="55" spans="1:6" x14ac:dyDescent="0.25">
      <c r="A55">
        <v>2020</v>
      </c>
      <c r="B55" t="s">
        <v>51</v>
      </c>
      <c r="C55" t="s">
        <v>6</v>
      </c>
      <c r="D55" s="1">
        <v>9415</v>
      </c>
      <c r="E55" s="1">
        <v>56915</v>
      </c>
      <c r="F55" s="2">
        <v>75591</v>
      </c>
    </row>
    <row r="56" spans="1:6" x14ac:dyDescent="0.25">
      <c r="A56">
        <v>2020</v>
      </c>
      <c r="B56" t="s">
        <v>51</v>
      </c>
      <c r="C56" t="s">
        <v>7</v>
      </c>
      <c r="D56" s="1">
        <v>3106</v>
      </c>
      <c r="E56" s="1">
        <v>22403</v>
      </c>
      <c r="F56" s="2">
        <v>64977</v>
      </c>
    </row>
    <row r="57" spans="1:6" x14ac:dyDescent="0.25">
      <c r="A57">
        <v>2020</v>
      </c>
      <c r="B57" t="s">
        <v>51</v>
      </c>
      <c r="C57" t="s">
        <v>8</v>
      </c>
      <c r="D57" s="1">
        <v>76308</v>
      </c>
      <c r="E57" s="1">
        <v>561991</v>
      </c>
      <c r="F57" s="2">
        <v>55910</v>
      </c>
    </row>
    <row r="58" spans="1:6" x14ac:dyDescent="0.25">
      <c r="A58">
        <v>2020</v>
      </c>
      <c r="B58" t="s">
        <v>51</v>
      </c>
      <c r="C58" t="s">
        <v>9</v>
      </c>
      <c r="D58" s="1">
        <v>22906</v>
      </c>
      <c r="E58" s="1">
        <v>200710</v>
      </c>
      <c r="F58" s="2">
        <v>66214</v>
      </c>
    </row>
    <row r="59" spans="1:6" x14ac:dyDescent="0.25">
      <c r="A59">
        <v>2020</v>
      </c>
      <c r="B59" t="s">
        <v>51</v>
      </c>
      <c r="C59" t="s">
        <v>10</v>
      </c>
      <c r="D59" s="1">
        <v>9159</v>
      </c>
      <c r="E59" s="1">
        <v>53385</v>
      </c>
      <c r="F59" s="2">
        <v>48649</v>
      </c>
    </row>
    <row r="60" spans="1:6" x14ac:dyDescent="0.25">
      <c r="A60">
        <v>2020</v>
      </c>
      <c r="B60" t="s">
        <v>51</v>
      </c>
      <c r="C60" t="s">
        <v>11</v>
      </c>
      <c r="D60" s="1">
        <v>32538</v>
      </c>
      <c r="E60" s="1">
        <v>216664</v>
      </c>
      <c r="F60" s="2">
        <v>76581</v>
      </c>
    </row>
    <row r="61" spans="1:6" x14ac:dyDescent="0.25">
      <c r="A61">
        <v>2020</v>
      </c>
      <c r="B61" t="s">
        <v>51</v>
      </c>
      <c r="C61" t="s">
        <v>12</v>
      </c>
      <c r="D61" s="1">
        <v>15617</v>
      </c>
      <c r="E61" s="1">
        <v>144001</v>
      </c>
      <c r="F61" s="2">
        <v>62619</v>
      </c>
    </row>
    <row r="62" spans="1:6" x14ac:dyDescent="0.25">
      <c r="A62">
        <v>2020</v>
      </c>
      <c r="B62" t="s">
        <v>51</v>
      </c>
      <c r="C62" t="s">
        <v>13</v>
      </c>
      <c r="D62" s="1">
        <v>9434</v>
      </c>
      <c r="E62" s="1">
        <v>76561</v>
      </c>
      <c r="F62" s="2">
        <v>61831</v>
      </c>
    </row>
    <row r="63" spans="1:6" x14ac:dyDescent="0.25">
      <c r="A63">
        <v>2020</v>
      </c>
      <c r="B63" t="s">
        <v>51</v>
      </c>
      <c r="C63" t="s">
        <v>14</v>
      </c>
      <c r="D63" s="1">
        <v>7355</v>
      </c>
      <c r="E63" s="1">
        <v>63118</v>
      </c>
      <c r="F63" s="2">
        <v>59126</v>
      </c>
    </row>
    <row r="64" spans="1:6" x14ac:dyDescent="0.25">
      <c r="A64">
        <v>2020</v>
      </c>
      <c r="B64" t="s">
        <v>51</v>
      </c>
      <c r="C64" t="s">
        <v>15</v>
      </c>
      <c r="D64" s="1">
        <v>9832</v>
      </c>
      <c r="E64" s="1">
        <v>77924</v>
      </c>
      <c r="F64" s="2">
        <v>58484</v>
      </c>
    </row>
    <row r="65" spans="1:6" x14ac:dyDescent="0.25">
      <c r="A65">
        <v>2020</v>
      </c>
      <c r="B65" t="s">
        <v>51</v>
      </c>
      <c r="C65" t="s">
        <v>16</v>
      </c>
      <c r="D65" s="1">
        <v>11349</v>
      </c>
      <c r="E65" s="1">
        <v>121521</v>
      </c>
      <c r="F65" s="2">
        <v>65354</v>
      </c>
    </row>
    <row r="66" spans="1:6" x14ac:dyDescent="0.25">
      <c r="A66">
        <v>2020</v>
      </c>
      <c r="B66" t="s">
        <v>51</v>
      </c>
      <c r="C66" t="s">
        <v>17</v>
      </c>
      <c r="D66" s="1">
        <v>5732</v>
      </c>
      <c r="E66" s="1">
        <v>30344</v>
      </c>
      <c r="F66" s="2">
        <v>55607</v>
      </c>
    </row>
    <row r="67" spans="1:6" x14ac:dyDescent="0.25">
      <c r="A67">
        <v>2020</v>
      </c>
      <c r="B67" t="s">
        <v>51</v>
      </c>
      <c r="C67" t="s">
        <v>18</v>
      </c>
      <c r="D67" s="1">
        <v>16346</v>
      </c>
      <c r="E67" s="1">
        <v>160039</v>
      </c>
      <c r="F67" s="2">
        <v>70642</v>
      </c>
    </row>
    <row r="68" spans="1:6" x14ac:dyDescent="0.25">
      <c r="A68">
        <v>2020</v>
      </c>
      <c r="B68" t="s">
        <v>51</v>
      </c>
      <c r="C68" t="s">
        <v>19</v>
      </c>
      <c r="D68" s="1">
        <v>21102</v>
      </c>
      <c r="E68" s="1">
        <v>152366</v>
      </c>
      <c r="F68" s="2">
        <v>84958</v>
      </c>
    </row>
    <row r="69" spans="1:6" x14ac:dyDescent="0.25">
      <c r="A69">
        <v>2020</v>
      </c>
      <c r="B69" t="s">
        <v>51</v>
      </c>
      <c r="C69" t="s">
        <v>20</v>
      </c>
      <c r="D69" s="1">
        <v>21646</v>
      </c>
      <c r="E69" s="1">
        <v>164028</v>
      </c>
      <c r="F69" s="2">
        <v>67631</v>
      </c>
    </row>
    <row r="70" spans="1:6" x14ac:dyDescent="0.25">
      <c r="A70">
        <v>2020</v>
      </c>
      <c r="B70" t="s">
        <v>51</v>
      </c>
      <c r="C70" t="s">
        <v>21</v>
      </c>
      <c r="D70" s="1">
        <v>16952</v>
      </c>
      <c r="E70" s="1">
        <v>123866</v>
      </c>
      <c r="F70" s="2">
        <v>72942</v>
      </c>
    </row>
    <row r="71" spans="1:6" x14ac:dyDescent="0.25">
      <c r="A71">
        <v>2020</v>
      </c>
      <c r="B71" t="s">
        <v>51</v>
      </c>
      <c r="C71" t="s">
        <v>22</v>
      </c>
      <c r="D71" s="1">
        <v>5839</v>
      </c>
      <c r="E71" s="1">
        <v>43888</v>
      </c>
      <c r="F71" s="2">
        <v>53779</v>
      </c>
    </row>
    <row r="72" spans="1:6" x14ac:dyDescent="0.25">
      <c r="A72">
        <v>2020</v>
      </c>
      <c r="B72" t="s">
        <v>51</v>
      </c>
      <c r="C72" t="s">
        <v>23</v>
      </c>
      <c r="D72" s="1">
        <v>15735</v>
      </c>
      <c r="E72" s="1">
        <v>126375</v>
      </c>
      <c r="F72" s="2">
        <v>64664</v>
      </c>
    </row>
    <row r="73" spans="1:6" x14ac:dyDescent="0.25">
      <c r="A73">
        <v>2020</v>
      </c>
      <c r="B73" t="s">
        <v>51</v>
      </c>
      <c r="C73" t="s">
        <v>24</v>
      </c>
      <c r="D73" s="1">
        <v>6813</v>
      </c>
      <c r="E73" s="1">
        <v>30793</v>
      </c>
      <c r="F73" s="2">
        <v>55897</v>
      </c>
    </row>
    <row r="74" spans="1:6" x14ac:dyDescent="0.25">
      <c r="A74">
        <v>2020</v>
      </c>
      <c r="B74" t="s">
        <v>51</v>
      </c>
      <c r="C74" t="s">
        <v>25</v>
      </c>
      <c r="D74" s="1">
        <v>7000</v>
      </c>
      <c r="E74" s="1">
        <v>55249</v>
      </c>
      <c r="F74" s="2">
        <v>56548</v>
      </c>
    </row>
    <row r="75" spans="1:6" x14ac:dyDescent="0.25">
      <c r="A75">
        <v>2020</v>
      </c>
      <c r="B75" t="s">
        <v>51</v>
      </c>
      <c r="C75" t="s">
        <v>26</v>
      </c>
      <c r="D75" s="1">
        <v>5757</v>
      </c>
      <c r="E75" s="1">
        <v>93450</v>
      </c>
      <c r="F75" s="2">
        <v>67902</v>
      </c>
    </row>
    <row r="76" spans="1:6" x14ac:dyDescent="0.25">
      <c r="A76">
        <v>2020</v>
      </c>
      <c r="B76" t="s">
        <v>51</v>
      </c>
      <c r="C76" t="s">
        <v>27</v>
      </c>
      <c r="D76" s="1">
        <v>4901</v>
      </c>
      <c r="E76" s="1">
        <v>27866</v>
      </c>
      <c r="F76" s="2">
        <v>68870</v>
      </c>
    </row>
    <row r="77" spans="1:6" x14ac:dyDescent="0.25">
      <c r="A77">
        <v>2020</v>
      </c>
      <c r="B77" t="s">
        <v>51</v>
      </c>
      <c r="C77" t="s">
        <v>28</v>
      </c>
      <c r="D77" s="1">
        <v>22711</v>
      </c>
      <c r="E77" s="1">
        <v>151469</v>
      </c>
      <c r="F77" s="2">
        <v>77924</v>
      </c>
    </row>
    <row r="78" spans="1:6" x14ac:dyDescent="0.25">
      <c r="A78">
        <v>2020</v>
      </c>
      <c r="B78" t="s">
        <v>51</v>
      </c>
      <c r="C78" t="s">
        <v>29</v>
      </c>
      <c r="D78" s="1">
        <v>5485</v>
      </c>
      <c r="E78" s="1">
        <v>48577</v>
      </c>
      <c r="F78" s="2">
        <v>53439</v>
      </c>
    </row>
    <row r="79" spans="1:6" x14ac:dyDescent="0.25">
      <c r="A79">
        <v>2020</v>
      </c>
      <c r="B79" t="s">
        <v>51</v>
      </c>
      <c r="C79" t="s">
        <v>30</v>
      </c>
      <c r="D79" s="1">
        <v>50929</v>
      </c>
      <c r="E79" s="1">
        <v>361821</v>
      </c>
      <c r="F79" s="2">
        <v>78199</v>
      </c>
    </row>
    <row r="80" spans="1:6" x14ac:dyDescent="0.25">
      <c r="A80">
        <v>2020</v>
      </c>
      <c r="B80" t="s">
        <v>51</v>
      </c>
      <c r="C80" t="s">
        <v>31</v>
      </c>
      <c r="D80" s="1">
        <v>29231</v>
      </c>
      <c r="E80" s="1">
        <v>229369</v>
      </c>
      <c r="F80" s="2">
        <v>59177</v>
      </c>
    </row>
    <row r="81" spans="1:6" x14ac:dyDescent="0.25">
      <c r="A81">
        <v>2020</v>
      </c>
      <c r="B81" t="s">
        <v>51</v>
      </c>
      <c r="C81" t="s">
        <v>32</v>
      </c>
      <c r="D81" s="1">
        <v>3669</v>
      </c>
      <c r="E81" s="1">
        <v>25364</v>
      </c>
      <c r="F81" s="2">
        <v>66729</v>
      </c>
    </row>
    <row r="82" spans="1:6" x14ac:dyDescent="0.25">
      <c r="A82">
        <v>2020</v>
      </c>
      <c r="B82" t="s">
        <v>51</v>
      </c>
      <c r="C82" t="s">
        <v>33</v>
      </c>
      <c r="D82" s="1">
        <v>23650</v>
      </c>
      <c r="E82" s="1">
        <v>218531</v>
      </c>
      <c r="F82" s="2">
        <v>65104</v>
      </c>
    </row>
    <row r="83" spans="1:6" x14ac:dyDescent="0.25">
      <c r="A83">
        <v>2020</v>
      </c>
      <c r="B83" t="s">
        <v>51</v>
      </c>
      <c r="C83" t="s">
        <v>34</v>
      </c>
      <c r="D83" s="1">
        <v>9855</v>
      </c>
      <c r="E83" s="1">
        <v>78772</v>
      </c>
      <c r="F83" s="2">
        <v>55099</v>
      </c>
    </row>
    <row r="84" spans="1:6" x14ac:dyDescent="0.25">
      <c r="A84">
        <v>2020</v>
      </c>
      <c r="B84" t="s">
        <v>51</v>
      </c>
      <c r="C84" t="s">
        <v>35</v>
      </c>
      <c r="D84" s="1">
        <v>14899</v>
      </c>
      <c r="E84" s="1">
        <v>107568</v>
      </c>
      <c r="F84" s="2">
        <v>66876</v>
      </c>
    </row>
    <row r="85" spans="1:6" x14ac:dyDescent="0.25">
      <c r="A85">
        <v>2020</v>
      </c>
      <c r="B85" t="s">
        <v>51</v>
      </c>
      <c r="C85" t="s">
        <v>36</v>
      </c>
      <c r="D85" s="1">
        <v>29345</v>
      </c>
      <c r="E85" s="1">
        <v>241570</v>
      </c>
      <c r="F85" s="2">
        <v>70639</v>
      </c>
    </row>
    <row r="86" spans="1:6" x14ac:dyDescent="0.25">
      <c r="A86">
        <v>2020</v>
      </c>
      <c r="B86" t="s">
        <v>51</v>
      </c>
      <c r="C86" t="s">
        <v>37</v>
      </c>
      <c r="D86" s="1">
        <v>3878</v>
      </c>
      <c r="E86" s="1">
        <v>18924</v>
      </c>
      <c r="F86" s="2">
        <v>66955</v>
      </c>
    </row>
    <row r="87" spans="1:6" x14ac:dyDescent="0.25">
      <c r="A87">
        <v>2020</v>
      </c>
      <c r="B87" t="s">
        <v>51</v>
      </c>
      <c r="C87" t="s">
        <v>38</v>
      </c>
      <c r="D87" s="1">
        <v>13348</v>
      </c>
      <c r="E87" s="1">
        <v>103647</v>
      </c>
      <c r="F87" s="2">
        <v>57906</v>
      </c>
    </row>
    <row r="88" spans="1:6" x14ac:dyDescent="0.25">
      <c r="A88">
        <v>2020</v>
      </c>
      <c r="B88" t="s">
        <v>51</v>
      </c>
      <c r="C88" t="s">
        <v>39</v>
      </c>
      <c r="D88" s="1">
        <v>3954</v>
      </c>
      <c r="E88" s="1">
        <v>24410</v>
      </c>
      <c r="F88" s="2">
        <v>54005</v>
      </c>
    </row>
    <row r="89" spans="1:6" x14ac:dyDescent="0.25">
      <c r="A89">
        <v>2020</v>
      </c>
      <c r="B89" t="s">
        <v>51</v>
      </c>
      <c r="C89" t="s">
        <v>40</v>
      </c>
      <c r="D89" s="1">
        <v>12894</v>
      </c>
      <c r="E89" s="1">
        <v>130050</v>
      </c>
      <c r="F89" s="2">
        <v>62259</v>
      </c>
    </row>
    <row r="90" spans="1:6" x14ac:dyDescent="0.25">
      <c r="A90">
        <v>2020</v>
      </c>
      <c r="B90" t="s">
        <v>51</v>
      </c>
      <c r="C90" t="s">
        <v>41</v>
      </c>
      <c r="D90" s="1">
        <v>55014</v>
      </c>
      <c r="E90" s="1">
        <v>737125</v>
      </c>
      <c r="F90" s="2">
        <v>68929</v>
      </c>
    </row>
    <row r="91" spans="1:6" x14ac:dyDescent="0.25">
      <c r="A91">
        <v>2020</v>
      </c>
      <c r="B91" t="s">
        <v>51</v>
      </c>
      <c r="C91" t="s">
        <v>42</v>
      </c>
      <c r="D91" s="1">
        <v>12932</v>
      </c>
      <c r="E91" s="1">
        <v>115416</v>
      </c>
      <c r="F91" s="2">
        <v>57474</v>
      </c>
    </row>
    <row r="92" spans="1:6" x14ac:dyDescent="0.25">
      <c r="A92">
        <v>2020</v>
      </c>
      <c r="B92" t="s">
        <v>51</v>
      </c>
      <c r="C92" t="s">
        <v>43</v>
      </c>
      <c r="D92" s="1">
        <v>2839</v>
      </c>
      <c r="E92" s="1">
        <v>14269</v>
      </c>
      <c r="F92" s="2">
        <v>55130</v>
      </c>
    </row>
    <row r="93" spans="1:6" x14ac:dyDescent="0.25">
      <c r="A93">
        <v>2020</v>
      </c>
      <c r="B93" t="s">
        <v>51</v>
      </c>
      <c r="C93" t="s">
        <v>44</v>
      </c>
      <c r="D93" s="1">
        <v>21412</v>
      </c>
      <c r="E93" s="1">
        <v>201137</v>
      </c>
      <c r="F93" s="2">
        <v>63521</v>
      </c>
    </row>
    <row r="94" spans="1:6" x14ac:dyDescent="0.25">
      <c r="A94">
        <v>2020</v>
      </c>
      <c r="B94" t="s">
        <v>51</v>
      </c>
      <c r="C94" t="s">
        <v>45</v>
      </c>
      <c r="D94" s="1">
        <v>27072</v>
      </c>
      <c r="E94" s="1">
        <v>199964</v>
      </c>
      <c r="F94" s="2">
        <v>69827</v>
      </c>
    </row>
    <row r="95" spans="1:6" x14ac:dyDescent="0.25">
      <c r="A95">
        <v>2020</v>
      </c>
      <c r="B95" t="s">
        <v>51</v>
      </c>
      <c r="C95" t="s">
        <v>46</v>
      </c>
      <c r="D95" s="1">
        <v>4300</v>
      </c>
      <c r="E95" s="1">
        <v>29583</v>
      </c>
      <c r="F95" s="2">
        <v>60489</v>
      </c>
    </row>
    <row r="96" spans="1:6" x14ac:dyDescent="0.25">
      <c r="A96">
        <v>2020</v>
      </c>
      <c r="B96" t="s">
        <v>51</v>
      </c>
      <c r="C96" t="s">
        <v>47</v>
      </c>
      <c r="D96" s="1">
        <v>14760</v>
      </c>
      <c r="E96" s="1">
        <v>123846</v>
      </c>
      <c r="F96" s="2">
        <v>66423</v>
      </c>
    </row>
    <row r="97" spans="1:6" x14ac:dyDescent="0.25">
      <c r="A97">
        <v>2020</v>
      </c>
      <c r="B97" t="s">
        <v>51</v>
      </c>
      <c r="C97" t="s">
        <v>48</v>
      </c>
      <c r="D97" s="1">
        <v>3478</v>
      </c>
      <c r="E97" s="1">
        <v>21200</v>
      </c>
      <c r="F97" s="2">
        <v>56640</v>
      </c>
    </row>
    <row r="98" spans="1:6" x14ac:dyDescent="0.25">
      <c r="A98">
        <v>2020</v>
      </c>
      <c r="B98" t="s">
        <v>52</v>
      </c>
      <c r="C98" t="s">
        <v>1</v>
      </c>
      <c r="D98" s="1">
        <v>5773</v>
      </c>
      <c r="E98" s="1">
        <v>258328</v>
      </c>
      <c r="F98" s="2">
        <v>60387</v>
      </c>
    </row>
    <row r="99" spans="1:6" x14ac:dyDescent="0.25">
      <c r="A99">
        <v>2020</v>
      </c>
      <c r="B99" t="s">
        <v>52</v>
      </c>
      <c r="C99" t="s">
        <v>2</v>
      </c>
      <c r="D99" s="1">
        <v>5213</v>
      </c>
      <c r="E99" s="1">
        <v>177110</v>
      </c>
      <c r="F99" s="2">
        <v>82375</v>
      </c>
    </row>
    <row r="100" spans="1:6" x14ac:dyDescent="0.25">
      <c r="A100">
        <v>2020</v>
      </c>
      <c r="B100" t="s">
        <v>52</v>
      </c>
      <c r="C100" t="s">
        <v>3</v>
      </c>
      <c r="D100" s="1">
        <v>2961</v>
      </c>
      <c r="E100" s="1">
        <v>154922</v>
      </c>
      <c r="F100" s="2">
        <v>51570</v>
      </c>
    </row>
    <row r="101" spans="1:6" x14ac:dyDescent="0.25">
      <c r="A101">
        <v>2020</v>
      </c>
      <c r="B101" t="s">
        <v>52</v>
      </c>
      <c r="C101" t="s">
        <v>4</v>
      </c>
      <c r="D101" s="1">
        <v>44156</v>
      </c>
      <c r="E101" s="1">
        <v>1263780</v>
      </c>
      <c r="F101" s="2">
        <v>109888</v>
      </c>
    </row>
    <row r="102" spans="1:6" x14ac:dyDescent="0.25">
      <c r="A102">
        <v>2020</v>
      </c>
      <c r="B102" t="s">
        <v>52</v>
      </c>
      <c r="C102" t="s">
        <v>5</v>
      </c>
      <c r="D102" s="1">
        <v>5888</v>
      </c>
      <c r="E102" s="1">
        <v>146473</v>
      </c>
      <c r="F102" s="2">
        <v>77207</v>
      </c>
    </row>
    <row r="103" spans="1:6" x14ac:dyDescent="0.25">
      <c r="A103">
        <v>2020</v>
      </c>
      <c r="B103" t="s">
        <v>52</v>
      </c>
      <c r="C103" t="s">
        <v>6</v>
      </c>
      <c r="D103" s="1">
        <v>4386</v>
      </c>
      <c r="E103" s="1">
        <v>153812</v>
      </c>
      <c r="F103" s="2">
        <v>87706</v>
      </c>
    </row>
    <row r="104" spans="1:6" x14ac:dyDescent="0.25">
      <c r="A104">
        <v>2020</v>
      </c>
      <c r="B104" t="s">
        <v>52</v>
      </c>
      <c r="C104" t="s">
        <v>7</v>
      </c>
      <c r="D104">
        <v>678</v>
      </c>
      <c r="E104" s="1">
        <v>25520</v>
      </c>
      <c r="F104" s="2">
        <v>68049</v>
      </c>
    </row>
    <row r="105" spans="1:6" x14ac:dyDescent="0.25">
      <c r="A105">
        <v>2020</v>
      </c>
      <c r="B105" t="s">
        <v>52</v>
      </c>
      <c r="C105" t="s">
        <v>8</v>
      </c>
      <c r="D105" s="1">
        <v>21275</v>
      </c>
      <c r="E105" s="1">
        <v>376070</v>
      </c>
      <c r="F105" s="2">
        <v>66758</v>
      </c>
    </row>
    <row r="106" spans="1:6" x14ac:dyDescent="0.25">
      <c r="A106">
        <v>2020</v>
      </c>
      <c r="B106" t="s">
        <v>52</v>
      </c>
      <c r="C106" t="s">
        <v>9</v>
      </c>
      <c r="D106" s="1">
        <v>10646</v>
      </c>
      <c r="E106" s="1">
        <v>382938</v>
      </c>
      <c r="F106" s="2">
        <v>60184</v>
      </c>
    </row>
    <row r="107" spans="1:6" x14ac:dyDescent="0.25">
      <c r="A107">
        <v>2020</v>
      </c>
      <c r="B107" t="s">
        <v>52</v>
      </c>
      <c r="C107" t="s">
        <v>10</v>
      </c>
      <c r="D107" s="1">
        <v>2886</v>
      </c>
      <c r="E107" s="1">
        <v>67700</v>
      </c>
      <c r="F107" s="2">
        <v>65603</v>
      </c>
    </row>
    <row r="108" spans="1:6" x14ac:dyDescent="0.25">
      <c r="A108">
        <v>2020</v>
      </c>
      <c r="B108" t="s">
        <v>52</v>
      </c>
      <c r="C108" t="s">
        <v>11</v>
      </c>
      <c r="D108" s="1">
        <v>18033</v>
      </c>
      <c r="E108" s="1">
        <v>554712</v>
      </c>
      <c r="F108" s="2">
        <v>74855</v>
      </c>
    </row>
    <row r="109" spans="1:6" x14ac:dyDescent="0.25">
      <c r="A109">
        <v>2020</v>
      </c>
      <c r="B109" t="s">
        <v>52</v>
      </c>
      <c r="C109" t="s">
        <v>12</v>
      </c>
      <c r="D109" s="1">
        <v>9255</v>
      </c>
      <c r="E109" s="1">
        <v>504460</v>
      </c>
      <c r="F109" s="2">
        <v>65092</v>
      </c>
    </row>
    <row r="110" spans="1:6" x14ac:dyDescent="0.25">
      <c r="A110">
        <v>2020</v>
      </c>
      <c r="B110" t="s">
        <v>52</v>
      </c>
      <c r="C110" t="s">
        <v>13</v>
      </c>
      <c r="D110" s="1">
        <v>4099</v>
      </c>
      <c r="E110" s="1">
        <v>216615</v>
      </c>
      <c r="F110" s="2">
        <v>63103</v>
      </c>
    </row>
    <row r="111" spans="1:6" x14ac:dyDescent="0.25">
      <c r="A111">
        <v>2020</v>
      </c>
      <c r="B111" t="s">
        <v>52</v>
      </c>
      <c r="C111" t="s">
        <v>14</v>
      </c>
      <c r="D111" s="1">
        <v>3109</v>
      </c>
      <c r="E111" s="1">
        <v>158784</v>
      </c>
      <c r="F111" s="2">
        <v>62958</v>
      </c>
    </row>
    <row r="112" spans="1:6" x14ac:dyDescent="0.25">
      <c r="A112">
        <v>2020</v>
      </c>
      <c r="B112" t="s">
        <v>52</v>
      </c>
      <c r="C112" t="s">
        <v>15</v>
      </c>
      <c r="D112" s="1">
        <v>4978</v>
      </c>
      <c r="E112" s="1">
        <v>235564</v>
      </c>
      <c r="F112" s="2">
        <v>62902</v>
      </c>
    </row>
    <row r="113" spans="1:6" x14ac:dyDescent="0.25">
      <c r="A113">
        <v>2020</v>
      </c>
      <c r="B113" t="s">
        <v>52</v>
      </c>
      <c r="C113" t="s">
        <v>16</v>
      </c>
      <c r="D113" s="1">
        <v>4501</v>
      </c>
      <c r="E113" s="1">
        <v>131430</v>
      </c>
      <c r="F113" s="2">
        <v>78183</v>
      </c>
    </row>
    <row r="114" spans="1:6" x14ac:dyDescent="0.25">
      <c r="A114">
        <v>2020</v>
      </c>
      <c r="B114" t="s">
        <v>52</v>
      </c>
      <c r="C114" t="s">
        <v>17</v>
      </c>
      <c r="D114" s="1">
        <v>1863</v>
      </c>
      <c r="E114" s="1">
        <v>50166</v>
      </c>
      <c r="F114" s="2">
        <v>61682</v>
      </c>
    </row>
    <row r="115" spans="1:6" x14ac:dyDescent="0.25">
      <c r="A115">
        <v>2020</v>
      </c>
      <c r="B115" t="s">
        <v>52</v>
      </c>
      <c r="C115" t="s">
        <v>18</v>
      </c>
      <c r="D115" s="1">
        <v>4168</v>
      </c>
      <c r="E115" s="1">
        <v>108500</v>
      </c>
      <c r="F115" s="2">
        <v>85426</v>
      </c>
    </row>
    <row r="116" spans="1:6" x14ac:dyDescent="0.25">
      <c r="A116">
        <v>2020</v>
      </c>
      <c r="B116" t="s">
        <v>52</v>
      </c>
      <c r="C116" t="s">
        <v>19</v>
      </c>
      <c r="D116" s="1">
        <v>6616</v>
      </c>
      <c r="E116" s="1">
        <v>229741</v>
      </c>
      <c r="F116" s="2">
        <v>96190</v>
      </c>
    </row>
    <row r="117" spans="1:6" x14ac:dyDescent="0.25">
      <c r="A117">
        <v>2020</v>
      </c>
      <c r="B117" t="s">
        <v>52</v>
      </c>
      <c r="C117" t="s">
        <v>20</v>
      </c>
      <c r="D117" s="1">
        <v>17437</v>
      </c>
      <c r="E117" s="1">
        <v>554767</v>
      </c>
      <c r="F117" s="2">
        <v>70769</v>
      </c>
    </row>
    <row r="118" spans="1:6" x14ac:dyDescent="0.25">
      <c r="A118">
        <v>2020</v>
      </c>
      <c r="B118" t="s">
        <v>52</v>
      </c>
      <c r="C118" t="s">
        <v>21</v>
      </c>
      <c r="D118" s="1">
        <v>8284</v>
      </c>
      <c r="E118" s="1">
        <v>309006</v>
      </c>
      <c r="F118" s="2">
        <v>70870</v>
      </c>
    </row>
    <row r="119" spans="1:6" x14ac:dyDescent="0.25">
      <c r="A119">
        <v>2020</v>
      </c>
      <c r="B119" t="s">
        <v>52</v>
      </c>
      <c r="C119" t="s">
        <v>22</v>
      </c>
      <c r="D119" s="1">
        <v>2375</v>
      </c>
      <c r="E119" s="1">
        <v>139480</v>
      </c>
      <c r="F119" s="2">
        <v>51918</v>
      </c>
    </row>
    <row r="120" spans="1:6" x14ac:dyDescent="0.25">
      <c r="A120">
        <v>2020</v>
      </c>
      <c r="B120" t="s">
        <v>52</v>
      </c>
      <c r="C120" t="s">
        <v>23</v>
      </c>
      <c r="D120" s="1">
        <v>6859</v>
      </c>
      <c r="E120" s="1">
        <v>266452</v>
      </c>
      <c r="F120" s="2">
        <v>61836</v>
      </c>
    </row>
    <row r="121" spans="1:6" x14ac:dyDescent="0.25">
      <c r="A121">
        <v>2020</v>
      </c>
      <c r="B121" t="s">
        <v>52</v>
      </c>
      <c r="C121" t="s">
        <v>24</v>
      </c>
      <c r="D121" s="1">
        <v>1672</v>
      </c>
      <c r="E121" s="1">
        <v>20421</v>
      </c>
      <c r="F121" s="2">
        <v>54178</v>
      </c>
    </row>
    <row r="122" spans="1:6" x14ac:dyDescent="0.25">
      <c r="A122">
        <v>2020</v>
      </c>
      <c r="B122" t="s">
        <v>52</v>
      </c>
      <c r="C122" t="s">
        <v>25</v>
      </c>
      <c r="D122" s="1">
        <v>1949</v>
      </c>
      <c r="E122" s="1">
        <v>97530</v>
      </c>
      <c r="F122" s="2">
        <v>56492</v>
      </c>
    </row>
    <row r="123" spans="1:6" x14ac:dyDescent="0.25">
      <c r="A123">
        <v>2020</v>
      </c>
      <c r="B123" t="s">
        <v>52</v>
      </c>
      <c r="C123" t="s">
        <v>26</v>
      </c>
      <c r="D123" s="1">
        <v>2054</v>
      </c>
      <c r="E123" s="1">
        <v>55673</v>
      </c>
      <c r="F123" s="2">
        <v>66821</v>
      </c>
    </row>
    <row r="124" spans="1:6" x14ac:dyDescent="0.25">
      <c r="A124">
        <v>2020</v>
      </c>
      <c r="B124" t="s">
        <v>52</v>
      </c>
      <c r="C124" t="s">
        <v>27</v>
      </c>
      <c r="D124" s="1">
        <v>2001</v>
      </c>
      <c r="E124" s="1">
        <v>67282</v>
      </c>
      <c r="F124" s="2">
        <v>77769</v>
      </c>
    </row>
    <row r="125" spans="1:6" x14ac:dyDescent="0.25">
      <c r="A125">
        <v>2020</v>
      </c>
      <c r="B125" t="s">
        <v>52</v>
      </c>
      <c r="C125" t="s">
        <v>28</v>
      </c>
      <c r="D125" s="1">
        <v>8964</v>
      </c>
      <c r="E125" s="1">
        <v>235850</v>
      </c>
      <c r="F125" s="2">
        <v>86277</v>
      </c>
    </row>
    <row r="126" spans="1:6" x14ac:dyDescent="0.25">
      <c r="A126">
        <v>2020</v>
      </c>
      <c r="B126" t="s">
        <v>52</v>
      </c>
      <c r="C126" t="s">
        <v>29</v>
      </c>
      <c r="D126" s="1">
        <v>1776</v>
      </c>
      <c r="E126" s="1">
        <v>27201</v>
      </c>
      <c r="F126" s="2">
        <v>58794</v>
      </c>
    </row>
    <row r="127" spans="1:6" x14ac:dyDescent="0.25">
      <c r="A127">
        <v>2020</v>
      </c>
      <c r="B127" t="s">
        <v>52</v>
      </c>
      <c r="C127" t="s">
        <v>30</v>
      </c>
      <c r="D127" s="1">
        <v>16292</v>
      </c>
      <c r="E127" s="1">
        <v>399337</v>
      </c>
      <c r="F127" s="2">
        <v>73103</v>
      </c>
    </row>
    <row r="128" spans="1:6" x14ac:dyDescent="0.25">
      <c r="A128">
        <v>2020</v>
      </c>
      <c r="B128" t="s">
        <v>52</v>
      </c>
      <c r="C128" t="s">
        <v>31</v>
      </c>
      <c r="D128" s="1">
        <v>10303</v>
      </c>
      <c r="E128" s="1">
        <v>452637</v>
      </c>
      <c r="F128" s="2">
        <v>63281</v>
      </c>
    </row>
    <row r="129" spans="1:6" x14ac:dyDescent="0.25">
      <c r="A129">
        <v>2020</v>
      </c>
      <c r="B129" t="s">
        <v>52</v>
      </c>
      <c r="C129" t="s">
        <v>32</v>
      </c>
      <c r="D129">
        <v>799</v>
      </c>
      <c r="E129" s="1">
        <v>25259</v>
      </c>
      <c r="F129" s="2">
        <v>57695</v>
      </c>
    </row>
    <row r="130" spans="1:6" x14ac:dyDescent="0.25">
      <c r="A130">
        <v>2020</v>
      </c>
      <c r="B130" t="s">
        <v>52</v>
      </c>
      <c r="C130" t="s">
        <v>33</v>
      </c>
      <c r="D130" s="1">
        <v>15453</v>
      </c>
      <c r="E130" s="1">
        <v>653028</v>
      </c>
      <c r="F130" s="2">
        <v>64995</v>
      </c>
    </row>
    <row r="131" spans="1:6" x14ac:dyDescent="0.25">
      <c r="A131">
        <v>2020</v>
      </c>
      <c r="B131" t="s">
        <v>52</v>
      </c>
      <c r="C131" t="s">
        <v>34</v>
      </c>
      <c r="D131" s="1">
        <v>4178</v>
      </c>
      <c r="E131" s="1">
        <v>131206</v>
      </c>
      <c r="F131" s="2">
        <v>60915</v>
      </c>
    </row>
    <row r="132" spans="1:6" x14ac:dyDescent="0.25">
      <c r="A132">
        <v>2020</v>
      </c>
      <c r="B132" t="s">
        <v>52</v>
      </c>
      <c r="C132" t="s">
        <v>35</v>
      </c>
      <c r="D132" s="1">
        <v>6354</v>
      </c>
      <c r="E132" s="1">
        <v>184947</v>
      </c>
      <c r="F132" s="2">
        <v>74927</v>
      </c>
    </row>
    <row r="133" spans="1:6" x14ac:dyDescent="0.25">
      <c r="A133">
        <v>2020</v>
      </c>
      <c r="B133" t="s">
        <v>52</v>
      </c>
      <c r="C133" t="s">
        <v>36</v>
      </c>
      <c r="D133" s="1">
        <v>14363</v>
      </c>
      <c r="E133" s="1">
        <v>537402</v>
      </c>
      <c r="F133" s="2">
        <v>66931</v>
      </c>
    </row>
    <row r="134" spans="1:6" x14ac:dyDescent="0.25">
      <c r="A134">
        <v>2020</v>
      </c>
      <c r="B134" t="s">
        <v>52</v>
      </c>
      <c r="C134" t="s">
        <v>37</v>
      </c>
      <c r="D134" s="1">
        <v>1516</v>
      </c>
      <c r="E134" s="1">
        <v>37411</v>
      </c>
      <c r="F134" s="2">
        <v>63645</v>
      </c>
    </row>
    <row r="135" spans="1:6" x14ac:dyDescent="0.25">
      <c r="A135">
        <v>2020</v>
      </c>
      <c r="B135" t="s">
        <v>52</v>
      </c>
      <c r="C135" t="s">
        <v>38</v>
      </c>
      <c r="D135" s="1">
        <v>6655</v>
      </c>
      <c r="E135" s="1">
        <v>244395</v>
      </c>
      <c r="F135" s="2">
        <v>61779</v>
      </c>
    </row>
    <row r="136" spans="1:6" x14ac:dyDescent="0.25">
      <c r="A136">
        <v>2020</v>
      </c>
      <c r="B136" t="s">
        <v>52</v>
      </c>
      <c r="C136" t="s">
        <v>39</v>
      </c>
      <c r="D136" s="1">
        <v>1072</v>
      </c>
      <c r="E136" s="1">
        <v>43135</v>
      </c>
      <c r="F136" s="2">
        <v>53285</v>
      </c>
    </row>
    <row r="137" spans="1:6" x14ac:dyDescent="0.25">
      <c r="A137">
        <v>2020</v>
      </c>
      <c r="B137" t="s">
        <v>52</v>
      </c>
      <c r="C137" t="s">
        <v>40</v>
      </c>
      <c r="D137" s="1">
        <v>7620</v>
      </c>
      <c r="E137" s="1">
        <v>334972</v>
      </c>
      <c r="F137" s="2">
        <v>63122</v>
      </c>
    </row>
    <row r="138" spans="1:6" x14ac:dyDescent="0.25">
      <c r="A138">
        <v>2020</v>
      </c>
      <c r="B138" t="s">
        <v>52</v>
      </c>
      <c r="C138" t="s">
        <v>41</v>
      </c>
      <c r="D138" s="1">
        <v>26257</v>
      </c>
      <c r="E138" s="1">
        <v>867807</v>
      </c>
      <c r="F138" s="2">
        <v>81206</v>
      </c>
    </row>
    <row r="139" spans="1:6" x14ac:dyDescent="0.25">
      <c r="A139">
        <v>2020</v>
      </c>
      <c r="B139" t="s">
        <v>52</v>
      </c>
      <c r="C139" t="s">
        <v>42</v>
      </c>
      <c r="D139" s="1">
        <v>4616</v>
      </c>
      <c r="E139" s="1">
        <v>135571</v>
      </c>
      <c r="F139" s="2">
        <v>61796</v>
      </c>
    </row>
    <row r="140" spans="1:6" x14ac:dyDescent="0.25">
      <c r="A140">
        <v>2020</v>
      </c>
      <c r="B140" t="s">
        <v>52</v>
      </c>
      <c r="C140" t="s">
        <v>43</v>
      </c>
      <c r="D140" s="1">
        <v>1107</v>
      </c>
      <c r="E140" s="1">
        <v>28176</v>
      </c>
      <c r="F140" s="2">
        <v>62352</v>
      </c>
    </row>
    <row r="141" spans="1:6" x14ac:dyDescent="0.25">
      <c r="A141">
        <v>2020</v>
      </c>
      <c r="B141" t="s">
        <v>52</v>
      </c>
      <c r="C141" t="s">
        <v>44</v>
      </c>
      <c r="D141" s="1">
        <v>7023</v>
      </c>
      <c r="E141" s="1">
        <v>232300</v>
      </c>
      <c r="F141" s="2">
        <v>63958</v>
      </c>
    </row>
    <row r="142" spans="1:6" x14ac:dyDescent="0.25">
      <c r="A142">
        <v>2020</v>
      </c>
      <c r="B142" t="s">
        <v>52</v>
      </c>
      <c r="C142" t="s">
        <v>45</v>
      </c>
      <c r="D142" s="1">
        <v>7882</v>
      </c>
      <c r="E142" s="1">
        <v>268553</v>
      </c>
      <c r="F142" s="2">
        <v>82000</v>
      </c>
    </row>
    <row r="143" spans="1:6" x14ac:dyDescent="0.25">
      <c r="A143">
        <v>2020</v>
      </c>
      <c r="B143" t="s">
        <v>52</v>
      </c>
      <c r="C143" t="s">
        <v>46</v>
      </c>
      <c r="D143" s="1">
        <v>1261</v>
      </c>
      <c r="E143" s="1">
        <v>44429</v>
      </c>
      <c r="F143" s="2">
        <v>62359</v>
      </c>
    </row>
    <row r="144" spans="1:6" x14ac:dyDescent="0.25">
      <c r="A144">
        <v>2020</v>
      </c>
      <c r="B144" t="s">
        <v>52</v>
      </c>
      <c r="C144" t="s">
        <v>47</v>
      </c>
      <c r="D144" s="1">
        <v>9214</v>
      </c>
      <c r="E144" s="1">
        <v>458262</v>
      </c>
      <c r="F144" s="2">
        <v>61039</v>
      </c>
    </row>
    <row r="145" spans="1:6" x14ac:dyDescent="0.25">
      <c r="A145">
        <v>2020</v>
      </c>
      <c r="B145" t="s">
        <v>52</v>
      </c>
      <c r="C145" t="s">
        <v>48</v>
      </c>
      <c r="D145">
        <v>620</v>
      </c>
      <c r="E145" s="1">
        <v>9580</v>
      </c>
      <c r="F145" s="2">
        <v>70308</v>
      </c>
    </row>
    <row r="146" spans="1:6" x14ac:dyDescent="0.25">
      <c r="A146">
        <v>2020</v>
      </c>
      <c r="B146" t="s">
        <v>54</v>
      </c>
      <c r="C146" t="s">
        <v>1</v>
      </c>
      <c r="D146" s="1">
        <v>32424</v>
      </c>
      <c r="E146" s="1">
        <v>372620</v>
      </c>
      <c r="F146" s="2">
        <v>45853</v>
      </c>
    </row>
    <row r="147" spans="1:6" x14ac:dyDescent="0.25">
      <c r="A147">
        <v>2020</v>
      </c>
      <c r="B147" t="s">
        <v>54</v>
      </c>
      <c r="C147" t="s">
        <v>2</v>
      </c>
      <c r="D147" s="1">
        <v>33859</v>
      </c>
      <c r="E147" s="1">
        <v>546143</v>
      </c>
      <c r="F147" s="2">
        <v>51498</v>
      </c>
    </row>
    <row r="148" spans="1:6" x14ac:dyDescent="0.25">
      <c r="A148">
        <v>2020</v>
      </c>
      <c r="B148" t="s">
        <v>54</v>
      </c>
      <c r="C148" t="s">
        <v>3</v>
      </c>
      <c r="D148" s="1">
        <v>21836</v>
      </c>
      <c r="E148" s="1">
        <v>244074</v>
      </c>
      <c r="F148" s="2">
        <v>45673</v>
      </c>
    </row>
    <row r="149" spans="1:6" x14ac:dyDescent="0.25">
      <c r="A149">
        <v>2020</v>
      </c>
      <c r="B149" t="s">
        <v>54</v>
      </c>
      <c r="C149" t="s">
        <v>4</v>
      </c>
      <c r="D149" s="1">
        <v>200632</v>
      </c>
      <c r="E149" s="1">
        <v>2888684</v>
      </c>
      <c r="F149" s="2">
        <v>58800</v>
      </c>
    </row>
    <row r="150" spans="1:6" x14ac:dyDescent="0.25">
      <c r="A150">
        <v>2020</v>
      </c>
      <c r="B150" t="s">
        <v>54</v>
      </c>
      <c r="C150" t="s">
        <v>5</v>
      </c>
      <c r="D150" s="1">
        <v>36421</v>
      </c>
      <c r="E150" s="1">
        <v>465887</v>
      </c>
      <c r="F150" s="2">
        <v>55719</v>
      </c>
    </row>
    <row r="151" spans="1:6" x14ac:dyDescent="0.25">
      <c r="A151">
        <v>2020</v>
      </c>
      <c r="B151" t="s">
        <v>54</v>
      </c>
      <c r="C151" t="s">
        <v>6</v>
      </c>
      <c r="D151" s="1">
        <v>24725</v>
      </c>
      <c r="E151" s="1">
        <v>276491</v>
      </c>
      <c r="F151" s="2">
        <v>55859</v>
      </c>
    </row>
    <row r="152" spans="1:6" x14ac:dyDescent="0.25">
      <c r="A152">
        <v>2020</v>
      </c>
      <c r="B152" t="s">
        <v>54</v>
      </c>
      <c r="C152" t="s">
        <v>7</v>
      </c>
      <c r="D152" s="1">
        <v>7050</v>
      </c>
      <c r="E152" s="1">
        <v>76267</v>
      </c>
      <c r="F152" s="2">
        <v>45667</v>
      </c>
    </row>
    <row r="153" spans="1:6" x14ac:dyDescent="0.25">
      <c r="A153">
        <v>2020</v>
      </c>
      <c r="B153" t="s">
        <v>54</v>
      </c>
      <c r="C153" t="s">
        <v>8</v>
      </c>
      <c r="D153" s="1">
        <v>142700</v>
      </c>
      <c r="E153" s="1">
        <v>1739110</v>
      </c>
      <c r="F153" s="2">
        <v>49391</v>
      </c>
    </row>
    <row r="154" spans="1:6" x14ac:dyDescent="0.25">
      <c r="A154">
        <v>2020</v>
      </c>
      <c r="B154" t="s">
        <v>54</v>
      </c>
      <c r="C154" t="s">
        <v>9</v>
      </c>
      <c r="D154" s="1">
        <v>64380</v>
      </c>
      <c r="E154" s="1">
        <v>913981</v>
      </c>
      <c r="F154" s="2">
        <v>52104</v>
      </c>
    </row>
    <row r="155" spans="1:6" x14ac:dyDescent="0.25">
      <c r="A155">
        <v>2020</v>
      </c>
      <c r="B155" t="s">
        <v>54</v>
      </c>
      <c r="C155" t="s">
        <v>10</v>
      </c>
      <c r="D155" s="1">
        <v>12742</v>
      </c>
      <c r="E155" s="1">
        <v>143264</v>
      </c>
      <c r="F155" s="2">
        <v>44610</v>
      </c>
    </row>
    <row r="156" spans="1:6" x14ac:dyDescent="0.25">
      <c r="A156">
        <v>2020</v>
      </c>
      <c r="B156" t="s">
        <v>54</v>
      </c>
      <c r="C156" t="s">
        <v>11</v>
      </c>
      <c r="D156" s="1">
        <v>78196</v>
      </c>
      <c r="E156" s="1">
        <v>1140749</v>
      </c>
      <c r="F156" s="2">
        <v>55780</v>
      </c>
    </row>
    <row r="157" spans="1:6" x14ac:dyDescent="0.25">
      <c r="A157">
        <v>2020</v>
      </c>
      <c r="B157" t="s">
        <v>54</v>
      </c>
      <c r="C157" t="s">
        <v>12</v>
      </c>
      <c r="D157" s="1">
        <v>40846</v>
      </c>
      <c r="E157" s="1">
        <v>583686</v>
      </c>
      <c r="F157" s="2">
        <v>45931</v>
      </c>
    </row>
    <row r="158" spans="1:6" x14ac:dyDescent="0.25">
      <c r="A158">
        <v>2020</v>
      </c>
      <c r="B158" t="s">
        <v>54</v>
      </c>
      <c r="C158" t="s">
        <v>13</v>
      </c>
      <c r="D158" s="1">
        <v>23479</v>
      </c>
      <c r="E158" s="1">
        <v>298376</v>
      </c>
      <c r="F158" s="2">
        <v>44146</v>
      </c>
    </row>
    <row r="159" spans="1:6" x14ac:dyDescent="0.25">
      <c r="A159">
        <v>2020</v>
      </c>
      <c r="B159" t="s">
        <v>54</v>
      </c>
      <c r="C159" t="s">
        <v>14</v>
      </c>
      <c r="D159" s="1">
        <v>19497</v>
      </c>
      <c r="E159" s="1">
        <v>255575</v>
      </c>
      <c r="F159" s="2">
        <v>46012</v>
      </c>
    </row>
    <row r="160" spans="1:6" x14ac:dyDescent="0.25">
      <c r="A160">
        <v>2020</v>
      </c>
      <c r="B160" t="s">
        <v>54</v>
      </c>
      <c r="C160" t="s">
        <v>15</v>
      </c>
      <c r="D160" s="1">
        <v>28266</v>
      </c>
      <c r="E160" s="1">
        <v>393361</v>
      </c>
      <c r="F160" s="2">
        <v>46839</v>
      </c>
    </row>
    <row r="161" spans="1:6" x14ac:dyDescent="0.25">
      <c r="A161">
        <v>2020</v>
      </c>
      <c r="B161" t="s">
        <v>54</v>
      </c>
      <c r="C161" t="s">
        <v>16</v>
      </c>
      <c r="D161" s="1">
        <v>31210</v>
      </c>
      <c r="E161" s="1">
        <v>358336</v>
      </c>
      <c r="F161" s="2">
        <v>46029</v>
      </c>
    </row>
    <row r="162" spans="1:6" x14ac:dyDescent="0.25">
      <c r="A162">
        <v>2020</v>
      </c>
      <c r="B162" t="s">
        <v>54</v>
      </c>
      <c r="C162" t="s">
        <v>17</v>
      </c>
      <c r="D162" s="1">
        <v>10546</v>
      </c>
      <c r="E162" s="1">
        <v>111483</v>
      </c>
      <c r="F162" s="2">
        <v>43084</v>
      </c>
    </row>
    <row r="163" spans="1:6" x14ac:dyDescent="0.25">
      <c r="A163">
        <v>2020</v>
      </c>
      <c r="B163" t="s">
        <v>54</v>
      </c>
      <c r="C163" t="s">
        <v>18</v>
      </c>
      <c r="D163" s="1">
        <v>31685</v>
      </c>
      <c r="E163" s="1">
        <v>441680</v>
      </c>
      <c r="F163" s="2">
        <v>50800</v>
      </c>
    </row>
    <row r="164" spans="1:6" x14ac:dyDescent="0.25">
      <c r="A164">
        <v>2020</v>
      </c>
      <c r="B164" t="s">
        <v>54</v>
      </c>
      <c r="C164" t="s">
        <v>19</v>
      </c>
      <c r="D164" s="1">
        <v>40751</v>
      </c>
      <c r="E164" s="1">
        <v>526726</v>
      </c>
      <c r="F164" s="2">
        <v>61082</v>
      </c>
    </row>
    <row r="165" spans="1:6" x14ac:dyDescent="0.25">
      <c r="A165">
        <v>2020</v>
      </c>
      <c r="B165" t="s">
        <v>54</v>
      </c>
      <c r="C165" t="s">
        <v>20</v>
      </c>
      <c r="D165" s="1">
        <v>55149</v>
      </c>
      <c r="E165" s="1">
        <v>745824</v>
      </c>
      <c r="F165" s="2">
        <v>51869</v>
      </c>
    </row>
    <row r="166" spans="1:6" x14ac:dyDescent="0.25">
      <c r="A166">
        <v>2020</v>
      </c>
      <c r="B166" t="s">
        <v>54</v>
      </c>
      <c r="C166" t="s">
        <v>21</v>
      </c>
      <c r="D166" s="1">
        <v>37255</v>
      </c>
      <c r="E166" s="1">
        <v>499190</v>
      </c>
      <c r="F166" s="2">
        <v>53843</v>
      </c>
    </row>
    <row r="167" spans="1:6" x14ac:dyDescent="0.25">
      <c r="A167">
        <v>2020</v>
      </c>
      <c r="B167" t="s">
        <v>54</v>
      </c>
      <c r="C167" t="s">
        <v>22</v>
      </c>
      <c r="D167" s="1">
        <v>19589</v>
      </c>
      <c r="E167" s="1">
        <v>226629</v>
      </c>
      <c r="F167" s="2">
        <v>40176</v>
      </c>
    </row>
    <row r="168" spans="1:6" x14ac:dyDescent="0.25">
      <c r="A168">
        <v>2020</v>
      </c>
      <c r="B168" t="s">
        <v>54</v>
      </c>
      <c r="C168" t="s">
        <v>23</v>
      </c>
      <c r="D168" s="1">
        <v>39646</v>
      </c>
      <c r="E168" s="1">
        <v>519916</v>
      </c>
      <c r="F168" s="2">
        <v>46520</v>
      </c>
    </row>
    <row r="169" spans="1:6" x14ac:dyDescent="0.25">
      <c r="A169">
        <v>2020</v>
      </c>
      <c r="B169" t="s">
        <v>54</v>
      </c>
      <c r="C169" t="s">
        <v>24</v>
      </c>
      <c r="D169" s="1">
        <v>9323</v>
      </c>
      <c r="E169" s="1">
        <v>89315</v>
      </c>
      <c r="F169" s="2">
        <v>43996</v>
      </c>
    </row>
    <row r="170" spans="1:6" x14ac:dyDescent="0.25">
      <c r="A170">
        <v>2020</v>
      </c>
      <c r="B170" t="s">
        <v>54</v>
      </c>
      <c r="C170" t="s">
        <v>25</v>
      </c>
      <c r="D170" s="1">
        <v>14748</v>
      </c>
      <c r="E170" s="1">
        <v>182745</v>
      </c>
      <c r="F170" s="2">
        <v>44095</v>
      </c>
    </row>
    <row r="171" spans="1:6" x14ac:dyDescent="0.25">
      <c r="A171">
        <v>2020</v>
      </c>
      <c r="B171" t="s">
        <v>54</v>
      </c>
      <c r="C171" t="s">
        <v>26</v>
      </c>
      <c r="D171" s="1">
        <v>15481</v>
      </c>
      <c r="E171" s="1">
        <v>252623</v>
      </c>
      <c r="F171" s="2">
        <v>48334</v>
      </c>
    </row>
    <row r="172" spans="1:6" x14ac:dyDescent="0.25">
      <c r="A172">
        <v>2020</v>
      </c>
      <c r="B172" t="s">
        <v>54</v>
      </c>
      <c r="C172" t="s">
        <v>27</v>
      </c>
      <c r="D172" s="1">
        <v>12460</v>
      </c>
      <c r="E172" s="1">
        <v>133196</v>
      </c>
      <c r="F172" s="2">
        <v>54425</v>
      </c>
    </row>
    <row r="173" spans="1:6" x14ac:dyDescent="0.25">
      <c r="A173">
        <v>2020</v>
      </c>
      <c r="B173" t="s">
        <v>54</v>
      </c>
      <c r="C173" t="s">
        <v>28</v>
      </c>
      <c r="D173" s="1">
        <v>54606</v>
      </c>
      <c r="E173" s="1">
        <v>820259</v>
      </c>
      <c r="F173" s="2">
        <v>58675</v>
      </c>
    </row>
    <row r="174" spans="1:6" x14ac:dyDescent="0.25">
      <c r="A174">
        <v>2020</v>
      </c>
      <c r="B174" t="s">
        <v>54</v>
      </c>
      <c r="C174" t="s">
        <v>29</v>
      </c>
      <c r="D174" s="1">
        <v>10949</v>
      </c>
      <c r="E174" s="1">
        <v>130261</v>
      </c>
      <c r="F174" s="2">
        <v>41086</v>
      </c>
    </row>
    <row r="175" spans="1:6" x14ac:dyDescent="0.25">
      <c r="A175">
        <v>2020</v>
      </c>
      <c r="B175" t="s">
        <v>54</v>
      </c>
      <c r="C175" t="s">
        <v>30</v>
      </c>
      <c r="D175" s="1">
        <v>118946</v>
      </c>
      <c r="E175" s="1">
        <v>1366746</v>
      </c>
      <c r="F175" s="2">
        <v>57939</v>
      </c>
    </row>
    <row r="176" spans="1:6" x14ac:dyDescent="0.25">
      <c r="A176">
        <v>2020</v>
      </c>
      <c r="B176" t="s">
        <v>54</v>
      </c>
      <c r="C176" t="s">
        <v>31</v>
      </c>
      <c r="D176" s="1">
        <v>63455</v>
      </c>
      <c r="E176" s="1">
        <v>844765</v>
      </c>
      <c r="F176" s="2">
        <v>47171</v>
      </c>
    </row>
    <row r="177" spans="1:6" x14ac:dyDescent="0.25">
      <c r="A177">
        <v>2020</v>
      </c>
      <c r="B177" t="s">
        <v>54</v>
      </c>
      <c r="C177" t="s">
        <v>32</v>
      </c>
      <c r="D177" s="1">
        <v>7745</v>
      </c>
      <c r="E177" s="1">
        <v>86570</v>
      </c>
      <c r="F177" s="2">
        <v>52657</v>
      </c>
    </row>
    <row r="178" spans="1:6" x14ac:dyDescent="0.25">
      <c r="A178">
        <v>2020</v>
      </c>
      <c r="B178" t="s">
        <v>54</v>
      </c>
      <c r="C178" t="s">
        <v>33</v>
      </c>
      <c r="D178" s="1">
        <v>68987</v>
      </c>
      <c r="E178" s="1">
        <v>998325</v>
      </c>
      <c r="F178" s="2">
        <v>48088</v>
      </c>
    </row>
    <row r="179" spans="1:6" x14ac:dyDescent="0.25">
      <c r="A179">
        <v>2020</v>
      </c>
      <c r="B179" t="s">
        <v>54</v>
      </c>
      <c r="C179" t="s">
        <v>34</v>
      </c>
      <c r="D179" s="1">
        <v>23912</v>
      </c>
      <c r="E179" s="1">
        <v>301828</v>
      </c>
      <c r="F179" s="2">
        <v>43388</v>
      </c>
    </row>
    <row r="180" spans="1:6" x14ac:dyDescent="0.25">
      <c r="A180">
        <v>2020</v>
      </c>
      <c r="B180" t="s">
        <v>54</v>
      </c>
      <c r="C180" t="s">
        <v>35</v>
      </c>
      <c r="D180" s="1">
        <v>26241</v>
      </c>
      <c r="E180" s="1">
        <v>346783</v>
      </c>
      <c r="F180" s="2">
        <v>49251</v>
      </c>
    </row>
    <row r="181" spans="1:6" x14ac:dyDescent="0.25">
      <c r="A181">
        <v>2020</v>
      </c>
      <c r="B181" t="s">
        <v>54</v>
      </c>
      <c r="C181" t="s">
        <v>36</v>
      </c>
      <c r="D181" s="1">
        <v>73985</v>
      </c>
      <c r="E181" s="1">
        <v>1054388</v>
      </c>
      <c r="F181" s="2">
        <v>49535</v>
      </c>
    </row>
    <row r="182" spans="1:6" x14ac:dyDescent="0.25">
      <c r="A182">
        <v>2020</v>
      </c>
      <c r="B182" t="s">
        <v>54</v>
      </c>
      <c r="C182" t="s">
        <v>37</v>
      </c>
      <c r="D182" s="1">
        <v>7816</v>
      </c>
      <c r="E182" s="1">
        <v>70764</v>
      </c>
      <c r="F182" s="2">
        <v>49493</v>
      </c>
    </row>
    <row r="183" spans="1:6" x14ac:dyDescent="0.25">
      <c r="A183">
        <v>2020</v>
      </c>
      <c r="B183" t="s">
        <v>54</v>
      </c>
      <c r="C183" t="s">
        <v>38</v>
      </c>
      <c r="D183" s="1">
        <v>31674</v>
      </c>
      <c r="E183" s="1">
        <v>400537</v>
      </c>
      <c r="F183" s="2">
        <v>43717</v>
      </c>
    </row>
    <row r="184" spans="1:6" x14ac:dyDescent="0.25">
      <c r="A184">
        <v>2020</v>
      </c>
      <c r="B184" t="s">
        <v>54</v>
      </c>
      <c r="C184" t="s">
        <v>39</v>
      </c>
      <c r="D184" s="1">
        <v>8068</v>
      </c>
      <c r="E184" s="1">
        <v>83179</v>
      </c>
      <c r="F184" s="2">
        <v>44162</v>
      </c>
    </row>
    <row r="185" spans="1:6" x14ac:dyDescent="0.25">
      <c r="A185">
        <v>2020</v>
      </c>
      <c r="B185" t="s">
        <v>54</v>
      </c>
      <c r="C185" t="s">
        <v>40</v>
      </c>
      <c r="D185" s="1">
        <v>40806</v>
      </c>
      <c r="E185" s="1">
        <v>627005</v>
      </c>
      <c r="F185" s="2">
        <v>50111</v>
      </c>
    </row>
    <row r="186" spans="1:6" x14ac:dyDescent="0.25">
      <c r="A186">
        <v>2020</v>
      </c>
      <c r="B186" t="s">
        <v>54</v>
      </c>
      <c r="C186" t="s">
        <v>41</v>
      </c>
      <c r="D186" s="1">
        <v>152438</v>
      </c>
      <c r="E186" s="1">
        <v>2453267</v>
      </c>
      <c r="F186" s="2">
        <v>56485</v>
      </c>
    </row>
    <row r="187" spans="1:6" x14ac:dyDescent="0.25">
      <c r="A187">
        <v>2020</v>
      </c>
      <c r="B187" t="s">
        <v>54</v>
      </c>
      <c r="C187" t="s">
        <v>42</v>
      </c>
      <c r="D187" s="1">
        <v>20535</v>
      </c>
      <c r="E187" s="1">
        <v>288623</v>
      </c>
      <c r="F187" s="2">
        <v>49353</v>
      </c>
    </row>
    <row r="188" spans="1:6" x14ac:dyDescent="0.25">
      <c r="A188">
        <v>2020</v>
      </c>
      <c r="B188" t="s">
        <v>54</v>
      </c>
      <c r="C188" t="s">
        <v>43</v>
      </c>
      <c r="D188" s="1">
        <v>5003</v>
      </c>
      <c r="E188" s="1">
        <v>49851</v>
      </c>
      <c r="F188" s="2">
        <v>45701</v>
      </c>
    </row>
    <row r="189" spans="1:6" x14ac:dyDescent="0.25">
      <c r="A189">
        <v>2020</v>
      </c>
      <c r="B189" t="s">
        <v>54</v>
      </c>
      <c r="C189" t="s">
        <v>44</v>
      </c>
      <c r="D189" s="1">
        <v>42564</v>
      </c>
      <c r="E189" s="1">
        <v>627729</v>
      </c>
      <c r="F189" s="2">
        <v>48371</v>
      </c>
    </row>
    <row r="190" spans="1:6" x14ac:dyDescent="0.25">
      <c r="A190">
        <v>2020</v>
      </c>
      <c r="B190" t="s">
        <v>54</v>
      </c>
      <c r="C190" t="s">
        <v>45</v>
      </c>
      <c r="D190" s="1">
        <v>38688</v>
      </c>
      <c r="E190" s="1">
        <v>615415</v>
      </c>
      <c r="F190" s="2">
        <v>74160</v>
      </c>
    </row>
    <row r="191" spans="1:6" x14ac:dyDescent="0.25">
      <c r="A191">
        <v>2020</v>
      </c>
      <c r="B191" t="s">
        <v>54</v>
      </c>
      <c r="C191" t="s">
        <v>46</v>
      </c>
      <c r="D191" s="1">
        <v>10611</v>
      </c>
      <c r="E191" s="1">
        <v>118677</v>
      </c>
      <c r="F191" s="2">
        <v>42085</v>
      </c>
    </row>
    <row r="192" spans="1:6" x14ac:dyDescent="0.25">
      <c r="A192">
        <v>2020</v>
      </c>
      <c r="B192" t="s">
        <v>54</v>
      </c>
      <c r="C192" t="s">
        <v>47</v>
      </c>
      <c r="D192" s="1">
        <v>35812</v>
      </c>
      <c r="E192" s="1">
        <v>517930</v>
      </c>
      <c r="F192" s="2">
        <v>45165</v>
      </c>
    </row>
    <row r="193" spans="1:6" x14ac:dyDescent="0.25">
      <c r="A193">
        <v>2020</v>
      </c>
      <c r="B193" t="s">
        <v>54</v>
      </c>
      <c r="C193" t="s">
        <v>48</v>
      </c>
      <c r="D193" s="1">
        <v>4840</v>
      </c>
      <c r="E193" s="1">
        <v>48509</v>
      </c>
      <c r="F193" s="2">
        <v>44879</v>
      </c>
    </row>
    <row r="194" spans="1:6" x14ac:dyDescent="0.25">
      <c r="A194">
        <v>2020</v>
      </c>
      <c r="B194" t="s">
        <v>53</v>
      </c>
      <c r="C194" t="s">
        <v>1</v>
      </c>
      <c r="D194" s="1">
        <v>2566</v>
      </c>
      <c r="E194" s="1">
        <v>19310</v>
      </c>
      <c r="F194" s="2">
        <v>69393</v>
      </c>
    </row>
    <row r="195" spans="1:6" x14ac:dyDescent="0.25">
      <c r="A195">
        <v>2020</v>
      </c>
      <c r="B195" t="s">
        <v>53</v>
      </c>
      <c r="C195" t="s">
        <v>2</v>
      </c>
      <c r="D195" s="1">
        <v>4017</v>
      </c>
      <c r="E195" s="1">
        <v>45513</v>
      </c>
      <c r="F195" s="2">
        <v>90871</v>
      </c>
    </row>
    <row r="196" spans="1:6" x14ac:dyDescent="0.25">
      <c r="A196">
        <v>2020</v>
      </c>
      <c r="B196" t="s">
        <v>53</v>
      </c>
      <c r="C196" t="s">
        <v>3</v>
      </c>
      <c r="D196" s="1">
        <v>1536</v>
      </c>
      <c r="E196" s="1">
        <v>11509</v>
      </c>
      <c r="F196" s="2">
        <v>69820</v>
      </c>
    </row>
    <row r="197" spans="1:6" x14ac:dyDescent="0.25">
      <c r="A197">
        <v>2020</v>
      </c>
      <c r="B197" t="s">
        <v>53</v>
      </c>
      <c r="C197" t="s">
        <v>4</v>
      </c>
      <c r="D197" s="1">
        <v>29491</v>
      </c>
      <c r="E197" s="1">
        <v>527549</v>
      </c>
      <c r="F197" s="2">
        <v>217892</v>
      </c>
    </row>
    <row r="198" spans="1:6" x14ac:dyDescent="0.25">
      <c r="A198">
        <v>2020</v>
      </c>
      <c r="B198" t="s">
        <v>53</v>
      </c>
      <c r="C198" t="s">
        <v>5</v>
      </c>
      <c r="D198" s="1">
        <v>4548</v>
      </c>
      <c r="E198" s="1">
        <v>74867</v>
      </c>
      <c r="F198" s="2">
        <v>123495</v>
      </c>
    </row>
    <row r="199" spans="1:6" x14ac:dyDescent="0.25">
      <c r="A199">
        <v>2020</v>
      </c>
      <c r="B199" t="s">
        <v>53</v>
      </c>
      <c r="C199" t="s">
        <v>6</v>
      </c>
      <c r="D199" s="1">
        <v>2880</v>
      </c>
      <c r="E199" s="1">
        <v>29237</v>
      </c>
      <c r="F199" s="2">
        <v>138917</v>
      </c>
    </row>
    <row r="200" spans="1:6" x14ac:dyDescent="0.25">
      <c r="A200">
        <v>2020</v>
      </c>
      <c r="B200" t="s">
        <v>53</v>
      </c>
      <c r="C200" t="s">
        <v>7</v>
      </c>
      <c r="D200">
        <v>549</v>
      </c>
      <c r="E200" s="1">
        <v>3622</v>
      </c>
      <c r="F200" s="2">
        <v>78966</v>
      </c>
    </row>
    <row r="201" spans="1:6" x14ac:dyDescent="0.25">
      <c r="A201">
        <v>2020</v>
      </c>
      <c r="B201" t="s">
        <v>53</v>
      </c>
      <c r="C201" t="s">
        <v>8</v>
      </c>
      <c r="D201" s="1">
        <v>12659</v>
      </c>
      <c r="E201" s="1">
        <v>130298</v>
      </c>
      <c r="F201" s="2">
        <v>93350</v>
      </c>
    </row>
    <row r="202" spans="1:6" x14ac:dyDescent="0.25">
      <c r="A202">
        <v>2020</v>
      </c>
      <c r="B202" t="s">
        <v>53</v>
      </c>
      <c r="C202" t="s">
        <v>9</v>
      </c>
      <c r="D202" s="1">
        <v>6010</v>
      </c>
      <c r="E202" s="1">
        <v>109190</v>
      </c>
      <c r="F202" s="2">
        <v>108735</v>
      </c>
    </row>
    <row r="203" spans="1:6" x14ac:dyDescent="0.25">
      <c r="A203">
        <v>2020</v>
      </c>
      <c r="B203" t="s">
        <v>53</v>
      </c>
      <c r="C203" t="s">
        <v>10</v>
      </c>
      <c r="D203" s="1">
        <v>1385</v>
      </c>
      <c r="E203" s="1">
        <v>7346</v>
      </c>
      <c r="F203" s="2">
        <v>64408</v>
      </c>
    </row>
    <row r="204" spans="1:6" x14ac:dyDescent="0.25">
      <c r="A204">
        <v>2020</v>
      </c>
      <c r="B204" t="s">
        <v>53</v>
      </c>
      <c r="C204" t="s">
        <v>11</v>
      </c>
      <c r="D204" s="1">
        <v>7162</v>
      </c>
      <c r="E204" s="1">
        <v>87520</v>
      </c>
      <c r="F204" s="2">
        <v>110059</v>
      </c>
    </row>
    <row r="205" spans="1:6" x14ac:dyDescent="0.25">
      <c r="A205">
        <v>2020</v>
      </c>
      <c r="B205" t="s">
        <v>53</v>
      </c>
      <c r="C205" t="s">
        <v>12</v>
      </c>
      <c r="D205" s="1">
        <v>2521</v>
      </c>
      <c r="E205" s="1">
        <v>26075</v>
      </c>
      <c r="F205" s="2">
        <v>67191</v>
      </c>
    </row>
    <row r="206" spans="1:6" x14ac:dyDescent="0.25">
      <c r="A206">
        <v>2020</v>
      </c>
      <c r="B206" t="s">
        <v>53</v>
      </c>
      <c r="C206" t="s">
        <v>13</v>
      </c>
      <c r="D206" s="1">
        <v>1811</v>
      </c>
      <c r="E206" s="1">
        <v>19135</v>
      </c>
      <c r="F206" s="2">
        <v>66858</v>
      </c>
    </row>
    <row r="207" spans="1:6" x14ac:dyDescent="0.25">
      <c r="A207">
        <v>2020</v>
      </c>
      <c r="B207" t="s">
        <v>53</v>
      </c>
      <c r="C207" t="s">
        <v>14</v>
      </c>
      <c r="D207" s="1">
        <v>1561</v>
      </c>
      <c r="E207" s="1">
        <v>16734</v>
      </c>
      <c r="F207" s="2">
        <v>73749</v>
      </c>
    </row>
    <row r="208" spans="1:6" x14ac:dyDescent="0.25">
      <c r="A208">
        <v>2020</v>
      </c>
      <c r="B208" t="s">
        <v>53</v>
      </c>
      <c r="C208" t="s">
        <v>15</v>
      </c>
      <c r="D208" s="1">
        <v>2111</v>
      </c>
      <c r="E208" s="1">
        <v>20268</v>
      </c>
      <c r="F208" s="2">
        <v>63462</v>
      </c>
    </row>
    <row r="209" spans="1:6" x14ac:dyDescent="0.25">
      <c r="A209">
        <v>2020</v>
      </c>
      <c r="B209" t="s">
        <v>53</v>
      </c>
      <c r="C209" t="s">
        <v>16</v>
      </c>
      <c r="D209" s="1">
        <v>1935</v>
      </c>
      <c r="E209" s="1">
        <v>18712</v>
      </c>
      <c r="F209" s="2">
        <v>65700</v>
      </c>
    </row>
    <row r="210" spans="1:6" x14ac:dyDescent="0.25">
      <c r="A210">
        <v>2020</v>
      </c>
      <c r="B210" t="s">
        <v>53</v>
      </c>
      <c r="C210" t="s">
        <v>17</v>
      </c>
      <c r="D210">
        <v>916</v>
      </c>
      <c r="E210" s="1">
        <v>6415</v>
      </c>
      <c r="F210" s="2">
        <v>64265</v>
      </c>
    </row>
    <row r="211" spans="1:6" x14ac:dyDescent="0.25">
      <c r="A211">
        <v>2020</v>
      </c>
      <c r="B211" t="s">
        <v>53</v>
      </c>
      <c r="C211" t="s">
        <v>18</v>
      </c>
      <c r="D211" s="1">
        <v>2855</v>
      </c>
      <c r="E211" s="1">
        <v>33029</v>
      </c>
      <c r="F211" s="2">
        <v>110569</v>
      </c>
    </row>
    <row r="212" spans="1:6" x14ac:dyDescent="0.25">
      <c r="A212">
        <v>2020</v>
      </c>
      <c r="B212" t="s">
        <v>53</v>
      </c>
      <c r="C212" t="s">
        <v>19</v>
      </c>
      <c r="D212" s="1">
        <v>6073</v>
      </c>
      <c r="E212" s="1">
        <v>89231</v>
      </c>
      <c r="F212" s="2">
        <v>146746</v>
      </c>
    </row>
    <row r="213" spans="1:6" x14ac:dyDescent="0.25">
      <c r="A213">
        <v>2020</v>
      </c>
      <c r="B213" t="s">
        <v>53</v>
      </c>
      <c r="C213" t="s">
        <v>20</v>
      </c>
      <c r="D213" s="1">
        <v>7671</v>
      </c>
      <c r="E213" s="1">
        <v>50511</v>
      </c>
      <c r="F213" s="2">
        <v>88745</v>
      </c>
    </row>
    <row r="214" spans="1:6" x14ac:dyDescent="0.25">
      <c r="A214">
        <v>2020</v>
      </c>
      <c r="B214" t="s">
        <v>53</v>
      </c>
      <c r="C214" t="s">
        <v>21</v>
      </c>
      <c r="D214" s="1">
        <v>4304</v>
      </c>
      <c r="E214" s="1">
        <v>43145</v>
      </c>
      <c r="F214" s="2">
        <v>92292</v>
      </c>
    </row>
    <row r="215" spans="1:6" x14ac:dyDescent="0.25">
      <c r="A215">
        <v>2020</v>
      </c>
      <c r="B215" t="s">
        <v>53</v>
      </c>
      <c r="C215" t="s">
        <v>22</v>
      </c>
      <c r="D215">
        <v>964</v>
      </c>
      <c r="E215" s="1">
        <v>9629</v>
      </c>
      <c r="F215" s="2">
        <v>54301</v>
      </c>
    </row>
    <row r="216" spans="1:6" x14ac:dyDescent="0.25">
      <c r="A216">
        <v>2020</v>
      </c>
      <c r="B216" t="s">
        <v>53</v>
      </c>
      <c r="C216" t="s">
        <v>23</v>
      </c>
      <c r="D216" s="1">
        <v>3562</v>
      </c>
      <c r="E216" s="1">
        <v>43675</v>
      </c>
      <c r="F216" s="2">
        <v>89327</v>
      </c>
    </row>
    <row r="217" spans="1:6" x14ac:dyDescent="0.25">
      <c r="A217">
        <v>2020</v>
      </c>
      <c r="B217" t="s">
        <v>53</v>
      </c>
      <c r="C217" t="s">
        <v>24</v>
      </c>
      <c r="D217">
        <v>856</v>
      </c>
      <c r="E217" s="1">
        <v>5797</v>
      </c>
      <c r="F217" s="2">
        <v>65673</v>
      </c>
    </row>
    <row r="218" spans="1:6" x14ac:dyDescent="0.25">
      <c r="A218">
        <v>2020</v>
      </c>
      <c r="B218" t="s">
        <v>53</v>
      </c>
      <c r="C218" t="s">
        <v>25</v>
      </c>
      <c r="D218" s="1">
        <v>1071</v>
      </c>
      <c r="E218" s="1">
        <v>16165</v>
      </c>
      <c r="F218" s="2">
        <v>76361</v>
      </c>
    </row>
    <row r="219" spans="1:6" x14ac:dyDescent="0.25">
      <c r="A219">
        <v>2020</v>
      </c>
      <c r="B219" t="s">
        <v>53</v>
      </c>
      <c r="C219" t="s">
        <v>26</v>
      </c>
      <c r="D219" s="1">
        <v>1609</v>
      </c>
      <c r="E219" s="1">
        <v>13306</v>
      </c>
      <c r="F219" s="2">
        <v>88353</v>
      </c>
    </row>
    <row r="220" spans="1:6" x14ac:dyDescent="0.25">
      <c r="A220">
        <v>2020</v>
      </c>
      <c r="B220" t="s">
        <v>53</v>
      </c>
      <c r="C220" t="s">
        <v>27</v>
      </c>
      <c r="D220" s="1">
        <v>1168</v>
      </c>
      <c r="E220" s="1">
        <v>11735</v>
      </c>
      <c r="F220" s="2">
        <v>107194</v>
      </c>
    </row>
    <row r="221" spans="1:6" x14ac:dyDescent="0.25">
      <c r="A221">
        <v>2020</v>
      </c>
      <c r="B221" t="s">
        <v>53</v>
      </c>
      <c r="C221" t="s">
        <v>28</v>
      </c>
      <c r="D221" s="1">
        <v>3965</v>
      </c>
      <c r="E221" s="1">
        <v>67885</v>
      </c>
      <c r="F221" s="2">
        <v>130541</v>
      </c>
    </row>
    <row r="222" spans="1:6" x14ac:dyDescent="0.25">
      <c r="A222">
        <v>2020</v>
      </c>
      <c r="B222" t="s">
        <v>53</v>
      </c>
      <c r="C222" t="s">
        <v>29</v>
      </c>
      <c r="D222" s="1">
        <v>1108</v>
      </c>
      <c r="E222" s="1">
        <v>9076</v>
      </c>
      <c r="F222" s="2">
        <v>62393</v>
      </c>
    </row>
    <row r="223" spans="1:6" x14ac:dyDescent="0.25">
      <c r="A223">
        <v>2020</v>
      </c>
      <c r="B223" t="s">
        <v>53</v>
      </c>
      <c r="C223" t="s">
        <v>30</v>
      </c>
      <c r="D223" s="1">
        <v>14380</v>
      </c>
      <c r="E223" s="1">
        <v>267749</v>
      </c>
      <c r="F223" s="2">
        <v>154357</v>
      </c>
    </row>
    <row r="224" spans="1:6" x14ac:dyDescent="0.25">
      <c r="A224">
        <v>2020</v>
      </c>
      <c r="B224" t="s">
        <v>53</v>
      </c>
      <c r="C224" t="s">
        <v>31</v>
      </c>
      <c r="D224" s="1">
        <v>6302</v>
      </c>
      <c r="E224" s="1">
        <v>73440</v>
      </c>
      <c r="F224" s="2">
        <v>96207</v>
      </c>
    </row>
    <row r="225" spans="1:6" x14ac:dyDescent="0.25">
      <c r="A225">
        <v>2020</v>
      </c>
      <c r="B225" t="s">
        <v>53</v>
      </c>
      <c r="C225" t="s">
        <v>32</v>
      </c>
      <c r="D225">
        <v>417</v>
      </c>
      <c r="E225" s="1">
        <v>5780</v>
      </c>
      <c r="F225" s="2">
        <v>79624</v>
      </c>
    </row>
    <row r="226" spans="1:6" x14ac:dyDescent="0.25">
      <c r="A226">
        <v>2020</v>
      </c>
      <c r="B226" t="s">
        <v>53</v>
      </c>
      <c r="C226" t="s">
        <v>33</v>
      </c>
      <c r="D226" s="1">
        <v>5303</v>
      </c>
      <c r="E226" s="1">
        <v>63865</v>
      </c>
      <c r="F226" s="2">
        <v>80052</v>
      </c>
    </row>
    <row r="227" spans="1:6" x14ac:dyDescent="0.25">
      <c r="A227">
        <v>2020</v>
      </c>
      <c r="B227" t="s">
        <v>53</v>
      </c>
      <c r="C227" t="s">
        <v>34</v>
      </c>
      <c r="D227" s="1">
        <v>1572</v>
      </c>
      <c r="E227" s="1">
        <v>18256</v>
      </c>
      <c r="F227" s="2">
        <v>63710</v>
      </c>
    </row>
    <row r="228" spans="1:6" x14ac:dyDescent="0.25">
      <c r="A228">
        <v>2020</v>
      </c>
      <c r="B228" t="s">
        <v>53</v>
      </c>
      <c r="C228" t="s">
        <v>35</v>
      </c>
      <c r="D228" s="1">
        <v>4605</v>
      </c>
      <c r="E228" s="1">
        <v>33218</v>
      </c>
      <c r="F228" s="2">
        <v>101737</v>
      </c>
    </row>
    <row r="229" spans="1:6" x14ac:dyDescent="0.25">
      <c r="A229">
        <v>2020</v>
      </c>
      <c r="B229" t="s">
        <v>53</v>
      </c>
      <c r="C229" t="s">
        <v>36</v>
      </c>
      <c r="D229" s="1">
        <v>5891</v>
      </c>
      <c r="E229" s="1">
        <v>82872</v>
      </c>
      <c r="F229" s="2">
        <v>107388</v>
      </c>
    </row>
    <row r="230" spans="1:6" x14ac:dyDescent="0.25">
      <c r="A230">
        <v>2020</v>
      </c>
      <c r="B230" t="s">
        <v>53</v>
      </c>
      <c r="C230" t="s">
        <v>37</v>
      </c>
      <c r="D230">
        <v>762</v>
      </c>
      <c r="E230" s="1">
        <v>5243</v>
      </c>
      <c r="F230" s="2">
        <v>87286</v>
      </c>
    </row>
    <row r="231" spans="1:6" x14ac:dyDescent="0.25">
      <c r="A231">
        <v>2020</v>
      </c>
      <c r="B231" t="s">
        <v>53</v>
      </c>
      <c r="C231" t="s">
        <v>38</v>
      </c>
      <c r="D231" s="1">
        <v>3216</v>
      </c>
      <c r="E231" s="1">
        <v>24744</v>
      </c>
      <c r="F231" s="2">
        <v>73562</v>
      </c>
    </row>
    <row r="232" spans="1:6" x14ac:dyDescent="0.25">
      <c r="A232">
        <v>2020</v>
      </c>
      <c r="B232" t="s">
        <v>53</v>
      </c>
      <c r="C232" t="s">
        <v>39</v>
      </c>
      <c r="D232">
        <v>606</v>
      </c>
      <c r="E232" s="1">
        <v>5074</v>
      </c>
      <c r="F232" s="2">
        <v>58069</v>
      </c>
    </row>
    <row r="233" spans="1:6" x14ac:dyDescent="0.25">
      <c r="A233">
        <v>2020</v>
      </c>
      <c r="B233" t="s">
        <v>53</v>
      </c>
      <c r="C233" t="s">
        <v>40</v>
      </c>
      <c r="D233" s="1">
        <v>4525</v>
      </c>
      <c r="E233" s="1">
        <v>42929</v>
      </c>
      <c r="F233" s="2">
        <v>81293</v>
      </c>
    </row>
    <row r="234" spans="1:6" x14ac:dyDescent="0.25">
      <c r="A234">
        <v>2020</v>
      </c>
      <c r="B234" t="s">
        <v>53</v>
      </c>
      <c r="C234" t="s">
        <v>41</v>
      </c>
      <c r="D234" s="1">
        <v>11822</v>
      </c>
      <c r="E234" s="1">
        <v>198521</v>
      </c>
      <c r="F234" s="2">
        <v>102835</v>
      </c>
    </row>
    <row r="235" spans="1:6" x14ac:dyDescent="0.25">
      <c r="A235">
        <v>2020</v>
      </c>
      <c r="B235" t="s">
        <v>53</v>
      </c>
      <c r="C235" t="s">
        <v>42</v>
      </c>
      <c r="D235" s="1">
        <v>3177</v>
      </c>
      <c r="E235" s="1">
        <v>37222</v>
      </c>
      <c r="F235" s="2">
        <v>96974</v>
      </c>
    </row>
    <row r="236" spans="1:6" x14ac:dyDescent="0.25">
      <c r="A236">
        <v>2020</v>
      </c>
      <c r="B236" t="s">
        <v>53</v>
      </c>
      <c r="C236" t="s">
        <v>43</v>
      </c>
      <c r="D236">
        <v>584</v>
      </c>
      <c r="E236" s="1">
        <v>3961</v>
      </c>
      <c r="F236" s="2">
        <v>68605</v>
      </c>
    </row>
    <row r="237" spans="1:6" x14ac:dyDescent="0.25">
      <c r="A237">
        <v>2020</v>
      </c>
      <c r="B237" t="s">
        <v>53</v>
      </c>
      <c r="C237" t="s">
        <v>44</v>
      </c>
      <c r="D237" s="1">
        <v>4875</v>
      </c>
      <c r="E237" s="1">
        <v>64840</v>
      </c>
      <c r="F237" s="2">
        <v>117848</v>
      </c>
    </row>
    <row r="238" spans="1:6" x14ac:dyDescent="0.25">
      <c r="A238">
        <v>2020</v>
      </c>
      <c r="B238" t="s">
        <v>53</v>
      </c>
      <c r="C238" t="s">
        <v>45</v>
      </c>
      <c r="D238" s="1">
        <v>5419</v>
      </c>
      <c r="E238" s="1">
        <v>148556</v>
      </c>
      <c r="F238" s="2">
        <v>242273</v>
      </c>
    </row>
    <row r="239" spans="1:6" x14ac:dyDescent="0.25">
      <c r="A239">
        <v>2020</v>
      </c>
      <c r="B239" t="s">
        <v>53</v>
      </c>
      <c r="C239" t="s">
        <v>46</v>
      </c>
      <c r="D239">
        <v>825</v>
      </c>
      <c r="E239" s="1">
        <v>7215</v>
      </c>
      <c r="F239" s="2">
        <v>58063</v>
      </c>
    </row>
    <row r="240" spans="1:6" x14ac:dyDescent="0.25">
      <c r="A240">
        <v>2020</v>
      </c>
      <c r="B240" t="s">
        <v>53</v>
      </c>
      <c r="C240" t="s">
        <v>47</v>
      </c>
      <c r="D240" s="1">
        <v>2400</v>
      </c>
      <c r="E240" s="1">
        <v>44846</v>
      </c>
      <c r="F240" s="2">
        <v>88336</v>
      </c>
    </row>
    <row r="241" spans="1:6" x14ac:dyDescent="0.25">
      <c r="A241">
        <v>2020</v>
      </c>
      <c r="B241" t="s">
        <v>53</v>
      </c>
      <c r="C241" t="s">
        <v>48</v>
      </c>
      <c r="D241">
        <v>428</v>
      </c>
      <c r="E241" s="1">
        <v>3000</v>
      </c>
      <c r="F241" s="2">
        <v>54299</v>
      </c>
    </row>
    <row r="242" spans="1:6" x14ac:dyDescent="0.25">
      <c r="A242">
        <v>2020</v>
      </c>
      <c r="B242" t="s">
        <v>56</v>
      </c>
      <c r="C242" t="s">
        <v>1</v>
      </c>
      <c r="D242" s="1">
        <v>13880</v>
      </c>
      <c r="E242" s="1">
        <v>94715</v>
      </c>
      <c r="F242" s="2">
        <v>75982</v>
      </c>
    </row>
    <row r="243" spans="1:6" x14ac:dyDescent="0.25">
      <c r="A243">
        <v>2020</v>
      </c>
      <c r="B243" t="s">
        <v>56</v>
      </c>
      <c r="C243" t="s">
        <v>2</v>
      </c>
      <c r="D243" s="1">
        <v>20707</v>
      </c>
      <c r="E243" s="1">
        <v>225922</v>
      </c>
      <c r="F243" s="2">
        <v>82956</v>
      </c>
    </row>
    <row r="244" spans="1:6" x14ac:dyDescent="0.25">
      <c r="A244">
        <v>2020</v>
      </c>
      <c r="B244" t="s">
        <v>56</v>
      </c>
      <c r="C244" t="s">
        <v>3</v>
      </c>
      <c r="D244" s="1">
        <v>8906</v>
      </c>
      <c r="E244" s="1">
        <v>51950</v>
      </c>
      <c r="F244" s="2">
        <v>65321</v>
      </c>
    </row>
    <row r="245" spans="1:6" x14ac:dyDescent="0.25">
      <c r="A245">
        <v>2020</v>
      </c>
      <c r="B245" t="s">
        <v>56</v>
      </c>
      <c r="C245" t="s">
        <v>4</v>
      </c>
      <c r="D245" s="1">
        <v>112775</v>
      </c>
      <c r="E245" s="1">
        <v>817007</v>
      </c>
      <c r="F245" s="2">
        <v>124107</v>
      </c>
    </row>
    <row r="246" spans="1:6" x14ac:dyDescent="0.25">
      <c r="A246">
        <v>2020</v>
      </c>
      <c r="B246" t="s">
        <v>56</v>
      </c>
      <c r="C246" t="s">
        <v>5</v>
      </c>
      <c r="D246" s="1">
        <v>25139</v>
      </c>
      <c r="E246" s="1">
        <v>165271</v>
      </c>
      <c r="F246" s="2">
        <v>97276</v>
      </c>
    </row>
    <row r="247" spans="1:6" x14ac:dyDescent="0.25">
      <c r="A247">
        <v>2020</v>
      </c>
      <c r="B247" t="s">
        <v>56</v>
      </c>
      <c r="C247" t="s">
        <v>6</v>
      </c>
      <c r="D247" s="1">
        <v>11223</v>
      </c>
      <c r="E247" s="1">
        <v>118168</v>
      </c>
      <c r="F247" s="2">
        <v>165086</v>
      </c>
    </row>
    <row r="248" spans="1:6" x14ac:dyDescent="0.25">
      <c r="A248">
        <v>2020</v>
      </c>
      <c r="B248" t="s">
        <v>56</v>
      </c>
      <c r="C248" t="s">
        <v>7</v>
      </c>
      <c r="D248" s="1">
        <v>3005</v>
      </c>
      <c r="E248" s="1">
        <v>47390</v>
      </c>
      <c r="F248" s="2">
        <v>103154</v>
      </c>
    </row>
    <row r="249" spans="1:6" x14ac:dyDescent="0.25">
      <c r="A249">
        <v>2020</v>
      </c>
      <c r="B249" t="s">
        <v>56</v>
      </c>
      <c r="C249" t="s">
        <v>8</v>
      </c>
      <c r="D249" s="1">
        <v>80956</v>
      </c>
      <c r="E249" s="1">
        <v>586706</v>
      </c>
      <c r="F249" s="2">
        <v>84307</v>
      </c>
    </row>
    <row r="250" spans="1:6" x14ac:dyDescent="0.25">
      <c r="A250">
        <v>2020</v>
      </c>
      <c r="B250" t="s">
        <v>56</v>
      </c>
      <c r="C250" t="s">
        <v>9</v>
      </c>
      <c r="D250" s="1">
        <v>28810</v>
      </c>
      <c r="E250" s="1">
        <v>242175</v>
      </c>
      <c r="F250" s="2">
        <v>93145</v>
      </c>
    </row>
    <row r="251" spans="1:6" x14ac:dyDescent="0.25">
      <c r="A251">
        <v>2020</v>
      </c>
      <c r="B251" t="s">
        <v>56</v>
      </c>
      <c r="C251" t="s">
        <v>10</v>
      </c>
      <c r="D251" s="1">
        <v>6508</v>
      </c>
      <c r="E251" s="1">
        <v>34249</v>
      </c>
      <c r="F251" s="2">
        <v>68833</v>
      </c>
    </row>
    <row r="252" spans="1:6" x14ac:dyDescent="0.25">
      <c r="A252">
        <v>2020</v>
      </c>
      <c r="B252" t="s">
        <v>56</v>
      </c>
      <c r="C252" t="s">
        <v>11</v>
      </c>
      <c r="D252" s="1">
        <v>33063</v>
      </c>
      <c r="E252" s="1">
        <v>376539</v>
      </c>
      <c r="F252" s="2">
        <v>121634</v>
      </c>
    </row>
    <row r="253" spans="1:6" x14ac:dyDescent="0.25">
      <c r="A253">
        <v>2020</v>
      </c>
      <c r="B253" t="s">
        <v>56</v>
      </c>
      <c r="C253" t="s">
        <v>12</v>
      </c>
      <c r="D253" s="1">
        <v>17574</v>
      </c>
      <c r="E253" s="1">
        <v>133449</v>
      </c>
      <c r="F253" s="2">
        <v>72283</v>
      </c>
    </row>
    <row r="254" spans="1:6" x14ac:dyDescent="0.25">
      <c r="A254">
        <v>2020</v>
      </c>
      <c r="B254" t="s">
        <v>56</v>
      </c>
      <c r="C254" t="s">
        <v>13</v>
      </c>
      <c r="D254" s="1">
        <v>10731</v>
      </c>
      <c r="E254" s="1">
        <v>109283</v>
      </c>
      <c r="F254" s="2">
        <v>81131</v>
      </c>
    </row>
    <row r="255" spans="1:6" x14ac:dyDescent="0.25">
      <c r="A255">
        <v>2020</v>
      </c>
      <c r="B255" t="s">
        <v>56</v>
      </c>
      <c r="C255" t="s">
        <v>14</v>
      </c>
      <c r="D255" s="1">
        <v>8752</v>
      </c>
      <c r="E255" s="1">
        <v>73310</v>
      </c>
      <c r="F255" s="2">
        <v>75889</v>
      </c>
    </row>
    <row r="256" spans="1:6" x14ac:dyDescent="0.25">
      <c r="A256">
        <v>2020</v>
      </c>
      <c r="B256" t="s">
        <v>56</v>
      </c>
      <c r="C256" t="s">
        <v>15</v>
      </c>
      <c r="D256" s="1">
        <v>11729</v>
      </c>
      <c r="E256" s="1">
        <v>92079</v>
      </c>
      <c r="F256" s="2">
        <v>75177</v>
      </c>
    </row>
    <row r="257" spans="1:6" x14ac:dyDescent="0.25">
      <c r="A257">
        <v>2020</v>
      </c>
      <c r="B257" t="s">
        <v>56</v>
      </c>
      <c r="C257" t="s">
        <v>16</v>
      </c>
      <c r="D257" s="1">
        <v>14229</v>
      </c>
      <c r="E257" s="1">
        <v>81149</v>
      </c>
      <c r="F257" s="2">
        <v>69409</v>
      </c>
    </row>
    <row r="258" spans="1:6" x14ac:dyDescent="0.25">
      <c r="A258">
        <v>2020</v>
      </c>
      <c r="B258" t="s">
        <v>56</v>
      </c>
      <c r="C258" t="s">
        <v>17</v>
      </c>
      <c r="D258" s="1">
        <v>3926</v>
      </c>
      <c r="E258" s="1">
        <v>30107</v>
      </c>
      <c r="F258" s="2">
        <v>75870</v>
      </c>
    </row>
    <row r="259" spans="1:6" x14ac:dyDescent="0.25">
      <c r="A259">
        <v>2020</v>
      </c>
      <c r="B259" t="s">
        <v>56</v>
      </c>
      <c r="C259" t="s">
        <v>18</v>
      </c>
      <c r="D259" s="1">
        <v>15692</v>
      </c>
      <c r="E259" s="1">
        <v>129771</v>
      </c>
      <c r="F259" s="2">
        <v>110159</v>
      </c>
    </row>
    <row r="260" spans="1:6" x14ac:dyDescent="0.25">
      <c r="A260">
        <v>2020</v>
      </c>
      <c r="B260" t="s">
        <v>56</v>
      </c>
      <c r="C260" t="s">
        <v>19</v>
      </c>
      <c r="D260" s="1">
        <v>18137</v>
      </c>
      <c r="E260" s="1">
        <v>212062</v>
      </c>
      <c r="F260" s="2">
        <v>159120</v>
      </c>
    </row>
    <row r="261" spans="1:6" x14ac:dyDescent="0.25">
      <c r="A261">
        <v>2020</v>
      </c>
      <c r="B261" t="s">
        <v>56</v>
      </c>
      <c r="C261" t="s">
        <v>20</v>
      </c>
      <c r="D261" s="1">
        <v>20626</v>
      </c>
      <c r="E261" s="1">
        <v>207448</v>
      </c>
      <c r="F261" s="2">
        <v>81720</v>
      </c>
    </row>
    <row r="262" spans="1:6" x14ac:dyDescent="0.25">
      <c r="A262">
        <v>2020</v>
      </c>
      <c r="B262" t="s">
        <v>56</v>
      </c>
      <c r="C262" t="s">
        <v>21</v>
      </c>
      <c r="D262" s="1">
        <v>16134</v>
      </c>
      <c r="E262" s="1">
        <v>179728</v>
      </c>
      <c r="F262" s="2">
        <v>104989</v>
      </c>
    </row>
    <row r="263" spans="1:6" x14ac:dyDescent="0.25">
      <c r="A263">
        <v>2020</v>
      </c>
      <c r="B263" t="s">
        <v>56</v>
      </c>
      <c r="C263" t="s">
        <v>22</v>
      </c>
      <c r="D263" s="1">
        <v>7984</v>
      </c>
      <c r="E263" s="1">
        <v>41912</v>
      </c>
      <c r="F263" s="2">
        <v>59263</v>
      </c>
    </row>
    <row r="264" spans="1:6" x14ac:dyDescent="0.25">
      <c r="A264">
        <v>2020</v>
      </c>
      <c r="B264" t="s">
        <v>56</v>
      </c>
      <c r="C264" t="s">
        <v>23</v>
      </c>
      <c r="D264" s="1">
        <v>18815</v>
      </c>
      <c r="E264" s="1">
        <v>165564</v>
      </c>
      <c r="F264" s="2">
        <v>82664</v>
      </c>
    </row>
    <row r="265" spans="1:6" x14ac:dyDescent="0.25">
      <c r="A265">
        <v>2020</v>
      </c>
      <c r="B265" t="s">
        <v>56</v>
      </c>
      <c r="C265" t="s">
        <v>24</v>
      </c>
      <c r="D265" s="1">
        <v>4557</v>
      </c>
      <c r="E265" s="1">
        <v>21986</v>
      </c>
      <c r="F265" s="2">
        <v>67330</v>
      </c>
    </row>
    <row r="266" spans="1:6" x14ac:dyDescent="0.25">
      <c r="A266">
        <v>2020</v>
      </c>
      <c r="B266" t="s">
        <v>56</v>
      </c>
      <c r="C266" t="s">
        <v>25</v>
      </c>
      <c r="D266" s="1">
        <v>7000</v>
      </c>
      <c r="E266" s="1">
        <v>66588</v>
      </c>
      <c r="F266" s="2">
        <v>74942</v>
      </c>
    </row>
    <row r="267" spans="1:6" x14ac:dyDescent="0.25">
      <c r="A267">
        <v>2020</v>
      </c>
      <c r="B267" t="s">
        <v>56</v>
      </c>
      <c r="C267" t="s">
        <v>26</v>
      </c>
      <c r="D267" s="1">
        <v>9293</v>
      </c>
      <c r="E267" s="1">
        <v>62325</v>
      </c>
      <c r="F267" s="2">
        <v>79236</v>
      </c>
    </row>
    <row r="268" spans="1:6" x14ac:dyDescent="0.25">
      <c r="A268">
        <v>2020</v>
      </c>
      <c r="B268" t="s">
        <v>56</v>
      </c>
      <c r="C268" t="s">
        <v>27</v>
      </c>
      <c r="D268" s="1">
        <v>3946</v>
      </c>
      <c r="E268" s="1">
        <v>33027</v>
      </c>
      <c r="F268" s="2">
        <v>109751</v>
      </c>
    </row>
    <row r="269" spans="1:6" x14ac:dyDescent="0.25">
      <c r="A269">
        <v>2020</v>
      </c>
      <c r="B269" t="s">
        <v>56</v>
      </c>
      <c r="C269" t="s">
        <v>28</v>
      </c>
      <c r="D269" s="1">
        <v>20469</v>
      </c>
      <c r="E269" s="1">
        <v>235676</v>
      </c>
      <c r="F269" s="2">
        <v>127870</v>
      </c>
    </row>
    <row r="270" spans="1:6" x14ac:dyDescent="0.25">
      <c r="A270">
        <v>2020</v>
      </c>
      <c r="B270" t="s">
        <v>56</v>
      </c>
      <c r="C270" t="s">
        <v>29</v>
      </c>
      <c r="D270" s="1">
        <v>5600</v>
      </c>
      <c r="E270" s="1">
        <v>32608</v>
      </c>
      <c r="F270" s="2">
        <v>62343</v>
      </c>
    </row>
    <row r="271" spans="1:6" x14ac:dyDescent="0.25">
      <c r="A271">
        <v>2020</v>
      </c>
      <c r="B271" t="s">
        <v>56</v>
      </c>
      <c r="C271" t="s">
        <v>30</v>
      </c>
      <c r="D271" s="1">
        <v>63948</v>
      </c>
      <c r="E271" s="1">
        <v>700031</v>
      </c>
      <c r="F271" s="2">
        <v>207014</v>
      </c>
    </row>
    <row r="272" spans="1:6" x14ac:dyDescent="0.25">
      <c r="A272">
        <v>2020</v>
      </c>
      <c r="B272" t="s">
        <v>56</v>
      </c>
      <c r="C272" t="s">
        <v>31</v>
      </c>
      <c r="D272" s="1">
        <v>30275</v>
      </c>
      <c r="E272" s="1">
        <v>251672</v>
      </c>
      <c r="F272" s="2">
        <v>97234</v>
      </c>
    </row>
    <row r="273" spans="1:6" x14ac:dyDescent="0.25">
      <c r="A273">
        <v>2020</v>
      </c>
      <c r="B273" t="s">
        <v>56</v>
      </c>
      <c r="C273" t="s">
        <v>32</v>
      </c>
      <c r="D273" s="1">
        <v>3042</v>
      </c>
      <c r="E273" s="1">
        <v>22496</v>
      </c>
      <c r="F273" s="2">
        <v>69243</v>
      </c>
    </row>
    <row r="274" spans="1:6" x14ac:dyDescent="0.25">
      <c r="A274">
        <v>2020</v>
      </c>
      <c r="B274" t="s">
        <v>56</v>
      </c>
      <c r="C274" t="s">
        <v>33</v>
      </c>
      <c r="D274" s="1">
        <v>29307</v>
      </c>
      <c r="E274" s="1">
        <v>287990</v>
      </c>
      <c r="F274" s="2">
        <v>82336</v>
      </c>
    </row>
    <row r="275" spans="1:6" x14ac:dyDescent="0.25">
      <c r="A275">
        <v>2020</v>
      </c>
      <c r="B275" t="s">
        <v>56</v>
      </c>
      <c r="C275" t="s">
        <v>34</v>
      </c>
      <c r="D275" s="1">
        <v>11701</v>
      </c>
      <c r="E275" s="1">
        <v>74614</v>
      </c>
      <c r="F275" s="2">
        <v>64030</v>
      </c>
    </row>
    <row r="276" spans="1:6" x14ac:dyDescent="0.25">
      <c r="A276">
        <v>2020</v>
      </c>
      <c r="B276" t="s">
        <v>56</v>
      </c>
      <c r="C276" t="s">
        <v>35</v>
      </c>
      <c r="D276" s="1">
        <v>13352</v>
      </c>
      <c r="E276" s="1">
        <v>83937</v>
      </c>
      <c r="F276" s="2">
        <v>80727</v>
      </c>
    </row>
    <row r="277" spans="1:6" x14ac:dyDescent="0.25">
      <c r="A277">
        <v>2020</v>
      </c>
      <c r="B277" t="s">
        <v>56</v>
      </c>
      <c r="C277" t="s">
        <v>36</v>
      </c>
      <c r="D277" s="1">
        <v>29714</v>
      </c>
      <c r="E277" s="1">
        <v>325571</v>
      </c>
      <c r="F277" s="2">
        <v>97231</v>
      </c>
    </row>
    <row r="278" spans="1:6" x14ac:dyDescent="0.25">
      <c r="A278">
        <v>2020</v>
      </c>
      <c r="B278" t="s">
        <v>56</v>
      </c>
      <c r="C278" t="s">
        <v>37</v>
      </c>
      <c r="D278" s="1">
        <v>3038</v>
      </c>
      <c r="E278" s="1">
        <v>31304</v>
      </c>
      <c r="F278" s="2">
        <v>100316</v>
      </c>
    </row>
    <row r="279" spans="1:6" x14ac:dyDescent="0.25">
      <c r="A279">
        <v>2020</v>
      </c>
      <c r="B279" t="s">
        <v>56</v>
      </c>
      <c r="C279" t="s">
        <v>38</v>
      </c>
      <c r="D279" s="1">
        <v>15078</v>
      </c>
      <c r="E279" s="1">
        <v>101637</v>
      </c>
      <c r="F279" s="2">
        <v>71361</v>
      </c>
    </row>
    <row r="280" spans="1:6" x14ac:dyDescent="0.25">
      <c r="A280">
        <v>2020</v>
      </c>
      <c r="B280" t="s">
        <v>56</v>
      </c>
      <c r="C280" t="s">
        <v>39</v>
      </c>
      <c r="D280" s="1">
        <v>3397</v>
      </c>
      <c r="E280" s="1">
        <v>27809</v>
      </c>
      <c r="F280" s="2">
        <v>69345</v>
      </c>
    </row>
    <row r="281" spans="1:6" x14ac:dyDescent="0.25">
      <c r="A281">
        <v>2020</v>
      </c>
      <c r="B281" t="s">
        <v>56</v>
      </c>
      <c r="C281" t="s">
        <v>40</v>
      </c>
      <c r="D281" s="1">
        <v>16893</v>
      </c>
      <c r="E281" s="1">
        <v>155926</v>
      </c>
      <c r="F281" s="2">
        <v>85116</v>
      </c>
    </row>
    <row r="282" spans="1:6" x14ac:dyDescent="0.25">
      <c r="A282">
        <v>2020</v>
      </c>
      <c r="B282" t="s">
        <v>56</v>
      </c>
      <c r="C282" t="s">
        <v>41</v>
      </c>
      <c r="D282" s="1">
        <v>78940</v>
      </c>
      <c r="E282" s="1">
        <v>778554</v>
      </c>
      <c r="F282" s="2">
        <v>92477</v>
      </c>
    </row>
    <row r="283" spans="1:6" x14ac:dyDescent="0.25">
      <c r="A283">
        <v>2020</v>
      </c>
      <c r="B283" t="s">
        <v>56</v>
      </c>
      <c r="C283" t="s">
        <v>42</v>
      </c>
      <c r="D283" s="1">
        <v>12580</v>
      </c>
      <c r="E283" s="1">
        <v>93379</v>
      </c>
      <c r="F283" s="2">
        <v>79806</v>
      </c>
    </row>
    <row r="284" spans="1:6" x14ac:dyDescent="0.25">
      <c r="A284">
        <v>2020</v>
      </c>
      <c r="B284" t="s">
        <v>56</v>
      </c>
      <c r="C284" t="s">
        <v>43</v>
      </c>
      <c r="D284" s="1">
        <v>1719</v>
      </c>
      <c r="E284" s="1">
        <v>11578</v>
      </c>
      <c r="F284" s="2">
        <v>80135</v>
      </c>
    </row>
    <row r="285" spans="1:6" x14ac:dyDescent="0.25">
      <c r="A285">
        <v>2020</v>
      </c>
      <c r="B285" t="s">
        <v>56</v>
      </c>
      <c r="C285" t="s">
        <v>44</v>
      </c>
      <c r="D285" s="1">
        <v>22750</v>
      </c>
      <c r="E285" s="1">
        <v>195671</v>
      </c>
      <c r="F285" s="2">
        <v>97246</v>
      </c>
    </row>
    <row r="286" spans="1:6" x14ac:dyDescent="0.25">
      <c r="A286">
        <v>2020</v>
      </c>
      <c r="B286" t="s">
        <v>56</v>
      </c>
      <c r="C286" t="s">
        <v>45</v>
      </c>
      <c r="D286" s="1">
        <v>18828</v>
      </c>
      <c r="E286" s="1">
        <v>147772</v>
      </c>
      <c r="F286" s="2">
        <v>95674</v>
      </c>
    </row>
    <row r="287" spans="1:6" x14ac:dyDescent="0.25">
      <c r="A287">
        <v>2020</v>
      </c>
      <c r="B287" t="s">
        <v>56</v>
      </c>
      <c r="C287" t="s">
        <v>46</v>
      </c>
      <c r="D287" s="1">
        <v>4042</v>
      </c>
      <c r="E287" s="1">
        <v>24190</v>
      </c>
      <c r="F287" s="2">
        <v>56764</v>
      </c>
    </row>
    <row r="288" spans="1:6" x14ac:dyDescent="0.25">
      <c r="A288">
        <v>2020</v>
      </c>
      <c r="B288" t="s">
        <v>56</v>
      </c>
      <c r="C288" t="s">
        <v>47</v>
      </c>
      <c r="D288" s="1">
        <v>14688</v>
      </c>
      <c r="E288" s="1">
        <v>148829</v>
      </c>
      <c r="F288" s="2">
        <v>80470</v>
      </c>
    </row>
    <row r="289" spans="1:6" x14ac:dyDescent="0.25">
      <c r="A289">
        <v>2020</v>
      </c>
      <c r="B289" t="s">
        <v>56</v>
      </c>
      <c r="C289" t="s">
        <v>48</v>
      </c>
      <c r="D289" s="1">
        <v>2353</v>
      </c>
      <c r="E289" s="1">
        <v>10919</v>
      </c>
      <c r="F289" s="2">
        <v>64480</v>
      </c>
    </row>
    <row r="290" spans="1:6" x14ac:dyDescent="0.25">
      <c r="A290">
        <v>2020</v>
      </c>
      <c r="B290" t="s">
        <v>57</v>
      </c>
      <c r="C290" t="s">
        <v>1</v>
      </c>
      <c r="D290" s="1">
        <v>22875</v>
      </c>
      <c r="E290" s="1">
        <v>242419</v>
      </c>
      <c r="F290" s="2">
        <v>62111</v>
      </c>
    </row>
    <row r="291" spans="1:6" x14ac:dyDescent="0.25">
      <c r="A291">
        <v>2020</v>
      </c>
      <c r="B291" t="s">
        <v>57</v>
      </c>
      <c r="C291" t="s">
        <v>2</v>
      </c>
      <c r="D291" s="1">
        <v>40867</v>
      </c>
      <c r="E291" s="1">
        <v>431379</v>
      </c>
      <c r="F291" s="2">
        <v>63180</v>
      </c>
    </row>
    <row r="292" spans="1:6" x14ac:dyDescent="0.25">
      <c r="A292">
        <v>2020</v>
      </c>
      <c r="B292" t="s">
        <v>57</v>
      </c>
      <c r="C292" t="s">
        <v>3</v>
      </c>
      <c r="D292" s="1">
        <v>15490</v>
      </c>
      <c r="E292" s="1">
        <v>139300</v>
      </c>
      <c r="F292" s="2">
        <v>68067</v>
      </c>
    </row>
    <row r="293" spans="1:6" x14ac:dyDescent="0.25">
      <c r="A293">
        <v>2020</v>
      </c>
      <c r="B293" t="s">
        <v>57</v>
      </c>
      <c r="C293" t="s">
        <v>4</v>
      </c>
      <c r="D293" s="1">
        <v>221985</v>
      </c>
      <c r="E293" s="1">
        <v>2600604</v>
      </c>
      <c r="F293" s="2">
        <v>106486</v>
      </c>
    </row>
    <row r="294" spans="1:6" x14ac:dyDescent="0.25">
      <c r="A294">
        <v>2020</v>
      </c>
      <c r="B294" t="s">
        <v>57</v>
      </c>
      <c r="C294" t="s">
        <v>5</v>
      </c>
      <c r="D294" s="1">
        <v>58286</v>
      </c>
      <c r="E294" s="1">
        <v>430367</v>
      </c>
      <c r="F294" s="2">
        <v>90744</v>
      </c>
    </row>
    <row r="295" spans="1:6" x14ac:dyDescent="0.25">
      <c r="A295">
        <v>2020</v>
      </c>
      <c r="B295" t="s">
        <v>57</v>
      </c>
      <c r="C295" t="s">
        <v>6</v>
      </c>
      <c r="D295" s="1">
        <v>24131</v>
      </c>
      <c r="E295" s="1">
        <v>206629</v>
      </c>
      <c r="F295" s="2">
        <v>95714</v>
      </c>
    </row>
    <row r="296" spans="1:6" x14ac:dyDescent="0.25">
      <c r="A296">
        <v>2020</v>
      </c>
      <c r="B296" t="s">
        <v>57</v>
      </c>
      <c r="C296" t="s">
        <v>7</v>
      </c>
      <c r="D296" s="1">
        <v>9766</v>
      </c>
      <c r="E296" s="1">
        <v>61669</v>
      </c>
      <c r="F296" s="2">
        <v>85651</v>
      </c>
    </row>
    <row r="297" spans="1:6" x14ac:dyDescent="0.25">
      <c r="A297">
        <v>2020</v>
      </c>
      <c r="B297" t="s">
        <v>57</v>
      </c>
      <c r="C297" t="s">
        <v>8</v>
      </c>
      <c r="D297" s="1">
        <v>179893</v>
      </c>
      <c r="E297" s="1">
        <v>1358317</v>
      </c>
      <c r="F297" s="2">
        <v>68223</v>
      </c>
    </row>
    <row r="298" spans="1:6" x14ac:dyDescent="0.25">
      <c r="A298">
        <v>2020</v>
      </c>
      <c r="B298" t="s">
        <v>57</v>
      </c>
      <c r="C298" t="s">
        <v>9</v>
      </c>
      <c r="D298" s="1">
        <v>60683</v>
      </c>
      <c r="E298" s="1">
        <v>692452</v>
      </c>
      <c r="F298" s="2">
        <v>76331</v>
      </c>
    </row>
    <row r="299" spans="1:6" x14ac:dyDescent="0.25">
      <c r="A299">
        <v>2020</v>
      </c>
      <c r="B299" t="s">
        <v>57</v>
      </c>
      <c r="C299" t="s">
        <v>10</v>
      </c>
      <c r="D299" s="1">
        <v>12911</v>
      </c>
      <c r="E299" s="1">
        <v>97097</v>
      </c>
      <c r="F299" s="2">
        <v>59743</v>
      </c>
    </row>
    <row r="300" spans="1:6" x14ac:dyDescent="0.25">
      <c r="A300">
        <v>2020</v>
      </c>
      <c r="B300" t="s">
        <v>57</v>
      </c>
      <c r="C300" t="s">
        <v>11</v>
      </c>
      <c r="D300" s="1">
        <v>75904</v>
      </c>
      <c r="E300" s="1">
        <v>892150</v>
      </c>
      <c r="F300" s="2">
        <v>83889</v>
      </c>
    </row>
    <row r="301" spans="1:6" x14ac:dyDescent="0.25">
      <c r="A301">
        <v>2020</v>
      </c>
      <c r="B301" t="s">
        <v>57</v>
      </c>
      <c r="C301" t="s">
        <v>12</v>
      </c>
      <c r="D301" s="1">
        <v>32143</v>
      </c>
      <c r="E301" s="1">
        <v>326745</v>
      </c>
      <c r="F301" s="2">
        <v>58578</v>
      </c>
    </row>
    <row r="302" spans="1:6" x14ac:dyDescent="0.25">
      <c r="A302">
        <v>2020</v>
      </c>
      <c r="B302" t="s">
        <v>57</v>
      </c>
      <c r="C302" t="s">
        <v>13</v>
      </c>
      <c r="D302" s="1">
        <v>16706</v>
      </c>
      <c r="E302" s="1">
        <v>134822</v>
      </c>
      <c r="F302" s="2">
        <v>61793</v>
      </c>
    </row>
    <row r="303" spans="1:6" x14ac:dyDescent="0.25">
      <c r="A303">
        <v>2020</v>
      </c>
      <c r="B303" t="s">
        <v>57</v>
      </c>
      <c r="C303" t="s">
        <v>14</v>
      </c>
      <c r="D303" s="1">
        <v>16823</v>
      </c>
      <c r="E303" s="1">
        <v>168813</v>
      </c>
      <c r="F303" s="2">
        <v>69538</v>
      </c>
    </row>
    <row r="304" spans="1:6" x14ac:dyDescent="0.25">
      <c r="A304">
        <v>2020</v>
      </c>
      <c r="B304" t="s">
        <v>57</v>
      </c>
      <c r="C304" t="s">
        <v>15</v>
      </c>
      <c r="D304" s="1">
        <v>22329</v>
      </c>
      <c r="E304" s="1">
        <v>207575</v>
      </c>
      <c r="F304" s="2">
        <v>55987</v>
      </c>
    </row>
    <row r="305" spans="1:6" x14ac:dyDescent="0.25">
      <c r="A305">
        <v>2020</v>
      </c>
      <c r="B305" t="s">
        <v>57</v>
      </c>
      <c r="C305" t="s">
        <v>16</v>
      </c>
      <c r="D305" s="1">
        <v>26262</v>
      </c>
      <c r="E305" s="1">
        <v>204729</v>
      </c>
      <c r="F305" s="2">
        <v>60136</v>
      </c>
    </row>
    <row r="306" spans="1:6" x14ac:dyDescent="0.25">
      <c r="A306">
        <v>2020</v>
      </c>
      <c r="B306" t="s">
        <v>57</v>
      </c>
      <c r="C306" t="s">
        <v>17</v>
      </c>
      <c r="D306" s="1">
        <v>11267</v>
      </c>
      <c r="E306" s="1">
        <v>68952</v>
      </c>
      <c r="F306" s="2">
        <v>66178</v>
      </c>
    </row>
    <row r="307" spans="1:6" x14ac:dyDescent="0.25">
      <c r="A307">
        <v>2020</v>
      </c>
      <c r="B307" t="s">
        <v>57</v>
      </c>
      <c r="C307" t="s">
        <v>18</v>
      </c>
      <c r="D307" s="1">
        <v>44172</v>
      </c>
      <c r="E307" s="1">
        <v>441860</v>
      </c>
      <c r="F307" s="2">
        <v>88391</v>
      </c>
    </row>
    <row r="308" spans="1:6" x14ac:dyDescent="0.25">
      <c r="A308">
        <v>2020</v>
      </c>
      <c r="B308" t="s">
        <v>57</v>
      </c>
      <c r="C308" t="s">
        <v>19</v>
      </c>
      <c r="D308" s="1">
        <v>48428</v>
      </c>
      <c r="E308" s="1">
        <v>583792</v>
      </c>
      <c r="F308" s="2">
        <v>124638</v>
      </c>
    </row>
    <row r="309" spans="1:6" x14ac:dyDescent="0.25">
      <c r="A309">
        <v>2020</v>
      </c>
      <c r="B309" t="s">
        <v>57</v>
      </c>
      <c r="C309" t="s">
        <v>20</v>
      </c>
      <c r="D309" s="1">
        <v>46269</v>
      </c>
      <c r="E309" s="1">
        <v>599657</v>
      </c>
      <c r="F309" s="2">
        <v>76432</v>
      </c>
    </row>
    <row r="310" spans="1:6" x14ac:dyDescent="0.25">
      <c r="A310">
        <v>2020</v>
      </c>
      <c r="B310" t="s">
        <v>57</v>
      </c>
      <c r="C310" t="s">
        <v>21</v>
      </c>
      <c r="D310" s="1">
        <v>33603</v>
      </c>
      <c r="E310" s="1">
        <v>361183</v>
      </c>
      <c r="F310" s="2">
        <v>91033</v>
      </c>
    </row>
    <row r="311" spans="1:6" x14ac:dyDescent="0.25">
      <c r="A311">
        <v>2020</v>
      </c>
      <c r="B311" t="s">
        <v>57</v>
      </c>
      <c r="C311" t="s">
        <v>22</v>
      </c>
      <c r="D311" s="1">
        <v>12692</v>
      </c>
      <c r="E311" s="1">
        <v>107758</v>
      </c>
      <c r="F311" s="2">
        <v>45573</v>
      </c>
    </row>
    <row r="312" spans="1:6" x14ac:dyDescent="0.25">
      <c r="A312">
        <v>2020</v>
      </c>
      <c r="B312" t="s">
        <v>57</v>
      </c>
      <c r="C312" t="s">
        <v>23</v>
      </c>
      <c r="D312" s="1">
        <v>36089</v>
      </c>
      <c r="E312" s="1">
        <v>365657</v>
      </c>
      <c r="F312" s="2">
        <v>72666</v>
      </c>
    </row>
    <row r="313" spans="1:6" x14ac:dyDescent="0.25">
      <c r="A313">
        <v>2020</v>
      </c>
      <c r="B313" t="s">
        <v>57</v>
      </c>
      <c r="C313" t="s">
        <v>24</v>
      </c>
      <c r="D313" s="1">
        <v>10331</v>
      </c>
      <c r="E313" s="1">
        <v>43549</v>
      </c>
      <c r="F313" s="2">
        <v>59785</v>
      </c>
    </row>
    <row r="314" spans="1:6" x14ac:dyDescent="0.25">
      <c r="A314">
        <v>2020</v>
      </c>
      <c r="B314" t="s">
        <v>57</v>
      </c>
      <c r="C314" t="s">
        <v>25</v>
      </c>
      <c r="D314" s="1">
        <v>11809</v>
      </c>
      <c r="E314" s="1">
        <v>117288</v>
      </c>
      <c r="F314" s="2">
        <v>65292</v>
      </c>
    </row>
    <row r="315" spans="1:6" x14ac:dyDescent="0.25">
      <c r="A315">
        <v>2020</v>
      </c>
      <c r="B315" t="s">
        <v>57</v>
      </c>
      <c r="C315" t="s">
        <v>26</v>
      </c>
      <c r="D315" s="1">
        <v>20046</v>
      </c>
      <c r="E315" s="1">
        <v>179092</v>
      </c>
      <c r="F315" s="2">
        <v>67081</v>
      </c>
    </row>
    <row r="316" spans="1:6" x14ac:dyDescent="0.25">
      <c r="A316">
        <v>2020</v>
      </c>
      <c r="B316" t="s">
        <v>57</v>
      </c>
      <c r="C316" t="s">
        <v>27</v>
      </c>
      <c r="D316" s="1">
        <v>13616</v>
      </c>
      <c r="E316" s="1">
        <v>81639</v>
      </c>
      <c r="F316" s="2">
        <v>88167</v>
      </c>
    </row>
    <row r="317" spans="1:6" x14ac:dyDescent="0.25">
      <c r="A317">
        <v>2020</v>
      </c>
      <c r="B317" t="s">
        <v>57</v>
      </c>
      <c r="C317" t="s">
        <v>28</v>
      </c>
      <c r="D317" s="1">
        <v>53304</v>
      </c>
      <c r="E317" s="1">
        <v>643507</v>
      </c>
      <c r="F317" s="2">
        <v>102666</v>
      </c>
    </row>
    <row r="318" spans="1:6" x14ac:dyDescent="0.25">
      <c r="A318">
        <v>2020</v>
      </c>
      <c r="B318" t="s">
        <v>57</v>
      </c>
      <c r="C318" t="s">
        <v>29</v>
      </c>
      <c r="D318" s="1">
        <v>11550</v>
      </c>
      <c r="E318" s="1">
        <v>107707</v>
      </c>
      <c r="F318" s="2">
        <v>69938</v>
      </c>
    </row>
    <row r="319" spans="1:6" x14ac:dyDescent="0.25">
      <c r="A319">
        <v>2020</v>
      </c>
      <c r="B319" t="s">
        <v>57</v>
      </c>
      <c r="C319" t="s">
        <v>30</v>
      </c>
      <c r="D319" s="1">
        <v>117347</v>
      </c>
      <c r="E319" s="1">
        <v>1242471</v>
      </c>
      <c r="F319" s="2">
        <v>109413</v>
      </c>
    </row>
    <row r="320" spans="1:6" x14ac:dyDescent="0.25">
      <c r="A320">
        <v>2020</v>
      </c>
      <c r="B320" t="s">
        <v>57</v>
      </c>
      <c r="C320" t="s">
        <v>31</v>
      </c>
      <c r="D320" s="1">
        <v>64843</v>
      </c>
      <c r="E320" s="1">
        <v>637719</v>
      </c>
      <c r="F320" s="2">
        <v>72078</v>
      </c>
    </row>
    <row r="321" spans="1:6" x14ac:dyDescent="0.25">
      <c r="A321">
        <v>2020</v>
      </c>
      <c r="B321" t="s">
        <v>57</v>
      </c>
      <c r="C321" t="s">
        <v>32</v>
      </c>
      <c r="D321" s="1">
        <v>5337</v>
      </c>
      <c r="E321" s="1">
        <v>31642</v>
      </c>
      <c r="F321" s="2">
        <v>65877</v>
      </c>
    </row>
    <row r="322" spans="1:6" x14ac:dyDescent="0.25">
      <c r="A322">
        <v>2020</v>
      </c>
      <c r="B322" t="s">
        <v>57</v>
      </c>
      <c r="C322" t="s">
        <v>33</v>
      </c>
      <c r="D322" s="1">
        <v>55987</v>
      </c>
      <c r="E322" s="1">
        <v>697244</v>
      </c>
      <c r="F322" s="2">
        <v>71920</v>
      </c>
    </row>
    <row r="323" spans="1:6" x14ac:dyDescent="0.25">
      <c r="A323">
        <v>2020</v>
      </c>
      <c r="B323" t="s">
        <v>57</v>
      </c>
      <c r="C323" t="s">
        <v>34</v>
      </c>
      <c r="D323" s="1">
        <v>21652</v>
      </c>
      <c r="E323" s="1">
        <v>185307</v>
      </c>
      <c r="F323" s="2">
        <v>58539</v>
      </c>
    </row>
    <row r="324" spans="1:6" x14ac:dyDescent="0.25">
      <c r="A324">
        <v>2020</v>
      </c>
      <c r="B324" t="s">
        <v>57</v>
      </c>
      <c r="C324" t="s">
        <v>35</v>
      </c>
      <c r="D324" s="1">
        <v>27033</v>
      </c>
      <c r="E324" s="1">
        <v>242218</v>
      </c>
      <c r="F324" s="2">
        <v>81224</v>
      </c>
    </row>
    <row r="325" spans="1:6" x14ac:dyDescent="0.25">
      <c r="A325">
        <v>2020</v>
      </c>
      <c r="B325" t="s">
        <v>57</v>
      </c>
      <c r="C325" t="s">
        <v>36</v>
      </c>
      <c r="D325" s="1">
        <v>66210</v>
      </c>
      <c r="E325" s="1">
        <v>766122</v>
      </c>
      <c r="F325" s="2">
        <v>86971</v>
      </c>
    </row>
    <row r="326" spans="1:6" x14ac:dyDescent="0.25">
      <c r="A326">
        <v>2020</v>
      </c>
      <c r="B326" t="s">
        <v>57</v>
      </c>
      <c r="C326" t="s">
        <v>37</v>
      </c>
      <c r="D326" s="1">
        <v>9567</v>
      </c>
      <c r="E326" s="1">
        <v>65232</v>
      </c>
      <c r="F326" s="2">
        <v>75829</v>
      </c>
    </row>
    <row r="327" spans="1:6" x14ac:dyDescent="0.25">
      <c r="A327">
        <v>2020</v>
      </c>
      <c r="B327" t="s">
        <v>57</v>
      </c>
      <c r="C327" t="s">
        <v>38</v>
      </c>
      <c r="D327" s="1">
        <v>30793</v>
      </c>
      <c r="E327" s="1">
        <v>281874</v>
      </c>
      <c r="F327" s="2">
        <v>56907</v>
      </c>
    </row>
    <row r="328" spans="1:6" x14ac:dyDescent="0.25">
      <c r="A328">
        <v>2020</v>
      </c>
      <c r="B328" t="s">
        <v>57</v>
      </c>
      <c r="C328" t="s">
        <v>39</v>
      </c>
      <c r="D328" s="1">
        <v>5876</v>
      </c>
      <c r="E328" s="1">
        <v>32771</v>
      </c>
      <c r="F328" s="2">
        <v>63709</v>
      </c>
    </row>
    <row r="329" spans="1:6" x14ac:dyDescent="0.25">
      <c r="A329">
        <v>2020</v>
      </c>
      <c r="B329" t="s">
        <v>57</v>
      </c>
      <c r="C329" t="s">
        <v>40</v>
      </c>
      <c r="D329" s="1">
        <v>32595</v>
      </c>
      <c r="E329" s="1">
        <v>414644</v>
      </c>
      <c r="F329" s="2">
        <v>66460</v>
      </c>
    </row>
    <row r="330" spans="1:6" x14ac:dyDescent="0.25">
      <c r="A330">
        <v>2020</v>
      </c>
      <c r="B330" t="s">
        <v>57</v>
      </c>
      <c r="C330" t="s">
        <v>41</v>
      </c>
      <c r="D330" s="1">
        <v>146639</v>
      </c>
      <c r="E330" s="1">
        <v>1758991</v>
      </c>
      <c r="F330" s="2">
        <v>81123</v>
      </c>
    </row>
    <row r="331" spans="1:6" x14ac:dyDescent="0.25">
      <c r="A331">
        <v>2020</v>
      </c>
      <c r="B331" t="s">
        <v>57</v>
      </c>
      <c r="C331" t="s">
        <v>42</v>
      </c>
      <c r="D331" s="1">
        <v>25941</v>
      </c>
      <c r="E331" s="1">
        <v>223284</v>
      </c>
      <c r="F331" s="2">
        <v>68355</v>
      </c>
    </row>
    <row r="332" spans="1:6" x14ac:dyDescent="0.25">
      <c r="A332">
        <v>2020</v>
      </c>
      <c r="B332" t="s">
        <v>57</v>
      </c>
      <c r="C332" t="s">
        <v>43</v>
      </c>
      <c r="D332" s="1">
        <v>6346</v>
      </c>
      <c r="E332" s="1">
        <v>28512</v>
      </c>
      <c r="F332" s="2">
        <v>74442</v>
      </c>
    </row>
    <row r="333" spans="1:6" x14ac:dyDescent="0.25">
      <c r="A333">
        <v>2020</v>
      </c>
      <c r="B333" t="s">
        <v>57</v>
      </c>
      <c r="C333" t="s">
        <v>44</v>
      </c>
      <c r="D333" s="1">
        <v>60099</v>
      </c>
      <c r="E333" s="1">
        <v>752090</v>
      </c>
      <c r="F333" s="2">
        <v>96046</v>
      </c>
    </row>
    <row r="334" spans="1:6" x14ac:dyDescent="0.25">
      <c r="A334">
        <v>2020</v>
      </c>
      <c r="B334" t="s">
        <v>57</v>
      </c>
      <c r="C334" t="s">
        <v>45</v>
      </c>
      <c r="D334" s="1">
        <v>43094</v>
      </c>
      <c r="E334" s="1">
        <v>415190</v>
      </c>
      <c r="F334" s="2">
        <v>92279</v>
      </c>
    </row>
    <row r="335" spans="1:6" x14ac:dyDescent="0.25">
      <c r="A335">
        <v>2020</v>
      </c>
      <c r="B335" t="s">
        <v>57</v>
      </c>
      <c r="C335" t="s">
        <v>46</v>
      </c>
      <c r="D335" s="1">
        <v>8599</v>
      </c>
      <c r="E335" s="1">
        <v>65715</v>
      </c>
      <c r="F335" s="2">
        <v>53557</v>
      </c>
    </row>
    <row r="336" spans="1:6" x14ac:dyDescent="0.25">
      <c r="A336">
        <v>2020</v>
      </c>
      <c r="B336" t="s">
        <v>57</v>
      </c>
      <c r="C336" t="s">
        <v>47</v>
      </c>
      <c r="D336" s="1">
        <v>27048</v>
      </c>
      <c r="E336" s="1">
        <v>309780</v>
      </c>
      <c r="F336" s="2">
        <v>67254</v>
      </c>
    </row>
    <row r="337" spans="1:6" x14ac:dyDescent="0.25">
      <c r="A337">
        <v>2020</v>
      </c>
      <c r="B337" t="s">
        <v>57</v>
      </c>
      <c r="C337" t="s">
        <v>48</v>
      </c>
      <c r="D337" s="1">
        <v>4986</v>
      </c>
      <c r="E337" s="1">
        <v>18382</v>
      </c>
      <c r="F337" s="2">
        <v>60233</v>
      </c>
    </row>
    <row r="338" spans="1:6" x14ac:dyDescent="0.25">
      <c r="A338">
        <v>2020</v>
      </c>
      <c r="B338" t="s">
        <v>58</v>
      </c>
      <c r="C338" t="s">
        <v>1</v>
      </c>
      <c r="D338" s="1">
        <v>15859</v>
      </c>
      <c r="E338" s="1">
        <v>228486</v>
      </c>
      <c r="F338" s="2">
        <v>51193</v>
      </c>
    </row>
    <row r="339" spans="1:6" x14ac:dyDescent="0.25">
      <c r="A339">
        <v>2020</v>
      </c>
      <c r="B339" t="s">
        <v>58</v>
      </c>
      <c r="C339" t="s">
        <v>2</v>
      </c>
      <c r="D339" s="1">
        <v>20727</v>
      </c>
      <c r="E339" s="1">
        <v>455356</v>
      </c>
      <c r="F339" s="2">
        <v>56159</v>
      </c>
    </row>
    <row r="340" spans="1:6" x14ac:dyDescent="0.25">
      <c r="A340">
        <v>2020</v>
      </c>
      <c r="B340" t="s">
        <v>58</v>
      </c>
      <c r="C340" t="s">
        <v>3</v>
      </c>
      <c r="D340" s="1">
        <v>15656</v>
      </c>
      <c r="E340" s="1">
        <v>181169</v>
      </c>
      <c r="F340" s="2">
        <v>47435</v>
      </c>
    </row>
    <row r="341" spans="1:6" x14ac:dyDescent="0.25">
      <c r="A341">
        <v>2020</v>
      </c>
      <c r="B341" t="s">
        <v>58</v>
      </c>
      <c r="C341" t="s">
        <v>4</v>
      </c>
      <c r="D341" s="1">
        <v>656765</v>
      </c>
      <c r="E341" s="1">
        <v>2651781</v>
      </c>
      <c r="F341" s="2">
        <v>57668</v>
      </c>
    </row>
    <row r="342" spans="1:6" x14ac:dyDescent="0.25">
      <c r="A342">
        <v>2020</v>
      </c>
      <c r="B342" t="s">
        <v>58</v>
      </c>
      <c r="C342" t="s">
        <v>5</v>
      </c>
      <c r="D342" s="1">
        <v>23475</v>
      </c>
      <c r="E342" s="1">
        <v>332209</v>
      </c>
      <c r="F342" s="2">
        <v>55198</v>
      </c>
    </row>
    <row r="343" spans="1:6" x14ac:dyDescent="0.25">
      <c r="A343">
        <v>2020</v>
      </c>
      <c r="B343" t="s">
        <v>58</v>
      </c>
      <c r="C343" t="s">
        <v>6</v>
      </c>
      <c r="D343" s="1">
        <v>19964</v>
      </c>
      <c r="E343" s="1">
        <v>319881</v>
      </c>
      <c r="F343" s="2">
        <v>61215</v>
      </c>
    </row>
    <row r="344" spans="1:6" x14ac:dyDescent="0.25">
      <c r="A344">
        <v>2020</v>
      </c>
      <c r="B344" t="s">
        <v>58</v>
      </c>
      <c r="C344" t="s">
        <v>7</v>
      </c>
      <c r="D344" s="1">
        <v>5522</v>
      </c>
      <c r="E344" s="1">
        <v>74184</v>
      </c>
      <c r="F344" s="2">
        <v>57470</v>
      </c>
    </row>
    <row r="345" spans="1:6" x14ac:dyDescent="0.25">
      <c r="A345">
        <v>2020</v>
      </c>
      <c r="B345" t="s">
        <v>58</v>
      </c>
      <c r="C345" t="s">
        <v>8</v>
      </c>
      <c r="D345" s="1">
        <v>85058</v>
      </c>
      <c r="E345" s="1">
        <v>1293582</v>
      </c>
      <c r="F345" s="2">
        <v>55114</v>
      </c>
    </row>
    <row r="346" spans="1:6" x14ac:dyDescent="0.25">
      <c r="A346">
        <v>2020</v>
      </c>
      <c r="B346" t="s">
        <v>58</v>
      </c>
      <c r="C346" t="s">
        <v>9</v>
      </c>
      <c r="D346" s="1">
        <v>31842</v>
      </c>
      <c r="E346" s="1">
        <v>561390</v>
      </c>
      <c r="F346" s="2">
        <v>57141</v>
      </c>
    </row>
    <row r="347" spans="1:6" x14ac:dyDescent="0.25">
      <c r="A347">
        <v>2020</v>
      </c>
      <c r="B347" t="s">
        <v>58</v>
      </c>
      <c r="C347" t="s">
        <v>10</v>
      </c>
      <c r="D347" s="1">
        <v>9128</v>
      </c>
      <c r="E347" s="1">
        <v>106752</v>
      </c>
      <c r="F347" s="2">
        <v>45479</v>
      </c>
    </row>
    <row r="348" spans="1:6" x14ac:dyDescent="0.25">
      <c r="A348">
        <v>2020</v>
      </c>
      <c r="B348" t="s">
        <v>58</v>
      </c>
      <c r="C348" t="s">
        <v>11</v>
      </c>
      <c r="D348" s="1">
        <v>39684</v>
      </c>
      <c r="E348" s="1">
        <v>882088</v>
      </c>
      <c r="F348" s="2">
        <v>55678</v>
      </c>
    </row>
    <row r="349" spans="1:6" x14ac:dyDescent="0.25">
      <c r="A349">
        <v>2020</v>
      </c>
      <c r="B349" t="s">
        <v>58</v>
      </c>
      <c r="C349" t="s">
        <v>12</v>
      </c>
      <c r="D349" s="1">
        <v>16899</v>
      </c>
      <c r="E349" s="1">
        <v>451743</v>
      </c>
      <c r="F349" s="2">
        <v>52802</v>
      </c>
    </row>
    <row r="350" spans="1:6" x14ac:dyDescent="0.25">
      <c r="A350">
        <v>2020</v>
      </c>
      <c r="B350" t="s">
        <v>58</v>
      </c>
      <c r="C350" t="s">
        <v>13</v>
      </c>
      <c r="D350" s="1">
        <v>13294</v>
      </c>
      <c r="E350" s="1">
        <v>209301</v>
      </c>
      <c r="F350" s="2">
        <v>47222</v>
      </c>
    </row>
    <row r="351" spans="1:6" x14ac:dyDescent="0.25">
      <c r="A351">
        <v>2020</v>
      </c>
      <c r="B351" t="s">
        <v>58</v>
      </c>
      <c r="C351" t="s">
        <v>14</v>
      </c>
      <c r="D351" s="1">
        <v>10330</v>
      </c>
      <c r="E351" s="1">
        <v>194569</v>
      </c>
      <c r="F351" s="2">
        <v>48486</v>
      </c>
    </row>
    <row r="352" spans="1:6" x14ac:dyDescent="0.25">
      <c r="A352">
        <v>2020</v>
      </c>
      <c r="B352" t="s">
        <v>58</v>
      </c>
      <c r="C352" t="s">
        <v>15</v>
      </c>
      <c r="D352" s="1">
        <v>20809</v>
      </c>
      <c r="E352" s="1">
        <v>263195</v>
      </c>
      <c r="F352" s="2">
        <v>52098</v>
      </c>
    </row>
    <row r="353" spans="1:6" x14ac:dyDescent="0.25">
      <c r="A353">
        <v>2020</v>
      </c>
      <c r="B353" t="s">
        <v>58</v>
      </c>
      <c r="C353" t="s">
        <v>16</v>
      </c>
      <c r="D353" s="1">
        <v>16834</v>
      </c>
      <c r="E353" s="1">
        <v>296324</v>
      </c>
      <c r="F353" s="2">
        <v>48222</v>
      </c>
    </row>
    <row r="354" spans="1:6" x14ac:dyDescent="0.25">
      <c r="A354">
        <v>2020</v>
      </c>
      <c r="B354" t="s">
        <v>58</v>
      </c>
      <c r="C354" t="s">
        <v>17</v>
      </c>
      <c r="D354" s="1">
        <v>5591</v>
      </c>
      <c r="E354" s="1">
        <v>115511</v>
      </c>
      <c r="F354" s="2">
        <v>53739</v>
      </c>
    </row>
    <row r="355" spans="1:6" x14ac:dyDescent="0.25">
      <c r="A355">
        <v>2020</v>
      </c>
      <c r="B355" t="s">
        <v>58</v>
      </c>
      <c r="C355" t="s">
        <v>18</v>
      </c>
      <c r="D355" s="1">
        <v>21505</v>
      </c>
      <c r="E355" s="1">
        <v>420463</v>
      </c>
      <c r="F355" s="2">
        <v>59854</v>
      </c>
    </row>
    <row r="356" spans="1:6" x14ac:dyDescent="0.25">
      <c r="A356">
        <v>2020</v>
      </c>
      <c r="B356" t="s">
        <v>58</v>
      </c>
      <c r="C356" t="s">
        <v>19</v>
      </c>
      <c r="D356" s="1">
        <v>71270</v>
      </c>
      <c r="E356" s="1">
        <v>742606</v>
      </c>
      <c r="F356" s="2">
        <v>64556</v>
      </c>
    </row>
    <row r="357" spans="1:6" x14ac:dyDescent="0.25">
      <c r="A357">
        <v>2020</v>
      </c>
      <c r="B357" t="s">
        <v>58</v>
      </c>
      <c r="C357" t="s">
        <v>20</v>
      </c>
      <c r="D357" s="1">
        <v>32965</v>
      </c>
      <c r="E357" s="1">
        <v>622119</v>
      </c>
      <c r="F357" s="2">
        <v>54163</v>
      </c>
    </row>
    <row r="358" spans="1:6" x14ac:dyDescent="0.25">
      <c r="A358">
        <v>2020</v>
      </c>
      <c r="B358" t="s">
        <v>58</v>
      </c>
      <c r="C358" t="s">
        <v>21</v>
      </c>
      <c r="D358" s="1">
        <v>22985</v>
      </c>
      <c r="E358" s="1">
        <v>513228</v>
      </c>
      <c r="F358" s="2">
        <v>55127</v>
      </c>
    </row>
    <row r="359" spans="1:6" x14ac:dyDescent="0.25">
      <c r="A359">
        <v>2020</v>
      </c>
      <c r="B359" t="s">
        <v>58</v>
      </c>
      <c r="C359" t="s">
        <v>22</v>
      </c>
      <c r="D359" s="1">
        <v>7693</v>
      </c>
      <c r="E359" s="1">
        <v>138876</v>
      </c>
      <c r="F359" s="2">
        <v>45670</v>
      </c>
    </row>
    <row r="360" spans="1:6" x14ac:dyDescent="0.25">
      <c r="A360">
        <v>2020</v>
      </c>
      <c r="B360" t="s">
        <v>58</v>
      </c>
      <c r="C360" t="s">
        <v>23</v>
      </c>
      <c r="D360" s="1">
        <v>56134</v>
      </c>
      <c r="E360" s="1">
        <v>448355</v>
      </c>
      <c r="F360" s="2">
        <v>50460</v>
      </c>
    </row>
    <row r="361" spans="1:6" x14ac:dyDescent="0.25">
      <c r="A361">
        <v>2020</v>
      </c>
      <c r="B361" t="s">
        <v>58</v>
      </c>
      <c r="C361" t="s">
        <v>24</v>
      </c>
      <c r="D361" s="1">
        <v>5112</v>
      </c>
      <c r="E361" s="1">
        <v>73374</v>
      </c>
      <c r="F361" s="2">
        <v>52612</v>
      </c>
    </row>
    <row r="362" spans="1:6" x14ac:dyDescent="0.25">
      <c r="A362">
        <v>2020</v>
      </c>
      <c r="B362" t="s">
        <v>58</v>
      </c>
      <c r="C362" t="s">
        <v>25</v>
      </c>
      <c r="D362" s="1">
        <v>10522</v>
      </c>
      <c r="E362" s="1">
        <v>135205</v>
      </c>
      <c r="F362" s="2">
        <v>51740</v>
      </c>
    </row>
    <row r="363" spans="1:6" x14ac:dyDescent="0.25">
      <c r="A363">
        <v>2020</v>
      </c>
      <c r="B363" t="s">
        <v>58</v>
      </c>
      <c r="C363" t="s">
        <v>26</v>
      </c>
      <c r="D363" s="1">
        <v>9126</v>
      </c>
      <c r="E363" s="1">
        <v>139696</v>
      </c>
      <c r="F363" s="2">
        <v>58047</v>
      </c>
    </row>
    <row r="364" spans="1:6" x14ac:dyDescent="0.25">
      <c r="A364">
        <v>2020</v>
      </c>
      <c r="B364" t="s">
        <v>58</v>
      </c>
      <c r="C364" t="s">
        <v>27</v>
      </c>
      <c r="D364" s="1">
        <v>4900</v>
      </c>
      <c r="E364" s="1">
        <v>108757</v>
      </c>
      <c r="F364" s="2">
        <v>63675</v>
      </c>
    </row>
    <row r="365" spans="1:6" x14ac:dyDescent="0.25">
      <c r="A365">
        <v>2020</v>
      </c>
      <c r="B365" t="s">
        <v>58</v>
      </c>
      <c r="C365" t="s">
        <v>28</v>
      </c>
      <c r="D365" s="1">
        <v>43568</v>
      </c>
      <c r="E365" s="1">
        <v>622420</v>
      </c>
      <c r="F365" s="2">
        <v>60044</v>
      </c>
    </row>
    <row r="366" spans="1:6" x14ac:dyDescent="0.25">
      <c r="A366">
        <v>2020</v>
      </c>
      <c r="B366" t="s">
        <v>58</v>
      </c>
      <c r="C366" t="s">
        <v>29</v>
      </c>
      <c r="D366" s="1">
        <v>11448</v>
      </c>
      <c r="E366" s="1">
        <v>126459</v>
      </c>
      <c r="F366" s="2">
        <v>45191</v>
      </c>
    </row>
    <row r="367" spans="1:6" x14ac:dyDescent="0.25">
      <c r="A367">
        <v>2020</v>
      </c>
      <c r="B367" t="s">
        <v>58</v>
      </c>
      <c r="C367" t="s">
        <v>30</v>
      </c>
      <c r="D367" s="1">
        <v>67893</v>
      </c>
      <c r="E367" s="1">
        <v>1872526</v>
      </c>
      <c r="F367" s="2">
        <v>58936</v>
      </c>
    </row>
    <row r="368" spans="1:6" x14ac:dyDescent="0.25">
      <c r="A368">
        <v>2020</v>
      </c>
      <c r="B368" t="s">
        <v>58</v>
      </c>
      <c r="C368" t="s">
        <v>31</v>
      </c>
      <c r="D368" s="1">
        <v>29514</v>
      </c>
      <c r="E368" s="1">
        <v>584896</v>
      </c>
      <c r="F368" s="2">
        <v>53252</v>
      </c>
    </row>
    <row r="369" spans="1:6" x14ac:dyDescent="0.25">
      <c r="A369">
        <v>2020</v>
      </c>
      <c r="B369" t="s">
        <v>58</v>
      </c>
      <c r="C369" t="s">
        <v>32</v>
      </c>
      <c r="D369" s="1">
        <v>2737</v>
      </c>
      <c r="E369" s="1">
        <v>64418</v>
      </c>
      <c r="F369" s="2">
        <v>55234</v>
      </c>
    </row>
    <row r="370" spans="1:6" x14ac:dyDescent="0.25">
      <c r="A370">
        <v>2020</v>
      </c>
      <c r="B370" t="s">
        <v>58</v>
      </c>
      <c r="C370" t="s">
        <v>33</v>
      </c>
      <c r="D370" s="1">
        <v>35930</v>
      </c>
      <c r="E370" s="1">
        <v>868191</v>
      </c>
      <c r="F370" s="2">
        <v>51366</v>
      </c>
    </row>
    <row r="371" spans="1:6" x14ac:dyDescent="0.25">
      <c r="A371">
        <v>2020</v>
      </c>
      <c r="B371" t="s">
        <v>58</v>
      </c>
      <c r="C371" t="s">
        <v>34</v>
      </c>
      <c r="D371" s="1">
        <v>13656</v>
      </c>
      <c r="E371" s="1">
        <v>209679</v>
      </c>
      <c r="F371" s="2">
        <v>49095</v>
      </c>
    </row>
    <row r="372" spans="1:6" x14ac:dyDescent="0.25">
      <c r="A372">
        <v>2020</v>
      </c>
      <c r="B372" t="s">
        <v>58</v>
      </c>
      <c r="C372" t="s">
        <v>35</v>
      </c>
      <c r="D372" s="1">
        <v>28106</v>
      </c>
      <c r="E372" s="1">
        <v>292631</v>
      </c>
      <c r="F372" s="2">
        <v>54216</v>
      </c>
    </row>
    <row r="373" spans="1:6" x14ac:dyDescent="0.25">
      <c r="A373">
        <v>2020</v>
      </c>
      <c r="B373" t="s">
        <v>58</v>
      </c>
      <c r="C373" t="s">
        <v>36</v>
      </c>
      <c r="D373" s="1">
        <v>57935</v>
      </c>
      <c r="E373" s="1">
        <v>1179840</v>
      </c>
      <c r="F373" s="2">
        <v>57087</v>
      </c>
    </row>
    <row r="374" spans="1:6" x14ac:dyDescent="0.25">
      <c r="A374">
        <v>2020</v>
      </c>
      <c r="B374" t="s">
        <v>58</v>
      </c>
      <c r="C374" t="s">
        <v>37</v>
      </c>
      <c r="D374" s="1">
        <v>4907</v>
      </c>
      <c r="E374" s="1">
        <v>95079</v>
      </c>
      <c r="F374" s="2">
        <v>54510</v>
      </c>
    </row>
    <row r="375" spans="1:6" x14ac:dyDescent="0.25">
      <c r="A375">
        <v>2020</v>
      </c>
      <c r="B375" t="s">
        <v>58</v>
      </c>
      <c r="C375" t="s">
        <v>38</v>
      </c>
      <c r="D375" s="1">
        <v>15612</v>
      </c>
      <c r="E375" s="1">
        <v>231072</v>
      </c>
      <c r="F375" s="2">
        <v>50055</v>
      </c>
    </row>
    <row r="376" spans="1:6" x14ac:dyDescent="0.25">
      <c r="A376">
        <v>2020</v>
      </c>
      <c r="B376" t="s">
        <v>58</v>
      </c>
      <c r="C376" t="s">
        <v>39</v>
      </c>
      <c r="D376" s="1">
        <v>2934</v>
      </c>
      <c r="E376" s="1">
        <v>68990</v>
      </c>
      <c r="F376" s="2">
        <v>57054</v>
      </c>
    </row>
    <row r="377" spans="1:6" x14ac:dyDescent="0.25">
      <c r="A377">
        <v>2020</v>
      </c>
      <c r="B377" t="s">
        <v>58</v>
      </c>
      <c r="C377" t="s">
        <v>40</v>
      </c>
      <c r="D377" s="1">
        <v>21213</v>
      </c>
      <c r="E377" s="1">
        <v>421097</v>
      </c>
      <c r="F377" s="2">
        <v>56401</v>
      </c>
    </row>
    <row r="378" spans="1:6" x14ac:dyDescent="0.25">
      <c r="A378">
        <v>2020</v>
      </c>
      <c r="B378" t="s">
        <v>58</v>
      </c>
      <c r="C378" t="s">
        <v>41</v>
      </c>
      <c r="D378" s="1">
        <v>98681</v>
      </c>
      <c r="E378" s="1">
        <v>1646144</v>
      </c>
      <c r="F378" s="2">
        <v>51856</v>
      </c>
    </row>
    <row r="379" spans="1:6" x14ac:dyDescent="0.25">
      <c r="A379">
        <v>2020</v>
      </c>
      <c r="B379" t="s">
        <v>58</v>
      </c>
      <c r="C379" t="s">
        <v>42</v>
      </c>
      <c r="D379" s="1">
        <v>13463</v>
      </c>
      <c r="E379" s="1">
        <v>193157</v>
      </c>
      <c r="F379" s="2">
        <v>48260</v>
      </c>
    </row>
    <row r="380" spans="1:6" x14ac:dyDescent="0.25">
      <c r="A380">
        <v>2020</v>
      </c>
      <c r="B380" t="s">
        <v>58</v>
      </c>
      <c r="C380" t="s">
        <v>43</v>
      </c>
      <c r="D380" s="1">
        <v>2516</v>
      </c>
      <c r="E380" s="1">
        <v>58443</v>
      </c>
      <c r="F380" s="2">
        <v>52779</v>
      </c>
    </row>
    <row r="381" spans="1:6" x14ac:dyDescent="0.25">
      <c r="A381">
        <v>2020</v>
      </c>
      <c r="B381" t="s">
        <v>58</v>
      </c>
      <c r="C381" t="s">
        <v>44</v>
      </c>
      <c r="D381" s="1">
        <v>49705</v>
      </c>
      <c r="E381" s="1">
        <v>492598</v>
      </c>
      <c r="F381" s="2">
        <v>54119</v>
      </c>
    </row>
    <row r="382" spans="1:6" x14ac:dyDescent="0.25">
      <c r="A382">
        <v>2020</v>
      </c>
      <c r="B382" t="s">
        <v>58</v>
      </c>
      <c r="C382" t="s">
        <v>45</v>
      </c>
      <c r="D382" s="1">
        <v>74944</v>
      </c>
      <c r="E382" s="1">
        <v>468495</v>
      </c>
      <c r="F382" s="2">
        <v>55544</v>
      </c>
    </row>
    <row r="383" spans="1:6" x14ac:dyDescent="0.25">
      <c r="A383">
        <v>2020</v>
      </c>
      <c r="B383" t="s">
        <v>58</v>
      </c>
      <c r="C383" t="s">
        <v>46</v>
      </c>
      <c r="D383" s="1">
        <v>8500</v>
      </c>
      <c r="E383" s="1">
        <v>124604</v>
      </c>
      <c r="F383" s="2">
        <v>50597</v>
      </c>
    </row>
    <row r="384" spans="1:6" x14ac:dyDescent="0.25">
      <c r="A384">
        <v>2020</v>
      </c>
      <c r="B384" t="s">
        <v>58</v>
      </c>
      <c r="C384" t="s">
        <v>47</v>
      </c>
      <c r="D384" s="1">
        <v>31125</v>
      </c>
      <c r="E384" s="1">
        <v>427152</v>
      </c>
      <c r="F384" s="2">
        <v>52993</v>
      </c>
    </row>
    <row r="385" spans="1:6" x14ac:dyDescent="0.25">
      <c r="A385">
        <v>2020</v>
      </c>
      <c r="B385" t="s">
        <v>58</v>
      </c>
      <c r="C385" t="s">
        <v>48</v>
      </c>
      <c r="D385" s="1">
        <v>3485</v>
      </c>
      <c r="E385" s="1">
        <v>26942</v>
      </c>
      <c r="F385" s="2">
        <v>46334</v>
      </c>
    </row>
    <row r="386" spans="1:6" x14ac:dyDescent="0.25">
      <c r="A386">
        <v>2020</v>
      </c>
      <c r="B386" t="s">
        <v>59</v>
      </c>
      <c r="C386" t="s">
        <v>1</v>
      </c>
      <c r="D386" s="1">
        <v>11221</v>
      </c>
      <c r="E386" s="1">
        <v>178057</v>
      </c>
      <c r="F386" s="2">
        <v>18554</v>
      </c>
    </row>
    <row r="387" spans="1:6" x14ac:dyDescent="0.25">
      <c r="A387">
        <v>2020</v>
      </c>
      <c r="B387" t="s">
        <v>59</v>
      </c>
      <c r="C387" t="s">
        <v>2</v>
      </c>
      <c r="D387" s="1">
        <v>14444</v>
      </c>
      <c r="E387" s="1">
        <v>274985</v>
      </c>
      <c r="F387" s="2">
        <v>26810</v>
      </c>
    </row>
    <row r="388" spans="1:6" x14ac:dyDescent="0.25">
      <c r="A388">
        <v>2020</v>
      </c>
      <c r="B388" t="s">
        <v>59</v>
      </c>
      <c r="C388" t="s">
        <v>3</v>
      </c>
      <c r="D388" s="1">
        <v>7458</v>
      </c>
      <c r="E388" s="1">
        <v>106295</v>
      </c>
      <c r="F388" s="2">
        <v>18414</v>
      </c>
    </row>
    <row r="389" spans="1:6" x14ac:dyDescent="0.25">
      <c r="A389">
        <v>2020</v>
      </c>
      <c r="B389" t="s">
        <v>59</v>
      </c>
      <c r="C389" t="s">
        <v>4</v>
      </c>
      <c r="D389" s="1">
        <v>117833</v>
      </c>
      <c r="E389" s="1">
        <v>1482600</v>
      </c>
      <c r="F389" s="2">
        <v>36090</v>
      </c>
    </row>
    <row r="390" spans="1:6" x14ac:dyDescent="0.25">
      <c r="A390">
        <v>2020</v>
      </c>
      <c r="B390" t="s">
        <v>59</v>
      </c>
      <c r="C390" t="s">
        <v>5</v>
      </c>
      <c r="D390" s="1">
        <v>17650</v>
      </c>
      <c r="E390" s="1">
        <v>271680</v>
      </c>
      <c r="F390" s="2">
        <v>28424</v>
      </c>
    </row>
    <row r="391" spans="1:6" x14ac:dyDescent="0.25">
      <c r="A391">
        <v>2020</v>
      </c>
      <c r="B391" t="s">
        <v>59</v>
      </c>
      <c r="C391" t="s">
        <v>6</v>
      </c>
      <c r="D391" s="1">
        <v>10916</v>
      </c>
      <c r="E391" s="1">
        <v>117365</v>
      </c>
      <c r="F391" s="2">
        <v>26295</v>
      </c>
    </row>
    <row r="392" spans="1:6" x14ac:dyDescent="0.25">
      <c r="A392">
        <v>2020</v>
      </c>
      <c r="B392" t="s">
        <v>59</v>
      </c>
      <c r="C392" t="s">
        <v>7</v>
      </c>
      <c r="D392" s="1">
        <v>2698</v>
      </c>
      <c r="E392" s="1">
        <v>41103</v>
      </c>
      <c r="F392" s="2">
        <v>22228</v>
      </c>
    </row>
    <row r="393" spans="1:6" x14ac:dyDescent="0.25">
      <c r="A393">
        <v>2020</v>
      </c>
      <c r="B393" t="s">
        <v>59</v>
      </c>
      <c r="C393" t="s">
        <v>8</v>
      </c>
      <c r="D393" s="1">
        <v>59645</v>
      </c>
      <c r="E393" s="1">
        <v>1007574</v>
      </c>
      <c r="F393" s="2">
        <v>27709</v>
      </c>
    </row>
    <row r="394" spans="1:6" x14ac:dyDescent="0.25">
      <c r="A394">
        <v>2020</v>
      </c>
      <c r="B394" t="s">
        <v>59</v>
      </c>
      <c r="C394" t="s">
        <v>9</v>
      </c>
      <c r="D394" s="1">
        <v>26741</v>
      </c>
      <c r="E394" s="1">
        <v>414059</v>
      </c>
      <c r="F394" s="2">
        <v>22009</v>
      </c>
    </row>
    <row r="395" spans="1:6" x14ac:dyDescent="0.25">
      <c r="A395">
        <v>2020</v>
      </c>
      <c r="B395" t="s">
        <v>59</v>
      </c>
      <c r="C395" t="s">
        <v>10</v>
      </c>
      <c r="D395" s="1">
        <v>5242</v>
      </c>
      <c r="E395" s="1">
        <v>74574</v>
      </c>
      <c r="F395" s="2">
        <v>18637</v>
      </c>
    </row>
    <row r="396" spans="1:6" x14ac:dyDescent="0.25">
      <c r="A396">
        <v>2020</v>
      </c>
      <c r="B396" t="s">
        <v>59</v>
      </c>
      <c r="C396" t="s">
        <v>11</v>
      </c>
      <c r="D396" s="1">
        <v>32842</v>
      </c>
      <c r="E396" s="1">
        <v>462216</v>
      </c>
      <c r="F396" s="2">
        <v>25054</v>
      </c>
    </row>
    <row r="397" spans="1:6" x14ac:dyDescent="0.25">
      <c r="A397">
        <v>2020</v>
      </c>
      <c r="B397" t="s">
        <v>59</v>
      </c>
      <c r="C397" t="s">
        <v>12</v>
      </c>
      <c r="D397" s="1">
        <v>16068</v>
      </c>
      <c r="E397" s="1">
        <v>263892</v>
      </c>
      <c r="F397" s="2">
        <v>20493</v>
      </c>
    </row>
    <row r="398" spans="1:6" x14ac:dyDescent="0.25">
      <c r="A398">
        <v>2020</v>
      </c>
      <c r="B398" t="s">
        <v>59</v>
      </c>
      <c r="C398" t="s">
        <v>13</v>
      </c>
      <c r="D398" s="1">
        <v>8734</v>
      </c>
      <c r="E398" s="1">
        <v>118383</v>
      </c>
      <c r="F398" s="2">
        <v>18002</v>
      </c>
    </row>
    <row r="399" spans="1:6" x14ac:dyDescent="0.25">
      <c r="A399">
        <v>2020</v>
      </c>
      <c r="B399" t="s">
        <v>59</v>
      </c>
      <c r="C399" t="s">
        <v>14</v>
      </c>
      <c r="D399" s="1">
        <v>6792</v>
      </c>
      <c r="E399" s="1">
        <v>110526</v>
      </c>
      <c r="F399" s="2">
        <v>18088</v>
      </c>
    </row>
    <row r="400" spans="1:6" x14ac:dyDescent="0.25">
      <c r="A400">
        <v>2020</v>
      </c>
      <c r="B400" t="s">
        <v>59</v>
      </c>
      <c r="C400" t="s">
        <v>15</v>
      </c>
      <c r="D400" s="1">
        <v>10331</v>
      </c>
      <c r="E400" s="1">
        <v>165335</v>
      </c>
      <c r="F400" s="2">
        <v>19522</v>
      </c>
    </row>
    <row r="401" spans="1:6" x14ac:dyDescent="0.25">
      <c r="A401">
        <v>2020</v>
      </c>
      <c r="B401" t="s">
        <v>59</v>
      </c>
      <c r="C401" t="s">
        <v>16</v>
      </c>
      <c r="D401" s="1">
        <v>13351</v>
      </c>
      <c r="E401" s="1">
        <v>188383</v>
      </c>
      <c r="F401" s="2">
        <v>22216</v>
      </c>
    </row>
    <row r="402" spans="1:6" x14ac:dyDescent="0.25">
      <c r="A402">
        <v>2020</v>
      </c>
      <c r="B402" t="s">
        <v>59</v>
      </c>
      <c r="C402" t="s">
        <v>17</v>
      </c>
      <c r="D402" s="1">
        <v>5172</v>
      </c>
      <c r="E402" s="1">
        <v>51781</v>
      </c>
      <c r="F402" s="2">
        <v>25112</v>
      </c>
    </row>
    <row r="403" spans="1:6" x14ac:dyDescent="0.25">
      <c r="A403">
        <v>2020</v>
      </c>
      <c r="B403" t="s">
        <v>59</v>
      </c>
      <c r="C403" t="s">
        <v>18</v>
      </c>
      <c r="D403" s="1">
        <v>14823</v>
      </c>
      <c r="E403" s="1">
        <v>210848</v>
      </c>
      <c r="F403" s="2">
        <v>26383</v>
      </c>
    </row>
    <row r="404" spans="1:6" x14ac:dyDescent="0.25">
      <c r="A404">
        <v>2020</v>
      </c>
      <c r="B404" t="s">
        <v>59</v>
      </c>
      <c r="C404" t="s">
        <v>19</v>
      </c>
      <c r="D404" s="1">
        <v>20158</v>
      </c>
      <c r="E404" s="1">
        <v>262049</v>
      </c>
      <c r="F404" s="2">
        <v>30457</v>
      </c>
    </row>
    <row r="405" spans="1:6" x14ac:dyDescent="0.25">
      <c r="A405">
        <v>2020</v>
      </c>
      <c r="B405" t="s">
        <v>59</v>
      </c>
      <c r="C405" t="s">
        <v>20</v>
      </c>
      <c r="D405" s="1">
        <v>23032</v>
      </c>
      <c r="E405" s="1">
        <v>323435</v>
      </c>
      <c r="F405" s="2">
        <v>22254</v>
      </c>
    </row>
    <row r="406" spans="1:6" x14ac:dyDescent="0.25">
      <c r="A406">
        <v>2020</v>
      </c>
      <c r="B406" t="s">
        <v>59</v>
      </c>
      <c r="C406" t="s">
        <v>21</v>
      </c>
      <c r="D406" s="1">
        <v>15355</v>
      </c>
      <c r="E406" s="1">
        <v>204519</v>
      </c>
      <c r="F406" s="2">
        <v>24167</v>
      </c>
    </row>
    <row r="407" spans="1:6" x14ac:dyDescent="0.25">
      <c r="A407">
        <v>2020</v>
      </c>
      <c r="B407" t="s">
        <v>59</v>
      </c>
      <c r="C407" t="s">
        <v>22</v>
      </c>
      <c r="D407" s="1">
        <v>6644</v>
      </c>
      <c r="E407" s="1">
        <v>118107</v>
      </c>
      <c r="F407" s="2">
        <v>18380</v>
      </c>
    </row>
    <row r="408" spans="1:6" x14ac:dyDescent="0.25">
      <c r="A408">
        <v>2020</v>
      </c>
      <c r="B408" t="s">
        <v>59</v>
      </c>
      <c r="C408" t="s">
        <v>23</v>
      </c>
      <c r="D408" s="1">
        <v>15398</v>
      </c>
      <c r="E408" s="1">
        <v>253244</v>
      </c>
      <c r="F408" s="2">
        <v>22154</v>
      </c>
    </row>
    <row r="409" spans="1:6" x14ac:dyDescent="0.25">
      <c r="A409">
        <v>2020</v>
      </c>
      <c r="B409" t="s">
        <v>59</v>
      </c>
      <c r="C409" t="s">
        <v>24</v>
      </c>
      <c r="D409" s="1">
        <v>5182</v>
      </c>
      <c r="E409" s="1">
        <v>58811</v>
      </c>
      <c r="F409" s="2">
        <v>21078</v>
      </c>
    </row>
    <row r="410" spans="1:6" x14ac:dyDescent="0.25">
      <c r="A410">
        <v>2020</v>
      </c>
      <c r="B410" t="s">
        <v>59</v>
      </c>
      <c r="C410" t="s">
        <v>25</v>
      </c>
      <c r="D410" s="1">
        <v>5552</v>
      </c>
      <c r="E410" s="1">
        <v>79529</v>
      </c>
      <c r="F410" s="2">
        <v>18131</v>
      </c>
    </row>
    <row r="411" spans="1:6" x14ac:dyDescent="0.25">
      <c r="A411">
        <v>2020</v>
      </c>
      <c r="B411" t="s">
        <v>59</v>
      </c>
      <c r="C411" t="s">
        <v>26</v>
      </c>
      <c r="D411" s="1">
        <v>8698</v>
      </c>
      <c r="E411" s="1">
        <v>255447</v>
      </c>
      <c r="F411" s="2">
        <v>34061</v>
      </c>
    </row>
    <row r="412" spans="1:6" x14ac:dyDescent="0.25">
      <c r="A412">
        <v>2020</v>
      </c>
      <c r="B412" t="s">
        <v>59</v>
      </c>
      <c r="C412" t="s">
        <v>27</v>
      </c>
      <c r="D412" s="1">
        <v>4677</v>
      </c>
      <c r="E412" s="1">
        <v>57132</v>
      </c>
      <c r="F412" s="2">
        <v>24729</v>
      </c>
    </row>
    <row r="413" spans="1:6" x14ac:dyDescent="0.25">
      <c r="A413">
        <v>2020</v>
      </c>
      <c r="B413" t="s">
        <v>59</v>
      </c>
      <c r="C413" t="s">
        <v>28</v>
      </c>
      <c r="D413" s="1">
        <v>24584</v>
      </c>
      <c r="E413" s="1">
        <v>281546</v>
      </c>
      <c r="F413" s="2">
        <v>28639</v>
      </c>
    </row>
    <row r="414" spans="1:6" x14ac:dyDescent="0.25">
      <c r="A414">
        <v>2020</v>
      </c>
      <c r="B414" t="s">
        <v>59</v>
      </c>
      <c r="C414" t="s">
        <v>29</v>
      </c>
      <c r="D414" s="1">
        <v>5276</v>
      </c>
      <c r="E414" s="1">
        <v>78539</v>
      </c>
      <c r="F414" s="2">
        <v>19988</v>
      </c>
    </row>
    <row r="415" spans="1:6" x14ac:dyDescent="0.25">
      <c r="A415">
        <v>2020</v>
      </c>
      <c r="B415" t="s">
        <v>59</v>
      </c>
      <c r="C415" t="s">
        <v>30</v>
      </c>
      <c r="D415" s="1">
        <v>64959</v>
      </c>
      <c r="E415" s="1">
        <v>632760</v>
      </c>
      <c r="F415" s="2">
        <v>36986</v>
      </c>
    </row>
    <row r="416" spans="1:6" x14ac:dyDescent="0.25">
      <c r="A416">
        <v>2020</v>
      </c>
      <c r="B416" t="s">
        <v>59</v>
      </c>
      <c r="C416" t="s">
        <v>31</v>
      </c>
      <c r="D416" s="1">
        <v>27015</v>
      </c>
      <c r="E416" s="1">
        <v>420420</v>
      </c>
      <c r="F416" s="2">
        <v>21462</v>
      </c>
    </row>
    <row r="417" spans="1:6" x14ac:dyDescent="0.25">
      <c r="A417">
        <v>2020</v>
      </c>
      <c r="B417" t="s">
        <v>59</v>
      </c>
      <c r="C417" t="s">
        <v>32</v>
      </c>
      <c r="D417" s="1">
        <v>2621</v>
      </c>
      <c r="E417" s="1">
        <v>34228</v>
      </c>
      <c r="F417" s="2">
        <v>19193</v>
      </c>
    </row>
    <row r="418" spans="1:6" x14ac:dyDescent="0.25">
      <c r="A418">
        <v>2020</v>
      </c>
      <c r="B418" t="s">
        <v>59</v>
      </c>
      <c r="C418" t="s">
        <v>33</v>
      </c>
      <c r="D418" s="1">
        <v>29197</v>
      </c>
      <c r="E418" s="1">
        <v>466069</v>
      </c>
      <c r="F418" s="2">
        <v>21027</v>
      </c>
    </row>
    <row r="419" spans="1:6" x14ac:dyDescent="0.25">
      <c r="A419">
        <v>2020</v>
      </c>
      <c r="B419" t="s">
        <v>59</v>
      </c>
      <c r="C419" t="s">
        <v>34</v>
      </c>
      <c r="D419" s="1">
        <v>9364</v>
      </c>
      <c r="E419" s="1">
        <v>156230</v>
      </c>
      <c r="F419" s="2">
        <v>19310</v>
      </c>
    </row>
    <row r="420" spans="1:6" x14ac:dyDescent="0.25">
      <c r="A420">
        <v>2020</v>
      </c>
      <c r="B420" t="s">
        <v>59</v>
      </c>
      <c r="C420" t="s">
        <v>35</v>
      </c>
      <c r="D420" s="1">
        <v>13993</v>
      </c>
      <c r="E420" s="1">
        <v>161570</v>
      </c>
      <c r="F420" s="2">
        <v>24338</v>
      </c>
    </row>
    <row r="421" spans="1:6" x14ac:dyDescent="0.25">
      <c r="A421">
        <v>2020</v>
      </c>
      <c r="B421" t="s">
        <v>59</v>
      </c>
      <c r="C421" t="s">
        <v>36</v>
      </c>
      <c r="D421" s="1">
        <v>33532</v>
      </c>
      <c r="E421" s="1">
        <v>424092</v>
      </c>
      <c r="F421" s="2">
        <v>22945</v>
      </c>
    </row>
    <row r="422" spans="1:6" x14ac:dyDescent="0.25">
      <c r="A422">
        <v>2020</v>
      </c>
      <c r="B422" t="s">
        <v>59</v>
      </c>
      <c r="C422" t="s">
        <v>37</v>
      </c>
      <c r="D422" s="1">
        <v>3890</v>
      </c>
      <c r="E422" s="1">
        <v>44621</v>
      </c>
      <c r="F422" s="2">
        <v>24733</v>
      </c>
    </row>
    <row r="423" spans="1:6" x14ac:dyDescent="0.25">
      <c r="A423">
        <v>2020</v>
      </c>
      <c r="B423" t="s">
        <v>59</v>
      </c>
      <c r="C423" t="s">
        <v>38</v>
      </c>
      <c r="D423" s="1">
        <v>13676</v>
      </c>
      <c r="E423" s="1">
        <v>226959</v>
      </c>
      <c r="F423" s="2">
        <v>19677</v>
      </c>
    </row>
    <row r="424" spans="1:6" x14ac:dyDescent="0.25">
      <c r="A424">
        <v>2020</v>
      </c>
      <c r="B424" t="s">
        <v>59</v>
      </c>
      <c r="C424" t="s">
        <v>39</v>
      </c>
      <c r="D424" s="1">
        <v>3184</v>
      </c>
      <c r="E424" s="1">
        <v>41000</v>
      </c>
      <c r="F424" s="2">
        <v>18829</v>
      </c>
    </row>
    <row r="425" spans="1:6" x14ac:dyDescent="0.25">
      <c r="A425">
        <v>2020</v>
      </c>
      <c r="B425" t="s">
        <v>59</v>
      </c>
      <c r="C425" t="s">
        <v>40</v>
      </c>
      <c r="D425" s="1">
        <v>17443</v>
      </c>
      <c r="E425" s="1">
        <v>293033</v>
      </c>
      <c r="F425" s="2">
        <v>23771</v>
      </c>
    </row>
    <row r="426" spans="1:6" x14ac:dyDescent="0.25">
      <c r="A426">
        <v>2020</v>
      </c>
      <c r="B426" t="s">
        <v>59</v>
      </c>
      <c r="C426" t="s">
        <v>41</v>
      </c>
      <c r="D426" s="1">
        <v>66777</v>
      </c>
      <c r="E426" s="1">
        <v>1178456</v>
      </c>
      <c r="F426" s="2">
        <v>23001</v>
      </c>
    </row>
    <row r="427" spans="1:6" x14ac:dyDescent="0.25">
      <c r="A427">
        <v>2020</v>
      </c>
      <c r="B427" t="s">
        <v>59</v>
      </c>
      <c r="C427" t="s">
        <v>42</v>
      </c>
      <c r="D427" s="1">
        <v>7766</v>
      </c>
      <c r="E427" s="1">
        <v>133375</v>
      </c>
      <c r="F427" s="2">
        <v>21580</v>
      </c>
    </row>
    <row r="428" spans="1:6" x14ac:dyDescent="0.25">
      <c r="A428">
        <v>2020</v>
      </c>
      <c r="B428" t="s">
        <v>59</v>
      </c>
      <c r="C428" t="s">
        <v>43</v>
      </c>
      <c r="D428" s="1">
        <v>2220</v>
      </c>
      <c r="E428" s="1">
        <v>25985</v>
      </c>
      <c r="F428" s="2">
        <v>26068</v>
      </c>
    </row>
    <row r="429" spans="1:6" x14ac:dyDescent="0.25">
      <c r="A429">
        <v>2020</v>
      </c>
      <c r="B429" t="s">
        <v>59</v>
      </c>
      <c r="C429" t="s">
        <v>44</v>
      </c>
      <c r="D429" s="1">
        <v>20954</v>
      </c>
      <c r="E429" s="1">
        <v>322216</v>
      </c>
      <c r="F429" s="2">
        <v>22634</v>
      </c>
    </row>
    <row r="430" spans="1:6" x14ac:dyDescent="0.25">
      <c r="A430">
        <v>2020</v>
      </c>
      <c r="B430" t="s">
        <v>59</v>
      </c>
      <c r="C430" t="s">
        <v>45</v>
      </c>
      <c r="D430" s="1">
        <v>20710</v>
      </c>
      <c r="E430" s="1">
        <v>255412</v>
      </c>
      <c r="F430" s="2">
        <v>26657</v>
      </c>
    </row>
    <row r="431" spans="1:6" x14ac:dyDescent="0.25">
      <c r="A431">
        <v>2020</v>
      </c>
      <c r="B431" t="s">
        <v>59</v>
      </c>
      <c r="C431" t="s">
        <v>46</v>
      </c>
      <c r="D431" s="1">
        <v>4602</v>
      </c>
      <c r="E431" s="1">
        <v>61253</v>
      </c>
      <c r="F431" s="2">
        <v>18945</v>
      </c>
    </row>
    <row r="432" spans="1:6" x14ac:dyDescent="0.25">
      <c r="A432">
        <v>2020</v>
      </c>
      <c r="B432" t="s">
        <v>59</v>
      </c>
      <c r="C432" t="s">
        <v>47</v>
      </c>
      <c r="D432" s="1">
        <v>16783</v>
      </c>
      <c r="E432" s="1">
        <v>227495</v>
      </c>
      <c r="F432" s="2">
        <v>19473</v>
      </c>
    </row>
    <row r="433" spans="1:6" x14ac:dyDescent="0.25">
      <c r="A433">
        <v>2020</v>
      </c>
      <c r="B433" t="s">
        <v>59</v>
      </c>
      <c r="C433" t="s">
        <v>48</v>
      </c>
      <c r="D433" s="1">
        <v>2418</v>
      </c>
      <c r="E433" s="1">
        <v>32312</v>
      </c>
      <c r="F433" s="2">
        <v>23041</v>
      </c>
    </row>
    <row r="434" spans="1:6" x14ac:dyDescent="0.25">
      <c r="A434">
        <v>2020</v>
      </c>
      <c r="B434" t="s">
        <v>60</v>
      </c>
      <c r="C434" t="s">
        <v>1</v>
      </c>
      <c r="D434" s="1">
        <v>9048</v>
      </c>
      <c r="E434" s="1">
        <v>42367</v>
      </c>
      <c r="F434" s="2">
        <v>41437</v>
      </c>
    </row>
    <row r="435" spans="1:6" x14ac:dyDescent="0.25">
      <c r="A435">
        <v>2020</v>
      </c>
      <c r="B435" t="s">
        <v>60</v>
      </c>
      <c r="C435" t="s">
        <v>2</v>
      </c>
      <c r="D435" s="1">
        <v>10878</v>
      </c>
      <c r="E435" s="1">
        <v>69183</v>
      </c>
      <c r="F435" s="2">
        <v>42482</v>
      </c>
    </row>
    <row r="436" spans="1:6" x14ac:dyDescent="0.25">
      <c r="A436">
        <v>2020</v>
      </c>
      <c r="B436" t="s">
        <v>60</v>
      </c>
      <c r="C436" t="s">
        <v>3</v>
      </c>
      <c r="D436" s="1">
        <v>5464</v>
      </c>
      <c r="E436" s="1">
        <v>23724</v>
      </c>
      <c r="F436" s="2">
        <v>38111</v>
      </c>
    </row>
    <row r="437" spans="1:6" x14ac:dyDescent="0.25">
      <c r="A437">
        <v>2020</v>
      </c>
      <c r="B437" t="s">
        <v>60</v>
      </c>
      <c r="C437" t="s">
        <v>4</v>
      </c>
      <c r="D437" s="1">
        <v>97116</v>
      </c>
      <c r="E437" s="1">
        <v>452175</v>
      </c>
      <c r="F437" s="2">
        <v>47080</v>
      </c>
    </row>
    <row r="438" spans="1:6" x14ac:dyDescent="0.25">
      <c r="A438">
        <v>2020</v>
      </c>
      <c r="B438" t="s">
        <v>60</v>
      </c>
      <c r="C438" t="s">
        <v>5</v>
      </c>
      <c r="D438" s="1">
        <v>16860</v>
      </c>
      <c r="E438" s="1">
        <v>76766</v>
      </c>
      <c r="F438" s="2">
        <v>45642</v>
      </c>
    </row>
    <row r="439" spans="1:6" x14ac:dyDescent="0.25">
      <c r="A439">
        <v>2020</v>
      </c>
      <c r="B439" t="s">
        <v>60</v>
      </c>
      <c r="C439" t="s">
        <v>6</v>
      </c>
      <c r="D439" s="1">
        <v>12480</v>
      </c>
      <c r="E439" s="1">
        <v>48120</v>
      </c>
      <c r="F439" s="2">
        <v>42136</v>
      </c>
    </row>
    <row r="440" spans="1:6" x14ac:dyDescent="0.25">
      <c r="A440">
        <v>2020</v>
      </c>
      <c r="B440" t="s">
        <v>60</v>
      </c>
      <c r="C440" t="s">
        <v>7</v>
      </c>
      <c r="D440" s="1">
        <v>2088</v>
      </c>
      <c r="E440" s="1">
        <v>10706</v>
      </c>
      <c r="F440" s="2">
        <v>38135</v>
      </c>
    </row>
    <row r="441" spans="1:6" x14ac:dyDescent="0.25">
      <c r="A441">
        <v>2020</v>
      </c>
      <c r="B441" t="s">
        <v>60</v>
      </c>
      <c r="C441" t="s">
        <v>8</v>
      </c>
      <c r="D441" s="1">
        <v>54871</v>
      </c>
      <c r="E441" s="1">
        <v>254577</v>
      </c>
      <c r="F441" s="2">
        <v>41154</v>
      </c>
    </row>
    <row r="442" spans="1:6" x14ac:dyDescent="0.25">
      <c r="A442">
        <v>2020</v>
      </c>
      <c r="B442" t="s">
        <v>60</v>
      </c>
      <c r="C442" t="s">
        <v>9</v>
      </c>
      <c r="D442" s="1">
        <v>19294</v>
      </c>
      <c r="E442" s="1">
        <v>101509</v>
      </c>
      <c r="F442" s="2">
        <v>41319</v>
      </c>
    </row>
    <row r="443" spans="1:6" x14ac:dyDescent="0.25">
      <c r="A443">
        <v>2020</v>
      </c>
      <c r="B443" t="s">
        <v>60</v>
      </c>
      <c r="C443" t="s">
        <v>10</v>
      </c>
      <c r="D443" s="1">
        <v>4119</v>
      </c>
      <c r="E443" s="1">
        <v>18237</v>
      </c>
      <c r="F443" s="2">
        <v>35029</v>
      </c>
    </row>
    <row r="444" spans="1:6" x14ac:dyDescent="0.25">
      <c r="A444">
        <v>2020</v>
      </c>
      <c r="B444" t="s">
        <v>60</v>
      </c>
      <c r="C444" t="s">
        <v>11</v>
      </c>
      <c r="D444" s="1">
        <v>35477</v>
      </c>
      <c r="E444" s="1">
        <v>184359</v>
      </c>
      <c r="F444" s="2">
        <v>48230</v>
      </c>
    </row>
    <row r="445" spans="1:6" x14ac:dyDescent="0.25">
      <c r="A445">
        <v>2020</v>
      </c>
      <c r="B445" t="s">
        <v>60</v>
      </c>
      <c r="C445" t="s">
        <v>12</v>
      </c>
      <c r="D445" s="1">
        <v>13233</v>
      </c>
      <c r="E445" s="1">
        <v>80627</v>
      </c>
      <c r="F445" s="2">
        <v>36636</v>
      </c>
    </row>
    <row r="446" spans="1:6" x14ac:dyDescent="0.25">
      <c r="A446">
        <v>2020</v>
      </c>
      <c r="B446" t="s">
        <v>60</v>
      </c>
      <c r="C446" t="s">
        <v>13</v>
      </c>
      <c r="D446" s="1">
        <v>7585</v>
      </c>
      <c r="E446" s="1">
        <v>37229</v>
      </c>
      <c r="F446" s="2">
        <v>40163</v>
      </c>
    </row>
    <row r="447" spans="1:6" x14ac:dyDescent="0.25">
      <c r="A447">
        <v>2020</v>
      </c>
      <c r="B447" t="s">
        <v>60</v>
      </c>
      <c r="C447" t="s">
        <v>14</v>
      </c>
      <c r="D447" s="1">
        <v>5873</v>
      </c>
      <c r="E447" s="1">
        <v>31183</v>
      </c>
      <c r="F447" s="2">
        <v>38965</v>
      </c>
    </row>
    <row r="448" spans="1:6" x14ac:dyDescent="0.25">
      <c r="A448">
        <v>2020</v>
      </c>
      <c r="B448" t="s">
        <v>60</v>
      </c>
      <c r="C448" t="s">
        <v>15</v>
      </c>
      <c r="D448" s="1">
        <v>9084</v>
      </c>
      <c r="E448" s="1">
        <v>40228</v>
      </c>
      <c r="F448" s="2">
        <v>38895</v>
      </c>
    </row>
    <row r="449" spans="1:6" x14ac:dyDescent="0.25">
      <c r="A449">
        <v>2020</v>
      </c>
      <c r="B449" t="s">
        <v>60</v>
      </c>
      <c r="C449" t="s">
        <v>16</v>
      </c>
      <c r="D449" s="1">
        <v>9437</v>
      </c>
      <c r="E449" s="1">
        <v>41500</v>
      </c>
      <c r="F449" s="2">
        <v>41226</v>
      </c>
    </row>
    <row r="450" spans="1:6" x14ac:dyDescent="0.25">
      <c r="A450">
        <v>2020</v>
      </c>
      <c r="B450" t="s">
        <v>60</v>
      </c>
      <c r="C450" t="s">
        <v>17</v>
      </c>
      <c r="D450" s="1">
        <v>3830</v>
      </c>
      <c r="E450" s="1">
        <v>16120</v>
      </c>
      <c r="F450" s="2">
        <v>39497</v>
      </c>
    </row>
    <row r="451" spans="1:6" x14ac:dyDescent="0.25">
      <c r="A451">
        <v>2020</v>
      </c>
      <c r="B451" t="s">
        <v>60</v>
      </c>
      <c r="C451" t="s">
        <v>18</v>
      </c>
      <c r="D451" s="1">
        <v>19028</v>
      </c>
      <c r="E451" s="1">
        <v>78236</v>
      </c>
      <c r="F451" s="2">
        <v>48238</v>
      </c>
    </row>
    <row r="452" spans="1:6" x14ac:dyDescent="0.25">
      <c r="A452">
        <v>2020</v>
      </c>
      <c r="B452" t="s">
        <v>60</v>
      </c>
      <c r="C452" t="s">
        <v>19</v>
      </c>
      <c r="D452" s="1">
        <v>21927</v>
      </c>
      <c r="E452" s="1">
        <v>98276</v>
      </c>
      <c r="F452" s="2">
        <v>46345</v>
      </c>
    </row>
    <row r="453" spans="1:6" x14ac:dyDescent="0.25">
      <c r="A453">
        <v>2020</v>
      </c>
      <c r="B453" t="s">
        <v>60</v>
      </c>
      <c r="C453" t="s">
        <v>20</v>
      </c>
      <c r="D453" s="1">
        <v>25486</v>
      </c>
      <c r="E453" s="1">
        <v>114074</v>
      </c>
      <c r="F453" s="2">
        <v>39650</v>
      </c>
    </row>
    <row r="454" spans="1:6" x14ac:dyDescent="0.25">
      <c r="A454">
        <v>2020</v>
      </c>
      <c r="B454" t="s">
        <v>60</v>
      </c>
      <c r="C454" t="s">
        <v>21</v>
      </c>
      <c r="D454" s="1">
        <v>17118</v>
      </c>
      <c r="E454" s="1">
        <v>77083</v>
      </c>
      <c r="F454" s="2">
        <v>39485</v>
      </c>
    </row>
    <row r="455" spans="1:6" x14ac:dyDescent="0.25">
      <c r="A455">
        <v>2020</v>
      </c>
      <c r="B455" t="s">
        <v>60</v>
      </c>
      <c r="C455" t="s">
        <v>22</v>
      </c>
      <c r="D455" s="1">
        <v>4625</v>
      </c>
      <c r="E455" s="1">
        <v>19993</v>
      </c>
      <c r="F455" s="2">
        <v>38520</v>
      </c>
    </row>
    <row r="456" spans="1:6" x14ac:dyDescent="0.25">
      <c r="A456">
        <v>2020</v>
      </c>
      <c r="B456" t="s">
        <v>60</v>
      </c>
      <c r="C456" t="s">
        <v>23</v>
      </c>
      <c r="D456" s="1">
        <v>13399</v>
      </c>
      <c r="E456" s="1">
        <v>68557</v>
      </c>
      <c r="F456" s="2">
        <v>38496</v>
      </c>
    </row>
    <row r="457" spans="1:6" x14ac:dyDescent="0.25">
      <c r="A457">
        <v>2020</v>
      </c>
      <c r="B457" t="s">
        <v>60</v>
      </c>
      <c r="C457" t="s">
        <v>24</v>
      </c>
      <c r="D457" s="1">
        <v>4199</v>
      </c>
      <c r="E457" s="1">
        <v>17236</v>
      </c>
      <c r="F457" s="2">
        <v>34349</v>
      </c>
    </row>
    <row r="458" spans="1:6" x14ac:dyDescent="0.25">
      <c r="A458">
        <v>2020</v>
      </c>
      <c r="B458" t="s">
        <v>60</v>
      </c>
      <c r="C458" t="s">
        <v>25</v>
      </c>
      <c r="D458" s="1">
        <v>4602</v>
      </c>
      <c r="E458" s="1">
        <v>24061</v>
      </c>
      <c r="F458" s="2">
        <v>36266</v>
      </c>
    </row>
    <row r="459" spans="1:6" x14ac:dyDescent="0.25">
      <c r="A459">
        <v>2020</v>
      </c>
      <c r="B459" t="s">
        <v>60</v>
      </c>
      <c r="C459" t="s">
        <v>26</v>
      </c>
      <c r="D459" s="1">
        <v>5067</v>
      </c>
      <c r="E459" s="1">
        <v>30593</v>
      </c>
      <c r="F459" s="2">
        <v>41698</v>
      </c>
    </row>
    <row r="460" spans="1:6" x14ac:dyDescent="0.25">
      <c r="A460">
        <v>2020</v>
      </c>
      <c r="B460" t="s">
        <v>60</v>
      </c>
      <c r="C460" t="s">
        <v>27</v>
      </c>
      <c r="D460" s="1">
        <v>4109</v>
      </c>
      <c r="E460" s="1">
        <v>18869</v>
      </c>
      <c r="F460" s="2">
        <v>43107</v>
      </c>
    </row>
    <row r="461" spans="1:6" x14ac:dyDescent="0.25">
      <c r="A461">
        <v>2020</v>
      </c>
      <c r="B461" t="s">
        <v>60</v>
      </c>
      <c r="C461" t="s">
        <v>28</v>
      </c>
      <c r="D461" s="1">
        <v>24307</v>
      </c>
      <c r="E461" s="1">
        <v>114130</v>
      </c>
      <c r="F461" s="2">
        <v>41197</v>
      </c>
    </row>
    <row r="462" spans="1:6" x14ac:dyDescent="0.25">
      <c r="A462">
        <v>2020</v>
      </c>
      <c r="B462" t="s">
        <v>60</v>
      </c>
      <c r="C462" t="s">
        <v>29</v>
      </c>
      <c r="D462" s="1">
        <v>4261</v>
      </c>
      <c r="E462" s="1">
        <v>18424</v>
      </c>
      <c r="F462" s="2">
        <v>38699</v>
      </c>
    </row>
    <row r="463" spans="1:6" x14ac:dyDescent="0.25">
      <c r="A463">
        <v>2020</v>
      </c>
      <c r="B463" t="s">
        <v>60</v>
      </c>
      <c r="C463" t="s">
        <v>30</v>
      </c>
      <c r="D463" s="1">
        <v>70935</v>
      </c>
      <c r="E463" s="1">
        <v>307026</v>
      </c>
      <c r="F463" s="2">
        <v>49001</v>
      </c>
    </row>
    <row r="464" spans="1:6" x14ac:dyDescent="0.25">
      <c r="A464">
        <v>2020</v>
      </c>
      <c r="B464" t="s">
        <v>60</v>
      </c>
      <c r="C464" t="s">
        <v>31</v>
      </c>
      <c r="D464" s="1">
        <v>26011</v>
      </c>
      <c r="E464" s="1">
        <v>107703</v>
      </c>
      <c r="F464" s="2">
        <v>39794</v>
      </c>
    </row>
    <row r="465" spans="1:6" x14ac:dyDescent="0.25">
      <c r="A465">
        <v>2020</v>
      </c>
      <c r="B465" t="s">
        <v>60</v>
      </c>
      <c r="C465" t="s">
        <v>32</v>
      </c>
      <c r="D465" s="1">
        <v>2141</v>
      </c>
      <c r="E465" s="1">
        <v>10645</v>
      </c>
      <c r="F465" s="2">
        <v>40484</v>
      </c>
    </row>
    <row r="466" spans="1:6" x14ac:dyDescent="0.25">
      <c r="A466">
        <v>2020</v>
      </c>
      <c r="B466" t="s">
        <v>60</v>
      </c>
      <c r="C466" t="s">
        <v>33</v>
      </c>
      <c r="D466" s="1">
        <v>23929</v>
      </c>
      <c r="E466" s="1">
        <v>138448</v>
      </c>
      <c r="F466" s="2">
        <v>38332</v>
      </c>
    </row>
    <row r="467" spans="1:6" x14ac:dyDescent="0.25">
      <c r="A467">
        <v>2020</v>
      </c>
      <c r="B467" t="s">
        <v>60</v>
      </c>
      <c r="C467" t="s">
        <v>34</v>
      </c>
      <c r="D467" s="1">
        <v>6600</v>
      </c>
      <c r="E467" s="1">
        <v>34047</v>
      </c>
      <c r="F467" s="2">
        <v>37686</v>
      </c>
    </row>
    <row r="468" spans="1:6" x14ac:dyDescent="0.25">
      <c r="A468">
        <v>2020</v>
      </c>
      <c r="B468" t="s">
        <v>60</v>
      </c>
      <c r="C468" t="s">
        <v>35</v>
      </c>
      <c r="D468" s="1">
        <v>14853</v>
      </c>
      <c r="E468" s="1">
        <v>60924</v>
      </c>
      <c r="F468" s="2">
        <v>41296</v>
      </c>
    </row>
    <row r="469" spans="1:6" x14ac:dyDescent="0.25">
      <c r="A469">
        <v>2020</v>
      </c>
      <c r="B469" t="s">
        <v>60</v>
      </c>
      <c r="C469" t="s">
        <v>36</v>
      </c>
      <c r="D469" s="1">
        <v>33590</v>
      </c>
      <c r="E469" s="1">
        <v>169772</v>
      </c>
      <c r="F469" s="2">
        <v>39396</v>
      </c>
    </row>
    <row r="470" spans="1:6" x14ac:dyDescent="0.25">
      <c r="A470">
        <v>2020</v>
      </c>
      <c r="B470" t="s">
        <v>60</v>
      </c>
      <c r="C470" t="s">
        <v>37</v>
      </c>
      <c r="D470" s="1">
        <v>3576</v>
      </c>
      <c r="E470" s="1">
        <v>15156</v>
      </c>
      <c r="F470" s="2">
        <v>38763</v>
      </c>
    </row>
    <row r="471" spans="1:6" x14ac:dyDescent="0.25">
      <c r="A471">
        <v>2020</v>
      </c>
      <c r="B471" t="s">
        <v>60</v>
      </c>
      <c r="C471" t="s">
        <v>38</v>
      </c>
      <c r="D471" s="1">
        <v>10267</v>
      </c>
      <c r="E471" s="1">
        <v>49710</v>
      </c>
      <c r="F471" s="2">
        <v>38110</v>
      </c>
    </row>
    <row r="472" spans="1:6" x14ac:dyDescent="0.25">
      <c r="A472">
        <v>2020</v>
      </c>
      <c r="B472" t="s">
        <v>60</v>
      </c>
      <c r="C472" t="s">
        <v>39</v>
      </c>
      <c r="D472" s="1">
        <v>2313</v>
      </c>
      <c r="E472" s="1">
        <v>11077</v>
      </c>
      <c r="F472" s="2">
        <v>38165</v>
      </c>
    </row>
    <row r="473" spans="1:6" x14ac:dyDescent="0.25">
      <c r="A473">
        <v>2020</v>
      </c>
      <c r="B473" t="s">
        <v>60</v>
      </c>
      <c r="C473" t="s">
        <v>40</v>
      </c>
      <c r="D473" s="1">
        <v>12651</v>
      </c>
      <c r="E473" s="1">
        <v>70977</v>
      </c>
      <c r="F473" s="2">
        <v>40323</v>
      </c>
    </row>
    <row r="474" spans="1:6" x14ac:dyDescent="0.25">
      <c r="A474">
        <v>2020</v>
      </c>
      <c r="B474" t="s">
        <v>60</v>
      </c>
      <c r="C474" t="s">
        <v>41</v>
      </c>
      <c r="D474" s="1">
        <v>57936</v>
      </c>
      <c r="E474" s="1">
        <v>310244</v>
      </c>
      <c r="F474" s="2">
        <v>44055</v>
      </c>
    </row>
    <row r="475" spans="1:6" x14ac:dyDescent="0.25">
      <c r="A475">
        <v>2020</v>
      </c>
      <c r="B475" t="s">
        <v>60</v>
      </c>
      <c r="C475" t="s">
        <v>42</v>
      </c>
      <c r="D475" s="1">
        <v>6849</v>
      </c>
      <c r="E475" s="1">
        <v>35002</v>
      </c>
      <c r="F475" s="2">
        <v>39528</v>
      </c>
    </row>
    <row r="476" spans="1:6" x14ac:dyDescent="0.25">
      <c r="A476">
        <v>2020</v>
      </c>
      <c r="B476" t="s">
        <v>60</v>
      </c>
      <c r="C476" t="s">
        <v>43</v>
      </c>
      <c r="D476" s="1">
        <v>1995</v>
      </c>
      <c r="E476" s="1">
        <v>7681</v>
      </c>
      <c r="F476" s="2">
        <v>41304</v>
      </c>
    </row>
    <row r="477" spans="1:6" x14ac:dyDescent="0.25">
      <c r="A477">
        <v>2020</v>
      </c>
      <c r="B477" t="s">
        <v>60</v>
      </c>
      <c r="C477" t="s">
        <v>44</v>
      </c>
      <c r="D477" s="1">
        <v>29516</v>
      </c>
      <c r="E477" s="1">
        <v>121622</v>
      </c>
      <c r="F477" s="2">
        <v>50744</v>
      </c>
    </row>
    <row r="478" spans="1:6" x14ac:dyDescent="0.25">
      <c r="A478">
        <v>2020</v>
      </c>
      <c r="B478" t="s">
        <v>60</v>
      </c>
      <c r="C478" t="s">
        <v>45</v>
      </c>
      <c r="D478" s="1">
        <v>20259</v>
      </c>
      <c r="E478" s="1">
        <v>89105</v>
      </c>
      <c r="F478" s="2">
        <v>46691</v>
      </c>
    </row>
    <row r="479" spans="1:6" x14ac:dyDescent="0.25">
      <c r="A479">
        <v>2020</v>
      </c>
      <c r="B479" t="s">
        <v>60</v>
      </c>
      <c r="C479" t="s">
        <v>46</v>
      </c>
      <c r="D479" s="1">
        <v>3442</v>
      </c>
      <c r="E479" s="1">
        <v>15621</v>
      </c>
      <c r="F479" s="2">
        <v>35759</v>
      </c>
    </row>
    <row r="480" spans="1:6" x14ac:dyDescent="0.25">
      <c r="A480">
        <v>2020</v>
      </c>
      <c r="B480" t="s">
        <v>60</v>
      </c>
      <c r="C480" t="s">
        <v>47</v>
      </c>
      <c r="D480" s="1">
        <v>13143</v>
      </c>
      <c r="E480" s="1">
        <v>74028</v>
      </c>
      <c r="F480" s="2">
        <v>36058</v>
      </c>
    </row>
    <row r="481" spans="1:6" x14ac:dyDescent="0.25">
      <c r="A481">
        <v>2020</v>
      </c>
      <c r="B481" t="s">
        <v>60</v>
      </c>
      <c r="C481" t="s">
        <v>48</v>
      </c>
      <c r="D481" s="1">
        <v>1669</v>
      </c>
      <c r="E481" s="1">
        <v>6769</v>
      </c>
      <c r="F481" s="2">
        <v>40253</v>
      </c>
    </row>
    <row r="482" spans="1:6" x14ac:dyDescent="0.25">
      <c r="A482">
        <v>2019</v>
      </c>
      <c r="B482" t="s">
        <v>55</v>
      </c>
      <c r="C482" t="s">
        <v>1</v>
      </c>
      <c r="D482" s="1">
        <v>1846</v>
      </c>
      <c r="E482" s="1">
        <v>18939</v>
      </c>
      <c r="F482" s="2">
        <v>56529</v>
      </c>
    </row>
    <row r="483" spans="1:6" x14ac:dyDescent="0.25">
      <c r="A483">
        <v>2019</v>
      </c>
      <c r="B483" t="s">
        <v>55</v>
      </c>
      <c r="C483" t="s">
        <v>2</v>
      </c>
      <c r="D483" s="1">
        <v>1358</v>
      </c>
      <c r="E483" s="1">
        <v>37970</v>
      </c>
      <c r="F483" s="2">
        <v>52262</v>
      </c>
    </row>
    <row r="484" spans="1:6" x14ac:dyDescent="0.25">
      <c r="A484">
        <v>2019</v>
      </c>
      <c r="B484" t="s">
        <v>55</v>
      </c>
      <c r="C484" t="s">
        <v>3</v>
      </c>
      <c r="D484" s="1">
        <v>2577</v>
      </c>
      <c r="E484" s="1">
        <v>16390</v>
      </c>
      <c r="F484" s="2">
        <v>48299</v>
      </c>
    </row>
    <row r="485" spans="1:6" x14ac:dyDescent="0.25">
      <c r="A485">
        <v>2019</v>
      </c>
      <c r="B485" t="s">
        <v>55</v>
      </c>
      <c r="C485" t="s">
        <v>4</v>
      </c>
      <c r="D485" s="1">
        <v>17663</v>
      </c>
      <c r="E485" s="1">
        <v>443581</v>
      </c>
      <c r="F485" s="2">
        <v>40246</v>
      </c>
    </row>
    <row r="486" spans="1:6" x14ac:dyDescent="0.25">
      <c r="A486">
        <v>2019</v>
      </c>
      <c r="B486" t="s">
        <v>55</v>
      </c>
      <c r="C486" t="s">
        <v>5</v>
      </c>
      <c r="D486" s="1">
        <v>3279</v>
      </c>
      <c r="E486" s="1">
        <v>48392</v>
      </c>
      <c r="F486" s="2">
        <v>90328</v>
      </c>
    </row>
    <row r="487" spans="1:6" x14ac:dyDescent="0.25">
      <c r="A487">
        <v>2019</v>
      </c>
      <c r="B487" t="s">
        <v>55</v>
      </c>
      <c r="C487" t="s">
        <v>6</v>
      </c>
      <c r="D487">
        <v>437</v>
      </c>
      <c r="E487" s="1">
        <v>5258</v>
      </c>
      <c r="F487" s="2">
        <v>41449</v>
      </c>
    </row>
    <row r="488" spans="1:6" x14ac:dyDescent="0.25">
      <c r="A488">
        <v>2019</v>
      </c>
      <c r="B488" t="s">
        <v>55</v>
      </c>
      <c r="C488" t="s">
        <v>7</v>
      </c>
      <c r="D488">
        <v>180</v>
      </c>
      <c r="E488" s="1">
        <v>1471</v>
      </c>
      <c r="F488" s="2">
        <v>42123</v>
      </c>
    </row>
    <row r="489" spans="1:6" x14ac:dyDescent="0.25">
      <c r="A489">
        <v>2019</v>
      </c>
      <c r="B489" t="s">
        <v>55</v>
      </c>
      <c r="C489" t="s">
        <v>8</v>
      </c>
      <c r="D489" s="1">
        <v>5304</v>
      </c>
      <c r="E489" s="1">
        <v>71329</v>
      </c>
      <c r="F489" s="2">
        <v>35645</v>
      </c>
    </row>
    <row r="490" spans="1:6" x14ac:dyDescent="0.25">
      <c r="A490">
        <v>2019</v>
      </c>
      <c r="B490" t="s">
        <v>55</v>
      </c>
      <c r="C490" t="s">
        <v>9</v>
      </c>
      <c r="D490" s="1">
        <v>2662</v>
      </c>
      <c r="E490" s="1">
        <v>29910</v>
      </c>
      <c r="F490" s="2">
        <v>43258</v>
      </c>
    </row>
    <row r="491" spans="1:6" x14ac:dyDescent="0.25">
      <c r="A491">
        <v>2019</v>
      </c>
      <c r="B491" t="s">
        <v>55</v>
      </c>
      <c r="C491" t="s">
        <v>10</v>
      </c>
      <c r="D491" s="1">
        <v>2401</v>
      </c>
      <c r="E491" s="1">
        <v>26555</v>
      </c>
      <c r="F491" s="2">
        <v>41105</v>
      </c>
    </row>
    <row r="492" spans="1:6" x14ac:dyDescent="0.25">
      <c r="A492">
        <v>2019</v>
      </c>
      <c r="B492" t="s">
        <v>55</v>
      </c>
      <c r="C492" t="s">
        <v>11</v>
      </c>
      <c r="D492" s="1">
        <v>2825</v>
      </c>
      <c r="E492" s="1">
        <v>26828</v>
      </c>
      <c r="F492" s="2">
        <v>52197</v>
      </c>
    </row>
    <row r="493" spans="1:6" x14ac:dyDescent="0.25">
      <c r="A493">
        <v>2019</v>
      </c>
      <c r="B493" t="s">
        <v>55</v>
      </c>
      <c r="C493" t="s">
        <v>12</v>
      </c>
      <c r="D493" s="1">
        <v>2255</v>
      </c>
      <c r="E493" s="1">
        <v>21475</v>
      </c>
      <c r="F493" s="2">
        <v>50243</v>
      </c>
    </row>
    <row r="494" spans="1:6" x14ac:dyDescent="0.25">
      <c r="A494">
        <v>2019</v>
      </c>
      <c r="B494" t="s">
        <v>55</v>
      </c>
      <c r="C494" t="s">
        <v>13</v>
      </c>
      <c r="D494" s="1">
        <v>2916</v>
      </c>
      <c r="E494" s="1">
        <v>23431</v>
      </c>
      <c r="F494" s="2">
        <v>44087</v>
      </c>
    </row>
    <row r="495" spans="1:6" x14ac:dyDescent="0.25">
      <c r="A495">
        <v>2019</v>
      </c>
      <c r="B495" t="s">
        <v>55</v>
      </c>
      <c r="C495" t="s">
        <v>14</v>
      </c>
      <c r="D495" s="1">
        <v>2612</v>
      </c>
      <c r="E495" s="1">
        <v>19353</v>
      </c>
      <c r="F495" s="2">
        <v>47802</v>
      </c>
    </row>
    <row r="496" spans="1:6" x14ac:dyDescent="0.25">
      <c r="A496">
        <v>2019</v>
      </c>
      <c r="B496" t="s">
        <v>55</v>
      </c>
      <c r="C496" t="s">
        <v>15</v>
      </c>
      <c r="D496" s="1">
        <v>1561</v>
      </c>
      <c r="E496" s="1">
        <v>18911</v>
      </c>
      <c r="F496" s="2">
        <v>56448</v>
      </c>
    </row>
    <row r="497" spans="1:6" x14ac:dyDescent="0.25">
      <c r="A497">
        <v>2019</v>
      </c>
      <c r="B497" t="s">
        <v>55</v>
      </c>
      <c r="C497" t="s">
        <v>16</v>
      </c>
      <c r="D497" s="1">
        <v>3133</v>
      </c>
      <c r="E497" s="1">
        <v>44052</v>
      </c>
      <c r="F497" s="2">
        <v>87820</v>
      </c>
    </row>
    <row r="498" spans="1:6" x14ac:dyDescent="0.25">
      <c r="A498">
        <v>2019</v>
      </c>
      <c r="B498" t="s">
        <v>55</v>
      </c>
      <c r="C498" t="s">
        <v>17</v>
      </c>
      <c r="D498" s="1">
        <v>1447</v>
      </c>
      <c r="E498" s="1">
        <v>7281</v>
      </c>
      <c r="F498" s="2">
        <v>41157</v>
      </c>
    </row>
    <row r="499" spans="1:6" x14ac:dyDescent="0.25">
      <c r="A499">
        <v>2019</v>
      </c>
      <c r="B499" t="s">
        <v>55</v>
      </c>
      <c r="C499" t="s">
        <v>18</v>
      </c>
      <c r="D499">
        <v>723</v>
      </c>
      <c r="E499" s="1">
        <v>7194</v>
      </c>
      <c r="F499" s="2">
        <v>44642</v>
      </c>
    </row>
    <row r="500" spans="1:6" x14ac:dyDescent="0.25">
      <c r="A500">
        <v>2019</v>
      </c>
      <c r="B500" t="s">
        <v>55</v>
      </c>
      <c r="C500" t="s">
        <v>19</v>
      </c>
      <c r="D500" s="1">
        <v>1007</v>
      </c>
      <c r="E500" s="1">
        <v>10500</v>
      </c>
      <c r="F500" s="2">
        <v>63846</v>
      </c>
    </row>
    <row r="501" spans="1:6" x14ac:dyDescent="0.25">
      <c r="A501">
        <v>2019</v>
      </c>
      <c r="B501" t="s">
        <v>55</v>
      </c>
      <c r="C501" t="s">
        <v>20</v>
      </c>
      <c r="D501" s="1">
        <v>3480</v>
      </c>
      <c r="E501" s="1">
        <v>35622</v>
      </c>
      <c r="F501" s="2">
        <v>41799</v>
      </c>
    </row>
    <row r="502" spans="1:6" x14ac:dyDescent="0.25">
      <c r="A502">
        <v>2019</v>
      </c>
      <c r="B502" t="s">
        <v>55</v>
      </c>
      <c r="C502" t="s">
        <v>21</v>
      </c>
      <c r="D502" s="1">
        <v>3094</v>
      </c>
      <c r="E502" s="1">
        <v>28134</v>
      </c>
      <c r="F502" s="2">
        <v>51107</v>
      </c>
    </row>
    <row r="503" spans="1:6" x14ac:dyDescent="0.25">
      <c r="A503">
        <v>2019</v>
      </c>
      <c r="B503" t="s">
        <v>55</v>
      </c>
      <c r="C503" t="s">
        <v>22</v>
      </c>
      <c r="D503" s="1">
        <v>2110</v>
      </c>
      <c r="E503" s="1">
        <v>15777</v>
      </c>
      <c r="F503" s="2">
        <v>49263</v>
      </c>
    </row>
    <row r="504" spans="1:6" x14ac:dyDescent="0.25">
      <c r="A504">
        <v>2019</v>
      </c>
      <c r="B504" t="s">
        <v>55</v>
      </c>
      <c r="C504" t="s">
        <v>23</v>
      </c>
      <c r="D504" s="1">
        <v>2031</v>
      </c>
      <c r="E504" s="1">
        <v>16899</v>
      </c>
      <c r="F504" s="2">
        <v>44815</v>
      </c>
    </row>
    <row r="505" spans="1:6" x14ac:dyDescent="0.25">
      <c r="A505">
        <v>2019</v>
      </c>
      <c r="B505" t="s">
        <v>55</v>
      </c>
      <c r="C505" t="s">
        <v>24</v>
      </c>
      <c r="D505" s="1">
        <v>1789</v>
      </c>
      <c r="E505" s="1">
        <v>12792</v>
      </c>
      <c r="F505" s="2">
        <v>67162</v>
      </c>
    </row>
    <row r="506" spans="1:6" x14ac:dyDescent="0.25">
      <c r="A506">
        <v>2019</v>
      </c>
      <c r="B506" t="s">
        <v>55</v>
      </c>
      <c r="C506" t="s">
        <v>25</v>
      </c>
      <c r="D506" s="1">
        <v>2414</v>
      </c>
      <c r="E506" s="1">
        <v>15761</v>
      </c>
      <c r="F506" s="2">
        <v>42685</v>
      </c>
    </row>
    <row r="507" spans="1:6" x14ac:dyDescent="0.25">
      <c r="A507">
        <v>2019</v>
      </c>
      <c r="B507" t="s">
        <v>55</v>
      </c>
      <c r="C507" t="s">
        <v>26</v>
      </c>
      <c r="D507">
        <v>618</v>
      </c>
      <c r="E507" s="1">
        <v>19841</v>
      </c>
      <c r="F507" s="2">
        <v>86362</v>
      </c>
    </row>
    <row r="508" spans="1:6" x14ac:dyDescent="0.25">
      <c r="A508">
        <v>2019</v>
      </c>
      <c r="B508" t="s">
        <v>55</v>
      </c>
      <c r="C508" t="s">
        <v>27</v>
      </c>
      <c r="D508">
        <v>350</v>
      </c>
      <c r="E508" s="1">
        <v>2627</v>
      </c>
      <c r="F508" s="2">
        <v>44073</v>
      </c>
    </row>
    <row r="509" spans="1:6" x14ac:dyDescent="0.25">
      <c r="A509">
        <v>2019</v>
      </c>
      <c r="B509" t="s">
        <v>55</v>
      </c>
      <c r="C509" t="s">
        <v>28</v>
      </c>
      <c r="D509">
        <v>998</v>
      </c>
      <c r="E509" s="1">
        <v>12407</v>
      </c>
      <c r="F509" s="2">
        <v>41732</v>
      </c>
    </row>
    <row r="510" spans="1:6" x14ac:dyDescent="0.25">
      <c r="A510">
        <v>2019</v>
      </c>
      <c r="B510" t="s">
        <v>55</v>
      </c>
      <c r="C510" t="s">
        <v>29</v>
      </c>
      <c r="D510" s="1">
        <v>2100</v>
      </c>
      <c r="E510" s="1">
        <v>36949</v>
      </c>
      <c r="F510" s="2">
        <v>68427</v>
      </c>
    </row>
    <row r="511" spans="1:6" x14ac:dyDescent="0.25">
      <c r="A511">
        <v>2019</v>
      </c>
      <c r="B511" t="s">
        <v>55</v>
      </c>
      <c r="C511" t="s">
        <v>30</v>
      </c>
      <c r="D511" s="1">
        <v>3053</v>
      </c>
      <c r="E511" s="1">
        <v>31787</v>
      </c>
      <c r="F511" s="2">
        <v>42992</v>
      </c>
    </row>
    <row r="512" spans="1:6" x14ac:dyDescent="0.25">
      <c r="A512">
        <v>2019</v>
      </c>
      <c r="B512" t="s">
        <v>55</v>
      </c>
      <c r="C512" t="s">
        <v>31</v>
      </c>
      <c r="D512" s="1">
        <v>3378</v>
      </c>
      <c r="E512" s="1">
        <v>29828</v>
      </c>
      <c r="F512" s="2">
        <v>40862</v>
      </c>
    </row>
    <row r="513" spans="1:6" x14ac:dyDescent="0.25">
      <c r="A513">
        <v>2019</v>
      </c>
      <c r="B513" t="s">
        <v>55</v>
      </c>
      <c r="C513" t="s">
        <v>32</v>
      </c>
      <c r="D513" s="1">
        <v>1784</v>
      </c>
      <c r="E513" s="1">
        <v>25973</v>
      </c>
      <c r="F513" s="2">
        <v>97355</v>
      </c>
    </row>
    <row r="514" spans="1:6" x14ac:dyDescent="0.25">
      <c r="A514">
        <v>2019</v>
      </c>
      <c r="B514" t="s">
        <v>55</v>
      </c>
      <c r="C514" t="s">
        <v>33</v>
      </c>
      <c r="D514" s="1">
        <v>2531</v>
      </c>
      <c r="E514" s="1">
        <v>28532</v>
      </c>
      <c r="F514" s="2">
        <v>51860</v>
      </c>
    </row>
    <row r="515" spans="1:6" x14ac:dyDescent="0.25">
      <c r="A515">
        <v>2019</v>
      </c>
      <c r="B515" t="s">
        <v>55</v>
      </c>
      <c r="C515" t="s">
        <v>34</v>
      </c>
      <c r="D515" s="1">
        <v>4402</v>
      </c>
      <c r="E515" s="1">
        <v>56786</v>
      </c>
      <c r="F515" s="2">
        <v>91249</v>
      </c>
    </row>
    <row r="516" spans="1:6" x14ac:dyDescent="0.25">
      <c r="A516">
        <v>2019</v>
      </c>
      <c r="B516" t="s">
        <v>55</v>
      </c>
      <c r="C516" t="s">
        <v>35</v>
      </c>
      <c r="D516" s="1">
        <v>4633</v>
      </c>
      <c r="E516" s="1">
        <v>54550</v>
      </c>
      <c r="F516" s="2">
        <v>37586</v>
      </c>
    </row>
    <row r="517" spans="1:6" x14ac:dyDescent="0.25">
      <c r="A517">
        <v>2019</v>
      </c>
      <c r="B517" t="s">
        <v>55</v>
      </c>
      <c r="C517" t="s">
        <v>36</v>
      </c>
      <c r="D517" s="1">
        <v>3616</v>
      </c>
      <c r="E517" s="1">
        <v>52904</v>
      </c>
      <c r="F517" s="2">
        <v>65014</v>
      </c>
    </row>
    <row r="518" spans="1:6" x14ac:dyDescent="0.25">
      <c r="A518">
        <v>2019</v>
      </c>
      <c r="B518" t="s">
        <v>55</v>
      </c>
      <c r="C518" t="s">
        <v>37</v>
      </c>
      <c r="D518">
        <v>198</v>
      </c>
      <c r="E518" s="1">
        <v>1121</v>
      </c>
      <c r="F518" s="2">
        <v>39917</v>
      </c>
    </row>
    <row r="519" spans="1:6" x14ac:dyDescent="0.25">
      <c r="A519">
        <v>2019</v>
      </c>
      <c r="B519" t="s">
        <v>55</v>
      </c>
      <c r="C519" t="s">
        <v>38</v>
      </c>
      <c r="D519" s="1">
        <v>1345</v>
      </c>
      <c r="E519" s="1">
        <v>12552</v>
      </c>
      <c r="F519" s="2">
        <v>43952</v>
      </c>
    </row>
    <row r="520" spans="1:6" x14ac:dyDescent="0.25">
      <c r="A520">
        <v>2019</v>
      </c>
      <c r="B520" t="s">
        <v>55</v>
      </c>
      <c r="C520" t="s">
        <v>39</v>
      </c>
      <c r="D520" s="1">
        <v>1063</v>
      </c>
      <c r="E520" s="1">
        <v>6986</v>
      </c>
      <c r="F520" s="2">
        <v>43642</v>
      </c>
    </row>
    <row r="521" spans="1:6" x14ac:dyDescent="0.25">
      <c r="A521">
        <v>2019</v>
      </c>
      <c r="B521" t="s">
        <v>55</v>
      </c>
      <c r="C521" t="s">
        <v>40</v>
      </c>
      <c r="D521" s="1">
        <v>1107</v>
      </c>
      <c r="E521" s="1">
        <v>11568</v>
      </c>
      <c r="F521" s="2">
        <v>46865</v>
      </c>
    </row>
    <row r="522" spans="1:6" x14ac:dyDescent="0.25">
      <c r="A522">
        <v>2019</v>
      </c>
      <c r="B522" t="s">
        <v>55</v>
      </c>
      <c r="C522" t="s">
        <v>41</v>
      </c>
      <c r="D522" s="1">
        <v>19971</v>
      </c>
      <c r="E522" s="1">
        <v>307800</v>
      </c>
      <c r="F522" s="2">
        <v>114918</v>
      </c>
    </row>
    <row r="523" spans="1:6" x14ac:dyDescent="0.25">
      <c r="A523">
        <v>2019</v>
      </c>
      <c r="B523" t="s">
        <v>55</v>
      </c>
      <c r="C523" t="s">
        <v>42</v>
      </c>
      <c r="D523" s="1">
        <v>1032</v>
      </c>
      <c r="E523" s="1">
        <v>15160</v>
      </c>
      <c r="F523" s="2">
        <v>63604</v>
      </c>
    </row>
    <row r="524" spans="1:6" x14ac:dyDescent="0.25">
      <c r="A524">
        <v>2019</v>
      </c>
      <c r="B524" t="s">
        <v>55</v>
      </c>
      <c r="C524" t="s">
        <v>43</v>
      </c>
      <c r="D524">
        <v>564</v>
      </c>
      <c r="E524" s="1">
        <v>4130</v>
      </c>
      <c r="F524" s="2">
        <v>39607</v>
      </c>
    </row>
    <row r="525" spans="1:6" x14ac:dyDescent="0.25">
      <c r="A525">
        <v>2019</v>
      </c>
      <c r="B525" t="s">
        <v>55</v>
      </c>
      <c r="C525" t="s">
        <v>44</v>
      </c>
      <c r="D525" s="1">
        <v>2095</v>
      </c>
      <c r="E525" s="1">
        <v>18691</v>
      </c>
      <c r="F525" s="2">
        <v>48704</v>
      </c>
    </row>
    <row r="526" spans="1:6" x14ac:dyDescent="0.25">
      <c r="A526">
        <v>2019</v>
      </c>
      <c r="B526" t="s">
        <v>55</v>
      </c>
      <c r="C526" t="s">
        <v>45</v>
      </c>
      <c r="D526" s="1">
        <v>7117</v>
      </c>
      <c r="E526" s="1">
        <v>105362</v>
      </c>
      <c r="F526" s="2">
        <v>34547</v>
      </c>
    </row>
    <row r="527" spans="1:6" x14ac:dyDescent="0.25">
      <c r="A527">
        <v>2019</v>
      </c>
      <c r="B527" t="s">
        <v>55</v>
      </c>
      <c r="C527" t="s">
        <v>46</v>
      </c>
      <c r="D527" s="1">
        <v>1166</v>
      </c>
      <c r="E527" s="1">
        <v>23333</v>
      </c>
      <c r="F527" s="2">
        <v>80470</v>
      </c>
    </row>
    <row r="528" spans="1:6" x14ac:dyDescent="0.25">
      <c r="A528">
        <v>2019</v>
      </c>
      <c r="B528" t="s">
        <v>55</v>
      </c>
      <c r="C528" t="s">
        <v>47</v>
      </c>
      <c r="D528" s="1">
        <v>2876</v>
      </c>
      <c r="E528" s="1">
        <v>31424</v>
      </c>
      <c r="F528" s="2">
        <v>40225</v>
      </c>
    </row>
    <row r="529" spans="1:6" x14ac:dyDescent="0.25">
      <c r="A529">
        <v>2019</v>
      </c>
      <c r="B529" t="s">
        <v>55</v>
      </c>
      <c r="C529" t="s">
        <v>48</v>
      </c>
      <c r="D529" s="1">
        <v>1463</v>
      </c>
      <c r="E529" s="1">
        <v>23524</v>
      </c>
      <c r="F529" s="2">
        <v>86467</v>
      </c>
    </row>
    <row r="530" spans="1:6" x14ac:dyDescent="0.25">
      <c r="A530">
        <v>2019</v>
      </c>
      <c r="B530" t="s">
        <v>51</v>
      </c>
      <c r="C530" t="s">
        <v>1</v>
      </c>
      <c r="D530" s="1">
        <v>10069</v>
      </c>
      <c r="E530" s="1">
        <v>93619</v>
      </c>
      <c r="F530" s="2">
        <v>56141</v>
      </c>
    </row>
    <row r="531" spans="1:6" x14ac:dyDescent="0.25">
      <c r="A531">
        <v>2019</v>
      </c>
      <c r="B531" t="s">
        <v>51</v>
      </c>
      <c r="C531" t="s">
        <v>2</v>
      </c>
      <c r="D531" s="1">
        <v>13677</v>
      </c>
      <c r="E531" s="1">
        <v>171309</v>
      </c>
      <c r="F531" s="2">
        <v>58621</v>
      </c>
    </row>
    <row r="532" spans="1:6" x14ac:dyDescent="0.25">
      <c r="A532">
        <v>2019</v>
      </c>
      <c r="B532" t="s">
        <v>51</v>
      </c>
      <c r="C532" t="s">
        <v>3</v>
      </c>
      <c r="D532" s="1">
        <v>7093</v>
      </c>
      <c r="E532" s="1">
        <v>52538</v>
      </c>
      <c r="F532" s="2">
        <v>49541</v>
      </c>
    </row>
    <row r="533" spans="1:6" x14ac:dyDescent="0.25">
      <c r="A533">
        <v>2019</v>
      </c>
      <c r="B533" t="s">
        <v>51</v>
      </c>
      <c r="C533" t="s">
        <v>4</v>
      </c>
      <c r="D533" s="1">
        <v>84247</v>
      </c>
      <c r="E533" s="1">
        <v>885668</v>
      </c>
      <c r="F533" s="2">
        <v>73343</v>
      </c>
    </row>
    <row r="534" spans="1:6" x14ac:dyDescent="0.25">
      <c r="A534">
        <v>2019</v>
      </c>
      <c r="B534" t="s">
        <v>51</v>
      </c>
      <c r="C534" t="s">
        <v>5</v>
      </c>
      <c r="D534" s="1">
        <v>20430</v>
      </c>
      <c r="E534" s="1">
        <v>178880</v>
      </c>
      <c r="F534" s="2">
        <v>64603</v>
      </c>
    </row>
    <row r="535" spans="1:6" x14ac:dyDescent="0.25">
      <c r="A535">
        <v>2019</v>
      </c>
      <c r="B535" t="s">
        <v>51</v>
      </c>
      <c r="C535" t="s">
        <v>6</v>
      </c>
      <c r="D535" s="1">
        <v>9496</v>
      </c>
      <c r="E535" s="1">
        <v>59731</v>
      </c>
      <c r="F535" s="2">
        <v>72413</v>
      </c>
    </row>
    <row r="536" spans="1:6" x14ac:dyDescent="0.25">
      <c r="A536">
        <v>2019</v>
      </c>
      <c r="B536" t="s">
        <v>51</v>
      </c>
      <c r="C536" t="s">
        <v>7</v>
      </c>
      <c r="D536" s="1">
        <v>3007</v>
      </c>
      <c r="E536" s="1">
        <v>22909</v>
      </c>
      <c r="F536" s="2">
        <v>62481</v>
      </c>
    </row>
    <row r="537" spans="1:6" x14ac:dyDescent="0.25">
      <c r="A537">
        <v>2019</v>
      </c>
      <c r="B537" t="s">
        <v>51</v>
      </c>
      <c r="C537" t="s">
        <v>8</v>
      </c>
      <c r="D537" s="1">
        <v>74711</v>
      </c>
      <c r="E537" s="1">
        <v>563526</v>
      </c>
      <c r="F537" s="2">
        <v>52893</v>
      </c>
    </row>
    <row r="538" spans="1:6" x14ac:dyDescent="0.25">
      <c r="A538">
        <v>2019</v>
      </c>
      <c r="B538" t="s">
        <v>51</v>
      </c>
      <c r="C538" t="s">
        <v>9</v>
      </c>
      <c r="D538" s="1">
        <v>21408</v>
      </c>
      <c r="E538" s="1">
        <v>203951</v>
      </c>
      <c r="F538" s="2">
        <v>63683</v>
      </c>
    </row>
    <row r="539" spans="1:6" x14ac:dyDescent="0.25">
      <c r="A539">
        <v>2019</v>
      </c>
      <c r="B539" t="s">
        <v>51</v>
      </c>
      <c r="C539" t="s">
        <v>10</v>
      </c>
      <c r="D539" s="1">
        <v>8175</v>
      </c>
      <c r="E539" s="1">
        <v>50684</v>
      </c>
      <c r="F539" s="2">
        <v>46258</v>
      </c>
    </row>
    <row r="540" spans="1:6" x14ac:dyDescent="0.25">
      <c r="A540">
        <v>2019</v>
      </c>
      <c r="B540" t="s">
        <v>51</v>
      </c>
      <c r="C540" t="s">
        <v>11</v>
      </c>
      <c r="D540" s="1">
        <v>32686</v>
      </c>
      <c r="E540" s="1">
        <v>227968</v>
      </c>
      <c r="F540" s="2">
        <v>73799</v>
      </c>
    </row>
    <row r="541" spans="1:6" x14ac:dyDescent="0.25">
      <c r="A541">
        <v>2019</v>
      </c>
      <c r="B541" t="s">
        <v>51</v>
      </c>
      <c r="C541" t="s">
        <v>12</v>
      </c>
      <c r="D541" s="1">
        <v>15232</v>
      </c>
      <c r="E541" s="1">
        <v>145851</v>
      </c>
      <c r="F541" s="2">
        <v>60057</v>
      </c>
    </row>
    <row r="542" spans="1:6" x14ac:dyDescent="0.25">
      <c r="A542">
        <v>2019</v>
      </c>
      <c r="B542" t="s">
        <v>51</v>
      </c>
      <c r="C542" t="s">
        <v>13</v>
      </c>
      <c r="D542" s="1">
        <v>9462</v>
      </c>
      <c r="E542" s="1">
        <v>78134</v>
      </c>
      <c r="F542" s="2">
        <v>58962</v>
      </c>
    </row>
    <row r="543" spans="1:6" x14ac:dyDescent="0.25">
      <c r="A543">
        <v>2019</v>
      </c>
      <c r="B543" t="s">
        <v>51</v>
      </c>
      <c r="C543" t="s">
        <v>14</v>
      </c>
      <c r="D543" s="1">
        <v>7399</v>
      </c>
      <c r="E543" s="1">
        <v>63735</v>
      </c>
      <c r="F543" s="2">
        <v>57030</v>
      </c>
    </row>
    <row r="544" spans="1:6" x14ac:dyDescent="0.25">
      <c r="A544">
        <v>2019</v>
      </c>
      <c r="B544" t="s">
        <v>51</v>
      </c>
      <c r="C544" t="s">
        <v>15</v>
      </c>
      <c r="D544" s="1">
        <v>9517</v>
      </c>
      <c r="E544" s="1">
        <v>80463</v>
      </c>
      <c r="F544" s="2">
        <v>55601</v>
      </c>
    </row>
    <row r="545" spans="1:6" x14ac:dyDescent="0.25">
      <c r="A545">
        <v>2019</v>
      </c>
      <c r="B545" t="s">
        <v>51</v>
      </c>
      <c r="C545" t="s">
        <v>16</v>
      </c>
      <c r="D545" s="1">
        <v>10991</v>
      </c>
      <c r="E545" s="1">
        <v>142033</v>
      </c>
      <c r="F545" s="2">
        <v>64940</v>
      </c>
    </row>
    <row r="546" spans="1:6" x14ac:dyDescent="0.25">
      <c r="A546">
        <v>2019</v>
      </c>
      <c r="B546" t="s">
        <v>51</v>
      </c>
      <c r="C546" t="s">
        <v>17</v>
      </c>
      <c r="D546" s="1">
        <v>5605</v>
      </c>
      <c r="E546" s="1">
        <v>29987</v>
      </c>
      <c r="F546" s="2">
        <v>51654</v>
      </c>
    </row>
    <row r="547" spans="1:6" x14ac:dyDescent="0.25">
      <c r="A547">
        <v>2019</v>
      </c>
      <c r="B547" t="s">
        <v>51</v>
      </c>
      <c r="C547" t="s">
        <v>18</v>
      </c>
      <c r="D547" s="1">
        <v>16694</v>
      </c>
      <c r="E547" s="1">
        <v>166132</v>
      </c>
      <c r="F547" s="2">
        <v>67799</v>
      </c>
    </row>
    <row r="548" spans="1:6" x14ac:dyDescent="0.25">
      <c r="A548">
        <v>2019</v>
      </c>
      <c r="B548" t="s">
        <v>51</v>
      </c>
      <c r="C548" t="s">
        <v>19</v>
      </c>
      <c r="D548" s="1">
        <v>21309</v>
      </c>
      <c r="E548" s="1">
        <v>163062</v>
      </c>
      <c r="F548" s="2">
        <v>81436</v>
      </c>
    </row>
    <row r="549" spans="1:6" x14ac:dyDescent="0.25">
      <c r="A549">
        <v>2019</v>
      </c>
      <c r="B549" t="s">
        <v>51</v>
      </c>
      <c r="C549" t="s">
        <v>20</v>
      </c>
      <c r="D549" s="1">
        <v>21106</v>
      </c>
      <c r="E549" s="1">
        <v>173015</v>
      </c>
      <c r="F549" s="2">
        <v>63588</v>
      </c>
    </row>
    <row r="550" spans="1:6" x14ac:dyDescent="0.25">
      <c r="A550">
        <v>2019</v>
      </c>
      <c r="B550" t="s">
        <v>51</v>
      </c>
      <c r="C550" t="s">
        <v>21</v>
      </c>
      <c r="D550" s="1">
        <v>16700</v>
      </c>
      <c r="E550" s="1">
        <v>127092</v>
      </c>
      <c r="F550" s="2">
        <v>69734</v>
      </c>
    </row>
    <row r="551" spans="1:6" x14ac:dyDescent="0.25">
      <c r="A551">
        <v>2019</v>
      </c>
      <c r="B551" t="s">
        <v>51</v>
      </c>
      <c r="C551" t="s">
        <v>22</v>
      </c>
      <c r="D551" s="1">
        <v>5771</v>
      </c>
      <c r="E551" s="1">
        <v>44543</v>
      </c>
      <c r="F551" s="2">
        <v>50925</v>
      </c>
    </row>
    <row r="552" spans="1:6" x14ac:dyDescent="0.25">
      <c r="A552">
        <v>2019</v>
      </c>
      <c r="B552" t="s">
        <v>51</v>
      </c>
      <c r="C552" t="s">
        <v>23</v>
      </c>
      <c r="D552" s="1">
        <v>15133</v>
      </c>
      <c r="E552" s="1">
        <v>126641</v>
      </c>
      <c r="F552" s="2">
        <v>61762</v>
      </c>
    </row>
    <row r="553" spans="1:6" x14ac:dyDescent="0.25">
      <c r="A553">
        <v>2019</v>
      </c>
      <c r="B553" t="s">
        <v>51</v>
      </c>
      <c r="C553" t="s">
        <v>24</v>
      </c>
      <c r="D553" s="1">
        <v>6432</v>
      </c>
      <c r="E553" s="1">
        <v>29914</v>
      </c>
      <c r="F553" s="2">
        <v>53962</v>
      </c>
    </row>
    <row r="554" spans="1:6" x14ac:dyDescent="0.25">
      <c r="A554">
        <v>2019</v>
      </c>
      <c r="B554" t="s">
        <v>51</v>
      </c>
      <c r="C554" t="s">
        <v>25</v>
      </c>
      <c r="D554" s="1">
        <v>7038</v>
      </c>
      <c r="E554" s="1">
        <v>53732</v>
      </c>
      <c r="F554" s="2">
        <v>53794</v>
      </c>
    </row>
    <row r="555" spans="1:6" x14ac:dyDescent="0.25">
      <c r="A555">
        <v>2019</v>
      </c>
      <c r="B555" t="s">
        <v>51</v>
      </c>
      <c r="C555" t="s">
        <v>26</v>
      </c>
      <c r="D555" s="1">
        <v>5852</v>
      </c>
      <c r="E555" s="1">
        <v>95939</v>
      </c>
      <c r="F555" s="2">
        <v>64365</v>
      </c>
    </row>
    <row r="556" spans="1:6" x14ac:dyDescent="0.25">
      <c r="A556">
        <v>2019</v>
      </c>
      <c r="B556" t="s">
        <v>51</v>
      </c>
      <c r="C556" t="s">
        <v>27</v>
      </c>
      <c r="D556" s="1">
        <v>4692</v>
      </c>
      <c r="E556" s="1">
        <v>27825</v>
      </c>
      <c r="F556" s="2">
        <v>64868</v>
      </c>
    </row>
    <row r="557" spans="1:6" x14ac:dyDescent="0.25">
      <c r="A557">
        <v>2019</v>
      </c>
      <c r="B557" t="s">
        <v>51</v>
      </c>
      <c r="C557" t="s">
        <v>28</v>
      </c>
      <c r="D557" s="1">
        <v>22556</v>
      </c>
      <c r="E557" s="1">
        <v>159462</v>
      </c>
      <c r="F557" s="2">
        <v>74644</v>
      </c>
    </row>
    <row r="558" spans="1:6" x14ac:dyDescent="0.25">
      <c r="A558">
        <v>2019</v>
      </c>
      <c r="B558" t="s">
        <v>51</v>
      </c>
      <c r="C558" t="s">
        <v>29</v>
      </c>
      <c r="D558" s="1">
        <v>5571</v>
      </c>
      <c r="E558" s="1">
        <v>50153</v>
      </c>
      <c r="F558" s="2">
        <v>52091</v>
      </c>
    </row>
    <row r="559" spans="1:6" x14ac:dyDescent="0.25">
      <c r="A559">
        <v>2019</v>
      </c>
      <c r="B559" t="s">
        <v>51</v>
      </c>
      <c r="C559" t="s">
        <v>30</v>
      </c>
      <c r="D559" s="1">
        <v>50432</v>
      </c>
      <c r="E559" s="1">
        <v>405650</v>
      </c>
      <c r="F559" s="2">
        <v>75570</v>
      </c>
    </row>
    <row r="560" spans="1:6" x14ac:dyDescent="0.25">
      <c r="A560">
        <v>2019</v>
      </c>
      <c r="B560" t="s">
        <v>51</v>
      </c>
      <c r="C560" t="s">
        <v>31</v>
      </c>
      <c r="D560" s="1">
        <v>27974</v>
      </c>
      <c r="E560" s="1">
        <v>231739</v>
      </c>
      <c r="F560" s="2">
        <v>56974</v>
      </c>
    </row>
    <row r="561" spans="1:6" x14ac:dyDescent="0.25">
      <c r="A561">
        <v>2019</v>
      </c>
      <c r="B561" t="s">
        <v>51</v>
      </c>
      <c r="C561" t="s">
        <v>32</v>
      </c>
      <c r="D561" s="1">
        <v>3692</v>
      </c>
      <c r="E561" s="1">
        <v>27961</v>
      </c>
      <c r="F561" s="2">
        <v>68153</v>
      </c>
    </row>
    <row r="562" spans="1:6" x14ac:dyDescent="0.25">
      <c r="A562">
        <v>2019</v>
      </c>
      <c r="B562" t="s">
        <v>51</v>
      </c>
      <c r="C562" t="s">
        <v>33</v>
      </c>
      <c r="D562" s="1">
        <v>23405</v>
      </c>
      <c r="E562" s="1">
        <v>226563</v>
      </c>
      <c r="F562" s="2">
        <v>62383</v>
      </c>
    </row>
    <row r="563" spans="1:6" x14ac:dyDescent="0.25">
      <c r="A563">
        <v>2019</v>
      </c>
      <c r="B563" t="s">
        <v>51</v>
      </c>
      <c r="C563" t="s">
        <v>34</v>
      </c>
      <c r="D563" s="1">
        <v>9801</v>
      </c>
      <c r="E563" s="1">
        <v>82834</v>
      </c>
      <c r="F563" s="2">
        <v>54435</v>
      </c>
    </row>
    <row r="564" spans="1:6" x14ac:dyDescent="0.25">
      <c r="A564">
        <v>2019</v>
      </c>
      <c r="B564" t="s">
        <v>51</v>
      </c>
      <c r="C564" t="s">
        <v>35</v>
      </c>
      <c r="D564" s="1">
        <v>14626</v>
      </c>
      <c r="E564" s="1">
        <v>108871</v>
      </c>
      <c r="F564" s="2">
        <v>63148</v>
      </c>
    </row>
    <row r="565" spans="1:6" x14ac:dyDescent="0.25">
      <c r="A565">
        <v>2019</v>
      </c>
      <c r="B565" t="s">
        <v>51</v>
      </c>
      <c r="C565" t="s">
        <v>36</v>
      </c>
      <c r="D565" s="1">
        <v>29139</v>
      </c>
      <c r="E565" s="1">
        <v>260895</v>
      </c>
      <c r="F565" s="2">
        <v>68612</v>
      </c>
    </row>
    <row r="566" spans="1:6" x14ac:dyDescent="0.25">
      <c r="A566">
        <v>2019</v>
      </c>
      <c r="B566" t="s">
        <v>51</v>
      </c>
      <c r="C566" t="s">
        <v>37</v>
      </c>
      <c r="D566" s="1">
        <v>3833</v>
      </c>
      <c r="E566" s="1">
        <v>19980</v>
      </c>
      <c r="F566" s="2">
        <v>63414</v>
      </c>
    </row>
    <row r="567" spans="1:6" x14ac:dyDescent="0.25">
      <c r="A567">
        <v>2019</v>
      </c>
      <c r="B567" t="s">
        <v>51</v>
      </c>
      <c r="C567" t="s">
        <v>38</v>
      </c>
      <c r="D567" s="1">
        <v>12956</v>
      </c>
      <c r="E567" s="1">
        <v>107028</v>
      </c>
      <c r="F567" s="2">
        <v>55230</v>
      </c>
    </row>
    <row r="568" spans="1:6" x14ac:dyDescent="0.25">
      <c r="A568">
        <v>2019</v>
      </c>
      <c r="B568" t="s">
        <v>51</v>
      </c>
      <c r="C568" t="s">
        <v>39</v>
      </c>
      <c r="D568" s="1">
        <v>3897</v>
      </c>
      <c r="E568" s="1">
        <v>23609</v>
      </c>
      <c r="F568" s="2">
        <v>50997</v>
      </c>
    </row>
    <row r="569" spans="1:6" x14ac:dyDescent="0.25">
      <c r="A569">
        <v>2019</v>
      </c>
      <c r="B569" t="s">
        <v>51</v>
      </c>
      <c r="C569" t="s">
        <v>40</v>
      </c>
      <c r="D569" s="1">
        <v>12487</v>
      </c>
      <c r="E569" s="1">
        <v>130126</v>
      </c>
      <c r="F569" s="2">
        <v>58777</v>
      </c>
    </row>
    <row r="570" spans="1:6" x14ac:dyDescent="0.25">
      <c r="A570">
        <v>2019</v>
      </c>
      <c r="B570" t="s">
        <v>51</v>
      </c>
      <c r="C570" t="s">
        <v>41</v>
      </c>
      <c r="D570" s="1">
        <v>53248</v>
      </c>
      <c r="E570" s="1">
        <v>774190</v>
      </c>
      <c r="F570" s="2">
        <v>67564</v>
      </c>
    </row>
    <row r="571" spans="1:6" x14ac:dyDescent="0.25">
      <c r="A571">
        <v>2019</v>
      </c>
      <c r="B571" t="s">
        <v>51</v>
      </c>
      <c r="C571" t="s">
        <v>42</v>
      </c>
      <c r="D571" s="1">
        <v>12212</v>
      </c>
      <c r="E571" s="1">
        <v>109486</v>
      </c>
      <c r="F571" s="2">
        <v>53428</v>
      </c>
    </row>
    <row r="572" spans="1:6" x14ac:dyDescent="0.25">
      <c r="A572">
        <v>2019</v>
      </c>
      <c r="B572" t="s">
        <v>51</v>
      </c>
      <c r="C572" t="s">
        <v>43</v>
      </c>
      <c r="D572" s="1">
        <v>2846</v>
      </c>
      <c r="E572" s="1">
        <v>15283</v>
      </c>
      <c r="F572" s="2">
        <v>52585</v>
      </c>
    </row>
    <row r="573" spans="1:6" x14ac:dyDescent="0.25">
      <c r="A573">
        <v>2019</v>
      </c>
      <c r="B573" t="s">
        <v>51</v>
      </c>
      <c r="C573" t="s">
        <v>44</v>
      </c>
      <c r="D573" s="1">
        <v>21468</v>
      </c>
      <c r="E573" s="1">
        <v>202134</v>
      </c>
      <c r="F573" s="2">
        <v>60504</v>
      </c>
    </row>
    <row r="574" spans="1:6" x14ac:dyDescent="0.25">
      <c r="A574">
        <v>2019</v>
      </c>
      <c r="B574" t="s">
        <v>51</v>
      </c>
      <c r="C574" t="s">
        <v>45</v>
      </c>
      <c r="D574" s="1">
        <v>26472</v>
      </c>
      <c r="E574" s="1">
        <v>205717</v>
      </c>
      <c r="F574" s="2">
        <v>67833</v>
      </c>
    </row>
    <row r="575" spans="1:6" x14ac:dyDescent="0.25">
      <c r="A575">
        <v>2019</v>
      </c>
      <c r="B575" t="s">
        <v>51</v>
      </c>
      <c r="C575" t="s">
        <v>46</v>
      </c>
      <c r="D575" s="1">
        <v>4338</v>
      </c>
      <c r="E575" s="1">
        <v>35459</v>
      </c>
      <c r="F575" s="2">
        <v>64460</v>
      </c>
    </row>
    <row r="576" spans="1:6" x14ac:dyDescent="0.25">
      <c r="A576">
        <v>2019</v>
      </c>
      <c r="B576" t="s">
        <v>51</v>
      </c>
      <c r="C576" t="s">
        <v>47</v>
      </c>
      <c r="D576" s="1">
        <v>14823</v>
      </c>
      <c r="E576" s="1">
        <v>124384</v>
      </c>
      <c r="F576" s="2">
        <v>63874</v>
      </c>
    </row>
    <row r="577" spans="1:6" x14ac:dyDescent="0.25">
      <c r="A577">
        <v>2019</v>
      </c>
      <c r="B577" t="s">
        <v>51</v>
      </c>
      <c r="C577" t="s">
        <v>48</v>
      </c>
      <c r="D577" s="1">
        <v>3427</v>
      </c>
      <c r="E577" s="1">
        <v>22875</v>
      </c>
      <c r="F577" s="2">
        <v>57417</v>
      </c>
    </row>
    <row r="578" spans="1:6" x14ac:dyDescent="0.25">
      <c r="A578">
        <v>2019</v>
      </c>
      <c r="B578" t="s">
        <v>52</v>
      </c>
      <c r="C578" t="s">
        <v>1</v>
      </c>
      <c r="D578" s="1">
        <v>5677</v>
      </c>
      <c r="E578" s="1">
        <v>268948</v>
      </c>
      <c r="F578" s="2">
        <v>58532</v>
      </c>
    </row>
    <row r="579" spans="1:6" x14ac:dyDescent="0.25">
      <c r="A579">
        <v>2019</v>
      </c>
      <c r="B579" t="s">
        <v>52</v>
      </c>
      <c r="C579" t="s">
        <v>2</v>
      </c>
      <c r="D579" s="1">
        <v>5157</v>
      </c>
      <c r="E579" s="1">
        <v>177610</v>
      </c>
      <c r="F579" s="2">
        <v>78966</v>
      </c>
    </row>
    <row r="580" spans="1:6" x14ac:dyDescent="0.25">
      <c r="A580">
        <v>2019</v>
      </c>
      <c r="B580" t="s">
        <v>52</v>
      </c>
      <c r="C580" t="s">
        <v>3</v>
      </c>
      <c r="D580" s="1">
        <v>2930</v>
      </c>
      <c r="E580" s="1">
        <v>162214</v>
      </c>
      <c r="F580" s="2">
        <v>49202</v>
      </c>
    </row>
    <row r="581" spans="1:6" x14ac:dyDescent="0.25">
      <c r="A581">
        <v>2019</v>
      </c>
      <c r="B581" t="s">
        <v>52</v>
      </c>
      <c r="C581" t="s">
        <v>4</v>
      </c>
      <c r="D581" s="1">
        <v>44539</v>
      </c>
      <c r="E581" s="1">
        <v>1322455</v>
      </c>
      <c r="F581" s="2">
        <v>98222</v>
      </c>
    </row>
    <row r="582" spans="1:6" x14ac:dyDescent="0.25">
      <c r="A582">
        <v>2019</v>
      </c>
      <c r="B582" t="s">
        <v>52</v>
      </c>
      <c r="C582" t="s">
        <v>5</v>
      </c>
      <c r="D582" s="1">
        <v>5849</v>
      </c>
      <c r="E582" s="1">
        <v>150109</v>
      </c>
      <c r="F582" s="2">
        <v>73935</v>
      </c>
    </row>
    <row r="583" spans="1:6" x14ac:dyDescent="0.25">
      <c r="A583">
        <v>2019</v>
      </c>
      <c r="B583" t="s">
        <v>52</v>
      </c>
      <c r="C583" t="s">
        <v>6</v>
      </c>
      <c r="D583" s="1">
        <v>4405</v>
      </c>
      <c r="E583" s="1">
        <v>161899</v>
      </c>
      <c r="F583" s="2">
        <v>85024</v>
      </c>
    </row>
    <row r="584" spans="1:6" x14ac:dyDescent="0.25">
      <c r="A584">
        <v>2019</v>
      </c>
      <c r="B584" t="s">
        <v>52</v>
      </c>
      <c r="C584" t="s">
        <v>7</v>
      </c>
      <c r="D584">
        <v>663</v>
      </c>
      <c r="E584" s="1">
        <v>27298</v>
      </c>
      <c r="F584" s="2">
        <v>66194</v>
      </c>
    </row>
    <row r="585" spans="1:6" x14ac:dyDescent="0.25">
      <c r="A585">
        <v>2019</v>
      </c>
      <c r="B585" t="s">
        <v>52</v>
      </c>
      <c r="C585" t="s">
        <v>8</v>
      </c>
      <c r="D585" s="1">
        <v>20799</v>
      </c>
      <c r="E585" s="1">
        <v>383956</v>
      </c>
      <c r="F585" s="2">
        <v>63877</v>
      </c>
    </row>
    <row r="586" spans="1:6" x14ac:dyDescent="0.25">
      <c r="A586">
        <v>2019</v>
      </c>
      <c r="B586" t="s">
        <v>52</v>
      </c>
      <c r="C586" t="s">
        <v>9</v>
      </c>
      <c r="D586" s="1">
        <v>10066</v>
      </c>
      <c r="E586" s="1">
        <v>404085</v>
      </c>
      <c r="F586" s="2">
        <v>58246</v>
      </c>
    </row>
    <row r="587" spans="1:6" x14ac:dyDescent="0.25">
      <c r="A587">
        <v>2019</v>
      </c>
      <c r="B587" t="s">
        <v>52</v>
      </c>
      <c r="C587" t="s">
        <v>10</v>
      </c>
      <c r="D587" s="1">
        <v>2680</v>
      </c>
      <c r="E587" s="1">
        <v>68404</v>
      </c>
      <c r="F587" s="2">
        <v>62480</v>
      </c>
    </row>
    <row r="588" spans="1:6" x14ac:dyDescent="0.25">
      <c r="A588">
        <v>2019</v>
      </c>
      <c r="B588" t="s">
        <v>52</v>
      </c>
      <c r="C588" t="s">
        <v>11</v>
      </c>
      <c r="D588" s="1">
        <v>18066</v>
      </c>
      <c r="E588" s="1">
        <v>585894</v>
      </c>
      <c r="F588" s="2">
        <v>72819</v>
      </c>
    </row>
    <row r="589" spans="1:6" x14ac:dyDescent="0.25">
      <c r="A589">
        <v>2019</v>
      </c>
      <c r="B589" t="s">
        <v>52</v>
      </c>
      <c r="C589" t="s">
        <v>12</v>
      </c>
      <c r="D589" s="1">
        <v>9083</v>
      </c>
      <c r="E589" s="1">
        <v>541099</v>
      </c>
      <c r="F589" s="2">
        <v>63320</v>
      </c>
    </row>
    <row r="590" spans="1:6" x14ac:dyDescent="0.25">
      <c r="A590">
        <v>2019</v>
      </c>
      <c r="B590" t="s">
        <v>52</v>
      </c>
      <c r="C590" t="s">
        <v>13</v>
      </c>
      <c r="D590" s="1">
        <v>4132</v>
      </c>
      <c r="E590" s="1">
        <v>226152</v>
      </c>
      <c r="F590" s="2">
        <v>60185</v>
      </c>
    </row>
    <row r="591" spans="1:6" x14ac:dyDescent="0.25">
      <c r="A591">
        <v>2019</v>
      </c>
      <c r="B591" t="s">
        <v>52</v>
      </c>
      <c r="C591" t="s">
        <v>14</v>
      </c>
      <c r="D591" s="1">
        <v>3105</v>
      </c>
      <c r="E591" s="1">
        <v>167196</v>
      </c>
      <c r="F591" s="2">
        <v>59652</v>
      </c>
    </row>
    <row r="592" spans="1:6" x14ac:dyDescent="0.25">
      <c r="A592">
        <v>2019</v>
      </c>
      <c r="B592" t="s">
        <v>52</v>
      </c>
      <c r="C592" t="s">
        <v>15</v>
      </c>
      <c r="D592" s="1">
        <v>4583</v>
      </c>
      <c r="E592" s="1">
        <v>252626</v>
      </c>
      <c r="F592" s="2">
        <v>61167</v>
      </c>
    </row>
    <row r="593" spans="1:6" x14ac:dyDescent="0.25">
      <c r="A593">
        <v>2019</v>
      </c>
      <c r="B593" t="s">
        <v>52</v>
      </c>
      <c r="C593" t="s">
        <v>16</v>
      </c>
      <c r="D593" s="1">
        <v>4453</v>
      </c>
      <c r="E593" s="1">
        <v>137729</v>
      </c>
      <c r="F593" s="2">
        <v>77600</v>
      </c>
    </row>
    <row r="594" spans="1:6" x14ac:dyDescent="0.25">
      <c r="A594">
        <v>2019</v>
      </c>
      <c r="B594" t="s">
        <v>52</v>
      </c>
      <c r="C594" t="s">
        <v>17</v>
      </c>
      <c r="D594" s="1">
        <v>1870</v>
      </c>
      <c r="E594" s="1">
        <v>53047</v>
      </c>
      <c r="F594" s="2">
        <v>57227</v>
      </c>
    </row>
    <row r="595" spans="1:6" x14ac:dyDescent="0.25">
      <c r="A595">
        <v>2019</v>
      </c>
      <c r="B595" t="s">
        <v>52</v>
      </c>
      <c r="C595" t="s">
        <v>18</v>
      </c>
      <c r="D595" s="1">
        <v>4145</v>
      </c>
      <c r="E595" s="1">
        <v>112273</v>
      </c>
      <c r="F595" s="2">
        <v>79016</v>
      </c>
    </row>
    <row r="596" spans="1:6" x14ac:dyDescent="0.25">
      <c r="A596">
        <v>2019</v>
      </c>
      <c r="B596" t="s">
        <v>52</v>
      </c>
      <c r="C596" t="s">
        <v>19</v>
      </c>
      <c r="D596" s="1">
        <v>6682</v>
      </c>
      <c r="E596" s="1">
        <v>244258</v>
      </c>
      <c r="F596" s="2">
        <v>89698</v>
      </c>
    </row>
    <row r="597" spans="1:6" x14ac:dyDescent="0.25">
      <c r="A597">
        <v>2019</v>
      </c>
      <c r="B597" t="s">
        <v>52</v>
      </c>
      <c r="C597" t="s">
        <v>20</v>
      </c>
      <c r="D597" s="1">
        <v>16948</v>
      </c>
      <c r="E597" s="1">
        <v>625676</v>
      </c>
      <c r="F597" s="2">
        <v>68465</v>
      </c>
    </row>
    <row r="598" spans="1:6" x14ac:dyDescent="0.25">
      <c r="A598">
        <v>2019</v>
      </c>
      <c r="B598" t="s">
        <v>52</v>
      </c>
      <c r="C598" t="s">
        <v>21</v>
      </c>
      <c r="D598" s="1">
        <v>8265</v>
      </c>
      <c r="E598" s="1">
        <v>324018</v>
      </c>
      <c r="F598" s="2">
        <v>68082</v>
      </c>
    </row>
    <row r="599" spans="1:6" x14ac:dyDescent="0.25">
      <c r="A599">
        <v>2019</v>
      </c>
      <c r="B599" t="s">
        <v>52</v>
      </c>
      <c r="C599" t="s">
        <v>22</v>
      </c>
      <c r="D599" s="1">
        <v>2396</v>
      </c>
      <c r="E599" s="1">
        <v>146775</v>
      </c>
      <c r="F599" s="2">
        <v>50065</v>
      </c>
    </row>
    <row r="600" spans="1:6" x14ac:dyDescent="0.25">
      <c r="A600">
        <v>2019</v>
      </c>
      <c r="B600" t="s">
        <v>52</v>
      </c>
      <c r="C600" t="s">
        <v>23</v>
      </c>
      <c r="D600" s="1">
        <v>6681</v>
      </c>
      <c r="E600" s="1">
        <v>277104</v>
      </c>
      <c r="F600" s="2">
        <v>59758</v>
      </c>
    </row>
    <row r="601" spans="1:6" x14ac:dyDescent="0.25">
      <c r="A601">
        <v>2019</v>
      </c>
      <c r="B601" t="s">
        <v>52</v>
      </c>
      <c r="C601" t="s">
        <v>24</v>
      </c>
      <c r="D601" s="1">
        <v>1625</v>
      </c>
      <c r="E601" s="1">
        <v>20972</v>
      </c>
      <c r="F601" s="2">
        <v>51666</v>
      </c>
    </row>
    <row r="602" spans="1:6" x14ac:dyDescent="0.25">
      <c r="A602">
        <v>2019</v>
      </c>
      <c r="B602" t="s">
        <v>52</v>
      </c>
      <c r="C602" t="s">
        <v>25</v>
      </c>
      <c r="D602" s="1">
        <v>1974</v>
      </c>
      <c r="E602" s="1">
        <v>99914</v>
      </c>
      <c r="F602" s="2">
        <v>52716</v>
      </c>
    </row>
    <row r="603" spans="1:6" x14ac:dyDescent="0.25">
      <c r="A603">
        <v>2019</v>
      </c>
      <c r="B603" t="s">
        <v>52</v>
      </c>
      <c r="C603" t="s">
        <v>26</v>
      </c>
      <c r="D603" s="1">
        <v>2069</v>
      </c>
      <c r="E603" s="1">
        <v>59279</v>
      </c>
      <c r="F603" s="2">
        <v>59498</v>
      </c>
    </row>
    <row r="604" spans="1:6" x14ac:dyDescent="0.25">
      <c r="A604">
        <v>2019</v>
      </c>
      <c r="B604" t="s">
        <v>52</v>
      </c>
      <c r="C604" t="s">
        <v>27</v>
      </c>
      <c r="D604" s="1">
        <v>2012</v>
      </c>
      <c r="E604" s="1">
        <v>71459</v>
      </c>
      <c r="F604" s="2">
        <v>73007</v>
      </c>
    </row>
    <row r="605" spans="1:6" x14ac:dyDescent="0.25">
      <c r="A605">
        <v>2019</v>
      </c>
      <c r="B605" t="s">
        <v>52</v>
      </c>
      <c r="C605" t="s">
        <v>28</v>
      </c>
      <c r="D605" s="1">
        <v>8994</v>
      </c>
      <c r="E605" s="1">
        <v>249464</v>
      </c>
      <c r="F605" s="2">
        <v>81649</v>
      </c>
    </row>
    <row r="606" spans="1:6" x14ac:dyDescent="0.25">
      <c r="A606">
        <v>2019</v>
      </c>
      <c r="B606" t="s">
        <v>52</v>
      </c>
      <c r="C606" t="s">
        <v>29</v>
      </c>
      <c r="D606" s="1">
        <v>1810</v>
      </c>
      <c r="E606" s="1">
        <v>28514</v>
      </c>
      <c r="F606" s="2">
        <v>55737</v>
      </c>
    </row>
    <row r="607" spans="1:6" x14ac:dyDescent="0.25">
      <c r="A607">
        <v>2019</v>
      </c>
      <c r="B607" t="s">
        <v>52</v>
      </c>
      <c r="C607" t="s">
        <v>30</v>
      </c>
      <c r="D607" s="1">
        <v>16457</v>
      </c>
      <c r="E607" s="1">
        <v>437040</v>
      </c>
      <c r="F607" s="2">
        <v>69154</v>
      </c>
    </row>
    <row r="608" spans="1:6" x14ac:dyDescent="0.25">
      <c r="A608">
        <v>2019</v>
      </c>
      <c r="B608" t="s">
        <v>52</v>
      </c>
      <c r="C608" t="s">
        <v>31</v>
      </c>
      <c r="D608" s="1">
        <v>10247</v>
      </c>
      <c r="E608" s="1">
        <v>477086</v>
      </c>
      <c r="F608" s="2">
        <v>61095</v>
      </c>
    </row>
    <row r="609" spans="1:6" x14ac:dyDescent="0.25">
      <c r="A609">
        <v>2019</v>
      </c>
      <c r="B609" t="s">
        <v>52</v>
      </c>
      <c r="C609" t="s">
        <v>32</v>
      </c>
      <c r="D609">
        <v>808</v>
      </c>
      <c r="E609" s="1">
        <v>26471</v>
      </c>
      <c r="F609" s="2">
        <v>55179</v>
      </c>
    </row>
    <row r="610" spans="1:6" x14ac:dyDescent="0.25">
      <c r="A610">
        <v>2019</v>
      </c>
      <c r="B610" t="s">
        <v>52</v>
      </c>
      <c r="C610" t="s">
        <v>33</v>
      </c>
      <c r="D610" s="1">
        <v>15486</v>
      </c>
      <c r="E610" s="1">
        <v>700786</v>
      </c>
      <c r="F610" s="2">
        <v>62878</v>
      </c>
    </row>
    <row r="611" spans="1:6" x14ac:dyDescent="0.25">
      <c r="A611">
        <v>2019</v>
      </c>
      <c r="B611" t="s">
        <v>52</v>
      </c>
      <c r="C611" t="s">
        <v>34</v>
      </c>
      <c r="D611" s="1">
        <v>4213</v>
      </c>
      <c r="E611" s="1">
        <v>140812</v>
      </c>
      <c r="F611" s="2">
        <v>59951</v>
      </c>
    </row>
    <row r="612" spans="1:6" x14ac:dyDescent="0.25">
      <c r="A612">
        <v>2019</v>
      </c>
      <c r="B612" t="s">
        <v>52</v>
      </c>
      <c r="C612" t="s">
        <v>35</v>
      </c>
      <c r="D612" s="1">
        <v>6396</v>
      </c>
      <c r="E612" s="1">
        <v>197626</v>
      </c>
      <c r="F612" s="2">
        <v>71436</v>
      </c>
    </row>
    <row r="613" spans="1:6" x14ac:dyDescent="0.25">
      <c r="A613">
        <v>2019</v>
      </c>
      <c r="B613" t="s">
        <v>52</v>
      </c>
      <c r="C613" t="s">
        <v>36</v>
      </c>
      <c r="D613" s="1">
        <v>14432</v>
      </c>
      <c r="E613" s="1">
        <v>574751</v>
      </c>
      <c r="F613" s="2">
        <v>64231</v>
      </c>
    </row>
    <row r="614" spans="1:6" x14ac:dyDescent="0.25">
      <c r="A614">
        <v>2019</v>
      </c>
      <c r="B614" t="s">
        <v>52</v>
      </c>
      <c r="C614" t="s">
        <v>37</v>
      </c>
      <c r="D614" s="1">
        <v>1636</v>
      </c>
      <c r="E614" s="1">
        <v>39736</v>
      </c>
      <c r="F614" s="2">
        <v>60286</v>
      </c>
    </row>
    <row r="615" spans="1:6" x14ac:dyDescent="0.25">
      <c r="A615">
        <v>2019</v>
      </c>
      <c r="B615" t="s">
        <v>52</v>
      </c>
      <c r="C615" t="s">
        <v>38</v>
      </c>
      <c r="D615" s="1">
        <v>6414</v>
      </c>
      <c r="E615" s="1">
        <v>258252</v>
      </c>
      <c r="F615" s="2">
        <v>60850</v>
      </c>
    </row>
    <row r="616" spans="1:6" x14ac:dyDescent="0.25">
      <c r="A616">
        <v>2019</v>
      </c>
      <c r="B616" t="s">
        <v>52</v>
      </c>
      <c r="C616" t="s">
        <v>39</v>
      </c>
      <c r="D616" s="1">
        <v>1067</v>
      </c>
      <c r="E616" s="1">
        <v>44972</v>
      </c>
      <c r="F616" s="2">
        <v>50219</v>
      </c>
    </row>
    <row r="617" spans="1:6" x14ac:dyDescent="0.25">
      <c r="A617">
        <v>2019</v>
      </c>
      <c r="B617" t="s">
        <v>52</v>
      </c>
      <c r="C617" t="s">
        <v>40</v>
      </c>
      <c r="D617" s="1">
        <v>7272</v>
      </c>
      <c r="E617" s="1">
        <v>354961</v>
      </c>
      <c r="F617" s="2">
        <v>60305</v>
      </c>
    </row>
    <row r="618" spans="1:6" x14ac:dyDescent="0.25">
      <c r="A618">
        <v>2019</v>
      </c>
      <c r="B618" t="s">
        <v>52</v>
      </c>
      <c r="C618" t="s">
        <v>41</v>
      </c>
      <c r="D618" s="1">
        <v>25577</v>
      </c>
      <c r="E618" s="1">
        <v>905953</v>
      </c>
      <c r="F618" s="2">
        <v>79766</v>
      </c>
    </row>
    <row r="619" spans="1:6" x14ac:dyDescent="0.25">
      <c r="A619">
        <v>2019</v>
      </c>
      <c r="B619" t="s">
        <v>52</v>
      </c>
      <c r="C619" t="s">
        <v>42</v>
      </c>
      <c r="D619" s="1">
        <v>4547</v>
      </c>
      <c r="E619" s="1">
        <v>136085</v>
      </c>
      <c r="F619" s="2">
        <v>59426</v>
      </c>
    </row>
    <row r="620" spans="1:6" x14ac:dyDescent="0.25">
      <c r="A620">
        <v>2019</v>
      </c>
      <c r="B620" t="s">
        <v>52</v>
      </c>
      <c r="C620" t="s">
        <v>43</v>
      </c>
      <c r="D620" s="1">
        <v>1108</v>
      </c>
      <c r="E620" s="1">
        <v>30091</v>
      </c>
      <c r="F620" s="2">
        <v>60807</v>
      </c>
    </row>
    <row r="621" spans="1:6" x14ac:dyDescent="0.25">
      <c r="A621">
        <v>2019</v>
      </c>
      <c r="B621" t="s">
        <v>52</v>
      </c>
      <c r="C621" t="s">
        <v>44</v>
      </c>
      <c r="D621" s="1">
        <v>6864</v>
      </c>
      <c r="E621" s="1">
        <v>242160</v>
      </c>
      <c r="F621" s="2">
        <v>61341</v>
      </c>
    </row>
    <row r="622" spans="1:6" x14ac:dyDescent="0.25">
      <c r="A622">
        <v>2019</v>
      </c>
      <c r="B622" t="s">
        <v>52</v>
      </c>
      <c r="C622" t="s">
        <v>45</v>
      </c>
      <c r="D622" s="1">
        <v>7824</v>
      </c>
      <c r="E622" s="1">
        <v>290326</v>
      </c>
      <c r="F622" s="2">
        <v>81228</v>
      </c>
    </row>
    <row r="623" spans="1:6" x14ac:dyDescent="0.25">
      <c r="A623">
        <v>2019</v>
      </c>
      <c r="B623" t="s">
        <v>52</v>
      </c>
      <c r="C623" t="s">
        <v>46</v>
      </c>
      <c r="D623" s="1">
        <v>1251</v>
      </c>
      <c r="E623" s="1">
        <v>46979</v>
      </c>
      <c r="F623" s="2">
        <v>61074</v>
      </c>
    </row>
    <row r="624" spans="1:6" x14ac:dyDescent="0.25">
      <c r="A624">
        <v>2019</v>
      </c>
      <c r="B624" t="s">
        <v>52</v>
      </c>
      <c r="C624" t="s">
        <v>47</v>
      </c>
      <c r="D624" s="1">
        <v>9333</v>
      </c>
      <c r="E624" s="1">
        <v>483196</v>
      </c>
      <c r="F624" s="2">
        <v>59083</v>
      </c>
    </row>
    <row r="625" spans="1:6" x14ac:dyDescent="0.25">
      <c r="A625">
        <v>2019</v>
      </c>
      <c r="B625" t="s">
        <v>52</v>
      </c>
      <c r="C625" t="s">
        <v>48</v>
      </c>
      <c r="D625">
        <v>615</v>
      </c>
      <c r="E625" s="1">
        <v>10043</v>
      </c>
      <c r="F625" s="2">
        <v>68738</v>
      </c>
    </row>
    <row r="626" spans="1:6" x14ac:dyDescent="0.25">
      <c r="A626">
        <v>2019</v>
      </c>
      <c r="B626" t="s">
        <v>54</v>
      </c>
      <c r="C626" t="s">
        <v>1</v>
      </c>
      <c r="D626" s="1">
        <v>32423</v>
      </c>
      <c r="E626" s="1">
        <v>380193</v>
      </c>
      <c r="F626" s="2">
        <v>43426</v>
      </c>
    </row>
    <row r="627" spans="1:6" x14ac:dyDescent="0.25">
      <c r="A627">
        <v>2019</v>
      </c>
      <c r="B627" t="s">
        <v>54</v>
      </c>
      <c r="C627" t="s">
        <v>2</v>
      </c>
      <c r="D627" s="1">
        <v>33190</v>
      </c>
      <c r="E627" s="1">
        <v>541793</v>
      </c>
      <c r="F627" s="2">
        <v>48023</v>
      </c>
    </row>
    <row r="628" spans="1:6" x14ac:dyDescent="0.25">
      <c r="A628">
        <v>2019</v>
      </c>
      <c r="B628" t="s">
        <v>54</v>
      </c>
      <c r="C628" t="s">
        <v>3</v>
      </c>
      <c r="D628" s="1">
        <v>21821</v>
      </c>
      <c r="E628" s="1">
        <v>248631</v>
      </c>
      <c r="F628" s="2">
        <v>42897</v>
      </c>
    </row>
    <row r="629" spans="1:6" x14ac:dyDescent="0.25">
      <c r="A629">
        <v>2019</v>
      </c>
      <c r="B629" t="s">
        <v>54</v>
      </c>
      <c r="C629" t="s">
        <v>4</v>
      </c>
      <c r="D629" s="1">
        <v>198955</v>
      </c>
      <c r="E629" s="1">
        <v>3042089</v>
      </c>
      <c r="F629" s="2">
        <v>54908</v>
      </c>
    </row>
    <row r="630" spans="1:6" x14ac:dyDescent="0.25">
      <c r="A630">
        <v>2019</v>
      </c>
      <c r="B630" t="s">
        <v>54</v>
      </c>
      <c r="C630" t="s">
        <v>5</v>
      </c>
      <c r="D630" s="1">
        <v>36041</v>
      </c>
      <c r="E630" s="1">
        <v>474011</v>
      </c>
      <c r="F630" s="2">
        <v>52675</v>
      </c>
    </row>
    <row r="631" spans="1:6" x14ac:dyDescent="0.25">
      <c r="A631">
        <v>2019</v>
      </c>
      <c r="B631" t="s">
        <v>54</v>
      </c>
      <c r="C631" t="s">
        <v>6</v>
      </c>
      <c r="D631" s="1">
        <v>24868</v>
      </c>
      <c r="E631" s="1">
        <v>291966</v>
      </c>
      <c r="F631" s="2">
        <v>52540</v>
      </c>
    </row>
    <row r="632" spans="1:6" x14ac:dyDescent="0.25">
      <c r="A632">
        <v>2019</v>
      </c>
      <c r="B632" t="s">
        <v>54</v>
      </c>
      <c r="C632" t="s">
        <v>7</v>
      </c>
      <c r="D632" s="1">
        <v>7005</v>
      </c>
      <c r="E632" s="1">
        <v>79487</v>
      </c>
      <c r="F632" s="2">
        <v>42440</v>
      </c>
    </row>
    <row r="633" spans="1:6" x14ac:dyDescent="0.25">
      <c r="A633">
        <v>2019</v>
      </c>
      <c r="B633" t="s">
        <v>54</v>
      </c>
      <c r="C633" t="s">
        <v>8</v>
      </c>
      <c r="D633" s="1">
        <v>140278</v>
      </c>
      <c r="E633" s="1">
        <v>1799930</v>
      </c>
      <c r="F633" s="2">
        <v>46232</v>
      </c>
    </row>
    <row r="634" spans="1:6" x14ac:dyDescent="0.25">
      <c r="A634">
        <v>2019</v>
      </c>
      <c r="B634" t="s">
        <v>54</v>
      </c>
      <c r="C634" t="s">
        <v>9</v>
      </c>
      <c r="D634" s="1">
        <v>61774</v>
      </c>
      <c r="E634" s="1">
        <v>938063</v>
      </c>
      <c r="F634" s="2">
        <v>49817</v>
      </c>
    </row>
    <row r="635" spans="1:6" x14ac:dyDescent="0.25">
      <c r="A635">
        <v>2019</v>
      </c>
      <c r="B635" t="s">
        <v>54</v>
      </c>
      <c r="C635" t="s">
        <v>10</v>
      </c>
      <c r="D635" s="1">
        <v>11892</v>
      </c>
      <c r="E635" s="1">
        <v>142186</v>
      </c>
      <c r="F635" s="2">
        <v>41533</v>
      </c>
    </row>
    <row r="636" spans="1:6" x14ac:dyDescent="0.25">
      <c r="A636">
        <v>2019</v>
      </c>
      <c r="B636" t="s">
        <v>54</v>
      </c>
      <c r="C636" t="s">
        <v>11</v>
      </c>
      <c r="D636" s="1">
        <v>78822</v>
      </c>
      <c r="E636" s="1">
        <v>1187941</v>
      </c>
      <c r="F636" s="2">
        <v>53573</v>
      </c>
    </row>
    <row r="637" spans="1:6" x14ac:dyDescent="0.25">
      <c r="A637">
        <v>2019</v>
      </c>
      <c r="B637" t="s">
        <v>54</v>
      </c>
      <c r="C637" t="s">
        <v>12</v>
      </c>
      <c r="D637" s="1">
        <v>40283</v>
      </c>
      <c r="E637" s="1">
        <v>594348</v>
      </c>
      <c r="F637" s="2">
        <v>43345</v>
      </c>
    </row>
    <row r="638" spans="1:6" x14ac:dyDescent="0.25">
      <c r="A638">
        <v>2019</v>
      </c>
      <c r="B638" t="s">
        <v>54</v>
      </c>
      <c r="C638" t="s">
        <v>13</v>
      </c>
      <c r="D638" s="1">
        <v>23557</v>
      </c>
      <c r="E638" s="1">
        <v>307822</v>
      </c>
      <c r="F638" s="2">
        <v>41407</v>
      </c>
    </row>
    <row r="639" spans="1:6" x14ac:dyDescent="0.25">
      <c r="A639">
        <v>2019</v>
      </c>
      <c r="B639" t="s">
        <v>54</v>
      </c>
      <c r="C639" t="s">
        <v>14</v>
      </c>
      <c r="D639" s="1">
        <v>19844</v>
      </c>
      <c r="E639" s="1">
        <v>262383</v>
      </c>
      <c r="F639" s="2">
        <v>43539</v>
      </c>
    </row>
    <row r="640" spans="1:6" x14ac:dyDescent="0.25">
      <c r="A640">
        <v>2019</v>
      </c>
      <c r="B640" t="s">
        <v>54</v>
      </c>
      <c r="C640" t="s">
        <v>15</v>
      </c>
      <c r="D640" s="1">
        <v>27892</v>
      </c>
      <c r="E640" s="1">
        <v>401804</v>
      </c>
      <c r="F640" s="2">
        <v>44163</v>
      </c>
    </row>
    <row r="641" spans="1:6" x14ac:dyDescent="0.25">
      <c r="A641">
        <v>2019</v>
      </c>
      <c r="B641" t="s">
        <v>54</v>
      </c>
      <c r="C641" t="s">
        <v>16</v>
      </c>
      <c r="D641" s="1">
        <v>30876</v>
      </c>
      <c r="E641" s="1">
        <v>376026</v>
      </c>
      <c r="F641" s="2">
        <v>43579</v>
      </c>
    </row>
    <row r="642" spans="1:6" x14ac:dyDescent="0.25">
      <c r="A642">
        <v>2019</v>
      </c>
      <c r="B642" t="s">
        <v>54</v>
      </c>
      <c r="C642" t="s">
        <v>17</v>
      </c>
      <c r="D642" s="1">
        <v>10676</v>
      </c>
      <c r="E642" s="1">
        <v>117746</v>
      </c>
      <c r="F642" s="2">
        <v>39115</v>
      </c>
    </row>
    <row r="643" spans="1:6" x14ac:dyDescent="0.25">
      <c r="A643">
        <v>2019</v>
      </c>
      <c r="B643" t="s">
        <v>54</v>
      </c>
      <c r="C643" t="s">
        <v>18</v>
      </c>
      <c r="D643" s="1">
        <v>32640</v>
      </c>
      <c r="E643" s="1">
        <v>463647</v>
      </c>
      <c r="F643" s="2">
        <v>47503</v>
      </c>
    </row>
    <row r="644" spans="1:6" x14ac:dyDescent="0.25">
      <c r="A644">
        <v>2019</v>
      </c>
      <c r="B644" t="s">
        <v>54</v>
      </c>
      <c r="C644" t="s">
        <v>19</v>
      </c>
      <c r="D644" s="1">
        <v>41620</v>
      </c>
      <c r="E644" s="1">
        <v>577282</v>
      </c>
      <c r="F644" s="2">
        <v>55423</v>
      </c>
    </row>
    <row r="645" spans="1:6" x14ac:dyDescent="0.25">
      <c r="A645">
        <v>2019</v>
      </c>
      <c r="B645" t="s">
        <v>54</v>
      </c>
      <c r="C645" t="s">
        <v>20</v>
      </c>
      <c r="D645" s="1">
        <v>55150</v>
      </c>
      <c r="E645" s="1">
        <v>791177</v>
      </c>
      <c r="F645" s="2">
        <v>48357</v>
      </c>
    </row>
    <row r="646" spans="1:6" x14ac:dyDescent="0.25">
      <c r="A646">
        <v>2019</v>
      </c>
      <c r="B646" t="s">
        <v>54</v>
      </c>
      <c r="C646" t="s">
        <v>21</v>
      </c>
      <c r="D646" s="1">
        <v>37323</v>
      </c>
      <c r="E646" s="1">
        <v>525857</v>
      </c>
      <c r="F646" s="2">
        <v>50523</v>
      </c>
    </row>
    <row r="647" spans="1:6" x14ac:dyDescent="0.25">
      <c r="A647">
        <v>2019</v>
      </c>
      <c r="B647" t="s">
        <v>54</v>
      </c>
      <c r="C647" t="s">
        <v>22</v>
      </c>
      <c r="D647" s="1">
        <v>19568</v>
      </c>
      <c r="E647" s="1">
        <v>229039</v>
      </c>
      <c r="F647" s="2">
        <v>37621</v>
      </c>
    </row>
    <row r="648" spans="1:6" x14ac:dyDescent="0.25">
      <c r="A648">
        <v>2019</v>
      </c>
      <c r="B648" t="s">
        <v>54</v>
      </c>
      <c r="C648" t="s">
        <v>23</v>
      </c>
      <c r="D648" s="1">
        <v>39400</v>
      </c>
      <c r="E648" s="1">
        <v>536753</v>
      </c>
      <c r="F648" s="2">
        <v>43646</v>
      </c>
    </row>
    <row r="649" spans="1:6" x14ac:dyDescent="0.25">
      <c r="A649">
        <v>2019</v>
      </c>
      <c r="B649" t="s">
        <v>54</v>
      </c>
      <c r="C649" t="s">
        <v>24</v>
      </c>
      <c r="D649" s="1">
        <v>9112</v>
      </c>
      <c r="E649" s="1">
        <v>90946</v>
      </c>
      <c r="F649" s="2">
        <v>40937</v>
      </c>
    </row>
    <row r="650" spans="1:6" x14ac:dyDescent="0.25">
      <c r="A650">
        <v>2019</v>
      </c>
      <c r="B650" t="s">
        <v>54</v>
      </c>
      <c r="C650" t="s">
        <v>25</v>
      </c>
      <c r="D650" s="1">
        <v>14969</v>
      </c>
      <c r="E650" s="1">
        <v>188094</v>
      </c>
      <c r="F650" s="2">
        <v>41557</v>
      </c>
    </row>
    <row r="651" spans="1:6" x14ac:dyDescent="0.25">
      <c r="A651">
        <v>2019</v>
      </c>
      <c r="B651" t="s">
        <v>54</v>
      </c>
      <c r="C651" t="s">
        <v>26</v>
      </c>
      <c r="D651" s="1">
        <v>15866</v>
      </c>
      <c r="E651" s="1">
        <v>261018</v>
      </c>
      <c r="F651" s="2">
        <v>45452</v>
      </c>
    </row>
    <row r="652" spans="1:6" x14ac:dyDescent="0.25">
      <c r="A652">
        <v>2019</v>
      </c>
      <c r="B652" t="s">
        <v>54</v>
      </c>
      <c r="C652" t="s">
        <v>27</v>
      </c>
      <c r="D652" s="1">
        <v>12448</v>
      </c>
      <c r="E652" s="1">
        <v>139278</v>
      </c>
      <c r="F652" s="2">
        <v>49409</v>
      </c>
    </row>
    <row r="653" spans="1:6" x14ac:dyDescent="0.25">
      <c r="A653">
        <v>2019</v>
      </c>
      <c r="B653" t="s">
        <v>54</v>
      </c>
      <c r="C653" t="s">
        <v>28</v>
      </c>
      <c r="D653" s="1">
        <v>54227</v>
      </c>
      <c r="E653" s="1">
        <v>876452</v>
      </c>
      <c r="F653" s="2">
        <v>55204</v>
      </c>
    </row>
    <row r="654" spans="1:6" x14ac:dyDescent="0.25">
      <c r="A654">
        <v>2019</v>
      </c>
      <c r="B654" t="s">
        <v>54</v>
      </c>
      <c r="C654" t="s">
        <v>29</v>
      </c>
      <c r="D654" s="1">
        <v>10974</v>
      </c>
      <c r="E654" s="1">
        <v>135131</v>
      </c>
      <c r="F654" s="2">
        <v>39275</v>
      </c>
    </row>
    <row r="655" spans="1:6" x14ac:dyDescent="0.25">
      <c r="A655">
        <v>2019</v>
      </c>
      <c r="B655" t="s">
        <v>54</v>
      </c>
      <c r="C655" t="s">
        <v>30</v>
      </c>
      <c r="D655" s="1">
        <v>120950</v>
      </c>
      <c r="E655" s="1">
        <v>1543991</v>
      </c>
      <c r="F655" s="2">
        <v>53710</v>
      </c>
    </row>
    <row r="656" spans="1:6" x14ac:dyDescent="0.25">
      <c r="A656">
        <v>2019</v>
      </c>
      <c r="B656" t="s">
        <v>54</v>
      </c>
      <c r="C656" t="s">
        <v>31</v>
      </c>
      <c r="D656" s="1">
        <v>62397</v>
      </c>
      <c r="E656" s="1">
        <v>846177</v>
      </c>
      <c r="F656" s="2">
        <v>44579</v>
      </c>
    </row>
    <row r="657" spans="1:6" x14ac:dyDescent="0.25">
      <c r="A657">
        <v>2019</v>
      </c>
      <c r="B657" t="s">
        <v>54</v>
      </c>
      <c r="C657" t="s">
        <v>32</v>
      </c>
      <c r="D657" s="1">
        <v>7738</v>
      </c>
      <c r="E657" s="1">
        <v>91333</v>
      </c>
      <c r="F657" s="2">
        <v>51925</v>
      </c>
    </row>
    <row r="658" spans="1:6" x14ac:dyDescent="0.25">
      <c r="A658">
        <v>2019</v>
      </c>
      <c r="B658" t="s">
        <v>54</v>
      </c>
      <c r="C658" t="s">
        <v>33</v>
      </c>
      <c r="D658" s="1">
        <v>68958</v>
      </c>
      <c r="E658" s="1">
        <v>1021890</v>
      </c>
      <c r="F658" s="2">
        <v>45569</v>
      </c>
    </row>
    <row r="659" spans="1:6" x14ac:dyDescent="0.25">
      <c r="A659">
        <v>2019</v>
      </c>
      <c r="B659" t="s">
        <v>54</v>
      </c>
      <c r="C659" t="s">
        <v>34</v>
      </c>
      <c r="D659" s="1">
        <v>23883</v>
      </c>
      <c r="E659" s="1">
        <v>300268</v>
      </c>
      <c r="F659" s="2">
        <v>43049</v>
      </c>
    </row>
    <row r="660" spans="1:6" x14ac:dyDescent="0.25">
      <c r="A660">
        <v>2019</v>
      </c>
      <c r="B660" t="s">
        <v>54</v>
      </c>
      <c r="C660" t="s">
        <v>35</v>
      </c>
      <c r="D660" s="1">
        <v>26460</v>
      </c>
      <c r="E660" s="1">
        <v>354168</v>
      </c>
      <c r="F660" s="2">
        <v>45879</v>
      </c>
    </row>
    <row r="661" spans="1:6" x14ac:dyDescent="0.25">
      <c r="A661">
        <v>2019</v>
      </c>
      <c r="B661" t="s">
        <v>54</v>
      </c>
      <c r="C661" t="s">
        <v>36</v>
      </c>
      <c r="D661" s="1">
        <v>74684</v>
      </c>
      <c r="E661" s="1">
        <v>1117033</v>
      </c>
      <c r="F661" s="2">
        <v>46296</v>
      </c>
    </row>
    <row r="662" spans="1:6" x14ac:dyDescent="0.25">
      <c r="A662">
        <v>2019</v>
      </c>
      <c r="B662" t="s">
        <v>54</v>
      </c>
      <c r="C662" t="s">
        <v>37</v>
      </c>
      <c r="D662" s="1">
        <v>7648</v>
      </c>
      <c r="E662" s="1">
        <v>76672</v>
      </c>
      <c r="F662" s="2">
        <v>45232</v>
      </c>
    </row>
    <row r="663" spans="1:6" x14ac:dyDescent="0.25">
      <c r="A663">
        <v>2019</v>
      </c>
      <c r="B663" t="s">
        <v>54</v>
      </c>
      <c r="C663" t="s">
        <v>38</v>
      </c>
      <c r="D663" s="1">
        <v>31073</v>
      </c>
      <c r="E663" s="1">
        <v>406455</v>
      </c>
      <c r="F663" s="2">
        <v>41048</v>
      </c>
    </row>
    <row r="664" spans="1:6" x14ac:dyDescent="0.25">
      <c r="A664">
        <v>2019</v>
      </c>
      <c r="B664" t="s">
        <v>54</v>
      </c>
      <c r="C664" t="s">
        <v>39</v>
      </c>
      <c r="D664" s="1">
        <v>8027</v>
      </c>
      <c r="E664" s="1">
        <v>85125</v>
      </c>
      <c r="F664" s="2">
        <v>40980</v>
      </c>
    </row>
    <row r="665" spans="1:6" x14ac:dyDescent="0.25">
      <c r="A665">
        <v>2019</v>
      </c>
      <c r="B665" t="s">
        <v>54</v>
      </c>
      <c r="C665" t="s">
        <v>40</v>
      </c>
      <c r="D665" s="1">
        <v>40380</v>
      </c>
      <c r="E665" s="1">
        <v>633819</v>
      </c>
      <c r="F665" s="2">
        <v>46991</v>
      </c>
    </row>
    <row r="666" spans="1:6" x14ac:dyDescent="0.25">
      <c r="A666">
        <v>2019</v>
      </c>
      <c r="B666" t="s">
        <v>54</v>
      </c>
      <c r="C666" t="s">
        <v>41</v>
      </c>
      <c r="D666" s="1">
        <v>150310</v>
      </c>
      <c r="E666" s="1">
        <v>2496193</v>
      </c>
      <c r="F666" s="2">
        <v>54323</v>
      </c>
    </row>
    <row r="667" spans="1:6" x14ac:dyDescent="0.25">
      <c r="A667">
        <v>2019</v>
      </c>
      <c r="B667" t="s">
        <v>54</v>
      </c>
      <c r="C667" t="s">
        <v>42</v>
      </c>
      <c r="D667" s="1">
        <v>20066</v>
      </c>
      <c r="E667" s="1">
        <v>289140</v>
      </c>
      <c r="F667" s="2">
        <v>45785</v>
      </c>
    </row>
    <row r="668" spans="1:6" x14ac:dyDescent="0.25">
      <c r="A668">
        <v>2019</v>
      </c>
      <c r="B668" t="s">
        <v>54</v>
      </c>
      <c r="C668" t="s">
        <v>43</v>
      </c>
      <c r="D668" s="1">
        <v>5040</v>
      </c>
      <c r="E668" s="1">
        <v>53817</v>
      </c>
      <c r="F668" s="2">
        <v>41456</v>
      </c>
    </row>
    <row r="669" spans="1:6" x14ac:dyDescent="0.25">
      <c r="A669">
        <v>2019</v>
      </c>
      <c r="B669" t="s">
        <v>54</v>
      </c>
      <c r="C669" t="s">
        <v>44</v>
      </c>
      <c r="D669" s="1">
        <v>42839</v>
      </c>
      <c r="E669" s="1">
        <v>650148</v>
      </c>
      <c r="F669" s="2">
        <v>45486</v>
      </c>
    </row>
    <row r="670" spans="1:6" x14ac:dyDescent="0.25">
      <c r="A670">
        <v>2019</v>
      </c>
      <c r="B670" t="s">
        <v>54</v>
      </c>
      <c r="C670" t="s">
        <v>45</v>
      </c>
      <c r="D670" s="1">
        <v>38692</v>
      </c>
      <c r="E670" s="1">
        <v>628543</v>
      </c>
      <c r="F670" s="2">
        <v>67312</v>
      </c>
    </row>
    <row r="671" spans="1:6" x14ac:dyDescent="0.25">
      <c r="A671">
        <v>2019</v>
      </c>
      <c r="B671" t="s">
        <v>54</v>
      </c>
      <c r="C671" t="s">
        <v>46</v>
      </c>
      <c r="D671" s="1">
        <v>10709</v>
      </c>
      <c r="E671" s="1">
        <v>125470</v>
      </c>
      <c r="F671" s="2">
        <v>40148</v>
      </c>
    </row>
    <row r="672" spans="1:6" x14ac:dyDescent="0.25">
      <c r="A672">
        <v>2019</v>
      </c>
      <c r="B672" t="s">
        <v>54</v>
      </c>
      <c r="C672" t="s">
        <v>47</v>
      </c>
      <c r="D672" s="1">
        <v>36253</v>
      </c>
      <c r="E672" s="1">
        <v>533175</v>
      </c>
      <c r="F672" s="2">
        <v>42647</v>
      </c>
    </row>
    <row r="673" spans="1:6" x14ac:dyDescent="0.25">
      <c r="A673">
        <v>2019</v>
      </c>
      <c r="B673" t="s">
        <v>54</v>
      </c>
      <c r="C673" t="s">
        <v>48</v>
      </c>
      <c r="D673" s="1">
        <v>4819</v>
      </c>
      <c r="E673" s="1">
        <v>49901</v>
      </c>
      <c r="F673" s="2">
        <v>44408</v>
      </c>
    </row>
    <row r="674" spans="1:6" x14ac:dyDescent="0.25">
      <c r="A674">
        <v>2019</v>
      </c>
      <c r="B674" t="s">
        <v>53</v>
      </c>
      <c r="C674" t="s">
        <v>1</v>
      </c>
      <c r="D674" s="1">
        <v>2309</v>
      </c>
      <c r="E674" s="1">
        <v>21296</v>
      </c>
      <c r="F674" s="2">
        <v>62845</v>
      </c>
    </row>
    <row r="675" spans="1:6" x14ac:dyDescent="0.25">
      <c r="A675">
        <v>2019</v>
      </c>
      <c r="B675" t="s">
        <v>53</v>
      </c>
      <c r="C675" t="s">
        <v>2</v>
      </c>
      <c r="D675" s="1">
        <v>3691</v>
      </c>
      <c r="E675" s="1">
        <v>49188</v>
      </c>
      <c r="F675" s="2">
        <v>77822</v>
      </c>
    </row>
    <row r="676" spans="1:6" x14ac:dyDescent="0.25">
      <c r="A676">
        <v>2019</v>
      </c>
      <c r="B676" t="s">
        <v>53</v>
      </c>
      <c r="C676" t="s">
        <v>3</v>
      </c>
      <c r="D676" s="1">
        <v>1303</v>
      </c>
      <c r="E676" s="1">
        <v>10974</v>
      </c>
      <c r="F676" s="2">
        <v>57981</v>
      </c>
    </row>
    <row r="677" spans="1:6" x14ac:dyDescent="0.25">
      <c r="A677">
        <v>2019</v>
      </c>
      <c r="B677" t="s">
        <v>53</v>
      </c>
      <c r="C677" t="s">
        <v>4</v>
      </c>
      <c r="D677" s="1">
        <v>28529</v>
      </c>
      <c r="E677" s="1">
        <v>550084</v>
      </c>
      <c r="F677" s="2">
        <v>191278</v>
      </c>
    </row>
    <row r="678" spans="1:6" x14ac:dyDescent="0.25">
      <c r="A678">
        <v>2019</v>
      </c>
      <c r="B678" t="s">
        <v>53</v>
      </c>
      <c r="C678" t="s">
        <v>5</v>
      </c>
      <c r="D678" s="1">
        <v>4330</v>
      </c>
      <c r="E678" s="1">
        <v>76292</v>
      </c>
      <c r="F678" s="2">
        <v>109380</v>
      </c>
    </row>
    <row r="679" spans="1:6" x14ac:dyDescent="0.25">
      <c r="A679">
        <v>2019</v>
      </c>
      <c r="B679" t="s">
        <v>53</v>
      </c>
      <c r="C679" t="s">
        <v>6</v>
      </c>
      <c r="D679" s="1">
        <v>2551</v>
      </c>
      <c r="E679" s="1">
        <v>31469</v>
      </c>
      <c r="F679" s="2">
        <v>120406</v>
      </c>
    </row>
    <row r="680" spans="1:6" x14ac:dyDescent="0.25">
      <c r="A680">
        <v>2019</v>
      </c>
      <c r="B680" t="s">
        <v>53</v>
      </c>
      <c r="C680" t="s">
        <v>7</v>
      </c>
      <c r="D680">
        <v>497</v>
      </c>
      <c r="E680" s="1">
        <v>3905</v>
      </c>
      <c r="F680" s="2">
        <v>70031</v>
      </c>
    </row>
    <row r="681" spans="1:6" x14ac:dyDescent="0.25">
      <c r="A681">
        <v>2019</v>
      </c>
      <c r="B681" t="s">
        <v>53</v>
      </c>
      <c r="C681" t="s">
        <v>8</v>
      </c>
      <c r="D681" s="1">
        <v>11744</v>
      </c>
      <c r="E681" s="1">
        <v>138845</v>
      </c>
      <c r="F681" s="2">
        <v>86153</v>
      </c>
    </row>
    <row r="682" spans="1:6" x14ac:dyDescent="0.25">
      <c r="A682">
        <v>2019</v>
      </c>
      <c r="B682" t="s">
        <v>53</v>
      </c>
      <c r="C682" t="s">
        <v>9</v>
      </c>
      <c r="D682" s="1">
        <v>5380</v>
      </c>
      <c r="E682" s="1">
        <v>116215</v>
      </c>
      <c r="F682" s="2">
        <v>100462</v>
      </c>
    </row>
    <row r="683" spans="1:6" x14ac:dyDescent="0.25">
      <c r="A683">
        <v>2019</v>
      </c>
      <c r="B683" t="s">
        <v>53</v>
      </c>
      <c r="C683" t="s">
        <v>10</v>
      </c>
      <c r="D683" s="1">
        <v>1231</v>
      </c>
      <c r="E683" s="1">
        <v>8802</v>
      </c>
      <c r="F683" s="2">
        <v>56211</v>
      </c>
    </row>
    <row r="684" spans="1:6" x14ac:dyDescent="0.25">
      <c r="A684">
        <v>2019</v>
      </c>
      <c r="B684" t="s">
        <v>53</v>
      </c>
      <c r="C684" t="s">
        <v>11</v>
      </c>
      <c r="D684" s="1">
        <v>6998</v>
      </c>
      <c r="E684" s="1">
        <v>94879</v>
      </c>
      <c r="F684" s="2">
        <v>96732</v>
      </c>
    </row>
    <row r="685" spans="1:6" x14ac:dyDescent="0.25">
      <c r="A685">
        <v>2019</v>
      </c>
      <c r="B685" t="s">
        <v>53</v>
      </c>
      <c r="C685" t="s">
        <v>12</v>
      </c>
      <c r="D685" s="1">
        <v>2278</v>
      </c>
      <c r="E685" s="1">
        <v>28628</v>
      </c>
      <c r="F685" s="2">
        <v>62444</v>
      </c>
    </row>
    <row r="686" spans="1:6" x14ac:dyDescent="0.25">
      <c r="A686">
        <v>2019</v>
      </c>
      <c r="B686" t="s">
        <v>53</v>
      </c>
      <c r="C686" t="s">
        <v>13</v>
      </c>
      <c r="D686" s="1">
        <v>1778</v>
      </c>
      <c r="E686" s="1">
        <v>21356</v>
      </c>
      <c r="F686" s="2">
        <v>60664</v>
      </c>
    </row>
    <row r="687" spans="1:6" x14ac:dyDescent="0.25">
      <c r="A687">
        <v>2019</v>
      </c>
      <c r="B687" t="s">
        <v>53</v>
      </c>
      <c r="C687" t="s">
        <v>14</v>
      </c>
      <c r="D687" s="1">
        <v>1386</v>
      </c>
      <c r="E687" s="1">
        <v>18137</v>
      </c>
      <c r="F687" s="2">
        <v>66434</v>
      </c>
    </row>
    <row r="688" spans="1:6" x14ac:dyDescent="0.25">
      <c r="A688">
        <v>2019</v>
      </c>
      <c r="B688" t="s">
        <v>53</v>
      </c>
      <c r="C688" t="s">
        <v>15</v>
      </c>
      <c r="D688" s="1">
        <v>1924</v>
      </c>
      <c r="E688" s="1">
        <v>21670</v>
      </c>
      <c r="F688" s="2">
        <v>58590</v>
      </c>
    </row>
    <row r="689" spans="1:6" x14ac:dyDescent="0.25">
      <c r="A689">
        <v>2019</v>
      </c>
      <c r="B689" t="s">
        <v>53</v>
      </c>
      <c r="C689" t="s">
        <v>16</v>
      </c>
      <c r="D689" s="1">
        <v>1801</v>
      </c>
      <c r="E689" s="1">
        <v>22427</v>
      </c>
      <c r="F689" s="2">
        <v>60638</v>
      </c>
    </row>
    <row r="690" spans="1:6" x14ac:dyDescent="0.25">
      <c r="A690">
        <v>2019</v>
      </c>
      <c r="B690" t="s">
        <v>53</v>
      </c>
      <c r="C690" t="s">
        <v>17</v>
      </c>
      <c r="D690">
        <v>869</v>
      </c>
      <c r="E690" s="1">
        <v>7158</v>
      </c>
      <c r="F690" s="2">
        <v>57442</v>
      </c>
    </row>
    <row r="691" spans="1:6" x14ac:dyDescent="0.25">
      <c r="A691">
        <v>2019</v>
      </c>
      <c r="B691" t="s">
        <v>53</v>
      </c>
      <c r="C691" t="s">
        <v>18</v>
      </c>
      <c r="D691" s="1">
        <v>2846</v>
      </c>
      <c r="E691" s="1">
        <v>35678</v>
      </c>
      <c r="F691" s="2">
        <v>98834</v>
      </c>
    </row>
    <row r="692" spans="1:6" x14ac:dyDescent="0.25">
      <c r="A692">
        <v>2019</v>
      </c>
      <c r="B692" t="s">
        <v>53</v>
      </c>
      <c r="C692" t="s">
        <v>19</v>
      </c>
      <c r="D692" s="1">
        <v>5717</v>
      </c>
      <c r="E692" s="1">
        <v>93033</v>
      </c>
      <c r="F692" s="2">
        <v>128022</v>
      </c>
    </row>
    <row r="693" spans="1:6" x14ac:dyDescent="0.25">
      <c r="A693">
        <v>2019</v>
      </c>
      <c r="B693" t="s">
        <v>53</v>
      </c>
      <c r="C693" t="s">
        <v>20</v>
      </c>
      <c r="D693" s="1">
        <v>7146</v>
      </c>
      <c r="E693" s="1">
        <v>55298</v>
      </c>
      <c r="F693" s="2">
        <v>77504</v>
      </c>
    </row>
    <row r="694" spans="1:6" x14ac:dyDescent="0.25">
      <c r="A694">
        <v>2019</v>
      </c>
      <c r="B694" t="s">
        <v>53</v>
      </c>
      <c r="C694" t="s">
        <v>21</v>
      </c>
      <c r="D694" s="1">
        <v>4133</v>
      </c>
      <c r="E694" s="1">
        <v>46906</v>
      </c>
      <c r="F694" s="2">
        <v>83846</v>
      </c>
    </row>
    <row r="695" spans="1:6" x14ac:dyDescent="0.25">
      <c r="A695">
        <v>2019</v>
      </c>
      <c r="B695" t="s">
        <v>53</v>
      </c>
      <c r="C695" t="s">
        <v>22</v>
      </c>
      <c r="D695">
        <v>944</v>
      </c>
      <c r="E695" s="1">
        <v>10695</v>
      </c>
      <c r="F695" s="2">
        <v>49438</v>
      </c>
    </row>
    <row r="696" spans="1:6" x14ac:dyDescent="0.25">
      <c r="A696">
        <v>2019</v>
      </c>
      <c r="B696" t="s">
        <v>53</v>
      </c>
      <c r="C696" t="s">
        <v>23</v>
      </c>
      <c r="D696" s="1">
        <v>3310</v>
      </c>
      <c r="E696" s="1">
        <v>46729</v>
      </c>
      <c r="F696" s="2">
        <v>85960</v>
      </c>
    </row>
    <row r="697" spans="1:6" x14ac:dyDescent="0.25">
      <c r="A697">
        <v>2019</v>
      </c>
      <c r="B697" t="s">
        <v>53</v>
      </c>
      <c r="C697" t="s">
        <v>24</v>
      </c>
      <c r="D697">
        <v>799</v>
      </c>
      <c r="E697" s="1">
        <v>6210</v>
      </c>
      <c r="F697" s="2">
        <v>56592</v>
      </c>
    </row>
    <row r="698" spans="1:6" x14ac:dyDescent="0.25">
      <c r="A698">
        <v>2019</v>
      </c>
      <c r="B698" t="s">
        <v>53</v>
      </c>
      <c r="C698" t="s">
        <v>25</v>
      </c>
      <c r="D698" s="1">
        <v>1015</v>
      </c>
      <c r="E698" s="1">
        <v>17258</v>
      </c>
      <c r="F698" s="2">
        <v>66732</v>
      </c>
    </row>
    <row r="699" spans="1:6" x14ac:dyDescent="0.25">
      <c r="A699">
        <v>2019</v>
      </c>
      <c r="B699" t="s">
        <v>53</v>
      </c>
      <c r="C699" t="s">
        <v>26</v>
      </c>
      <c r="D699" s="1">
        <v>1664</v>
      </c>
      <c r="E699" s="1">
        <v>15847</v>
      </c>
      <c r="F699" s="2">
        <v>73213</v>
      </c>
    </row>
    <row r="700" spans="1:6" x14ac:dyDescent="0.25">
      <c r="A700">
        <v>2019</v>
      </c>
      <c r="B700" t="s">
        <v>53</v>
      </c>
      <c r="C700" t="s">
        <v>27</v>
      </c>
      <c r="D700" s="1">
        <v>1037</v>
      </c>
      <c r="E700" s="1">
        <v>12334</v>
      </c>
      <c r="F700" s="2">
        <v>97212</v>
      </c>
    </row>
    <row r="701" spans="1:6" x14ac:dyDescent="0.25">
      <c r="A701">
        <v>2019</v>
      </c>
      <c r="B701" t="s">
        <v>53</v>
      </c>
      <c r="C701" t="s">
        <v>28</v>
      </c>
      <c r="D701" s="1">
        <v>3724</v>
      </c>
      <c r="E701" s="1">
        <v>67578</v>
      </c>
      <c r="F701" s="2">
        <v>117433</v>
      </c>
    </row>
    <row r="702" spans="1:6" x14ac:dyDescent="0.25">
      <c r="A702">
        <v>2019</v>
      </c>
      <c r="B702" t="s">
        <v>53</v>
      </c>
      <c r="C702" t="s">
        <v>29</v>
      </c>
      <c r="D702" s="1">
        <v>1074</v>
      </c>
      <c r="E702" s="1">
        <v>11166</v>
      </c>
      <c r="F702" s="2">
        <v>57554</v>
      </c>
    </row>
    <row r="703" spans="1:6" x14ac:dyDescent="0.25">
      <c r="A703">
        <v>2019</v>
      </c>
      <c r="B703" t="s">
        <v>53</v>
      </c>
      <c r="C703" t="s">
        <v>30</v>
      </c>
      <c r="D703" s="1">
        <v>12812</v>
      </c>
      <c r="E703" s="1">
        <v>277408</v>
      </c>
      <c r="F703" s="2">
        <v>135959</v>
      </c>
    </row>
    <row r="704" spans="1:6" x14ac:dyDescent="0.25">
      <c r="A704">
        <v>2019</v>
      </c>
      <c r="B704" t="s">
        <v>53</v>
      </c>
      <c r="C704" t="s">
        <v>31</v>
      </c>
      <c r="D704" s="1">
        <v>5669</v>
      </c>
      <c r="E704" s="1">
        <v>75919</v>
      </c>
      <c r="F704" s="2">
        <v>87039</v>
      </c>
    </row>
    <row r="705" spans="1:6" x14ac:dyDescent="0.25">
      <c r="A705">
        <v>2019</v>
      </c>
      <c r="B705" t="s">
        <v>53</v>
      </c>
      <c r="C705" t="s">
        <v>32</v>
      </c>
      <c r="D705">
        <v>402</v>
      </c>
      <c r="E705" s="1">
        <v>6093</v>
      </c>
      <c r="F705" s="2">
        <v>71543</v>
      </c>
    </row>
    <row r="706" spans="1:6" x14ac:dyDescent="0.25">
      <c r="A706">
        <v>2019</v>
      </c>
      <c r="B706" t="s">
        <v>53</v>
      </c>
      <c r="C706" t="s">
        <v>33</v>
      </c>
      <c r="D706" s="1">
        <v>4915</v>
      </c>
      <c r="E706" s="1">
        <v>69330</v>
      </c>
      <c r="F706" s="2">
        <v>72613</v>
      </c>
    </row>
    <row r="707" spans="1:6" x14ac:dyDescent="0.25">
      <c r="A707">
        <v>2019</v>
      </c>
      <c r="B707" t="s">
        <v>53</v>
      </c>
      <c r="C707" t="s">
        <v>34</v>
      </c>
      <c r="D707" s="1">
        <v>1550</v>
      </c>
      <c r="E707" s="1">
        <v>19627</v>
      </c>
      <c r="F707" s="2">
        <v>60407</v>
      </c>
    </row>
    <row r="708" spans="1:6" x14ac:dyDescent="0.25">
      <c r="A708">
        <v>2019</v>
      </c>
      <c r="B708" t="s">
        <v>53</v>
      </c>
      <c r="C708" t="s">
        <v>35</v>
      </c>
      <c r="D708" s="1">
        <v>4135</v>
      </c>
      <c r="E708" s="1">
        <v>35053</v>
      </c>
      <c r="F708" s="2">
        <v>89633</v>
      </c>
    </row>
    <row r="709" spans="1:6" x14ac:dyDescent="0.25">
      <c r="A709">
        <v>2019</v>
      </c>
      <c r="B709" t="s">
        <v>53</v>
      </c>
      <c r="C709" t="s">
        <v>36</v>
      </c>
      <c r="D709" s="1">
        <v>5348</v>
      </c>
      <c r="E709" s="1">
        <v>87043</v>
      </c>
      <c r="F709" s="2">
        <v>94900</v>
      </c>
    </row>
    <row r="710" spans="1:6" x14ac:dyDescent="0.25">
      <c r="A710">
        <v>2019</v>
      </c>
      <c r="B710" t="s">
        <v>53</v>
      </c>
      <c r="C710" t="s">
        <v>37</v>
      </c>
      <c r="D710">
        <v>714</v>
      </c>
      <c r="E710" s="1">
        <v>5878</v>
      </c>
      <c r="F710" s="2">
        <v>76409</v>
      </c>
    </row>
    <row r="711" spans="1:6" x14ac:dyDescent="0.25">
      <c r="A711">
        <v>2019</v>
      </c>
      <c r="B711" t="s">
        <v>53</v>
      </c>
      <c r="C711" t="s">
        <v>38</v>
      </c>
      <c r="D711" s="1">
        <v>2883</v>
      </c>
      <c r="E711" s="1">
        <v>26869</v>
      </c>
      <c r="F711" s="2">
        <v>66032</v>
      </c>
    </row>
    <row r="712" spans="1:6" x14ac:dyDescent="0.25">
      <c r="A712">
        <v>2019</v>
      </c>
      <c r="B712" t="s">
        <v>53</v>
      </c>
      <c r="C712" t="s">
        <v>39</v>
      </c>
      <c r="D712">
        <v>589</v>
      </c>
      <c r="E712" s="1">
        <v>5500</v>
      </c>
      <c r="F712" s="2">
        <v>51535</v>
      </c>
    </row>
    <row r="713" spans="1:6" x14ac:dyDescent="0.25">
      <c r="A713">
        <v>2019</v>
      </c>
      <c r="B713" t="s">
        <v>53</v>
      </c>
      <c r="C713" t="s">
        <v>40</v>
      </c>
      <c r="D713" s="1">
        <v>3981</v>
      </c>
      <c r="E713" s="1">
        <v>45042</v>
      </c>
      <c r="F713" s="2">
        <v>75375</v>
      </c>
    </row>
    <row r="714" spans="1:6" x14ac:dyDescent="0.25">
      <c r="A714">
        <v>2019</v>
      </c>
      <c r="B714" t="s">
        <v>53</v>
      </c>
      <c r="C714" t="s">
        <v>41</v>
      </c>
      <c r="D714" s="1">
        <v>10627</v>
      </c>
      <c r="E714" s="1">
        <v>208591</v>
      </c>
      <c r="F714" s="2">
        <v>90857</v>
      </c>
    </row>
    <row r="715" spans="1:6" x14ac:dyDescent="0.25">
      <c r="A715">
        <v>2019</v>
      </c>
      <c r="B715" t="s">
        <v>53</v>
      </c>
      <c r="C715" t="s">
        <v>42</v>
      </c>
      <c r="D715" s="1">
        <v>2776</v>
      </c>
      <c r="E715" s="1">
        <v>38323</v>
      </c>
      <c r="F715" s="2">
        <v>84735</v>
      </c>
    </row>
    <row r="716" spans="1:6" x14ac:dyDescent="0.25">
      <c r="A716">
        <v>2019</v>
      </c>
      <c r="B716" t="s">
        <v>53</v>
      </c>
      <c r="C716" t="s">
        <v>43</v>
      </c>
      <c r="D716">
        <v>527</v>
      </c>
      <c r="E716" s="1">
        <v>4322</v>
      </c>
      <c r="F716" s="2">
        <v>62861</v>
      </c>
    </row>
    <row r="717" spans="1:6" x14ac:dyDescent="0.25">
      <c r="A717">
        <v>2019</v>
      </c>
      <c r="B717" t="s">
        <v>53</v>
      </c>
      <c r="C717" t="s">
        <v>44</v>
      </c>
      <c r="D717" s="1">
        <v>4600</v>
      </c>
      <c r="E717" s="1">
        <v>67714</v>
      </c>
      <c r="F717" s="2">
        <v>107966</v>
      </c>
    </row>
    <row r="718" spans="1:6" x14ac:dyDescent="0.25">
      <c r="A718">
        <v>2019</v>
      </c>
      <c r="B718" t="s">
        <v>53</v>
      </c>
      <c r="C718" t="s">
        <v>45</v>
      </c>
      <c r="D718" s="1">
        <v>5007</v>
      </c>
      <c r="E718" s="1">
        <v>143883</v>
      </c>
      <c r="F718" s="2">
        <v>207135</v>
      </c>
    </row>
    <row r="719" spans="1:6" x14ac:dyDescent="0.25">
      <c r="A719">
        <v>2019</v>
      </c>
      <c r="B719" t="s">
        <v>53</v>
      </c>
      <c r="C719" t="s">
        <v>46</v>
      </c>
      <c r="D719">
        <v>818</v>
      </c>
      <c r="E719" s="1">
        <v>8072</v>
      </c>
      <c r="F719" s="2">
        <v>53281</v>
      </c>
    </row>
    <row r="720" spans="1:6" x14ac:dyDescent="0.25">
      <c r="A720">
        <v>2019</v>
      </c>
      <c r="B720" t="s">
        <v>53</v>
      </c>
      <c r="C720" t="s">
        <v>47</v>
      </c>
      <c r="D720" s="1">
        <v>2335</v>
      </c>
      <c r="E720" s="1">
        <v>46993</v>
      </c>
      <c r="F720" s="2">
        <v>82512</v>
      </c>
    </row>
    <row r="721" spans="1:6" x14ac:dyDescent="0.25">
      <c r="A721">
        <v>2019</v>
      </c>
      <c r="B721" t="s">
        <v>53</v>
      </c>
      <c r="C721" t="s">
        <v>48</v>
      </c>
      <c r="D721">
        <v>417</v>
      </c>
      <c r="E721" s="1">
        <v>3424</v>
      </c>
      <c r="F721" s="2">
        <v>49035</v>
      </c>
    </row>
    <row r="722" spans="1:6" x14ac:dyDescent="0.25">
      <c r="A722">
        <v>2019</v>
      </c>
      <c r="B722" t="s">
        <v>56</v>
      </c>
      <c r="C722" t="s">
        <v>1</v>
      </c>
      <c r="D722" s="1">
        <v>13590</v>
      </c>
      <c r="E722" s="1">
        <v>95053</v>
      </c>
      <c r="F722" s="2">
        <v>71076</v>
      </c>
    </row>
    <row r="723" spans="1:6" x14ac:dyDescent="0.25">
      <c r="A723">
        <v>2019</v>
      </c>
      <c r="B723" t="s">
        <v>56</v>
      </c>
      <c r="C723" t="s">
        <v>2</v>
      </c>
      <c r="D723" s="1">
        <v>19357</v>
      </c>
      <c r="E723" s="1">
        <v>223263</v>
      </c>
      <c r="F723" s="2">
        <v>74627</v>
      </c>
    </row>
    <row r="724" spans="1:6" x14ac:dyDescent="0.25">
      <c r="A724">
        <v>2019</v>
      </c>
      <c r="B724" t="s">
        <v>56</v>
      </c>
      <c r="C724" t="s">
        <v>3</v>
      </c>
      <c r="D724" s="1">
        <v>8591</v>
      </c>
      <c r="E724" s="1">
        <v>51934</v>
      </c>
      <c r="F724" s="2">
        <v>60198</v>
      </c>
    </row>
    <row r="725" spans="1:6" x14ac:dyDescent="0.25">
      <c r="A725">
        <v>2019</v>
      </c>
      <c r="B725" t="s">
        <v>56</v>
      </c>
      <c r="C725" t="s">
        <v>4</v>
      </c>
      <c r="D725" s="1">
        <v>109980</v>
      </c>
      <c r="E725" s="1">
        <v>841829</v>
      </c>
      <c r="F725" s="2">
        <v>112757</v>
      </c>
    </row>
    <row r="726" spans="1:6" x14ac:dyDescent="0.25">
      <c r="A726">
        <v>2019</v>
      </c>
      <c r="B726" t="s">
        <v>56</v>
      </c>
      <c r="C726" t="s">
        <v>5</v>
      </c>
      <c r="D726" s="1">
        <v>24028</v>
      </c>
      <c r="E726" s="1">
        <v>167272</v>
      </c>
      <c r="F726" s="2">
        <v>88613</v>
      </c>
    </row>
    <row r="727" spans="1:6" x14ac:dyDescent="0.25">
      <c r="A727">
        <v>2019</v>
      </c>
      <c r="B727" t="s">
        <v>56</v>
      </c>
      <c r="C727" t="s">
        <v>6</v>
      </c>
      <c r="D727" s="1">
        <v>11028</v>
      </c>
      <c r="E727" s="1">
        <v>121869</v>
      </c>
      <c r="F727" s="2">
        <v>157629</v>
      </c>
    </row>
    <row r="728" spans="1:6" x14ac:dyDescent="0.25">
      <c r="A728">
        <v>2019</v>
      </c>
      <c r="B728" t="s">
        <v>56</v>
      </c>
      <c r="C728" t="s">
        <v>7</v>
      </c>
      <c r="D728" s="1">
        <v>2907</v>
      </c>
      <c r="E728" s="1">
        <v>48162</v>
      </c>
      <c r="F728" s="2">
        <v>97426</v>
      </c>
    </row>
    <row r="729" spans="1:6" x14ac:dyDescent="0.25">
      <c r="A729">
        <v>2019</v>
      </c>
      <c r="B729" t="s">
        <v>56</v>
      </c>
      <c r="C729" t="s">
        <v>8</v>
      </c>
      <c r="D729" s="1">
        <v>76648</v>
      </c>
      <c r="E729" s="1">
        <v>585959</v>
      </c>
      <c r="F729" s="2">
        <v>77025</v>
      </c>
    </row>
    <row r="730" spans="1:6" x14ac:dyDescent="0.25">
      <c r="A730">
        <v>2019</v>
      </c>
      <c r="B730" t="s">
        <v>56</v>
      </c>
      <c r="C730" t="s">
        <v>9</v>
      </c>
      <c r="D730" s="1">
        <v>26961</v>
      </c>
      <c r="E730" s="1">
        <v>242468</v>
      </c>
      <c r="F730" s="2">
        <v>86701</v>
      </c>
    </row>
    <row r="731" spans="1:6" x14ac:dyDescent="0.25">
      <c r="A731">
        <v>2019</v>
      </c>
      <c r="B731" t="s">
        <v>56</v>
      </c>
      <c r="C731" t="s">
        <v>10</v>
      </c>
      <c r="D731" s="1">
        <v>5859</v>
      </c>
      <c r="E731" s="1">
        <v>33273</v>
      </c>
      <c r="F731" s="2">
        <v>59504</v>
      </c>
    </row>
    <row r="732" spans="1:6" x14ac:dyDescent="0.25">
      <c r="A732">
        <v>2019</v>
      </c>
      <c r="B732" t="s">
        <v>56</v>
      </c>
      <c r="C732" t="s">
        <v>11</v>
      </c>
      <c r="D732" s="1">
        <v>32792</v>
      </c>
      <c r="E732" s="1">
        <v>381941</v>
      </c>
      <c r="F732" s="2">
        <v>113091</v>
      </c>
    </row>
    <row r="733" spans="1:6" x14ac:dyDescent="0.25">
      <c r="A733">
        <v>2019</v>
      </c>
      <c r="B733" t="s">
        <v>56</v>
      </c>
      <c r="C733" t="s">
        <v>12</v>
      </c>
      <c r="D733" s="1">
        <v>16940</v>
      </c>
      <c r="E733" s="1">
        <v>135547</v>
      </c>
      <c r="F733" s="2">
        <v>67469</v>
      </c>
    </row>
    <row r="734" spans="1:6" x14ac:dyDescent="0.25">
      <c r="A734">
        <v>2019</v>
      </c>
      <c r="B734" t="s">
        <v>56</v>
      </c>
      <c r="C734" t="s">
        <v>13</v>
      </c>
      <c r="D734" s="1">
        <v>10414</v>
      </c>
      <c r="E734" s="1">
        <v>110010</v>
      </c>
      <c r="F734" s="2">
        <v>76212</v>
      </c>
    </row>
    <row r="735" spans="1:6" x14ac:dyDescent="0.25">
      <c r="A735">
        <v>2019</v>
      </c>
      <c r="B735" t="s">
        <v>56</v>
      </c>
      <c r="C735" t="s">
        <v>14</v>
      </c>
      <c r="D735" s="1">
        <v>8744</v>
      </c>
      <c r="E735" s="1">
        <v>74336</v>
      </c>
      <c r="F735" s="2">
        <v>68950</v>
      </c>
    </row>
    <row r="736" spans="1:6" x14ac:dyDescent="0.25">
      <c r="A736">
        <v>2019</v>
      </c>
      <c r="B736" t="s">
        <v>56</v>
      </c>
      <c r="C736" t="s">
        <v>15</v>
      </c>
      <c r="D736" s="1">
        <v>11201</v>
      </c>
      <c r="E736" s="1">
        <v>93556</v>
      </c>
      <c r="F736" s="2">
        <v>69885</v>
      </c>
    </row>
    <row r="737" spans="1:6" x14ac:dyDescent="0.25">
      <c r="A737">
        <v>2019</v>
      </c>
      <c r="B737" t="s">
        <v>56</v>
      </c>
      <c r="C737" t="s">
        <v>16</v>
      </c>
      <c r="D737" s="1">
        <v>13852</v>
      </c>
      <c r="E737" s="1">
        <v>84791</v>
      </c>
      <c r="F737" s="2">
        <v>63590</v>
      </c>
    </row>
    <row r="738" spans="1:6" x14ac:dyDescent="0.25">
      <c r="A738">
        <v>2019</v>
      </c>
      <c r="B738" t="s">
        <v>56</v>
      </c>
      <c r="C738" t="s">
        <v>17</v>
      </c>
      <c r="D738" s="1">
        <v>3854</v>
      </c>
      <c r="E738" s="1">
        <v>30481</v>
      </c>
      <c r="F738" s="2">
        <v>70030</v>
      </c>
    </row>
    <row r="739" spans="1:6" x14ac:dyDescent="0.25">
      <c r="A739">
        <v>2019</v>
      </c>
      <c r="B739" t="s">
        <v>56</v>
      </c>
      <c r="C739" t="s">
        <v>18</v>
      </c>
      <c r="D739" s="1">
        <v>15512</v>
      </c>
      <c r="E739" s="1">
        <v>135216</v>
      </c>
      <c r="F739" s="2">
        <v>98024</v>
      </c>
    </row>
    <row r="740" spans="1:6" x14ac:dyDescent="0.25">
      <c r="A740">
        <v>2019</v>
      </c>
      <c r="B740" t="s">
        <v>56</v>
      </c>
      <c r="C740" t="s">
        <v>19</v>
      </c>
      <c r="D740" s="1">
        <v>17883</v>
      </c>
      <c r="E740" s="1">
        <v>218858</v>
      </c>
      <c r="F740" s="2">
        <v>147565</v>
      </c>
    </row>
    <row r="741" spans="1:6" x14ac:dyDescent="0.25">
      <c r="A741">
        <v>2019</v>
      </c>
      <c r="B741" t="s">
        <v>56</v>
      </c>
      <c r="C741" t="s">
        <v>20</v>
      </c>
      <c r="D741" s="1">
        <v>19641</v>
      </c>
      <c r="E741" s="1">
        <v>208812</v>
      </c>
      <c r="F741" s="2">
        <v>73691</v>
      </c>
    </row>
    <row r="742" spans="1:6" x14ac:dyDescent="0.25">
      <c r="A742">
        <v>2019</v>
      </c>
      <c r="B742" t="s">
        <v>56</v>
      </c>
      <c r="C742" t="s">
        <v>21</v>
      </c>
      <c r="D742" s="1">
        <v>15855</v>
      </c>
      <c r="E742" s="1">
        <v>182914</v>
      </c>
      <c r="F742" s="2">
        <v>97673</v>
      </c>
    </row>
    <row r="743" spans="1:6" x14ac:dyDescent="0.25">
      <c r="A743">
        <v>2019</v>
      </c>
      <c r="B743" t="s">
        <v>56</v>
      </c>
      <c r="C743" t="s">
        <v>22</v>
      </c>
      <c r="D743" s="1">
        <v>7944</v>
      </c>
      <c r="E743" s="1">
        <v>43109</v>
      </c>
      <c r="F743" s="2">
        <v>54672</v>
      </c>
    </row>
    <row r="744" spans="1:6" x14ac:dyDescent="0.25">
      <c r="A744">
        <v>2019</v>
      </c>
      <c r="B744" t="s">
        <v>56</v>
      </c>
      <c r="C744" t="s">
        <v>23</v>
      </c>
      <c r="D744" s="1">
        <v>17951</v>
      </c>
      <c r="E744" s="1">
        <v>166025</v>
      </c>
      <c r="F744" s="2">
        <v>75387</v>
      </c>
    </row>
    <row r="745" spans="1:6" x14ac:dyDescent="0.25">
      <c r="A745">
        <v>2019</v>
      </c>
      <c r="B745" t="s">
        <v>56</v>
      </c>
      <c r="C745" t="s">
        <v>24</v>
      </c>
      <c r="D745" s="1">
        <v>4314</v>
      </c>
      <c r="E745" s="1">
        <v>22199</v>
      </c>
      <c r="F745" s="2">
        <v>60907</v>
      </c>
    </row>
    <row r="746" spans="1:6" x14ac:dyDescent="0.25">
      <c r="A746">
        <v>2019</v>
      </c>
      <c r="B746" t="s">
        <v>56</v>
      </c>
      <c r="C746" t="s">
        <v>25</v>
      </c>
      <c r="D746" s="1">
        <v>6842</v>
      </c>
      <c r="E746" s="1">
        <v>67425</v>
      </c>
      <c r="F746" s="2">
        <v>69072</v>
      </c>
    </row>
    <row r="747" spans="1:6" x14ac:dyDescent="0.25">
      <c r="A747">
        <v>2019</v>
      </c>
      <c r="B747" t="s">
        <v>56</v>
      </c>
      <c r="C747" t="s">
        <v>26</v>
      </c>
      <c r="D747" s="1">
        <v>9324</v>
      </c>
      <c r="E747" s="1">
        <v>64932</v>
      </c>
      <c r="F747" s="2">
        <v>70204</v>
      </c>
    </row>
    <row r="748" spans="1:6" x14ac:dyDescent="0.25">
      <c r="A748">
        <v>2019</v>
      </c>
      <c r="B748" t="s">
        <v>56</v>
      </c>
      <c r="C748" t="s">
        <v>27</v>
      </c>
      <c r="D748" s="1">
        <v>3881</v>
      </c>
      <c r="E748" s="1">
        <v>33418</v>
      </c>
      <c r="F748" s="2">
        <v>100104</v>
      </c>
    </row>
    <row r="749" spans="1:6" x14ac:dyDescent="0.25">
      <c r="A749">
        <v>2019</v>
      </c>
      <c r="B749" t="s">
        <v>56</v>
      </c>
      <c r="C749" t="s">
        <v>28</v>
      </c>
      <c r="D749" s="1">
        <v>20037</v>
      </c>
      <c r="E749" s="1">
        <v>243892</v>
      </c>
      <c r="F749" s="2">
        <v>117277</v>
      </c>
    </row>
    <row r="750" spans="1:6" x14ac:dyDescent="0.25">
      <c r="A750">
        <v>2019</v>
      </c>
      <c r="B750" t="s">
        <v>56</v>
      </c>
      <c r="C750" t="s">
        <v>29</v>
      </c>
      <c r="D750" s="1">
        <v>5460</v>
      </c>
      <c r="E750" s="1">
        <v>33799</v>
      </c>
      <c r="F750" s="2">
        <v>57768</v>
      </c>
    </row>
    <row r="751" spans="1:6" x14ac:dyDescent="0.25">
      <c r="A751">
        <v>2019</v>
      </c>
      <c r="B751" t="s">
        <v>56</v>
      </c>
      <c r="C751" t="s">
        <v>30</v>
      </c>
      <c r="D751" s="1">
        <v>63310</v>
      </c>
      <c r="E751" s="1">
        <v>720818</v>
      </c>
      <c r="F751" s="2">
        <v>191494</v>
      </c>
    </row>
    <row r="752" spans="1:6" x14ac:dyDescent="0.25">
      <c r="A752">
        <v>2019</v>
      </c>
      <c r="B752" t="s">
        <v>56</v>
      </c>
      <c r="C752" t="s">
        <v>31</v>
      </c>
      <c r="D752" s="1">
        <v>28672</v>
      </c>
      <c r="E752" s="1">
        <v>245903</v>
      </c>
      <c r="F752" s="2">
        <v>89886</v>
      </c>
    </row>
    <row r="753" spans="1:6" x14ac:dyDescent="0.25">
      <c r="A753">
        <v>2019</v>
      </c>
      <c r="B753" t="s">
        <v>56</v>
      </c>
      <c r="C753" t="s">
        <v>32</v>
      </c>
      <c r="D753" s="1">
        <v>2985</v>
      </c>
      <c r="E753" s="1">
        <v>23264</v>
      </c>
      <c r="F753" s="2">
        <v>65784</v>
      </c>
    </row>
    <row r="754" spans="1:6" x14ac:dyDescent="0.25">
      <c r="A754">
        <v>2019</v>
      </c>
      <c r="B754" t="s">
        <v>56</v>
      </c>
      <c r="C754" t="s">
        <v>33</v>
      </c>
      <c r="D754" s="1">
        <v>29119</v>
      </c>
      <c r="E754" s="1">
        <v>292556</v>
      </c>
      <c r="F754" s="2">
        <v>75683</v>
      </c>
    </row>
    <row r="755" spans="1:6" x14ac:dyDescent="0.25">
      <c r="A755">
        <v>2019</v>
      </c>
      <c r="B755" t="s">
        <v>56</v>
      </c>
      <c r="C755" t="s">
        <v>34</v>
      </c>
      <c r="D755" s="1">
        <v>11672</v>
      </c>
      <c r="E755" s="1">
        <v>77324</v>
      </c>
      <c r="F755" s="2">
        <v>59814</v>
      </c>
    </row>
    <row r="756" spans="1:6" x14ac:dyDescent="0.25">
      <c r="A756">
        <v>2019</v>
      </c>
      <c r="B756" t="s">
        <v>56</v>
      </c>
      <c r="C756" t="s">
        <v>35</v>
      </c>
      <c r="D756" s="1">
        <v>13190</v>
      </c>
      <c r="E756" s="1">
        <v>85425</v>
      </c>
      <c r="F756" s="2">
        <v>73291</v>
      </c>
    </row>
    <row r="757" spans="1:6" x14ac:dyDescent="0.25">
      <c r="A757">
        <v>2019</v>
      </c>
      <c r="B757" t="s">
        <v>56</v>
      </c>
      <c r="C757" t="s">
        <v>36</v>
      </c>
      <c r="D757" s="1">
        <v>29264</v>
      </c>
      <c r="E757" s="1">
        <v>329745</v>
      </c>
      <c r="F757" s="2">
        <v>90778</v>
      </c>
    </row>
    <row r="758" spans="1:6" x14ac:dyDescent="0.25">
      <c r="A758">
        <v>2019</v>
      </c>
      <c r="B758" t="s">
        <v>56</v>
      </c>
      <c r="C758" t="s">
        <v>37</v>
      </c>
      <c r="D758" s="1">
        <v>2934</v>
      </c>
      <c r="E758" s="1">
        <v>32223</v>
      </c>
      <c r="F758" s="2">
        <v>91537</v>
      </c>
    </row>
    <row r="759" spans="1:6" x14ac:dyDescent="0.25">
      <c r="A759">
        <v>2019</v>
      </c>
      <c r="B759" t="s">
        <v>56</v>
      </c>
      <c r="C759" t="s">
        <v>38</v>
      </c>
      <c r="D759" s="1">
        <v>14196</v>
      </c>
      <c r="E759" s="1">
        <v>101755</v>
      </c>
      <c r="F759" s="2">
        <v>64481</v>
      </c>
    </row>
    <row r="760" spans="1:6" x14ac:dyDescent="0.25">
      <c r="A760">
        <v>2019</v>
      </c>
      <c r="B760" t="s">
        <v>56</v>
      </c>
      <c r="C760" t="s">
        <v>39</v>
      </c>
      <c r="D760" s="1">
        <v>3315</v>
      </c>
      <c r="E760" s="1">
        <v>28483</v>
      </c>
      <c r="F760" s="2">
        <v>63499</v>
      </c>
    </row>
    <row r="761" spans="1:6" x14ac:dyDescent="0.25">
      <c r="A761">
        <v>2019</v>
      </c>
      <c r="B761" t="s">
        <v>56</v>
      </c>
      <c r="C761" t="s">
        <v>40</v>
      </c>
      <c r="D761" s="1">
        <v>16270</v>
      </c>
      <c r="E761" s="1">
        <v>157388</v>
      </c>
      <c r="F761" s="2">
        <v>77805</v>
      </c>
    </row>
    <row r="762" spans="1:6" x14ac:dyDescent="0.25">
      <c r="A762">
        <v>2019</v>
      </c>
      <c r="B762" t="s">
        <v>56</v>
      </c>
      <c r="C762" t="s">
        <v>41</v>
      </c>
      <c r="D762" s="1">
        <v>76169</v>
      </c>
      <c r="E762" s="1">
        <v>777574</v>
      </c>
      <c r="F762" s="2">
        <v>86718</v>
      </c>
    </row>
    <row r="763" spans="1:6" x14ac:dyDescent="0.25">
      <c r="A763">
        <v>2019</v>
      </c>
      <c r="B763" t="s">
        <v>56</v>
      </c>
      <c r="C763" t="s">
        <v>42</v>
      </c>
      <c r="D763" s="1">
        <v>11885</v>
      </c>
      <c r="E763" s="1">
        <v>90007</v>
      </c>
      <c r="F763" s="2">
        <v>70967</v>
      </c>
    </row>
    <row r="764" spans="1:6" x14ac:dyDescent="0.25">
      <c r="A764">
        <v>2019</v>
      </c>
      <c r="B764" t="s">
        <v>56</v>
      </c>
      <c r="C764" t="s">
        <v>43</v>
      </c>
      <c r="D764" s="1">
        <v>1709</v>
      </c>
      <c r="E764" s="1">
        <v>11948</v>
      </c>
      <c r="F764" s="2">
        <v>74642</v>
      </c>
    </row>
    <row r="765" spans="1:6" x14ac:dyDescent="0.25">
      <c r="A765">
        <v>2019</v>
      </c>
      <c r="B765" t="s">
        <v>56</v>
      </c>
      <c r="C765" t="s">
        <v>44</v>
      </c>
      <c r="D765" s="1">
        <v>22249</v>
      </c>
      <c r="E765" s="1">
        <v>198459</v>
      </c>
      <c r="F765" s="2">
        <v>88029</v>
      </c>
    </row>
    <row r="766" spans="1:6" x14ac:dyDescent="0.25">
      <c r="A766">
        <v>2019</v>
      </c>
      <c r="B766" t="s">
        <v>56</v>
      </c>
      <c r="C766" t="s">
        <v>45</v>
      </c>
      <c r="D766" s="1">
        <v>17624</v>
      </c>
      <c r="E766" s="1">
        <v>150178</v>
      </c>
      <c r="F766" s="2">
        <v>85242</v>
      </c>
    </row>
    <row r="767" spans="1:6" x14ac:dyDescent="0.25">
      <c r="A767">
        <v>2019</v>
      </c>
      <c r="B767" t="s">
        <v>56</v>
      </c>
      <c r="C767" t="s">
        <v>46</v>
      </c>
      <c r="D767" s="1">
        <v>4003</v>
      </c>
      <c r="E767" s="1">
        <v>24569</v>
      </c>
      <c r="F767" s="2">
        <v>54528</v>
      </c>
    </row>
    <row r="768" spans="1:6" x14ac:dyDescent="0.25">
      <c r="A768">
        <v>2019</v>
      </c>
      <c r="B768" t="s">
        <v>56</v>
      </c>
      <c r="C768" t="s">
        <v>47</v>
      </c>
      <c r="D768" s="1">
        <v>14066</v>
      </c>
      <c r="E768" s="1">
        <v>150327</v>
      </c>
      <c r="F768" s="2">
        <v>74040</v>
      </c>
    </row>
    <row r="769" spans="1:6" x14ac:dyDescent="0.25">
      <c r="A769">
        <v>2019</v>
      </c>
      <c r="B769" t="s">
        <v>56</v>
      </c>
      <c r="C769" t="s">
        <v>48</v>
      </c>
      <c r="D769" s="1">
        <v>2306</v>
      </c>
      <c r="E769" s="1">
        <v>11180</v>
      </c>
      <c r="F769" s="2">
        <v>60849</v>
      </c>
    </row>
    <row r="770" spans="1:6" x14ac:dyDescent="0.25">
      <c r="A770">
        <v>2019</v>
      </c>
      <c r="B770" t="s">
        <v>57</v>
      </c>
      <c r="C770" t="s">
        <v>1</v>
      </c>
      <c r="D770" s="1">
        <v>22186</v>
      </c>
      <c r="E770" s="1">
        <v>251073</v>
      </c>
      <c r="F770" s="2">
        <v>57061</v>
      </c>
    </row>
    <row r="771" spans="1:6" x14ac:dyDescent="0.25">
      <c r="A771">
        <v>2019</v>
      </c>
      <c r="B771" t="s">
        <v>57</v>
      </c>
      <c r="C771" t="s">
        <v>2</v>
      </c>
      <c r="D771" s="1">
        <v>38940</v>
      </c>
      <c r="E771" s="1">
        <v>445648</v>
      </c>
      <c r="F771" s="2">
        <v>58892</v>
      </c>
    </row>
    <row r="772" spans="1:6" x14ac:dyDescent="0.25">
      <c r="A772">
        <v>2019</v>
      </c>
      <c r="B772" t="s">
        <v>57</v>
      </c>
      <c r="C772" t="s">
        <v>3</v>
      </c>
      <c r="D772" s="1">
        <v>14911</v>
      </c>
      <c r="E772" s="1">
        <v>145841</v>
      </c>
      <c r="F772" s="2">
        <v>63354</v>
      </c>
    </row>
    <row r="773" spans="1:6" x14ac:dyDescent="0.25">
      <c r="A773">
        <v>2019</v>
      </c>
      <c r="B773" t="s">
        <v>57</v>
      </c>
      <c r="C773" t="s">
        <v>4</v>
      </c>
      <c r="D773" s="1">
        <v>215691</v>
      </c>
      <c r="E773" s="1">
        <v>2723437</v>
      </c>
      <c r="F773" s="2">
        <v>95348</v>
      </c>
    </row>
    <row r="774" spans="1:6" x14ac:dyDescent="0.25">
      <c r="A774">
        <v>2019</v>
      </c>
      <c r="B774" t="s">
        <v>57</v>
      </c>
      <c r="C774" t="s">
        <v>5</v>
      </c>
      <c r="D774" s="1">
        <v>55003</v>
      </c>
      <c r="E774" s="1">
        <v>439613</v>
      </c>
      <c r="F774" s="2">
        <v>86477</v>
      </c>
    </row>
    <row r="775" spans="1:6" x14ac:dyDescent="0.25">
      <c r="A775">
        <v>2019</v>
      </c>
      <c r="B775" t="s">
        <v>57</v>
      </c>
      <c r="C775" t="s">
        <v>6</v>
      </c>
      <c r="D775" s="1">
        <v>23755</v>
      </c>
      <c r="E775" s="1">
        <v>218815</v>
      </c>
      <c r="F775" s="2">
        <v>92139</v>
      </c>
    </row>
    <row r="776" spans="1:6" x14ac:dyDescent="0.25">
      <c r="A776">
        <v>2019</v>
      </c>
      <c r="B776" t="s">
        <v>57</v>
      </c>
      <c r="C776" t="s">
        <v>7</v>
      </c>
      <c r="D776" s="1">
        <v>9421</v>
      </c>
      <c r="E776" s="1">
        <v>63844</v>
      </c>
      <c r="F776" s="2">
        <v>82658</v>
      </c>
    </row>
    <row r="777" spans="1:6" x14ac:dyDescent="0.25">
      <c r="A777">
        <v>2019</v>
      </c>
      <c r="B777" t="s">
        <v>57</v>
      </c>
      <c r="C777" t="s">
        <v>8</v>
      </c>
      <c r="D777" s="1">
        <v>170397</v>
      </c>
      <c r="E777" s="1">
        <v>1391050</v>
      </c>
      <c r="F777" s="2">
        <v>63740</v>
      </c>
    </row>
    <row r="778" spans="1:6" x14ac:dyDescent="0.25">
      <c r="A778">
        <v>2019</v>
      </c>
      <c r="B778" t="s">
        <v>57</v>
      </c>
      <c r="C778" t="s">
        <v>9</v>
      </c>
      <c r="D778" s="1">
        <v>56304</v>
      </c>
      <c r="E778" s="1">
        <v>717238</v>
      </c>
      <c r="F778" s="2">
        <v>71861</v>
      </c>
    </row>
    <row r="779" spans="1:6" x14ac:dyDescent="0.25">
      <c r="A779">
        <v>2019</v>
      </c>
      <c r="B779" t="s">
        <v>57</v>
      </c>
      <c r="C779" t="s">
        <v>10</v>
      </c>
      <c r="D779" s="1">
        <v>11359</v>
      </c>
      <c r="E779" s="1">
        <v>94181</v>
      </c>
      <c r="F779" s="2">
        <v>55072</v>
      </c>
    </row>
    <row r="780" spans="1:6" x14ac:dyDescent="0.25">
      <c r="A780">
        <v>2019</v>
      </c>
      <c r="B780" t="s">
        <v>57</v>
      </c>
      <c r="C780" t="s">
        <v>11</v>
      </c>
      <c r="D780" s="1">
        <v>75870</v>
      </c>
      <c r="E780" s="1">
        <v>948055</v>
      </c>
      <c r="F780" s="2">
        <v>78228</v>
      </c>
    </row>
    <row r="781" spans="1:6" x14ac:dyDescent="0.25">
      <c r="A781">
        <v>2019</v>
      </c>
      <c r="B781" t="s">
        <v>57</v>
      </c>
      <c r="C781" t="s">
        <v>12</v>
      </c>
      <c r="D781" s="1">
        <v>30165</v>
      </c>
      <c r="E781" s="1">
        <v>346667</v>
      </c>
      <c r="F781" s="2">
        <v>53817</v>
      </c>
    </row>
    <row r="782" spans="1:6" x14ac:dyDescent="0.25">
      <c r="A782">
        <v>2019</v>
      </c>
      <c r="B782" t="s">
        <v>57</v>
      </c>
      <c r="C782" t="s">
        <v>13</v>
      </c>
      <c r="D782" s="1">
        <v>16421</v>
      </c>
      <c r="E782" s="1">
        <v>139337</v>
      </c>
      <c r="F782" s="2">
        <v>56755</v>
      </c>
    </row>
    <row r="783" spans="1:6" x14ac:dyDescent="0.25">
      <c r="A783">
        <v>2019</v>
      </c>
      <c r="B783" t="s">
        <v>57</v>
      </c>
      <c r="C783" t="s">
        <v>14</v>
      </c>
      <c r="D783" s="1">
        <v>16598</v>
      </c>
      <c r="E783" s="1">
        <v>179211</v>
      </c>
      <c r="F783" s="2">
        <v>64554</v>
      </c>
    </row>
    <row r="784" spans="1:6" x14ac:dyDescent="0.25">
      <c r="A784">
        <v>2019</v>
      </c>
      <c r="B784" t="s">
        <v>57</v>
      </c>
      <c r="C784" t="s">
        <v>15</v>
      </c>
      <c r="D784" s="1">
        <v>20866</v>
      </c>
      <c r="E784" s="1">
        <v>216049</v>
      </c>
      <c r="F784" s="2">
        <v>52511</v>
      </c>
    </row>
    <row r="785" spans="1:6" x14ac:dyDescent="0.25">
      <c r="A785">
        <v>2019</v>
      </c>
      <c r="B785" t="s">
        <v>57</v>
      </c>
      <c r="C785" t="s">
        <v>16</v>
      </c>
      <c r="D785" s="1">
        <v>25304</v>
      </c>
      <c r="E785" s="1">
        <v>216009</v>
      </c>
      <c r="F785" s="2">
        <v>57624</v>
      </c>
    </row>
    <row r="786" spans="1:6" x14ac:dyDescent="0.25">
      <c r="A786">
        <v>2019</v>
      </c>
      <c r="B786" t="s">
        <v>57</v>
      </c>
      <c r="C786" t="s">
        <v>17</v>
      </c>
      <c r="D786" s="1">
        <v>10504</v>
      </c>
      <c r="E786" s="1">
        <v>69931</v>
      </c>
      <c r="F786" s="2">
        <v>60893</v>
      </c>
    </row>
    <row r="787" spans="1:6" x14ac:dyDescent="0.25">
      <c r="A787">
        <v>2019</v>
      </c>
      <c r="B787" t="s">
        <v>57</v>
      </c>
      <c r="C787" t="s">
        <v>18</v>
      </c>
      <c r="D787" s="1">
        <v>44172</v>
      </c>
      <c r="E787" s="1">
        <v>461724</v>
      </c>
      <c r="F787" s="2">
        <v>82573</v>
      </c>
    </row>
    <row r="788" spans="1:6" x14ac:dyDescent="0.25">
      <c r="A788">
        <v>2019</v>
      </c>
      <c r="B788" t="s">
        <v>57</v>
      </c>
      <c r="C788" t="s">
        <v>19</v>
      </c>
      <c r="D788" s="1">
        <v>47892</v>
      </c>
      <c r="E788" s="1">
        <v>605822</v>
      </c>
      <c r="F788" s="2">
        <v>113872</v>
      </c>
    </row>
    <row r="789" spans="1:6" x14ac:dyDescent="0.25">
      <c r="A789">
        <v>2019</v>
      </c>
      <c r="B789" t="s">
        <v>57</v>
      </c>
      <c r="C789" t="s">
        <v>20</v>
      </c>
      <c r="D789" s="1">
        <v>44483</v>
      </c>
      <c r="E789" s="1">
        <v>655188</v>
      </c>
      <c r="F789" s="2">
        <v>70805</v>
      </c>
    </row>
    <row r="790" spans="1:6" x14ac:dyDescent="0.25">
      <c r="A790">
        <v>2019</v>
      </c>
      <c r="B790" t="s">
        <v>57</v>
      </c>
      <c r="C790" t="s">
        <v>21</v>
      </c>
      <c r="D790" s="1">
        <v>32903</v>
      </c>
      <c r="E790" s="1">
        <v>383591</v>
      </c>
      <c r="F790" s="2">
        <v>85736</v>
      </c>
    </row>
    <row r="791" spans="1:6" x14ac:dyDescent="0.25">
      <c r="A791">
        <v>2019</v>
      </c>
      <c r="B791" t="s">
        <v>57</v>
      </c>
      <c r="C791" t="s">
        <v>22</v>
      </c>
      <c r="D791" s="1">
        <v>12421</v>
      </c>
      <c r="E791" s="1">
        <v>108490</v>
      </c>
      <c r="F791" s="2">
        <v>43023</v>
      </c>
    </row>
    <row r="792" spans="1:6" x14ac:dyDescent="0.25">
      <c r="A792">
        <v>2019</v>
      </c>
      <c r="B792" t="s">
        <v>57</v>
      </c>
      <c r="C792" t="s">
        <v>23</v>
      </c>
      <c r="D792" s="1">
        <v>34349</v>
      </c>
      <c r="E792" s="1">
        <v>382484</v>
      </c>
      <c r="F792" s="2">
        <v>68700</v>
      </c>
    </row>
    <row r="793" spans="1:6" x14ac:dyDescent="0.25">
      <c r="A793">
        <v>2019</v>
      </c>
      <c r="B793" t="s">
        <v>57</v>
      </c>
      <c r="C793" t="s">
        <v>24</v>
      </c>
      <c r="D793" s="1">
        <v>9482</v>
      </c>
      <c r="E793" s="1">
        <v>43417</v>
      </c>
      <c r="F793" s="2">
        <v>54553</v>
      </c>
    </row>
    <row r="794" spans="1:6" x14ac:dyDescent="0.25">
      <c r="A794">
        <v>2019</v>
      </c>
      <c r="B794" t="s">
        <v>57</v>
      </c>
      <c r="C794" t="s">
        <v>25</v>
      </c>
      <c r="D794" s="1">
        <v>11737</v>
      </c>
      <c r="E794" s="1">
        <v>120560</v>
      </c>
      <c r="F794" s="2">
        <v>60603</v>
      </c>
    </row>
    <row r="795" spans="1:6" x14ac:dyDescent="0.25">
      <c r="A795">
        <v>2019</v>
      </c>
      <c r="B795" t="s">
        <v>57</v>
      </c>
      <c r="C795" t="s">
        <v>26</v>
      </c>
      <c r="D795" s="1">
        <v>20106</v>
      </c>
      <c r="E795" s="1">
        <v>196204</v>
      </c>
      <c r="F795" s="2">
        <v>62008</v>
      </c>
    </row>
    <row r="796" spans="1:6" x14ac:dyDescent="0.25">
      <c r="A796">
        <v>2019</v>
      </c>
      <c r="B796" t="s">
        <v>57</v>
      </c>
      <c r="C796" t="s">
        <v>27</v>
      </c>
      <c r="D796" s="1">
        <v>12808</v>
      </c>
      <c r="E796" s="1">
        <v>83513</v>
      </c>
      <c r="F796" s="2">
        <v>80647</v>
      </c>
    </row>
    <row r="797" spans="1:6" x14ac:dyDescent="0.25">
      <c r="A797">
        <v>2019</v>
      </c>
      <c r="B797" t="s">
        <v>57</v>
      </c>
      <c r="C797" t="s">
        <v>28</v>
      </c>
      <c r="D797" s="1">
        <v>52040</v>
      </c>
      <c r="E797" s="1">
        <v>677810</v>
      </c>
      <c r="F797" s="2">
        <v>94022</v>
      </c>
    </row>
    <row r="798" spans="1:6" x14ac:dyDescent="0.25">
      <c r="A798">
        <v>2019</v>
      </c>
      <c r="B798" t="s">
        <v>57</v>
      </c>
      <c r="C798" t="s">
        <v>29</v>
      </c>
      <c r="D798" s="1">
        <v>11347</v>
      </c>
      <c r="E798" s="1">
        <v>111478</v>
      </c>
      <c r="F798" s="2">
        <v>64156</v>
      </c>
    </row>
    <row r="799" spans="1:6" x14ac:dyDescent="0.25">
      <c r="A799">
        <v>2019</v>
      </c>
      <c r="B799" t="s">
        <v>57</v>
      </c>
      <c r="C799" t="s">
        <v>30</v>
      </c>
      <c r="D799" s="1">
        <v>112890</v>
      </c>
      <c r="E799" s="1">
        <v>1368950</v>
      </c>
      <c r="F799" s="2">
        <v>99615</v>
      </c>
    </row>
    <row r="800" spans="1:6" x14ac:dyDescent="0.25">
      <c r="A800">
        <v>2019</v>
      </c>
      <c r="B800" t="s">
        <v>57</v>
      </c>
      <c r="C800" t="s">
        <v>31</v>
      </c>
      <c r="D800" s="1">
        <v>61321</v>
      </c>
      <c r="E800" s="1">
        <v>649747</v>
      </c>
      <c r="F800" s="2">
        <v>67705</v>
      </c>
    </row>
    <row r="801" spans="1:6" x14ac:dyDescent="0.25">
      <c r="A801">
        <v>2019</v>
      </c>
      <c r="B801" t="s">
        <v>57</v>
      </c>
      <c r="C801" t="s">
        <v>32</v>
      </c>
      <c r="D801" s="1">
        <v>5198</v>
      </c>
      <c r="E801" s="1">
        <v>32856</v>
      </c>
      <c r="F801" s="2">
        <v>63897</v>
      </c>
    </row>
    <row r="802" spans="1:6" x14ac:dyDescent="0.25">
      <c r="A802">
        <v>2019</v>
      </c>
      <c r="B802" t="s">
        <v>57</v>
      </c>
      <c r="C802" t="s">
        <v>33</v>
      </c>
      <c r="D802" s="1">
        <v>54330</v>
      </c>
      <c r="E802" s="1">
        <v>734963</v>
      </c>
      <c r="F802" s="2">
        <v>66752</v>
      </c>
    </row>
    <row r="803" spans="1:6" x14ac:dyDescent="0.25">
      <c r="A803">
        <v>2019</v>
      </c>
      <c r="B803" t="s">
        <v>57</v>
      </c>
      <c r="C803" t="s">
        <v>34</v>
      </c>
      <c r="D803" s="1">
        <v>21148</v>
      </c>
      <c r="E803" s="1">
        <v>194601</v>
      </c>
      <c r="F803" s="2">
        <v>54841</v>
      </c>
    </row>
    <row r="804" spans="1:6" x14ac:dyDescent="0.25">
      <c r="A804">
        <v>2019</v>
      </c>
      <c r="B804" t="s">
        <v>57</v>
      </c>
      <c r="C804" t="s">
        <v>35</v>
      </c>
      <c r="D804" s="1">
        <v>26161</v>
      </c>
      <c r="E804" s="1">
        <v>253667</v>
      </c>
      <c r="F804" s="2">
        <v>73460</v>
      </c>
    </row>
    <row r="805" spans="1:6" x14ac:dyDescent="0.25">
      <c r="A805">
        <v>2019</v>
      </c>
      <c r="B805" t="s">
        <v>57</v>
      </c>
      <c r="C805" t="s">
        <v>36</v>
      </c>
      <c r="D805" s="1">
        <v>64541</v>
      </c>
      <c r="E805" s="1">
        <v>816358</v>
      </c>
      <c r="F805" s="2">
        <v>81681</v>
      </c>
    </row>
    <row r="806" spans="1:6" x14ac:dyDescent="0.25">
      <c r="A806">
        <v>2019</v>
      </c>
      <c r="B806" t="s">
        <v>57</v>
      </c>
      <c r="C806" t="s">
        <v>37</v>
      </c>
      <c r="D806" s="1">
        <v>9043</v>
      </c>
      <c r="E806" s="1">
        <v>68259</v>
      </c>
      <c r="F806" s="2">
        <v>68454</v>
      </c>
    </row>
    <row r="807" spans="1:6" x14ac:dyDescent="0.25">
      <c r="A807">
        <v>2019</v>
      </c>
      <c r="B807" t="s">
        <v>57</v>
      </c>
      <c r="C807" t="s">
        <v>38</v>
      </c>
      <c r="D807" s="1">
        <v>29329</v>
      </c>
      <c r="E807" s="1">
        <v>298404</v>
      </c>
      <c r="F807" s="2">
        <v>52492</v>
      </c>
    </row>
    <row r="808" spans="1:6" x14ac:dyDescent="0.25">
      <c r="A808">
        <v>2019</v>
      </c>
      <c r="B808" t="s">
        <v>57</v>
      </c>
      <c r="C808" t="s">
        <v>39</v>
      </c>
      <c r="D808" s="1">
        <v>5498</v>
      </c>
      <c r="E808" s="1">
        <v>33117</v>
      </c>
      <c r="F808" s="2">
        <v>58619</v>
      </c>
    </row>
    <row r="809" spans="1:6" x14ac:dyDescent="0.25">
      <c r="A809">
        <v>2019</v>
      </c>
      <c r="B809" t="s">
        <v>57</v>
      </c>
      <c r="C809" t="s">
        <v>40</v>
      </c>
      <c r="D809" s="1">
        <v>30774</v>
      </c>
      <c r="E809" s="1">
        <v>425933</v>
      </c>
      <c r="F809" s="2">
        <v>62990</v>
      </c>
    </row>
    <row r="810" spans="1:6" x14ac:dyDescent="0.25">
      <c r="A810">
        <v>2019</v>
      </c>
      <c r="B810" t="s">
        <v>57</v>
      </c>
      <c r="C810" t="s">
        <v>41</v>
      </c>
      <c r="D810" s="1">
        <v>139953</v>
      </c>
      <c r="E810" s="1">
        <v>1794316</v>
      </c>
      <c r="F810" s="2">
        <v>77197</v>
      </c>
    </row>
    <row r="811" spans="1:6" x14ac:dyDescent="0.25">
      <c r="A811">
        <v>2019</v>
      </c>
      <c r="B811" t="s">
        <v>57</v>
      </c>
      <c r="C811" t="s">
        <v>42</v>
      </c>
      <c r="D811" s="1">
        <v>24485</v>
      </c>
      <c r="E811" s="1">
        <v>221851</v>
      </c>
      <c r="F811" s="2">
        <v>64641</v>
      </c>
    </row>
    <row r="812" spans="1:6" x14ac:dyDescent="0.25">
      <c r="A812">
        <v>2019</v>
      </c>
      <c r="B812" t="s">
        <v>57</v>
      </c>
      <c r="C812" t="s">
        <v>43</v>
      </c>
      <c r="D812" s="1">
        <v>5970</v>
      </c>
      <c r="E812" s="1">
        <v>29394</v>
      </c>
      <c r="F812" s="2">
        <v>68986</v>
      </c>
    </row>
    <row r="813" spans="1:6" x14ac:dyDescent="0.25">
      <c r="A813">
        <v>2019</v>
      </c>
      <c r="B813" t="s">
        <v>57</v>
      </c>
      <c r="C813" t="s">
        <v>44</v>
      </c>
      <c r="D813" s="1">
        <v>59342</v>
      </c>
      <c r="E813" s="1">
        <v>762590</v>
      </c>
      <c r="F813" s="2">
        <v>90327</v>
      </c>
    </row>
    <row r="814" spans="1:6" x14ac:dyDescent="0.25">
      <c r="A814">
        <v>2019</v>
      </c>
      <c r="B814" t="s">
        <v>57</v>
      </c>
      <c r="C814" t="s">
        <v>45</v>
      </c>
      <c r="D814" s="1">
        <v>41249</v>
      </c>
      <c r="E814" s="1">
        <v>425615</v>
      </c>
      <c r="F814" s="2">
        <v>85460</v>
      </c>
    </row>
    <row r="815" spans="1:6" x14ac:dyDescent="0.25">
      <c r="A815">
        <v>2019</v>
      </c>
      <c r="B815" t="s">
        <v>57</v>
      </c>
      <c r="C815" t="s">
        <v>46</v>
      </c>
      <c r="D815" s="1">
        <v>8381</v>
      </c>
      <c r="E815" s="1">
        <v>69069</v>
      </c>
      <c r="F815" s="2">
        <v>52180</v>
      </c>
    </row>
    <row r="816" spans="1:6" x14ac:dyDescent="0.25">
      <c r="A816">
        <v>2019</v>
      </c>
      <c r="B816" t="s">
        <v>57</v>
      </c>
      <c r="C816" t="s">
        <v>47</v>
      </c>
      <c r="D816" s="1">
        <v>26927</v>
      </c>
      <c r="E816" s="1">
        <v>326120</v>
      </c>
      <c r="F816" s="2">
        <v>63192</v>
      </c>
    </row>
    <row r="817" spans="1:6" x14ac:dyDescent="0.25">
      <c r="A817">
        <v>2019</v>
      </c>
      <c r="B817" t="s">
        <v>57</v>
      </c>
      <c r="C817" t="s">
        <v>48</v>
      </c>
      <c r="D817" s="1">
        <v>4728</v>
      </c>
      <c r="E817" s="1">
        <v>19196</v>
      </c>
      <c r="F817" s="2">
        <v>56253</v>
      </c>
    </row>
    <row r="818" spans="1:6" x14ac:dyDescent="0.25">
      <c r="A818">
        <v>2019</v>
      </c>
      <c r="B818" t="s">
        <v>58</v>
      </c>
      <c r="C818" t="s">
        <v>1</v>
      </c>
      <c r="D818" s="1">
        <v>13692</v>
      </c>
      <c r="E818" s="1">
        <v>238078</v>
      </c>
      <c r="F818" s="2">
        <v>47785</v>
      </c>
    </row>
    <row r="819" spans="1:6" x14ac:dyDescent="0.25">
      <c r="A819">
        <v>2019</v>
      </c>
      <c r="B819" t="s">
        <v>58</v>
      </c>
      <c r="C819" t="s">
        <v>2</v>
      </c>
      <c r="D819" s="1">
        <v>19924</v>
      </c>
      <c r="E819" s="1">
        <v>457984</v>
      </c>
      <c r="F819" s="2">
        <v>52632</v>
      </c>
    </row>
    <row r="820" spans="1:6" x14ac:dyDescent="0.25">
      <c r="A820">
        <v>2019</v>
      </c>
      <c r="B820" t="s">
        <v>58</v>
      </c>
      <c r="C820" t="s">
        <v>3</v>
      </c>
      <c r="D820" s="1">
        <v>15780</v>
      </c>
      <c r="E820" s="1">
        <v>187607</v>
      </c>
      <c r="F820" s="2">
        <v>43983</v>
      </c>
    </row>
    <row r="821" spans="1:6" x14ac:dyDescent="0.25">
      <c r="A821">
        <v>2019</v>
      </c>
      <c r="B821" t="s">
        <v>58</v>
      </c>
      <c r="C821" t="s">
        <v>4</v>
      </c>
      <c r="D821" s="1">
        <v>639529</v>
      </c>
      <c r="E821" s="1">
        <v>2734574</v>
      </c>
      <c r="F821" s="2">
        <v>53909</v>
      </c>
    </row>
    <row r="822" spans="1:6" x14ac:dyDescent="0.25">
      <c r="A822">
        <v>2019</v>
      </c>
      <c r="B822" t="s">
        <v>58</v>
      </c>
      <c r="C822" t="s">
        <v>5</v>
      </c>
      <c r="D822" s="1">
        <v>21747</v>
      </c>
      <c r="E822" s="1">
        <v>341496</v>
      </c>
      <c r="F822" s="2">
        <v>51600</v>
      </c>
    </row>
    <row r="823" spans="1:6" x14ac:dyDescent="0.25">
      <c r="A823">
        <v>2019</v>
      </c>
      <c r="B823" t="s">
        <v>58</v>
      </c>
      <c r="C823" t="s">
        <v>6</v>
      </c>
      <c r="D823" s="1">
        <v>13478</v>
      </c>
      <c r="E823" s="1">
        <v>330418</v>
      </c>
      <c r="F823" s="2">
        <v>57419</v>
      </c>
    </row>
    <row r="824" spans="1:6" x14ac:dyDescent="0.25">
      <c r="A824">
        <v>2019</v>
      </c>
      <c r="B824" t="s">
        <v>58</v>
      </c>
      <c r="C824" t="s">
        <v>7</v>
      </c>
      <c r="D824" s="1">
        <v>5386</v>
      </c>
      <c r="E824" s="1">
        <v>76932</v>
      </c>
      <c r="F824" s="2">
        <v>55284</v>
      </c>
    </row>
    <row r="825" spans="1:6" x14ac:dyDescent="0.25">
      <c r="A825">
        <v>2019</v>
      </c>
      <c r="B825" t="s">
        <v>58</v>
      </c>
      <c r="C825" t="s">
        <v>8</v>
      </c>
      <c r="D825" s="1">
        <v>76615</v>
      </c>
      <c r="E825" s="1">
        <v>1324281</v>
      </c>
      <c r="F825" s="2">
        <v>52039</v>
      </c>
    </row>
    <row r="826" spans="1:6" x14ac:dyDescent="0.25">
      <c r="A826">
        <v>2019</v>
      </c>
      <c r="B826" t="s">
        <v>58</v>
      </c>
      <c r="C826" t="s">
        <v>9</v>
      </c>
      <c r="D826" s="1">
        <v>29998</v>
      </c>
      <c r="E826" s="1">
        <v>580134</v>
      </c>
      <c r="F826" s="2">
        <v>53810</v>
      </c>
    </row>
    <row r="827" spans="1:6" x14ac:dyDescent="0.25">
      <c r="A827">
        <v>2019</v>
      </c>
      <c r="B827" t="s">
        <v>58</v>
      </c>
      <c r="C827" t="s">
        <v>10</v>
      </c>
      <c r="D827" s="1">
        <v>8163</v>
      </c>
      <c r="E827" s="1">
        <v>105424</v>
      </c>
      <c r="F827" s="2">
        <v>43475</v>
      </c>
    </row>
    <row r="828" spans="1:6" x14ac:dyDescent="0.25">
      <c r="A828">
        <v>2019</v>
      </c>
      <c r="B828" t="s">
        <v>58</v>
      </c>
      <c r="C828" t="s">
        <v>11</v>
      </c>
      <c r="D828" s="1">
        <v>35102</v>
      </c>
      <c r="E828" s="1">
        <v>924699</v>
      </c>
      <c r="F828" s="2">
        <v>52038</v>
      </c>
    </row>
    <row r="829" spans="1:6" x14ac:dyDescent="0.25">
      <c r="A829">
        <v>2019</v>
      </c>
      <c r="B829" t="s">
        <v>58</v>
      </c>
      <c r="C829" t="s">
        <v>12</v>
      </c>
      <c r="D829" s="1">
        <v>16247</v>
      </c>
      <c r="E829" s="1">
        <v>468491</v>
      </c>
      <c r="F829" s="2">
        <v>49107</v>
      </c>
    </row>
    <row r="830" spans="1:6" x14ac:dyDescent="0.25">
      <c r="A830">
        <v>2019</v>
      </c>
      <c r="B830" t="s">
        <v>58</v>
      </c>
      <c r="C830" t="s">
        <v>13</v>
      </c>
      <c r="D830" s="1">
        <v>11966</v>
      </c>
      <c r="E830" s="1">
        <v>219013</v>
      </c>
      <c r="F830" s="2">
        <v>44392</v>
      </c>
    </row>
    <row r="831" spans="1:6" x14ac:dyDescent="0.25">
      <c r="A831">
        <v>2019</v>
      </c>
      <c r="B831" t="s">
        <v>58</v>
      </c>
      <c r="C831" t="s">
        <v>14</v>
      </c>
      <c r="D831" s="1">
        <v>10085</v>
      </c>
      <c r="E831" s="1">
        <v>197874</v>
      </c>
      <c r="F831" s="2">
        <v>43909</v>
      </c>
    </row>
    <row r="832" spans="1:6" x14ac:dyDescent="0.25">
      <c r="A832">
        <v>2019</v>
      </c>
      <c r="B832" t="s">
        <v>58</v>
      </c>
      <c r="C832" t="s">
        <v>15</v>
      </c>
      <c r="D832" s="1">
        <v>18442</v>
      </c>
      <c r="E832" s="1">
        <v>272579</v>
      </c>
      <c r="F832" s="2">
        <v>49141</v>
      </c>
    </row>
    <row r="833" spans="1:6" x14ac:dyDescent="0.25">
      <c r="A833">
        <v>2019</v>
      </c>
      <c r="B833" t="s">
        <v>58</v>
      </c>
      <c r="C833" t="s">
        <v>16</v>
      </c>
      <c r="D833" s="1">
        <v>16110</v>
      </c>
      <c r="E833" s="1">
        <v>305742</v>
      </c>
      <c r="F833" s="2">
        <v>44832</v>
      </c>
    </row>
    <row r="834" spans="1:6" x14ac:dyDescent="0.25">
      <c r="A834">
        <v>2019</v>
      </c>
      <c r="B834" t="s">
        <v>58</v>
      </c>
      <c r="C834" t="s">
        <v>17</v>
      </c>
      <c r="D834" s="1">
        <v>5474</v>
      </c>
      <c r="E834" s="1">
        <v>120085</v>
      </c>
      <c r="F834" s="2">
        <v>49342</v>
      </c>
    </row>
    <row r="835" spans="1:6" x14ac:dyDescent="0.25">
      <c r="A835">
        <v>2019</v>
      </c>
      <c r="B835" t="s">
        <v>58</v>
      </c>
      <c r="C835" t="s">
        <v>18</v>
      </c>
      <c r="D835" s="1">
        <v>21419</v>
      </c>
      <c r="E835" s="1">
        <v>451332</v>
      </c>
      <c r="F835" s="2">
        <v>55476</v>
      </c>
    </row>
    <row r="836" spans="1:6" x14ac:dyDescent="0.25">
      <c r="A836">
        <v>2019</v>
      </c>
      <c r="B836" t="s">
        <v>58</v>
      </c>
      <c r="C836" t="s">
        <v>19</v>
      </c>
      <c r="D836" s="1">
        <v>68761</v>
      </c>
      <c r="E836" s="1">
        <v>790552</v>
      </c>
      <c r="F836" s="2">
        <v>59886</v>
      </c>
    </row>
    <row r="837" spans="1:6" x14ac:dyDescent="0.25">
      <c r="A837">
        <v>2019</v>
      </c>
      <c r="B837" t="s">
        <v>58</v>
      </c>
      <c r="C837" t="s">
        <v>20</v>
      </c>
      <c r="D837" s="1">
        <v>25357</v>
      </c>
      <c r="E837" s="1">
        <v>661203</v>
      </c>
      <c r="F837" s="2">
        <v>50845</v>
      </c>
    </row>
    <row r="838" spans="1:6" x14ac:dyDescent="0.25">
      <c r="A838">
        <v>2019</v>
      </c>
      <c r="B838" t="s">
        <v>58</v>
      </c>
      <c r="C838" t="s">
        <v>21</v>
      </c>
      <c r="D838" s="1">
        <v>20728</v>
      </c>
      <c r="E838" s="1">
        <v>530749</v>
      </c>
      <c r="F838" s="2">
        <v>52656</v>
      </c>
    </row>
    <row r="839" spans="1:6" x14ac:dyDescent="0.25">
      <c r="A839">
        <v>2019</v>
      </c>
      <c r="B839" t="s">
        <v>58</v>
      </c>
      <c r="C839" t="s">
        <v>22</v>
      </c>
      <c r="D839" s="1">
        <v>7557</v>
      </c>
      <c r="E839" s="1">
        <v>146077</v>
      </c>
      <c r="F839" s="2">
        <v>42620</v>
      </c>
    </row>
    <row r="840" spans="1:6" x14ac:dyDescent="0.25">
      <c r="A840">
        <v>2019</v>
      </c>
      <c r="B840" t="s">
        <v>58</v>
      </c>
      <c r="C840" t="s">
        <v>23</v>
      </c>
      <c r="D840" s="1">
        <v>52078</v>
      </c>
      <c r="E840" s="1">
        <v>462462</v>
      </c>
      <c r="F840" s="2">
        <v>47562</v>
      </c>
    </row>
    <row r="841" spans="1:6" x14ac:dyDescent="0.25">
      <c r="A841">
        <v>2019</v>
      </c>
      <c r="B841" t="s">
        <v>58</v>
      </c>
      <c r="C841" t="s">
        <v>24</v>
      </c>
      <c r="D841" s="1">
        <v>4834</v>
      </c>
      <c r="E841" s="1">
        <v>74646</v>
      </c>
      <c r="F841" s="2">
        <v>49258</v>
      </c>
    </row>
    <row r="842" spans="1:6" x14ac:dyDescent="0.25">
      <c r="A842">
        <v>2019</v>
      </c>
      <c r="B842" t="s">
        <v>58</v>
      </c>
      <c r="C842" t="s">
        <v>25</v>
      </c>
      <c r="D842" s="1">
        <v>11559</v>
      </c>
      <c r="E842" s="1">
        <v>139275</v>
      </c>
      <c r="F842" s="2">
        <v>48735</v>
      </c>
    </row>
    <row r="843" spans="1:6" x14ac:dyDescent="0.25">
      <c r="A843">
        <v>2019</v>
      </c>
      <c r="B843" t="s">
        <v>58</v>
      </c>
      <c r="C843" t="s">
        <v>26</v>
      </c>
      <c r="D843" s="1">
        <v>8934</v>
      </c>
      <c r="E843" s="1">
        <v>143417</v>
      </c>
      <c r="F843" s="2">
        <v>54808</v>
      </c>
    </row>
    <row r="844" spans="1:6" x14ac:dyDescent="0.25">
      <c r="A844">
        <v>2019</v>
      </c>
      <c r="B844" t="s">
        <v>58</v>
      </c>
      <c r="C844" t="s">
        <v>27</v>
      </c>
      <c r="D844" s="1">
        <v>4773</v>
      </c>
      <c r="E844" s="1">
        <v>114430</v>
      </c>
      <c r="F844" s="2">
        <v>58363</v>
      </c>
    </row>
    <row r="845" spans="1:6" x14ac:dyDescent="0.25">
      <c r="A845">
        <v>2019</v>
      </c>
      <c r="B845" t="s">
        <v>58</v>
      </c>
      <c r="C845" t="s">
        <v>28</v>
      </c>
      <c r="D845" s="1">
        <v>40687</v>
      </c>
      <c r="E845" s="1">
        <v>670070</v>
      </c>
      <c r="F845" s="2">
        <v>55124</v>
      </c>
    </row>
    <row r="846" spans="1:6" x14ac:dyDescent="0.25">
      <c r="A846">
        <v>2019</v>
      </c>
      <c r="B846" t="s">
        <v>58</v>
      </c>
      <c r="C846" t="s">
        <v>29</v>
      </c>
      <c r="D846" s="1">
        <v>10974</v>
      </c>
      <c r="E846" s="1">
        <v>130181</v>
      </c>
      <c r="F846" s="2">
        <v>42852</v>
      </c>
    </row>
    <row r="847" spans="1:6" x14ac:dyDescent="0.25">
      <c r="A847">
        <v>2019</v>
      </c>
      <c r="B847" t="s">
        <v>58</v>
      </c>
      <c r="C847" t="s">
        <v>30</v>
      </c>
      <c r="D847" s="1">
        <v>67202</v>
      </c>
      <c r="E847" s="1">
        <v>1981493</v>
      </c>
      <c r="F847" s="2">
        <v>54638</v>
      </c>
    </row>
    <row r="848" spans="1:6" x14ac:dyDescent="0.25">
      <c r="A848">
        <v>2019</v>
      </c>
      <c r="B848" t="s">
        <v>58</v>
      </c>
      <c r="C848" t="s">
        <v>31</v>
      </c>
      <c r="D848" s="1">
        <v>28199</v>
      </c>
      <c r="E848" s="1">
        <v>606564</v>
      </c>
      <c r="F848" s="2">
        <v>50123</v>
      </c>
    </row>
    <row r="849" spans="1:6" x14ac:dyDescent="0.25">
      <c r="A849">
        <v>2019</v>
      </c>
      <c r="B849" t="s">
        <v>58</v>
      </c>
      <c r="C849" t="s">
        <v>32</v>
      </c>
      <c r="D849" s="1">
        <v>2581</v>
      </c>
      <c r="E849" s="1">
        <v>65771</v>
      </c>
      <c r="F849" s="2">
        <v>52585</v>
      </c>
    </row>
    <row r="850" spans="1:6" x14ac:dyDescent="0.25">
      <c r="A850">
        <v>2019</v>
      </c>
      <c r="B850" t="s">
        <v>58</v>
      </c>
      <c r="C850" t="s">
        <v>33</v>
      </c>
      <c r="D850" s="1">
        <v>35525</v>
      </c>
      <c r="E850" s="1">
        <v>908891</v>
      </c>
      <c r="F850" s="2">
        <v>47891</v>
      </c>
    </row>
    <row r="851" spans="1:6" x14ac:dyDescent="0.25">
      <c r="A851">
        <v>2019</v>
      </c>
      <c r="B851" t="s">
        <v>58</v>
      </c>
      <c r="C851" t="s">
        <v>34</v>
      </c>
      <c r="D851" s="1">
        <v>13345</v>
      </c>
      <c r="E851" s="1">
        <v>213244</v>
      </c>
      <c r="F851" s="2">
        <v>46841</v>
      </c>
    </row>
    <row r="852" spans="1:6" x14ac:dyDescent="0.25">
      <c r="A852">
        <v>2019</v>
      </c>
      <c r="B852" t="s">
        <v>58</v>
      </c>
      <c r="C852" t="s">
        <v>35</v>
      </c>
      <c r="D852" s="1">
        <v>16113</v>
      </c>
      <c r="E852" s="1">
        <v>295311</v>
      </c>
      <c r="F852" s="2">
        <v>51842</v>
      </c>
    </row>
    <row r="853" spans="1:6" x14ac:dyDescent="0.25">
      <c r="A853">
        <v>2019</v>
      </c>
      <c r="B853" t="s">
        <v>58</v>
      </c>
      <c r="C853" t="s">
        <v>36</v>
      </c>
      <c r="D853" s="1">
        <v>57945</v>
      </c>
      <c r="E853" s="1">
        <v>1230922</v>
      </c>
      <c r="F853" s="2">
        <v>53416</v>
      </c>
    </row>
    <row r="854" spans="1:6" x14ac:dyDescent="0.25">
      <c r="A854">
        <v>2019</v>
      </c>
      <c r="B854" t="s">
        <v>58</v>
      </c>
      <c r="C854" t="s">
        <v>37</v>
      </c>
      <c r="D854" s="1">
        <v>4664</v>
      </c>
      <c r="E854" s="1">
        <v>102395</v>
      </c>
      <c r="F854" s="2">
        <v>50458</v>
      </c>
    </row>
    <row r="855" spans="1:6" x14ac:dyDescent="0.25">
      <c r="A855">
        <v>2019</v>
      </c>
      <c r="B855" t="s">
        <v>58</v>
      </c>
      <c r="C855" t="s">
        <v>38</v>
      </c>
      <c r="D855" s="1">
        <v>12757</v>
      </c>
      <c r="E855" s="1">
        <v>237600</v>
      </c>
      <c r="F855" s="2">
        <v>47296</v>
      </c>
    </row>
    <row r="856" spans="1:6" x14ac:dyDescent="0.25">
      <c r="A856">
        <v>2019</v>
      </c>
      <c r="B856" t="s">
        <v>58</v>
      </c>
      <c r="C856" t="s">
        <v>39</v>
      </c>
      <c r="D856" s="1">
        <v>2904</v>
      </c>
      <c r="E856" s="1">
        <v>68913</v>
      </c>
      <c r="F856" s="2">
        <v>52412</v>
      </c>
    </row>
    <row r="857" spans="1:6" x14ac:dyDescent="0.25">
      <c r="A857">
        <v>2019</v>
      </c>
      <c r="B857" t="s">
        <v>58</v>
      </c>
      <c r="C857" t="s">
        <v>40</v>
      </c>
      <c r="D857" s="1">
        <v>16563</v>
      </c>
      <c r="E857" s="1">
        <v>427328</v>
      </c>
      <c r="F857" s="2">
        <v>53183</v>
      </c>
    </row>
    <row r="858" spans="1:6" x14ac:dyDescent="0.25">
      <c r="A858">
        <v>2019</v>
      </c>
      <c r="B858" t="s">
        <v>58</v>
      </c>
      <c r="C858" t="s">
        <v>41</v>
      </c>
      <c r="D858" s="1">
        <v>94237</v>
      </c>
      <c r="E858" s="1">
        <v>1684606</v>
      </c>
      <c r="F858" s="2">
        <v>49322</v>
      </c>
    </row>
    <row r="859" spans="1:6" x14ac:dyDescent="0.25">
      <c r="A859">
        <v>2019</v>
      </c>
      <c r="B859" t="s">
        <v>58</v>
      </c>
      <c r="C859" t="s">
        <v>42</v>
      </c>
      <c r="D859" s="1">
        <v>12857</v>
      </c>
      <c r="E859" s="1">
        <v>193373</v>
      </c>
      <c r="F859" s="2">
        <v>44983</v>
      </c>
    </row>
    <row r="860" spans="1:6" x14ac:dyDescent="0.25">
      <c r="A860">
        <v>2019</v>
      </c>
      <c r="B860" t="s">
        <v>58</v>
      </c>
      <c r="C860" t="s">
        <v>43</v>
      </c>
      <c r="D860" s="1">
        <v>2503</v>
      </c>
      <c r="E860" s="1">
        <v>62317</v>
      </c>
      <c r="F860" s="2">
        <v>48501</v>
      </c>
    </row>
    <row r="861" spans="1:6" x14ac:dyDescent="0.25">
      <c r="A861">
        <v>2019</v>
      </c>
      <c r="B861" t="s">
        <v>58</v>
      </c>
      <c r="C861" t="s">
        <v>44</v>
      </c>
      <c r="D861" s="1">
        <v>50144</v>
      </c>
      <c r="E861" s="1">
        <v>517645</v>
      </c>
      <c r="F861" s="2">
        <v>50876</v>
      </c>
    </row>
    <row r="862" spans="1:6" x14ac:dyDescent="0.25">
      <c r="A862">
        <v>2019</v>
      </c>
      <c r="B862" t="s">
        <v>58</v>
      </c>
      <c r="C862" t="s">
        <v>45</v>
      </c>
      <c r="D862" s="1">
        <v>64023</v>
      </c>
      <c r="E862" s="1">
        <v>478274</v>
      </c>
      <c r="F862" s="2">
        <v>53267</v>
      </c>
    </row>
    <row r="863" spans="1:6" x14ac:dyDescent="0.25">
      <c r="A863">
        <v>2019</v>
      </c>
      <c r="B863" t="s">
        <v>58</v>
      </c>
      <c r="C863" t="s">
        <v>46</v>
      </c>
      <c r="D863" s="1">
        <v>5755</v>
      </c>
      <c r="E863" s="1">
        <v>125528</v>
      </c>
      <c r="F863" s="2">
        <v>47876</v>
      </c>
    </row>
    <row r="864" spans="1:6" x14ac:dyDescent="0.25">
      <c r="A864">
        <v>2019</v>
      </c>
      <c r="B864" t="s">
        <v>58</v>
      </c>
      <c r="C864" t="s">
        <v>47</v>
      </c>
      <c r="D864" s="1">
        <v>29257</v>
      </c>
      <c r="E864" s="1">
        <v>440255</v>
      </c>
      <c r="F864" s="2">
        <v>50951</v>
      </c>
    </row>
    <row r="865" spans="1:6" x14ac:dyDescent="0.25">
      <c r="A865">
        <v>2019</v>
      </c>
      <c r="B865" t="s">
        <v>58</v>
      </c>
      <c r="C865" t="s">
        <v>48</v>
      </c>
      <c r="D865" s="1">
        <v>3384</v>
      </c>
      <c r="E865" s="1">
        <v>27323</v>
      </c>
      <c r="F865" s="2">
        <v>44083</v>
      </c>
    </row>
    <row r="866" spans="1:6" x14ac:dyDescent="0.25">
      <c r="A866">
        <v>2019</v>
      </c>
      <c r="B866" t="s">
        <v>59</v>
      </c>
      <c r="C866" t="s">
        <v>1</v>
      </c>
      <c r="D866" s="1">
        <v>11180</v>
      </c>
      <c r="E866" s="1">
        <v>208446</v>
      </c>
      <c r="F866" s="2">
        <v>17618</v>
      </c>
    </row>
    <row r="867" spans="1:6" x14ac:dyDescent="0.25">
      <c r="A867">
        <v>2019</v>
      </c>
      <c r="B867" t="s">
        <v>59</v>
      </c>
      <c r="C867" t="s">
        <v>2</v>
      </c>
      <c r="D867" s="1">
        <v>14256</v>
      </c>
      <c r="E867" s="1">
        <v>331295</v>
      </c>
      <c r="F867" s="2">
        <v>25557</v>
      </c>
    </row>
    <row r="868" spans="1:6" x14ac:dyDescent="0.25">
      <c r="A868">
        <v>2019</v>
      </c>
      <c r="B868" t="s">
        <v>59</v>
      </c>
      <c r="C868" t="s">
        <v>3</v>
      </c>
      <c r="D868" s="1">
        <v>7315</v>
      </c>
      <c r="E868" s="1">
        <v>120644</v>
      </c>
      <c r="F868" s="2">
        <v>17299</v>
      </c>
    </row>
    <row r="869" spans="1:6" x14ac:dyDescent="0.25">
      <c r="A869">
        <v>2019</v>
      </c>
      <c r="B869" t="s">
        <v>59</v>
      </c>
      <c r="C869" t="s">
        <v>4</v>
      </c>
      <c r="D869" s="1">
        <v>116191</v>
      </c>
      <c r="E869" s="1">
        <v>2034920</v>
      </c>
      <c r="F869" s="2">
        <v>32379</v>
      </c>
    </row>
    <row r="870" spans="1:6" x14ac:dyDescent="0.25">
      <c r="A870">
        <v>2019</v>
      </c>
      <c r="B870" t="s">
        <v>59</v>
      </c>
      <c r="C870" t="s">
        <v>5</v>
      </c>
      <c r="D870" s="1">
        <v>17317</v>
      </c>
      <c r="E870" s="1">
        <v>344935</v>
      </c>
      <c r="F870" s="2">
        <v>27131</v>
      </c>
    </row>
    <row r="871" spans="1:6" x14ac:dyDescent="0.25">
      <c r="A871">
        <v>2019</v>
      </c>
      <c r="B871" t="s">
        <v>59</v>
      </c>
      <c r="C871" t="s">
        <v>6</v>
      </c>
      <c r="D871" s="1">
        <v>10917</v>
      </c>
      <c r="E871" s="1">
        <v>157574</v>
      </c>
      <c r="F871" s="2">
        <v>24451</v>
      </c>
    </row>
    <row r="872" spans="1:6" x14ac:dyDescent="0.25">
      <c r="A872">
        <v>2019</v>
      </c>
      <c r="B872" t="s">
        <v>59</v>
      </c>
      <c r="C872" t="s">
        <v>7</v>
      </c>
      <c r="D872" s="1">
        <v>2710</v>
      </c>
      <c r="E872" s="1">
        <v>53038</v>
      </c>
      <c r="F872" s="2">
        <v>21264</v>
      </c>
    </row>
    <row r="873" spans="1:6" x14ac:dyDescent="0.25">
      <c r="A873">
        <v>2019</v>
      </c>
      <c r="B873" t="s">
        <v>59</v>
      </c>
      <c r="C873" t="s">
        <v>8</v>
      </c>
      <c r="D873" s="1">
        <v>58596</v>
      </c>
      <c r="E873" s="1">
        <v>1257201</v>
      </c>
      <c r="F873" s="2">
        <v>26675</v>
      </c>
    </row>
    <row r="874" spans="1:6" x14ac:dyDescent="0.25">
      <c r="A874">
        <v>2019</v>
      </c>
      <c r="B874" t="s">
        <v>59</v>
      </c>
      <c r="C874" t="s">
        <v>9</v>
      </c>
      <c r="D874" s="1">
        <v>25254</v>
      </c>
      <c r="E874" s="1">
        <v>498529</v>
      </c>
      <c r="F874" s="2">
        <v>21342</v>
      </c>
    </row>
    <row r="875" spans="1:6" x14ac:dyDescent="0.25">
      <c r="A875">
        <v>2019</v>
      </c>
      <c r="B875" t="s">
        <v>59</v>
      </c>
      <c r="C875" t="s">
        <v>10</v>
      </c>
      <c r="D875" s="1">
        <v>5038</v>
      </c>
      <c r="E875" s="1">
        <v>82521</v>
      </c>
      <c r="F875" s="2">
        <v>17770</v>
      </c>
    </row>
    <row r="876" spans="1:6" x14ac:dyDescent="0.25">
      <c r="A876">
        <v>2019</v>
      </c>
      <c r="B876" t="s">
        <v>59</v>
      </c>
      <c r="C876" t="s">
        <v>11</v>
      </c>
      <c r="D876" s="1">
        <v>33183</v>
      </c>
      <c r="E876" s="1">
        <v>622987</v>
      </c>
      <c r="F876" s="2">
        <v>24703</v>
      </c>
    </row>
    <row r="877" spans="1:6" x14ac:dyDescent="0.25">
      <c r="A877">
        <v>2019</v>
      </c>
      <c r="B877" t="s">
        <v>59</v>
      </c>
      <c r="C877" t="s">
        <v>12</v>
      </c>
      <c r="D877" s="1">
        <v>15776</v>
      </c>
      <c r="E877" s="1">
        <v>313889</v>
      </c>
      <c r="F877" s="2">
        <v>19660</v>
      </c>
    </row>
    <row r="878" spans="1:6" x14ac:dyDescent="0.25">
      <c r="A878">
        <v>2019</v>
      </c>
      <c r="B878" t="s">
        <v>59</v>
      </c>
      <c r="C878" t="s">
        <v>13</v>
      </c>
      <c r="D878" s="1">
        <v>8796</v>
      </c>
      <c r="E878" s="1">
        <v>144265</v>
      </c>
      <c r="F878" s="2">
        <v>17261</v>
      </c>
    </row>
    <row r="879" spans="1:6" x14ac:dyDescent="0.25">
      <c r="A879">
        <v>2019</v>
      </c>
      <c r="B879" t="s">
        <v>59</v>
      </c>
      <c r="C879" t="s">
        <v>14</v>
      </c>
      <c r="D879" s="1">
        <v>6871</v>
      </c>
      <c r="E879" s="1">
        <v>130101</v>
      </c>
      <c r="F879" s="2">
        <v>17333</v>
      </c>
    </row>
    <row r="880" spans="1:6" x14ac:dyDescent="0.25">
      <c r="A880">
        <v>2019</v>
      </c>
      <c r="B880" t="s">
        <v>59</v>
      </c>
      <c r="C880" t="s">
        <v>15</v>
      </c>
      <c r="D880" s="1">
        <v>10118</v>
      </c>
      <c r="E880" s="1">
        <v>201748</v>
      </c>
      <c r="F880" s="2">
        <v>18350</v>
      </c>
    </row>
    <row r="881" spans="1:6" x14ac:dyDescent="0.25">
      <c r="A881">
        <v>2019</v>
      </c>
      <c r="B881" t="s">
        <v>59</v>
      </c>
      <c r="C881" t="s">
        <v>16</v>
      </c>
      <c r="D881" s="1">
        <v>12912</v>
      </c>
      <c r="E881" s="1">
        <v>237469</v>
      </c>
      <c r="F881" s="2">
        <v>21789</v>
      </c>
    </row>
    <row r="882" spans="1:6" x14ac:dyDescent="0.25">
      <c r="A882">
        <v>2019</v>
      </c>
      <c r="B882" t="s">
        <v>59</v>
      </c>
      <c r="C882" t="s">
        <v>17</v>
      </c>
      <c r="D882" s="1">
        <v>5132</v>
      </c>
      <c r="E882" s="1">
        <v>69501</v>
      </c>
      <c r="F882" s="2">
        <v>23169</v>
      </c>
    </row>
    <row r="883" spans="1:6" x14ac:dyDescent="0.25">
      <c r="A883">
        <v>2019</v>
      </c>
      <c r="B883" t="s">
        <v>59</v>
      </c>
      <c r="C883" t="s">
        <v>18</v>
      </c>
      <c r="D883" s="1">
        <v>15043</v>
      </c>
      <c r="E883" s="1">
        <v>282746</v>
      </c>
      <c r="F883" s="2">
        <v>24758</v>
      </c>
    </row>
    <row r="884" spans="1:6" x14ac:dyDescent="0.25">
      <c r="A884">
        <v>2019</v>
      </c>
      <c r="B884" t="s">
        <v>59</v>
      </c>
      <c r="C884" t="s">
        <v>19</v>
      </c>
      <c r="D884" s="1">
        <v>20740</v>
      </c>
      <c r="E884" s="1">
        <v>379863</v>
      </c>
      <c r="F884" s="2">
        <v>29500</v>
      </c>
    </row>
    <row r="885" spans="1:6" x14ac:dyDescent="0.25">
      <c r="A885">
        <v>2019</v>
      </c>
      <c r="B885" t="s">
        <v>59</v>
      </c>
      <c r="C885" t="s">
        <v>20</v>
      </c>
      <c r="D885" s="1">
        <v>23113</v>
      </c>
      <c r="E885" s="1">
        <v>434299</v>
      </c>
      <c r="F885" s="2">
        <v>21121</v>
      </c>
    </row>
    <row r="886" spans="1:6" x14ac:dyDescent="0.25">
      <c r="A886">
        <v>2019</v>
      </c>
      <c r="B886" t="s">
        <v>59</v>
      </c>
      <c r="C886" t="s">
        <v>21</v>
      </c>
      <c r="D886" s="1">
        <v>15325</v>
      </c>
      <c r="E886" s="1">
        <v>275608</v>
      </c>
      <c r="F886" s="2">
        <v>23261</v>
      </c>
    </row>
    <row r="887" spans="1:6" x14ac:dyDescent="0.25">
      <c r="A887">
        <v>2019</v>
      </c>
      <c r="B887" t="s">
        <v>59</v>
      </c>
      <c r="C887" t="s">
        <v>22</v>
      </c>
      <c r="D887" s="1">
        <v>6514</v>
      </c>
      <c r="E887" s="1">
        <v>136282</v>
      </c>
      <c r="F887" s="2">
        <v>17817</v>
      </c>
    </row>
    <row r="888" spans="1:6" x14ac:dyDescent="0.25">
      <c r="A888">
        <v>2019</v>
      </c>
      <c r="B888" t="s">
        <v>59</v>
      </c>
      <c r="C888" t="s">
        <v>23</v>
      </c>
      <c r="D888" s="1">
        <v>15195</v>
      </c>
      <c r="E888" s="1">
        <v>308646</v>
      </c>
      <c r="F888" s="2">
        <v>21614</v>
      </c>
    </row>
    <row r="889" spans="1:6" x14ac:dyDescent="0.25">
      <c r="A889">
        <v>2019</v>
      </c>
      <c r="B889" t="s">
        <v>59</v>
      </c>
      <c r="C889" t="s">
        <v>24</v>
      </c>
      <c r="D889" s="1">
        <v>5052</v>
      </c>
      <c r="E889" s="1">
        <v>67008</v>
      </c>
      <c r="F889" s="2">
        <v>19955</v>
      </c>
    </row>
    <row r="890" spans="1:6" x14ac:dyDescent="0.25">
      <c r="A890">
        <v>2019</v>
      </c>
      <c r="B890" t="s">
        <v>59</v>
      </c>
      <c r="C890" t="s">
        <v>25</v>
      </c>
      <c r="D890" s="1">
        <v>5609</v>
      </c>
      <c r="E890" s="1">
        <v>93856</v>
      </c>
      <c r="F890" s="2">
        <v>17213</v>
      </c>
    </row>
    <row r="891" spans="1:6" x14ac:dyDescent="0.25">
      <c r="A891">
        <v>2019</v>
      </c>
      <c r="B891" t="s">
        <v>59</v>
      </c>
      <c r="C891" t="s">
        <v>26</v>
      </c>
      <c r="D891" s="1">
        <v>8716</v>
      </c>
      <c r="E891" s="1">
        <v>355178</v>
      </c>
      <c r="F891" s="2">
        <v>34432</v>
      </c>
    </row>
    <row r="892" spans="1:6" x14ac:dyDescent="0.25">
      <c r="A892">
        <v>2019</v>
      </c>
      <c r="B892" t="s">
        <v>59</v>
      </c>
      <c r="C892" t="s">
        <v>27</v>
      </c>
      <c r="D892" s="1">
        <v>4675</v>
      </c>
      <c r="E892" s="1">
        <v>73214</v>
      </c>
      <c r="F892" s="2">
        <v>22783</v>
      </c>
    </row>
    <row r="893" spans="1:6" x14ac:dyDescent="0.25">
      <c r="A893">
        <v>2019</v>
      </c>
      <c r="B893" t="s">
        <v>59</v>
      </c>
      <c r="C893" t="s">
        <v>28</v>
      </c>
      <c r="D893" s="1">
        <v>24526</v>
      </c>
      <c r="E893" s="1">
        <v>391519</v>
      </c>
      <c r="F893" s="2">
        <v>26347</v>
      </c>
    </row>
    <row r="894" spans="1:6" x14ac:dyDescent="0.25">
      <c r="A894">
        <v>2019</v>
      </c>
      <c r="B894" t="s">
        <v>59</v>
      </c>
      <c r="C894" t="s">
        <v>29</v>
      </c>
      <c r="D894" s="1">
        <v>5277</v>
      </c>
      <c r="E894" s="1">
        <v>99656</v>
      </c>
      <c r="F894" s="2">
        <v>19571</v>
      </c>
    </row>
    <row r="895" spans="1:6" x14ac:dyDescent="0.25">
      <c r="A895">
        <v>2019</v>
      </c>
      <c r="B895" t="s">
        <v>59</v>
      </c>
      <c r="C895" t="s">
        <v>30</v>
      </c>
      <c r="D895" s="1">
        <v>65868</v>
      </c>
      <c r="E895" s="1">
        <v>957897</v>
      </c>
      <c r="F895" s="2">
        <v>35828</v>
      </c>
    </row>
    <row r="896" spans="1:6" x14ac:dyDescent="0.25">
      <c r="A896">
        <v>2019</v>
      </c>
      <c r="B896" t="s">
        <v>59</v>
      </c>
      <c r="C896" t="s">
        <v>31</v>
      </c>
      <c r="D896" s="1">
        <v>26474</v>
      </c>
      <c r="E896" s="1">
        <v>515152</v>
      </c>
      <c r="F896" s="2">
        <v>20460</v>
      </c>
    </row>
    <row r="897" spans="1:6" x14ac:dyDescent="0.25">
      <c r="A897">
        <v>2019</v>
      </c>
      <c r="B897" t="s">
        <v>59</v>
      </c>
      <c r="C897" t="s">
        <v>32</v>
      </c>
      <c r="D897" s="1">
        <v>2610</v>
      </c>
      <c r="E897" s="1">
        <v>40423</v>
      </c>
      <c r="F897" s="2">
        <v>18573</v>
      </c>
    </row>
    <row r="898" spans="1:6" x14ac:dyDescent="0.25">
      <c r="A898">
        <v>2019</v>
      </c>
      <c r="B898" t="s">
        <v>59</v>
      </c>
      <c r="C898" t="s">
        <v>33</v>
      </c>
      <c r="D898" s="1">
        <v>29035</v>
      </c>
      <c r="E898" s="1">
        <v>570254</v>
      </c>
      <c r="F898" s="2">
        <v>20197</v>
      </c>
    </row>
    <row r="899" spans="1:6" x14ac:dyDescent="0.25">
      <c r="A899">
        <v>2019</v>
      </c>
      <c r="B899" t="s">
        <v>59</v>
      </c>
      <c r="C899" t="s">
        <v>34</v>
      </c>
      <c r="D899" s="1">
        <v>9209</v>
      </c>
      <c r="E899" s="1">
        <v>174213</v>
      </c>
      <c r="F899" s="2">
        <v>18600</v>
      </c>
    </row>
    <row r="900" spans="1:6" x14ac:dyDescent="0.25">
      <c r="A900">
        <v>2019</v>
      </c>
      <c r="B900" t="s">
        <v>59</v>
      </c>
      <c r="C900" t="s">
        <v>35</v>
      </c>
      <c r="D900" s="1">
        <v>14116</v>
      </c>
      <c r="E900" s="1">
        <v>213454</v>
      </c>
      <c r="F900" s="2">
        <v>23818</v>
      </c>
    </row>
    <row r="901" spans="1:6" x14ac:dyDescent="0.25">
      <c r="A901">
        <v>2019</v>
      </c>
      <c r="B901" t="s">
        <v>59</v>
      </c>
      <c r="C901" t="s">
        <v>36</v>
      </c>
      <c r="D901" s="1">
        <v>33729</v>
      </c>
      <c r="E901" s="1">
        <v>577911</v>
      </c>
      <c r="F901" s="2">
        <v>22011</v>
      </c>
    </row>
    <row r="902" spans="1:6" x14ac:dyDescent="0.25">
      <c r="A902">
        <v>2019</v>
      </c>
      <c r="B902" t="s">
        <v>59</v>
      </c>
      <c r="C902" t="s">
        <v>37</v>
      </c>
      <c r="D902" s="1">
        <v>3873</v>
      </c>
      <c r="E902" s="1">
        <v>60008</v>
      </c>
      <c r="F902" s="2">
        <v>23680</v>
      </c>
    </row>
    <row r="903" spans="1:6" x14ac:dyDescent="0.25">
      <c r="A903">
        <v>2019</v>
      </c>
      <c r="B903" t="s">
        <v>59</v>
      </c>
      <c r="C903" t="s">
        <v>38</v>
      </c>
      <c r="D903" s="1">
        <v>13400</v>
      </c>
      <c r="E903" s="1">
        <v>270473</v>
      </c>
      <c r="F903" s="2">
        <v>18816</v>
      </c>
    </row>
    <row r="904" spans="1:6" x14ac:dyDescent="0.25">
      <c r="A904">
        <v>2019</v>
      </c>
      <c r="B904" t="s">
        <v>59</v>
      </c>
      <c r="C904" t="s">
        <v>39</v>
      </c>
      <c r="D904" s="1">
        <v>3191</v>
      </c>
      <c r="E904" s="1">
        <v>47413</v>
      </c>
      <c r="F904" s="2">
        <v>17519</v>
      </c>
    </row>
    <row r="905" spans="1:6" x14ac:dyDescent="0.25">
      <c r="A905">
        <v>2019</v>
      </c>
      <c r="B905" t="s">
        <v>59</v>
      </c>
      <c r="C905" t="s">
        <v>40</v>
      </c>
      <c r="D905" s="1">
        <v>16924</v>
      </c>
      <c r="E905" s="1">
        <v>347181</v>
      </c>
      <c r="F905" s="2">
        <v>23878</v>
      </c>
    </row>
    <row r="906" spans="1:6" x14ac:dyDescent="0.25">
      <c r="A906">
        <v>2019</v>
      </c>
      <c r="B906" t="s">
        <v>59</v>
      </c>
      <c r="C906" t="s">
        <v>41</v>
      </c>
      <c r="D906" s="1">
        <v>65057</v>
      </c>
      <c r="E906" s="1">
        <v>1394036</v>
      </c>
      <c r="F906" s="2">
        <v>22762</v>
      </c>
    </row>
    <row r="907" spans="1:6" x14ac:dyDescent="0.25">
      <c r="A907">
        <v>2019</v>
      </c>
      <c r="B907" t="s">
        <v>59</v>
      </c>
      <c r="C907" t="s">
        <v>42</v>
      </c>
      <c r="D907" s="1">
        <v>7570</v>
      </c>
      <c r="E907" s="1">
        <v>153412</v>
      </c>
      <c r="F907" s="2">
        <v>20955</v>
      </c>
    </row>
    <row r="908" spans="1:6" x14ac:dyDescent="0.25">
      <c r="A908">
        <v>2019</v>
      </c>
      <c r="B908" t="s">
        <v>59</v>
      </c>
      <c r="C908" t="s">
        <v>43</v>
      </c>
      <c r="D908" s="1">
        <v>2268</v>
      </c>
      <c r="E908" s="1">
        <v>37208</v>
      </c>
      <c r="F908" s="2">
        <v>23863</v>
      </c>
    </row>
    <row r="909" spans="1:6" x14ac:dyDescent="0.25">
      <c r="A909">
        <v>2019</v>
      </c>
      <c r="B909" t="s">
        <v>59</v>
      </c>
      <c r="C909" t="s">
        <v>44</v>
      </c>
      <c r="D909" s="1">
        <v>20743</v>
      </c>
      <c r="E909" s="1">
        <v>408354</v>
      </c>
      <c r="F909" s="2">
        <v>21582</v>
      </c>
    </row>
    <row r="910" spans="1:6" x14ac:dyDescent="0.25">
      <c r="A910">
        <v>2019</v>
      </c>
      <c r="B910" t="s">
        <v>59</v>
      </c>
      <c r="C910" t="s">
        <v>45</v>
      </c>
      <c r="D910" s="1">
        <v>20637</v>
      </c>
      <c r="E910" s="1">
        <v>341265</v>
      </c>
      <c r="F910" s="2">
        <v>26566</v>
      </c>
    </row>
    <row r="911" spans="1:6" x14ac:dyDescent="0.25">
      <c r="A911">
        <v>2019</v>
      </c>
      <c r="B911" t="s">
        <v>59</v>
      </c>
      <c r="C911" t="s">
        <v>46</v>
      </c>
      <c r="D911" s="1">
        <v>4658</v>
      </c>
      <c r="E911" s="1">
        <v>75027</v>
      </c>
      <c r="F911" s="2">
        <v>18256</v>
      </c>
    </row>
    <row r="912" spans="1:6" x14ac:dyDescent="0.25">
      <c r="A912">
        <v>2019</v>
      </c>
      <c r="B912" t="s">
        <v>59</v>
      </c>
      <c r="C912" t="s">
        <v>47</v>
      </c>
      <c r="D912" s="1">
        <v>17015</v>
      </c>
      <c r="E912" s="1">
        <v>285279</v>
      </c>
      <c r="F912" s="2">
        <v>18758</v>
      </c>
    </row>
    <row r="913" spans="1:6" x14ac:dyDescent="0.25">
      <c r="A913">
        <v>2019</v>
      </c>
      <c r="B913" t="s">
        <v>59</v>
      </c>
      <c r="C913" t="s">
        <v>48</v>
      </c>
      <c r="D913" s="1">
        <v>2398</v>
      </c>
      <c r="E913" s="1">
        <v>37041</v>
      </c>
      <c r="F913" s="2">
        <v>21994</v>
      </c>
    </row>
    <row r="914" spans="1:6" x14ac:dyDescent="0.25">
      <c r="A914">
        <v>2019</v>
      </c>
      <c r="B914" t="s">
        <v>60</v>
      </c>
      <c r="C914" t="s">
        <v>1</v>
      </c>
      <c r="D914" s="1">
        <v>10189</v>
      </c>
      <c r="E914" s="1">
        <v>46816</v>
      </c>
      <c r="F914" s="2">
        <v>38607</v>
      </c>
    </row>
    <row r="915" spans="1:6" x14ac:dyDescent="0.25">
      <c r="A915">
        <v>2019</v>
      </c>
      <c r="B915" t="s">
        <v>60</v>
      </c>
      <c r="C915" t="s">
        <v>2</v>
      </c>
      <c r="D915" s="1">
        <v>10674</v>
      </c>
      <c r="E915" s="1">
        <v>75782</v>
      </c>
      <c r="F915" s="2">
        <v>39965</v>
      </c>
    </row>
    <row r="916" spans="1:6" x14ac:dyDescent="0.25">
      <c r="A916">
        <v>2019</v>
      </c>
      <c r="B916" t="s">
        <v>60</v>
      </c>
      <c r="C916" t="s">
        <v>3</v>
      </c>
      <c r="D916" s="1">
        <v>5359</v>
      </c>
      <c r="E916" s="1">
        <v>25279</v>
      </c>
      <c r="F916" s="2">
        <v>36115</v>
      </c>
    </row>
    <row r="917" spans="1:6" x14ac:dyDescent="0.25">
      <c r="A917">
        <v>2019</v>
      </c>
      <c r="B917" t="s">
        <v>60</v>
      </c>
      <c r="C917" t="s">
        <v>4</v>
      </c>
      <c r="D917" s="1">
        <v>97442</v>
      </c>
      <c r="E917" s="1">
        <v>547972</v>
      </c>
      <c r="F917" s="2">
        <v>42293</v>
      </c>
    </row>
    <row r="918" spans="1:6" x14ac:dyDescent="0.25">
      <c r="A918">
        <v>2019</v>
      </c>
      <c r="B918" t="s">
        <v>60</v>
      </c>
      <c r="C918" t="s">
        <v>5</v>
      </c>
      <c r="D918" s="1">
        <v>17008</v>
      </c>
      <c r="E918" s="1">
        <v>84571</v>
      </c>
      <c r="F918" s="2">
        <v>42381</v>
      </c>
    </row>
    <row r="919" spans="1:6" x14ac:dyDescent="0.25">
      <c r="A919">
        <v>2019</v>
      </c>
      <c r="B919" t="s">
        <v>60</v>
      </c>
      <c r="C919" t="s">
        <v>6</v>
      </c>
      <c r="D919" s="1">
        <v>18146</v>
      </c>
      <c r="E919" s="1">
        <v>66497</v>
      </c>
      <c r="F919" s="2">
        <v>34861</v>
      </c>
    </row>
    <row r="920" spans="1:6" x14ac:dyDescent="0.25">
      <c r="A920">
        <v>2019</v>
      </c>
      <c r="B920" t="s">
        <v>60</v>
      </c>
      <c r="C920" t="s">
        <v>7</v>
      </c>
      <c r="D920" s="1">
        <v>2052</v>
      </c>
      <c r="E920" s="1">
        <v>12125</v>
      </c>
      <c r="F920" s="2">
        <v>35636</v>
      </c>
    </row>
    <row r="921" spans="1:6" x14ac:dyDescent="0.25">
      <c r="A921">
        <v>2019</v>
      </c>
      <c r="B921" t="s">
        <v>60</v>
      </c>
      <c r="C921" t="s">
        <v>8</v>
      </c>
      <c r="D921" s="1">
        <v>56765</v>
      </c>
      <c r="E921" s="1">
        <v>281975</v>
      </c>
      <c r="F921" s="2">
        <v>37969</v>
      </c>
    </row>
    <row r="922" spans="1:6" x14ac:dyDescent="0.25">
      <c r="A922">
        <v>2019</v>
      </c>
      <c r="B922" t="s">
        <v>60</v>
      </c>
      <c r="C922" t="s">
        <v>9</v>
      </c>
      <c r="D922" s="1">
        <v>18227</v>
      </c>
      <c r="E922" s="1">
        <v>111902</v>
      </c>
      <c r="F922" s="2">
        <v>37971</v>
      </c>
    </row>
    <row r="923" spans="1:6" x14ac:dyDescent="0.25">
      <c r="A923">
        <v>2019</v>
      </c>
      <c r="B923" t="s">
        <v>60</v>
      </c>
      <c r="C923" t="s">
        <v>10</v>
      </c>
      <c r="D923" s="1">
        <v>3845</v>
      </c>
      <c r="E923" s="1">
        <v>19414</v>
      </c>
      <c r="F923" s="2">
        <v>32615</v>
      </c>
    </row>
    <row r="924" spans="1:6" x14ac:dyDescent="0.25">
      <c r="A924">
        <v>2019</v>
      </c>
      <c r="B924" t="s">
        <v>60</v>
      </c>
      <c r="C924" t="s">
        <v>11</v>
      </c>
      <c r="D924" s="1">
        <v>39884</v>
      </c>
      <c r="E924" s="1">
        <v>209967</v>
      </c>
      <c r="F924" s="2">
        <v>43714</v>
      </c>
    </row>
    <row r="925" spans="1:6" x14ac:dyDescent="0.25">
      <c r="A925">
        <v>2019</v>
      </c>
      <c r="B925" t="s">
        <v>60</v>
      </c>
      <c r="C925" t="s">
        <v>12</v>
      </c>
      <c r="D925" s="1">
        <v>12916</v>
      </c>
      <c r="E925" s="1">
        <v>89273</v>
      </c>
      <c r="F925" s="2">
        <v>33759</v>
      </c>
    </row>
    <row r="926" spans="1:6" x14ac:dyDescent="0.25">
      <c r="A926">
        <v>2019</v>
      </c>
      <c r="B926" t="s">
        <v>60</v>
      </c>
      <c r="C926" t="s">
        <v>13</v>
      </c>
      <c r="D926" s="1">
        <v>8547</v>
      </c>
      <c r="E926" s="1">
        <v>42519</v>
      </c>
      <c r="F926" s="2">
        <v>36534</v>
      </c>
    </row>
    <row r="927" spans="1:6" x14ac:dyDescent="0.25">
      <c r="A927">
        <v>2019</v>
      </c>
      <c r="B927" t="s">
        <v>60</v>
      </c>
      <c r="C927" t="s">
        <v>14</v>
      </c>
      <c r="D927" s="1">
        <v>5938</v>
      </c>
      <c r="E927" s="1">
        <v>34833</v>
      </c>
      <c r="F927" s="2">
        <v>35624</v>
      </c>
    </row>
    <row r="928" spans="1:6" x14ac:dyDescent="0.25">
      <c r="A928">
        <v>2019</v>
      </c>
      <c r="B928" t="s">
        <v>60</v>
      </c>
      <c r="C928" t="s">
        <v>15</v>
      </c>
      <c r="D928" s="1">
        <v>10404</v>
      </c>
      <c r="E928" s="1">
        <v>46571</v>
      </c>
      <c r="F928" s="2">
        <v>34846</v>
      </c>
    </row>
    <row r="929" spans="1:6" x14ac:dyDescent="0.25">
      <c r="A929">
        <v>2019</v>
      </c>
      <c r="B929" t="s">
        <v>60</v>
      </c>
      <c r="C929" t="s">
        <v>16</v>
      </c>
      <c r="D929" s="1">
        <v>9280</v>
      </c>
      <c r="E929" s="1">
        <v>46391</v>
      </c>
      <c r="F929" s="2">
        <v>38963</v>
      </c>
    </row>
    <row r="930" spans="1:6" x14ac:dyDescent="0.25">
      <c r="A930">
        <v>2019</v>
      </c>
      <c r="B930" t="s">
        <v>60</v>
      </c>
      <c r="C930" t="s">
        <v>17</v>
      </c>
      <c r="D930" s="1">
        <v>3777</v>
      </c>
      <c r="E930" s="1">
        <v>17863</v>
      </c>
      <c r="F930" s="2">
        <v>35322</v>
      </c>
    </row>
    <row r="931" spans="1:6" x14ac:dyDescent="0.25">
      <c r="A931">
        <v>2019</v>
      </c>
      <c r="B931" t="s">
        <v>60</v>
      </c>
      <c r="C931" t="s">
        <v>18</v>
      </c>
      <c r="D931" s="1">
        <v>19358</v>
      </c>
      <c r="E931" s="1">
        <v>91545</v>
      </c>
      <c r="F931" s="2">
        <v>44150</v>
      </c>
    </row>
    <row r="932" spans="1:6" x14ac:dyDescent="0.25">
      <c r="A932">
        <v>2019</v>
      </c>
      <c r="B932" t="s">
        <v>60</v>
      </c>
      <c r="C932" t="s">
        <v>19</v>
      </c>
      <c r="D932" s="1">
        <v>22046</v>
      </c>
      <c r="E932" s="1">
        <v>121404</v>
      </c>
      <c r="F932" s="2">
        <v>40421</v>
      </c>
    </row>
    <row r="933" spans="1:6" x14ac:dyDescent="0.25">
      <c r="A933">
        <v>2019</v>
      </c>
      <c r="B933" t="s">
        <v>60</v>
      </c>
      <c r="C933" t="s">
        <v>20</v>
      </c>
      <c r="D933" s="1">
        <v>32480</v>
      </c>
      <c r="E933" s="1">
        <v>140352</v>
      </c>
      <c r="F933" s="2">
        <v>34330</v>
      </c>
    </row>
    <row r="934" spans="1:6" x14ac:dyDescent="0.25">
      <c r="A934">
        <v>2019</v>
      </c>
      <c r="B934" t="s">
        <v>60</v>
      </c>
      <c r="C934" t="s">
        <v>21</v>
      </c>
      <c r="D934" s="1">
        <v>17266</v>
      </c>
      <c r="E934" s="1">
        <v>91238</v>
      </c>
      <c r="F934" s="2">
        <v>35478</v>
      </c>
    </row>
    <row r="935" spans="1:6" x14ac:dyDescent="0.25">
      <c r="A935">
        <v>2019</v>
      </c>
      <c r="B935" t="s">
        <v>60</v>
      </c>
      <c r="C935" t="s">
        <v>22</v>
      </c>
      <c r="D935" s="1">
        <v>4589</v>
      </c>
      <c r="E935" s="1">
        <v>21043</v>
      </c>
      <c r="F935" s="2">
        <v>36243</v>
      </c>
    </row>
    <row r="936" spans="1:6" x14ac:dyDescent="0.25">
      <c r="A936">
        <v>2019</v>
      </c>
      <c r="B936" t="s">
        <v>60</v>
      </c>
      <c r="C936" t="s">
        <v>23</v>
      </c>
      <c r="D936" s="1">
        <v>13240</v>
      </c>
      <c r="E936" s="1">
        <v>75829</v>
      </c>
      <c r="F936" s="2">
        <v>35224</v>
      </c>
    </row>
    <row r="937" spans="1:6" x14ac:dyDescent="0.25">
      <c r="A937">
        <v>2019</v>
      </c>
      <c r="B937" t="s">
        <v>60</v>
      </c>
      <c r="C937" t="s">
        <v>24</v>
      </c>
      <c r="D937" s="1">
        <v>4153</v>
      </c>
      <c r="E937" s="1">
        <v>18442</v>
      </c>
      <c r="F937" s="2">
        <v>31791</v>
      </c>
    </row>
    <row r="938" spans="1:6" x14ac:dyDescent="0.25">
      <c r="A938">
        <v>2019</v>
      </c>
      <c r="B938" t="s">
        <v>60</v>
      </c>
      <c r="C938" t="s">
        <v>25</v>
      </c>
      <c r="D938" s="1">
        <v>4572</v>
      </c>
      <c r="E938" s="1">
        <v>25509</v>
      </c>
      <c r="F938" s="2">
        <v>33587</v>
      </c>
    </row>
    <row r="939" spans="1:6" x14ac:dyDescent="0.25">
      <c r="A939">
        <v>2019</v>
      </c>
      <c r="B939" t="s">
        <v>60</v>
      </c>
      <c r="C939" t="s">
        <v>26</v>
      </c>
      <c r="D939" s="1">
        <v>5140</v>
      </c>
      <c r="E939" s="1">
        <v>35449</v>
      </c>
      <c r="F939" s="2">
        <v>38479</v>
      </c>
    </row>
    <row r="940" spans="1:6" x14ac:dyDescent="0.25">
      <c r="A940">
        <v>2019</v>
      </c>
      <c r="B940" t="s">
        <v>60</v>
      </c>
      <c r="C940" t="s">
        <v>27</v>
      </c>
      <c r="D940" s="1">
        <v>4011</v>
      </c>
      <c r="E940" s="1">
        <v>21600</v>
      </c>
      <c r="F940" s="2">
        <v>39236</v>
      </c>
    </row>
    <row r="941" spans="1:6" x14ac:dyDescent="0.25">
      <c r="A941">
        <v>2019</v>
      </c>
      <c r="B941" t="s">
        <v>60</v>
      </c>
      <c r="C941" t="s">
        <v>28</v>
      </c>
      <c r="D941" s="1">
        <v>24469</v>
      </c>
      <c r="E941" s="1">
        <v>138255</v>
      </c>
      <c r="F941" s="2">
        <v>37373</v>
      </c>
    </row>
    <row r="942" spans="1:6" x14ac:dyDescent="0.25">
      <c r="A942">
        <v>2019</v>
      </c>
      <c r="B942" t="s">
        <v>60</v>
      </c>
      <c r="C942" t="s">
        <v>29</v>
      </c>
      <c r="D942" s="1">
        <v>4216</v>
      </c>
      <c r="E942" s="1">
        <v>21214</v>
      </c>
      <c r="F942" s="2">
        <v>35417</v>
      </c>
    </row>
    <row r="943" spans="1:6" x14ac:dyDescent="0.25">
      <c r="A943">
        <v>2019</v>
      </c>
      <c r="B943" t="s">
        <v>60</v>
      </c>
      <c r="C943" t="s">
        <v>30</v>
      </c>
      <c r="D943" s="1">
        <v>72430</v>
      </c>
      <c r="E943" s="1">
        <v>371218</v>
      </c>
      <c r="F943" s="2">
        <v>43410</v>
      </c>
    </row>
    <row r="944" spans="1:6" x14ac:dyDescent="0.25">
      <c r="A944">
        <v>2019</v>
      </c>
      <c r="B944" t="s">
        <v>60</v>
      </c>
      <c r="C944" t="s">
        <v>31</v>
      </c>
      <c r="D944" s="1">
        <v>24457</v>
      </c>
      <c r="E944" s="1">
        <v>115119</v>
      </c>
      <c r="F944" s="2">
        <v>36624</v>
      </c>
    </row>
    <row r="945" spans="1:6" x14ac:dyDescent="0.25">
      <c r="A945">
        <v>2019</v>
      </c>
      <c r="B945" t="s">
        <v>60</v>
      </c>
      <c r="C945" t="s">
        <v>32</v>
      </c>
      <c r="D945" s="1">
        <v>2047</v>
      </c>
      <c r="E945" s="1">
        <v>11337</v>
      </c>
      <c r="F945" s="2">
        <v>38696</v>
      </c>
    </row>
    <row r="946" spans="1:6" x14ac:dyDescent="0.25">
      <c r="A946">
        <v>2019</v>
      </c>
      <c r="B946" t="s">
        <v>60</v>
      </c>
      <c r="C946" t="s">
        <v>33</v>
      </c>
      <c r="D946" s="1">
        <v>23639</v>
      </c>
      <c r="E946" s="1">
        <v>157001</v>
      </c>
      <c r="F946" s="2">
        <v>35006</v>
      </c>
    </row>
    <row r="947" spans="1:6" x14ac:dyDescent="0.25">
      <c r="A947">
        <v>2019</v>
      </c>
      <c r="B947" t="s">
        <v>60</v>
      </c>
      <c r="C947" t="s">
        <v>34</v>
      </c>
      <c r="D947" s="1">
        <v>6589</v>
      </c>
      <c r="E947" s="1">
        <v>36706</v>
      </c>
      <c r="F947" s="2">
        <v>36151</v>
      </c>
    </row>
    <row r="948" spans="1:6" x14ac:dyDescent="0.25">
      <c r="A948">
        <v>2019</v>
      </c>
      <c r="B948" t="s">
        <v>60</v>
      </c>
      <c r="C948" t="s">
        <v>35</v>
      </c>
      <c r="D948" s="1">
        <v>25468</v>
      </c>
      <c r="E948" s="1">
        <v>78423</v>
      </c>
      <c r="F948" s="2">
        <v>35467</v>
      </c>
    </row>
    <row r="949" spans="1:6" x14ac:dyDescent="0.25">
      <c r="A949">
        <v>2019</v>
      </c>
      <c r="B949" t="s">
        <v>60</v>
      </c>
      <c r="C949" t="s">
        <v>36</v>
      </c>
      <c r="D949" s="1">
        <v>33082</v>
      </c>
      <c r="E949" s="1">
        <v>202171</v>
      </c>
      <c r="F949" s="2">
        <v>35131</v>
      </c>
    </row>
    <row r="950" spans="1:6" x14ac:dyDescent="0.25">
      <c r="A950">
        <v>2019</v>
      </c>
      <c r="B950" t="s">
        <v>60</v>
      </c>
      <c r="C950" t="s">
        <v>37</v>
      </c>
      <c r="D950" s="1">
        <v>3537</v>
      </c>
      <c r="E950" s="1">
        <v>18157</v>
      </c>
      <c r="F950" s="2">
        <v>34466</v>
      </c>
    </row>
    <row r="951" spans="1:6" x14ac:dyDescent="0.25">
      <c r="A951">
        <v>2019</v>
      </c>
      <c r="B951" t="s">
        <v>60</v>
      </c>
      <c r="C951" t="s">
        <v>38</v>
      </c>
      <c r="D951" s="1">
        <v>12142</v>
      </c>
      <c r="E951" s="1">
        <v>54906</v>
      </c>
      <c r="F951" s="2">
        <v>34386</v>
      </c>
    </row>
    <row r="952" spans="1:6" x14ac:dyDescent="0.25">
      <c r="A952">
        <v>2019</v>
      </c>
      <c r="B952" t="s">
        <v>60</v>
      </c>
      <c r="C952" t="s">
        <v>39</v>
      </c>
      <c r="D952" s="1">
        <v>2223</v>
      </c>
      <c r="E952" s="1">
        <v>11326</v>
      </c>
      <c r="F952" s="2">
        <v>34233</v>
      </c>
    </row>
    <row r="953" spans="1:6" x14ac:dyDescent="0.25">
      <c r="A953">
        <v>2019</v>
      </c>
      <c r="B953" t="s">
        <v>60</v>
      </c>
      <c r="C953" t="s">
        <v>40</v>
      </c>
      <c r="D953" s="1">
        <v>15931</v>
      </c>
      <c r="E953" s="1">
        <v>80484</v>
      </c>
      <c r="F953" s="2">
        <v>36227</v>
      </c>
    </row>
    <row r="954" spans="1:6" x14ac:dyDescent="0.25">
      <c r="A954">
        <v>2019</v>
      </c>
      <c r="B954" t="s">
        <v>60</v>
      </c>
      <c r="C954" t="s">
        <v>41</v>
      </c>
      <c r="D954" s="1">
        <v>57504</v>
      </c>
      <c r="E954" s="1">
        <v>343287</v>
      </c>
      <c r="F954" s="2">
        <v>41110</v>
      </c>
    </row>
    <row r="955" spans="1:6" x14ac:dyDescent="0.25">
      <c r="A955">
        <v>2019</v>
      </c>
      <c r="B955" t="s">
        <v>60</v>
      </c>
      <c r="C955" t="s">
        <v>42</v>
      </c>
      <c r="D955" s="1">
        <v>6492</v>
      </c>
      <c r="E955" s="1">
        <v>37200</v>
      </c>
      <c r="F955" s="2">
        <v>37389</v>
      </c>
    </row>
    <row r="956" spans="1:6" x14ac:dyDescent="0.25">
      <c r="A956">
        <v>2019</v>
      </c>
      <c r="B956" t="s">
        <v>60</v>
      </c>
      <c r="C956" t="s">
        <v>43</v>
      </c>
      <c r="D956" s="1">
        <v>1990</v>
      </c>
      <c r="E956" s="1">
        <v>8772</v>
      </c>
      <c r="F956" s="2">
        <v>37394</v>
      </c>
    </row>
    <row r="957" spans="1:6" x14ac:dyDescent="0.25">
      <c r="A957">
        <v>2019</v>
      </c>
      <c r="B957" t="s">
        <v>60</v>
      </c>
      <c r="C957" t="s">
        <v>44</v>
      </c>
      <c r="D957" s="1">
        <v>29777</v>
      </c>
      <c r="E957" s="1">
        <v>140456</v>
      </c>
      <c r="F957" s="2">
        <v>45136</v>
      </c>
    </row>
    <row r="958" spans="1:6" x14ac:dyDescent="0.25">
      <c r="A958">
        <v>2019</v>
      </c>
      <c r="B958" t="s">
        <v>60</v>
      </c>
      <c r="C958" t="s">
        <v>45</v>
      </c>
      <c r="D958" s="1">
        <v>19915</v>
      </c>
      <c r="E958" s="1">
        <v>102632</v>
      </c>
      <c r="F958" s="2">
        <v>42585</v>
      </c>
    </row>
    <row r="959" spans="1:6" x14ac:dyDescent="0.25">
      <c r="A959">
        <v>2019</v>
      </c>
      <c r="B959" t="s">
        <v>60</v>
      </c>
      <c r="C959" t="s">
        <v>46</v>
      </c>
      <c r="D959" s="1">
        <v>5797</v>
      </c>
      <c r="E959" s="1">
        <v>20164</v>
      </c>
      <c r="F959" s="2">
        <v>32080</v>
      </c>
    </row>
    <row r="960" spans="1:6" x14ac:dyDescent="0.25">
      <c r="A960">
        <v>2019</v>
      </c>
      <c r="B960" t="s">
        <v>60</v>
      </c>
      <c r="C960" t="s">
        <v>47</v>
      </c>
      <c r="D960" s="1">
        <v>13757</v>
      </c>
      <c r="E960" s="1">
        <v>84267</v>
      </c>
      <c r="F960" s="2">
        <v>31908</v>
      </c>
    </row>
    <row r="961" spans="1:6" x14ac:dyDescent="0.25">
      <c r="A961">
        <v>2019</v>
      </c>
      <c r="B961" t="s">
        <v>60</v>
      </c>
      <c r="C961" t="s">
        <v>48</v>
      </c>
      <c r="D961" s="1">
        <v>1655</v>
      </c>
      <c r="E961" s="1">
        <v>7188</v>
      </c>
      <c r="F961" s="2">
        <v>39255</v>
      </c>
    </row>
    <row r="962" spans="1:6" x14ac:dyDescent="0.25">
      <c r="A962">
        <v>2018</v>
      </c>
      <c r="B962" t="s">
        <v>55</v>
      </c>
      <c r="C962" t="s">
        <v>1</v>
      </c>
      <c r="D962" s="1">
        <v>1843</v>
      </c>
      <c r="E962" s="1">
        <v>18397</v>
      </c>
      <c r="F962" s="2">
        <v>56388</v>
      </c>
    </row>
    <row r="963" spans="1:6" x14ac:dyDescent="0.25">
      <c r="A963">
        <v>2018</v>
      </c>
      <c r="B963" t="s">
        <v>55</v>
      </c>
      <c r="C963" t="s">
        <v>2</v>
      </c>
      <c r="D963" s="1">
        <v>1328</v>
      </c>
      <c r="E963" s="1">
        <v>38653</v>
      </c>
      <c r="F963" s="2">
        <v>50854</v>
      </c>
    </row>
    <row r="964" spans="1:6" x14ac:dyDescent="0.25">
      <c r="A964">
        <v>2018</v>
      </c>
      <c r="B964" t="s">
        <v>55</v>
      </c>
      <c r="C964" t="s">
        <v>3</v>
      </c>
      <c r="D964" s="1">
        <v>2525</v>
      </c>
      <c r="E964" s="1">
        <v>16334</v>
      </c>
      <c r="F964" s="2">
        <v>47616</v>
      </c>
    </row>
    <row r="965" spans="1:6" x14ac:dyDescent="0.25">
      <c r="A965">
        <v>2018</v>
      </c>
      <c r="B965" t="s">
        <v>55</v>
      </c>
      <c r="C965" t="s">
        <v>4</v>
      </c>
      <c r="D965" s="1">
        <v>17605</v>
      </c>
      <c r="E965" s="1">
        <v>443542</v>
      </c>
      <c r="F965" s="2">
        <v>38595</v>
      </c>
    </row>
    <row r="966" spans="1:6" x14ac:dyDescent="0.25">
      <c r="A966">
        <v>2018</v>
      </c>
      <c r="B966" t="s">
        <v>55</v>
      </c>
      <c r="C966" t="s">
        <v>5</v>
      </c>
      <c r="D966" s="1">
        <v>3256</v>
      </c>
      <c r="E966" s="1">
        <v>46357</v>
      </c>
      <c r="F966" s="2">
        <v>88489</v>
      </c>
    </row>
    <row r="967" spans="1:6" x14ac:dyDescent="0.25">
      <c r="A967">
        <v>2018</v>
      </c>
      <c r="B967" t="s">
        <v>55</v>
      </c>
      <c r="C967" t="s">
        <v>6</v>
      </c>
      <c r="D967">
        <v>441</v>
      </c>
      <c r="E967" s="1">
        <v>5272</v>
      </c>
      <c r="F967" s="2">
        <v>40054</v>
      </c>
    </row>
    <row r="968" spans="1:6" x14ac:dyDescent="0.25">
      <c r="A968">
        <v>2018</v>
      </c>
      <c r="B968" t="s">
        <v>55</v>
      </c>
      <c r="C968" t="s">
        <v>7</v>
      </c>
      <c r="D968">
        <v>177</v>
      </c>
      <c r="E968" s="1">
        <v>1535</v>
      </c>
      <c r="F968" s="2">
        <v>39987</v>
      </c>
    </row>
    <row r="969" spans="1:6" x14ac:dyDescent="0.25">
      <c r="A969">
        <v>2018</v>
      </c>
      <c r="B969" t="s">
        <v>55</v>
      </c>
      <c r="C969" t="s">
        <v>8</v>
      </c>
      <c r="D969" s="1">
        <v>5289</v>
      </c>
      <c r="E969" s="1">
        <v>72507</v>
      </c>
      <c r="F969" s="2">
        <v>34681</v>
      </c>
    </row>
    <row r="970" spans="1:6" x14ac:dyDescent="0.25">
      <c r="A970">
        <v>2018</v>
      </c>
      <c r="B970" t="s">
        <v>55</v>
      </c>
      <c r="C970" t="s">
        <v>9</v>
      </c>
      <c r="D970" s="1">
        <v>2630</v>
      </c>
      <c r="E970" s="1">
        <v>29395</v>
      </c>
      <c r="F970" s="2">
        <v>42010</v>
      </c>
    </row>
    <row r="971" spans="1:6" x14ac:dyDescent="0.25">
      <c r="A971">
        <v>2018</v>
      </c>
      <c r="B971" t="s">
        <v>55</v>
      </c>
      <c r="C971" t="s">
        <v>10</v>
      </c>
      <c r="D971" s="1">
        <v>2500</v>
      </c>
      <c r="E971" s="1">
        <v>26636</v>
      </c>
      <c r="F971" s="2">
        <v>39998</v>
      </c>
    </row>
    <row r="972" spans="1:6" x14ac:dyDescent="0.25">
      <c r="A972">
        <v>2018</v>
      </c>
      <c r="B972" t="s">
        <v>55</v>
      </c>
      <c r="C972" t="s">
        <v>11</v>
      </c>
      <c r="D972" s="1">
        <v>2785</v>
      </c>
      <c r="E972" s="1">
        <v>26452</v>
      </c>
      <c r="F972" s="2">
        <v>50101</v>
      </c>
    </row>
    <row r="973" spans="1:6" x14ac:dyDescent="0.25">
      <c r="A973">
        <v>2018</v>
      </c>
      <c r="B973" t="s">
        <v>55</v>
      </c>
      <c r="C973" t="s">
        <v>12</v>
      </c>
      <c r="D973" s="1">
        <v>2217</v>
      </c>
      <c r="E973" s="1">
        <v>21236</v>
      </c>
      <c r="F973" s="2">
        <v>48605</v>
      </c>
    </row>
    <row r="974" spans="1:6" x14ac:dyDescent="0.25">
      <c r="A974">
        <v>2018</v>
      </c>
      <c r="B974" t="s">
        <v>55</v>
      </c>
      <c r="C974" t="s">
        <v>13</v>
      </c>
      <c r="D974" s="1">
        <v>2830</v>
      </c>
      <c r="E974" s="1">
        <v>23077</v>
      </c>
      <c r="F974" s="2">
        <v>42989</v>
      </c>
    </row>
    <row r="975" spans="1:6" x14ac:dyDescent="0.25">
      <c r="A975">
        <v>2018</v>
      </c>
      <c r="B975" t="s">
        <v>55</v>
      </c>
      <c r="C975" t="s">
        <v>14</v>
      </c>
      <c r="D975" s="1">
        <v>2658</v>
      </c>
      <c r="E975" s="1">
        <v>19284</v>
      </c>
      <c r="F975" s="2">
        <v>47004</v>
      </c>
    </row>
    <row r="976" spans="1:6" x14ac:dyDescent="0.25">
      <c r="A976">
        <v>2018</v>
      </c>
      <c r="B976" t="s">
        <v>55</v>
      </c>
      <c r="C976" t="s">
        <v>15</v>
      </c>
      <c r="D976" s="1">
        <v>1559</v>
      </c>
      <c r="E976" s="1">
        <v>18569</v>
      </c>
      <c r="F976" s="2">
        <v>56223</v>
      </c>
    </row>
    <row r="977" spans="1:6" x14ac:dyDescent="0.25">
      <c r="A977">
        <v>2018</v>
      </c>
      <c r="B977" t="s">
        <v>55</v>
      </c>
      <c r="C977" t="s">
        <v>16</v>
      </c>
      <c r="D977" s="1">
        <v>3089</v>
      </c>
      <c r="E977" s="1">
        <v>43598</v>
      </c>
      <c r="F977" s="2">
        <v>84277</v>
      </c>
    </row>
    <row r="978" spans="1:6" x14ac:dyDescent="0.25">
      <c r="A978">
        <v>2018</v>
      </c>
      <c r="B978" t="s">
        <v>55</v>
      </c>
      <c r="C978" t="s">
        <v>17</v>
      </c>
      <c r="D978" s="1">
        <v>1372</v>
      </c>
      <c r="E978" s="1">
        <v>7143</v>
      </c>
      <c r="F978" s="2">
        <v>41187</v>
      </c>
    </row>
    <row r="979" spans="1:6" x14ac:dyDescent="0.25">
      <c r="A979">
        <v>2018</v>
      </c>
      <c r="B979" t="s">
        <v>55</v>
      </c>
      <c r="C979" t="s">
        <v>18</v>
      </c>
      <c r="D979">
        <v>723</v>
      </c>
      <c r="E979" s="1">
        <v>6447</v>
      </c>
      <c r="F979" s="2">
        <v>43100</v>
      </c>
    </row>
    <row r="980" spans="1:6" x14ac:dyDescent="0.25">
      <c r="A980">
        <v>2018</v>
      </c>
      <c r="B980" t="s">
        <v>55</v>
      </c>
      <c r="C980" t="s">
        <v>19</v>
      </c>
      <c r="D980">
        <v>985</v>
      </c>
      <c r="E980" s="1">
        <v>9626</v>
      </c>
      <c r="F980" s="2">
        <v>61244</v>
      </c>
    </row>
    <row r="981" spans="1:6" x14ac:dyDescent="0.25">
      <c r="A981">
        <v>2018</v>
      </c>
      <c r="B981" t="s">
        <v>55</v>
      </c>
      <c r="C981" t="s">
        <v>20</v>
      </c>
      <c r="D981" s="1">
        <v>3282</v>
      </c>
      <c r="E981" s="1">
        <v>35874</v>
      </c>
      <c r="F981" s="2">
        <v>40516</v>
      </c>
    </row>
    <row r="982" spans="1:6" x14ac:dyDescent="0.25">
      <c r="A982">
        <v>2018</v>
      </c>
      <c r="B982" t="s">
        <v>55</v>
      </c>
      <c r="C982" t="s">
        <v>21</v>
      </c>
      <c r="D982" s="1">
        <v>3071</v>
      </c>
      <c r="E982" s="1">
        <v>27642</v>
      </c>
      <c r="F982" s="2">
        <v>50521</v>
      </c>
    </row>
    <row r="983" spans="1:6" x14ac:dyDescent="0.25">
      <c r="A983">
        <v>2018</v>
      </c>
      <c r="B983" t="s">
        <v>55</v>
      </c>
      <c r="C983" t="s">
        <v>22</v>
      </c>
      <c r="D983" s="1">
        <v>2153</v>
      </c>
      <c r="E983" s="1">
        <v>16234</v>
      </c>
      <c r="F983" s="2">
        <v>47028</v>
      </c>
    </row>
    <row r="984" spans="1:6" x14ac:dyDescent="0.25">
      <c r="A984">
        <v>2018</v>
      </c>
      <c r="B984" t="s">
        <v>55</v>
      </c>
      <c r="C984" t="s">
        <v>23</v>
      </c>
      <c r="D984" s="1">
        <v>1935</v>
      </c>
      <c r="E984" s="1">
        <v>16642</v>
      </c>
      <c r="F984" s="2">
        <v>43331</v>
      </c>
    </row>
    <row r="985" spans="1:6" x14ac:dyDescent="0.25">
      <c r="A985">
        <v>2018</v>
      </c>
      <c r="B985" t="s">
        <v>55</v>
      </c>
      <c r="C985" t="s">
        <v>24</v>
      </c>
      <c r="D985" s="1">
        <v>1771</v>
      </c>
      <c r="E985" s="1">
        <v>12503</v>
      </c>
      <c r="F985" s="2">
        <v>67090</v>
      </c>
    </row>
    <row r="986" spans="1:6" x14ac:dyDescent="0.25">
      <c r="A986">
        <v>2018</v>
      </c>
      <c r="B986" t="s">
        <v>55</v>
      </c>
      <c r="C986" t="s">
        <v>25</v>
      </c>
      <c r="D986" s="1">
        <v>2378</v>
      </c>
      <c r="E986" s="1">
        <v>15823</v>
      </c>
      <c r="F986" s="2">
        <v>41084</v>
      </c>
    </row>
    <row r="987" spans="1:6" x14ac:dyDescent="0.25">
      <c r="A987">
        <v>2018</v>
      </c>
      <c r="B987" t="s">
        <v>55</v>
      </c>
      <c r="C987" t="s">
        <v>26</v>
      </c>
      <c r="D987">
        <v>641</v>
      </c>
      <c r="E987" s="1">
        <v>19336</v>
      </c>
      <c r="F987" s="2">
        <v>82872</v>
      </c>
    </row>
    <row r="988" spans="1:6" x14ac:dyDescent="0.25">
      <c r="A988">
        <v>2018</v>
      </c>
      <c r="B988" t="s">
        <v>55</v>
      </c>
      <c r="C988" t="s">
        <v>27</v>
      </c>
      <c r="D988">
        <v>344</v>
      </c>
      <c r="E988" s="1">
        <v>2619</v>
      </c>
      <c r="F988" s="2">
        <v>42081</v>
      </c>
    </row>
    <row r="989" spans="1:6" x14ac:dyDescent="0.25">
      <c r="A989">
        <v>2018</v>
      </c>
      <c r="B989" t="s">
        <v>55</v>
      </c>
      <c r="C989" t="s">
        <v>28</v>
      </c>
      <c r="D989" s="1">
        <v>1003</v>
      </c>
      <c r="E989" s="1">
        <v>12165</v>
      </c>
      <c r="F989" s="2">
        <v>39981</v>
      </c>
    </row>
    <row r="990" spans="1:6" x14ac:dyDescent="0.25">
      <c r="A990">
        <v>2018</v>
      </c>
      <c r="B990" t="s">
        <v>55</v>
      </c>
      <c r="C990" t="s">
        <v>29</v>
      </c>
      <c r="D990" s="1">
        <v>2007</v>
      </c>
      <c r="E990" s="1">
        <v>35856</v>
      </c>
      <c r="F990" s="2">
        <v>64393</v>
      </c>
    </row>
    <row r="991" spans="1:6" x14ac:dyDescent="0.25">
      <c r="A991">
        <v>2018</v>
      </c>
      <c r="B991" t="s">
        <v>55</v>
      </c>
      <c r="C991" t="s">
        <v>30</v>
      </c>
      <c r="D991" s="1">
        <v>3062</v>
      </c>
      <c r="E991" s="1">
        <v>31787</v>
      </c>
      <c r="F991" s="2">
        <v>41230</v>
      </c>
    </row>
    <row r="992" spans="1:6" x14ac:dyDescent="0.25">
      <c r="A992">
        <v>2018</v>
      </c>
      <c r="B992" t="s">
        <v>55</v>
      </c>
      <c r="C992" t="s">
        <v>31</v>
      </c>
      <c r="D992" s="1">
        <v>3330</v>
      </c>
      <c r="E992" s="1">
        <v>30208</v>
      </c>
      <c r="F992" s="2">
        <v>39062</v>
      </c>
    </row>
    <row r="993" spans="1:6" x14ac:dyDescent="0.25">
      <c r="A993">
        <v>2018</v>
      </c>
      <c r="B993" t="s">
        <v>55</v>
      </c>
      <c r="C993" t="s">
        <v>32</v>
      </c>
      <c r="D993" s="1">
        <v>1766</v>
      </c>
      <c r="E993" s="1">
        <v>25422</v>
      </c>
      <c r="F993" s="2">
        <v>95073</v>
      </c>
    </row>
    <row r="994" spans="1:6" x14ac:dyDescent="0.25">
      <c r="A994">
        <v>2018</v>
      </c>
      <c r="B994" t="s">
        <v>55</v>
      </c>
      <c r="C994" t="s">
        <v>33</v>
      </c>
      <c r="D994" s="1">
        <v>2470</v>
      </c>
      <c r="E994" s="1">
        <v>28520</v>
      </c>
      <c r="F994" s="2">
        <v>51145</v>
      </c>
    </row>
    <row r="995" spans="1:6" x14ac:dyDescent="0.25">
      <c r="A995">
        <v>2018</v>
      </c>
      <c r="B995" t="s">
        <v>55</v>
      </c>
      <c r="C995" t="s">
        <v>34</v>
      </c>
      <c r="D995" s="1">
        <v>4348</v>
      </c>
      <c r="E995" s="1">
        <v>64020</v>
      </c>
      <c r="F995" s="2">
        <v>91135</v>
      </c>
    </row>
    <row r="996" spans="1:6" x14ac:dyDescent="0.25">
      <c r="A996">
        <v>2018</v>
      </c>
      <c r="B996" t="s">
        <v>55</v>
      </c>
      <c r="C996" t="s">
        <v>35</v>
      </c>
      <c r="D996" s="1">
        <v>4560</v>
      </c>
      <c r="E996" s="1">
        <v>53530</v>
      </c>
      <c r="F996" s="2">
        <v>37495</v>
      </c>
    </row>
    <row r="997" spans="1:6" x14ac:dyDescent="0.25">
      <c r="A997">
        <v>2018</v>
      </c>
      <c r="B997" t="s">
        <v>55</v>
      </c>
      <c r="C997" t="s">
        <v>36</v>
      </c>
      <c r="D997" s="1">
        <v>3585</v>
      </c>
      <c r="E997" s="1">
        <v>52523</v>
      </c>
      <c r="F997" s="2">
        <v>62951</v>
      </c>
    </row>
    <row r="998" spans="1:6" x14ac:dyDescent="0.25">
      <c r="A998">
        <v>2018</v>
      </c>
      <c r="B998" t="s">
        <v>55</v>
      </c>
      <c r="C998" t="s">
        <v>37</v>
      </c>
      <c r="D998">
        <v>194</v>
      </c>
      <c r="E998" s="1">
        <v>1056</v>
      </c>
      <c r="F998" s="2">
        <v>39071</v>
      </c>
    </row>
    <row r="999" spans="1:6" x14ac:dyDescent="0.25">
      <c r="A999">
        <v>2018</v>
      </c>
      <c r="B999" t="s">
        <v>55</v>
      </c>
      <c r="C999" t="s">
        <v>38</v>
      </c>
      <c r="D999" s="1">
        <v>1286</v>
      </c>
      <c r="E999" s="1">
        <v>12662</v>
      </c>
      <c r="F999" s="2">
        <v>40536</v>
      </c>
    </row>
    <row r="1000" spans="1:6" x14ac:dyDescent="0.25">
      <c r="A1000">
        <v>2018</v>
      </c>
      <c r="B1000" t="s">
        <v>55</v>
      </c>
      <c r="C1000" t="s">
        <v>39</v>
      </c>
      <c r="D1000" s="1">
        <v>1047</v>
      </c>
      <c r="E1000" s="1">
        <v>6831</v>
      </c>
      <c r="F1000" s="2">
        <v>42904</v>
      </c>
    </row>
    <row r="1001" spans="1:6" x14ac:dyDescent="0.25">
      <c r="A1001">
        <v>2018</v>
      </c>
      <c r="B1001" t="s">
        <v>55</v>
      </c>
      <c r="C1001" t="s">
        <v>40</v>
      </c>
      <c r="D1001" s="1">
        <v>1099</v>
      </c>
      <c r="E1001" s="1">
        <v>11051</v>
      </c>
      <c r="F1001" s="2">
        <v>46634</v>
      </c>
    </row>
    <row r="1002" spans="1:6" x14ac:dyDescent="0.25">
      <c r="A1002">
        <v>2018</v>
      </c>
      <c r="B1002" t="s">
        <v>55</v>
      </c>
      <c r="C1002" t="s">
        <v>41</v>
      </c>
      <c r="D1002" s="1">
        <v>19761</v>
      </c>
      <c r="E1002" s="1">
        <v>304275</v>
      </c>
      <c r="F1002" s="2">
        <v>109449</v>
      </c>
    </row>
    <row r="1003" spans="1:6" x14ac:dyDescent="0.25">
      <c r="A1003">
        <v>2018</v>
      </c>
      <c r="B1003" t="s">
        <v>55</v>
      </c>
      <c r="C1003" t="s">
        <v>42</v>
      </c>
      <c r="D1003" s="1">
        <v>1002</v>
      </c>
      <c r="E1003" s="1">
        <v>15159</v>
      </c>
      <c r="F1003" s="2">
        <v>61171</v>
      </c>
    </row>
    <row r="1004" spans="1:6" x14ac:dyDescent="0.25">
      <c r="A1004">
        <v>2018</v>
      </c>
      <c r="B1004" t="s">
        <v>55</v>
      </c>
      <c r="C1004" t="s">
        <v>43</v>
      </c>
      <c r="D1004">
        <v>548</v>
      </c>
      <c r="E1004" s="1">
        <v>3930</v>
      </c>
      <c r="F1004" s="2">
        <v>38605</v>
      </c>
    </row>
    <row r="1005" spans="1:6" x14ac:dyDescent="0.25">
      <c r="A1005">
        <v>2018</v>
      </c>
      <c r="B1005" t="s">
        <v>55</v>
      </c>
      <c r="C1005" t="s">
        <v>44</v>
      </c>
      <c r="D1005" s="1">
        <v>2101</v>
      </c>
      <c r="E1005" s="1">
        <v>19281</v>
      </c>
      <c r="F1005" s="2">
        <v>47043</v>
      </c>
    </row>
    <row r="1006" spans="1:6" x14ac:dyDescent="0.25">
      <c r="A1006">
        <v>2018</v>
      </c>
      <c r="B1006" t="s">
        <v>55</v>
      </c>
      <c r="C1006" t="s">
        <v>45</v>
      </c>
      <c r="D1006" s="1">
        <v>7317</v>
      </c>
      <c r="E1006" s="1">
        <v>109210</v>
      </c>
      <c r="F1006" s="2">
        <v>33346</v>
      </c>
    </row>
    <row r="1007" spans="1:6" x14ac:dyDescent="0.25">
      <c r="A1007">
        <v>2018</v>
      </c>
      <c r="B1007" t="s">
        <v>55</v>
      </c>
      <c r="C1007" t="s">
        <v>46</v>
      </c>
      <c r="D1007" s="1">
        <v>1199</v>
      </c>
      <c r="E1007" s="1">
        <v>23481</v>
      </c>
      <c r="F1007" s="2">
        <v>80012</v>
      </c>
    </row>
    <row r="1008" spans="1:6" x14ac:dyDescent="0.25">
      <c r="A1008">
        <v>2018</v>
      </c>
      <c r="B1008" t="s">
        <v>55</v>
      </c>
      <c r="C1008" t="s">
        <v>47</v>
      </c>
      <c r="D1008" s="1">
        <v>2926</v>
      </c>
      <c r="E1008" s="1">
        <v>32257</v>
      </c>
      <c r="F1008" s="2">
        <v>39437</v>
      </c>
    </row>
    <row r="1009" spans="1:6" x14ac:dyDescent="0.25">
      <c r="A1009">
        <v>2018</v>
      </c>
      <c r="B1009" t="s">
        <v>55</v>
      </c>
      <c r="C1009" t="s">
        <v>48</v>
      </c>
      <c r="D1009" s="1">
        <v>1438</v>
      </c>
      <c r="E1009" s="1">
        <v>23488</v>
      </c>
      <c r="F1009" s="2">
        <v>83751</v>
      </c>
    </row>
    <row r="1010" spans="1:6" x14ac:dyDescent="0.25">
      <c r="A1010">
        <v>2018</v>
      </c>
      <c r="B1010" t="s">
        <v>51</v>
      </c>
      <c r="C1010" t="s">
        <v>1</v>
      </c>
      <c r="D1010" s="1">
        <v>9897</v>
      </c>
      <c r="E1010" s="1">
        <v>89207</v>
      </c>
      <c r="F1010" s="2">
        <v>53957</v>
      </c>
    </row>
    <row r="1011" spans="1:6" x14ac:dyDescent="0.25">
      <c r="A1011">
        <v>2018</v>
      </c>
      <c r="B1011" t="s">
        <v>51</v>
      </c>
      <c r="C1011" t="s">
        <v>2</v>
      </c>
      <c r="D1011" s="1">
        <v>12867</v>
      </c>
      <c r="E1011" s="1">
        <v>158251</v>
      </c>
      <c r="F1011" s="2">
        <v>55989</v>
      </c>
    </row>
    <row r="1012" spans="1:6" x14ac:dyDescent="0.25">
      <c r="A1012">
        <v>2018</v>
      </c>
      <c r="B1012" t="s">
        <v>51</v>
      </c>
      <c r="C1012" t="s">
        <v>3</v>
      </c>
      <c r="D1012" s="1">
        <v>6945</v>
      </c>
      <c r="E1012" s="1">
        <v>50848</v>
      </c>
      <c r="F1012" s="2">
        <v>47988</v>
      </c>
    </row>
    <row r="1013" spans="1:6" x14ac:dyDescent="0.25">
      <c r="A1013">
        <v>2018</v>
      </c>
      <c r="B1013" t="s">
        <v>51</v>
      </c>
      <c r="C1013" t="s">
        <v>4</v>
      </c>
      <c r="D1013" s="1">
        <v>80657</v>
      </c>
      <c r="E1013" s="1">
        <v>860278</v>
      </c>
      <c r="F1013" s="2">
        <v>70084</v>
      </c>
    </row>
    <row r="1014" spans="1:6" x14ac:dyDescent="0.25">
      <c r="A1014">
        <v>2018</v>
      </c>
      <c r="B1014" t="s">
        <v>51</v>
      </c>
      <c r="C1014" t="s">
        <v>5</v>
      </c>
      <c r="D1014" s="1">
        <v>19884</v>
      </c>
      <c r="E1014" s="1">
        <v>173096</v>
      </c>
      <c r="F1014" s="2">
        <v>62414</v>
      </c>
    </row>
    <row r="1015" spans="1:6" x14ac:dyDescent="0.25">
      <c r="A1015">
        <v>2018</v>
      </c>
      <c r="B1015" t="s">
        <v>51</v>
      </c>
      <c r="C1015" t="s">
        <v>6</v>
      </c>
      <c r="D1015" s="1">
        <v>9399</v>
      </c>
      <c r="E1015" s="1">
        <v>58769</v>
      </c>
      <c r="F1015" s="2">
        <v>69727</v>
      </c>
    </row>
    <row r="1016" spans="1:6" x14ac:dyDescent="0.25">
      <c r="A1016">
        <v>2018</v>
      </c>
      <c r="B1016" t="s">
        <v>51</v>
      </c>
      <c r="C1016" t="s">
        <v>7</v>
      </c>
      <c r="D1016" s="1">
        <v>2871</v>
      </c>
      <c r="E1016" s="1">
        <v>22192</v>
      </c>
      <c r="F1016" s="2">
        <v>59797</v>
      </c>
    </row>
    <row r="1017" spans="1:6" x14ac:dyDescent="0.25">
      <c r="A1017">
        <v>2018</v>
      </c>
      <c r="B1017" t="s">
        <v>51</v>
      </c>
      <c r="C1017" t="s">
        <v>8</v>
      </c>
      <c r="D1017" s="1">
        <v>70819</v>
      </c>
      <c r="E1017" s="1">
        <v>541083</v>
      </c>
      <c r="F1017" s="2">
        <v>51286</v>
      </c>
    </row>
    <row r="1018" spans="1:6" x14ac:dyDescent="0.25">
      <c r="A1018">
        <v>2018</v>
      </c>
      <c r="B1018" t="s">
        <v>51</v>
      </c>
      <c r="C1018" t="s">
        <v>9</v>
      </c>
      <c r="D1018" s="1">
        <v>20577</v>
      </c>
      <c r="E1018" s="1">
        <v>195221</v>
      </c>
      <c r="F1018" s="2">
        <v>61018</v>
      </c>
    </row>
    <row r="1019" spans="1:6" x14ac:dyDescent="0.25">
      <c r="A1019">
        <v>2018</v>
      </c>
      <c r="B1019" t="s">
        <v>51</v>
      </c>
      <c r="C1019" t="s">
        <v>10</v>
      </c>
      <c r="D1019" s="1">
        <v>8174</v>
      </c>
      <c r="E1019" s="1">
        <v>46827</v>
      </c>
      <c r="F1019" s="2">
        <v>44285</v>
      </c>
    </row>
    <row r="1020" spans="1:6" x14ac:dyDescent="0.25">
      <c r="A1020">
        <v>2018</v>
      </c>
      <c r="B1020" t="s">
        <v>51</v>
      </c>
      <c r="C1020" t="s">
        <v>11</v>
      </c>
      <c r="D1020" s="1">
        <v>32305</v>
      </c>
      <c r="E1020" s="1">
        <v>225991</v>
      </c>
      <c r="F1020" s="2">
        <v>71957</v>
      </c>
    </row>
    <row r="1021" spans="1:6" x14ac:dyDescent="0.25">
      <c r="A1021">
        <v>2018</v>
      </c>
      <c r="B1021" t="s">
        <v>51</v>
      </c>
      <c r="C1021" t="s">
        <v>12</v>
      </c>
      <c r="D1021" s="1">
        <v>15176</v>
      </c>
      <c r="E1021" s="1">
        <v>141028</v>
      </c>
      <c r="F1021" s="2">
        <v>58404</v>
      </c>
    </row>
    <row r="1022" spans="1:6" x14ac:dyDescent="0.25">
      <c r="A1022">
        <v>2018</v>
      </c>
      <c r="B1022" t="s">
        <v>51</v>
      </c>
      <c r="C1022" t="s">
        <v>13</v>
      </c>
      <c r="D1022" s="1">
        <v>9447</v>
      </c>
      <c r="E1022" s="1">
        <v>77230</v>
      </c>
      <c r="F1022" s="2">
        <v>57435</v>
      </c>
    </row>
    <row r="1023" spans="1:6" x14ac:dyDescent="0.25">
      <c r="A1023">
        <v>2018</v>
      </c>
      <c r="B1023" t="s">
        <v>51</v>
      </c>
      <c r="C1023" t="s">
        <v>14</v>
      </c>
      <c r="D1023" s="1">
        <v>7555</v>
      </c>
      <c r="E1023" s="1">
        <v>61206</v>
      </c>
      <c r="F1023" s="2">
        <v>54735</v>
      </c>
    </row>
    <row r="1024" spans="1:6" x14ac:dyDescent="0.25">
      <c r="A1024">
        <v>2018</v>
      </c>
      <c r="B1024" t="s">
        <v>51</v>
      </c>
      <c r="C1024" t="s">
        <v>15</v>
      </c>
      <c r="D1024" s="1">
        <v>9466</v>
      </c>
      <c r="E1024" s="1">
        <v>77934</v>
      </c>
      <c r="F1024" s="2">
        <v>53957</v>
      </c>
    </row>
    <row r="1025" spans="1:6" x14ac:dyDescent="0.25">
      <c r="A1025">
        <v>2018</v>
      </c>
      <c r="B1025" t="s">
        <v>51</v>
      </c>
      <c r="C1025" t="s">
        <v>16</v>
      </c>
      <c r="D1025" s="1">
        <v>10844</v>
      </c>
      <c r="E1025" s="1">
        <v>151993</v>
      </c>
      <c r="F1025" s="2">
        <v>63892</v>
      </c>
    </row>
    <row r="1026" spans="1:6" x14ac:dyDescent="0.25">
      <c r="A1026">
        <v>2018</v>
      </c>
      <c r="B1026" t="s">
        <v>51</v>
      </c>
      <c r="C1026" t="s">
        <v>17</v>
      </c>
      <c r="D1026" s="1">
        <v>5475</v>
      </c>
      <c r="E1026" s="1">
        <v>29285</v>
      </c>
      <c r="F1026" s="2">
        <v>49575</v>
      </c>
    </row>
    <row r="1027" spans="1:6" x14ac:dyDescent="0.25">
      <c r="A1027">
        <v>2018</v>
      </c>
      <c r="B1027" t="s">
        <v>51</v>
      </c>
      <c r="C1027" t="s">
        <v>18</v>
      </c>
      <c r="D1027" s="1">
        <v>16487</v>
      </c>
      <c r="E1027" s="1">
        <v>163210</v>
      </c>
      <c r="F1027" s="2">
        <v>65971</v>
      </c>
    </row>
    <row r="1028" spans="1:6" x14ac:dyDescent="0.25">
      <c r="A1028">
        <v>2018</v>
      </c>
      <c r="B1028" t="s">
        <v>51</v>
      </c>
      <c r="C1028" t="s">
        <v>19</v>
      </c>
      <c r="D1028" s="1">
        <v>21120</v>
      </c>
      <c r="E1028" s="1">
        <v>158656</v>
      </c>
      <c r="F1028" s="2">
        <v>78802</v>
      </c>
    </row>
    <row r="1029" spans="1:6" x14ac:dyDescent="0.25">
      <c r="A1029">
        <v>2018</v>
      </c>
      <c r="B1029" t="s">
        <v>51</v>
      </c>
      <c r="C1029" t="s">
        <v>20</v>
      </c>
      <c r="D1029" s="1">
        <v>19952</v>
      </c>
      <c r="E1029" s="1">
        <v>168632</v>
      </c>
      <c r="F1029" s="2">
        <v>62378</v>
      </c>
    </row>
    <row r="1030" spans="1:6" x14ac:dyDescent="0.25">
      <c r="A1030">
        <v>2018</v>
      </c>
      <c r="B1030" t="s">
        <v>51</v>
      </c>
      <c r="C1030" t="s">
        <v>21</v>
      </c>
      <c r="D1030" s="1">
        <v>16480</v>
      </c>
      <c r="E1030" s="1">
        <v>121665</v>
      </c>
      <c r="F1030" s="2">
        <v>67248</v>
      </c>
    </row>
    <row r="1031" spans="1:6" x14ac:dyDescent="0.25">
      <c r="A1031">
        <v>2018</v>
      </c>
      <c r="B1031" t="s">
        <v>51</v>
      </c>
      <c r="C1031" t="s">
        <v>22</v>
      </c>
      <c r="D1031" s="1">
        <v>5760</v>
      </c>
      <c r="E1031" s="1">
        <v>43911</v>
      </c>
      <c r="F1031" s="2">
        <v>50325</v>
      </c>
    </row>
    <row r="1032" spans="1:6" x14ac:dyDescent="0.25">
      <c r="A1032">
        <v>2018</v>
      </c>
      <c r="B1032" t="s">
        <v>51</v>
      </c>
      <c r="C1032" t="s">
        <v>23</v>
      </c>
      <c r="D1032" s="1">
        <v>14591</v>
      </c>
      <c r="E1032" s="1">
        <v>122662</v>
      </c>
      <c r="F1032" s="2">
        <v>59442</v>
      </c>
    </row>
    <row r="1033" spans="1:6" x14ac:dyDescent="0.25">
      <c r="A1033">
        <v>2018</v>
      </c>
      <c r="B1033" t="s">
        <v>51</v>
      </c>
      <c r="C1033" t="s">
        <v>24</v>
      </c>
      <c r="D1033" s="1">
        <v>6514</v>
      </c>
      <c r="E1033" s="1">
        <v>29077</v>
      </c>
      <c r="F1033" s="2">
        <v>52969</v>
      </c>
    </row>
    <row r="1034" spans="1:6" x14ac:dyDescent="0.25">
      <c r="A1034">
        <v>2018</v>
      </c>
      <c r="B1034" t="s">
        <v>51</v>
      </c>
      <c r="C1034" t="s">
        <v>25</v>
      </c>
      <c r="D1034" s="1">
        <v>7068</v>
      </c>
      <c r="E1034" s="1">
        <v>52320</v>
      </c>
      <c r="F1034" s="2">
        <v>51657</v>
      </c>
    </row>
    <row r="1035" spans="1:6" x14ac:dyDescent="0.25">
      <c r="A1035">
        <v>2018</v>
      </c>
      <c r="B1035" t="s">
        <v>51</v>
      </c>
      <c r="C1035" t="s">
        <v>26</v>
      </c>
      <c r="D1035" s="1">
        <v>5898</v>
      </c>
      <c r="E1035" s="1">
        <v>89125</v>
      </c>
      <c r="F1035" s="2">
        <v>61123</v>
      </c>
    </row>
    <row r="1036" spans="1:6" x14ac:dyDescent="0.25">
      <c r="A1036">
        <v>2018</v>
      </c>
      <c r="B1036" t="s">
        <v>51</v>
      </c>
      <c r="C1036" t="s">
        <v>27</v>
      </c>
      <c r="D1036" s="1">
        <v>4498</v>
      </c>
      <c r="E1036" s="1">
        <v>26890</v>
      </c>
      <c r="F1036" s="2">
        <v>62661</v>
      </c>
    </row>
    <row r="1037" spans="1:6" x14ac:dyDescent="0.25">
      <c r="A1037">
        <v>2018</v>
      </c>
      <c r="B1037" t="s">
        <v>51</v>
      </c>
      <c r="C1037" t="s">
        <v>28</v>
      </c>
      <c r="D1037" s="1">
        <v>22416</v>
      </c>
      <c r="E1037" s="1">
        <v>157147</v>
      </c>
      <c r="F1037" s="2">
        <v>72658</v>
      </c>
    </row>
    <row r="1038" spans="1:6" x14ac:dyDescent="0.25">
      <c r="A1038">
        <v>2018</v>
      </c>
      <c r="B1038" t="s">
        <v>51</v>
      </c>
      <c r="C1038" t="s">
        <v>29</v>
      </c>
      <c r="D1038" s="1">
        <v>5337</v>
      </c>
      <c r="E1038" s="1">
        <v>47224</v>
      </c>
      <c r="F1038" s="2">
        <v>49350</v>
      </c>
    </row>
    <row r="1039" spans="1:6" x14ac:dyDescent="0.25">
      <c r="A1039">
        <v>2018</v>
      </c>
      <c r="B1039" t="s">
        <v>51</v>
      </c>
      <c r="C1039" t="s">
        <v>30</v>
      </c>
      <c r="D1039" s="1">
        <v>50281</v>
      </c>
      <c r="E1039" s="1">
        <v>399629</v>
      </c>
      <c r="F1039" s="2">
        <v>73248</v>
      </c>
    </row>
    <row r="1040" spans="1:6" x14ac:dyDescent="0.25">
      <c r="A1040">
        <v>2018</v>
      </c>
      <c r="B1040" t="s">
        <v>51</v>
      </c>
      <c r="C1040" t="s">
        <v>31</v>
      </c>
      <c r="D1040" s="1">
        <v>26741</v>
      </c>
      <c r="E1040" s="1">
        <v>220692</v>
      </c>
      <c r="F1040" s="2">
        <v>54587</v>
      </c>
    </row>
    <row r="1041" spans="1:6" x14ac:dyDescent="0.25">
      <c r="A1041">
        <v>2018</v>
      </c>
      <c r="B1041" t="s">
        <v>51</v>
      </c>
      <c r="C1041" t="s">
        <v>32</v>
      </c>
      <c r="D1041" s="1">
        <v>3798</v>
      </c>
      <c r="E1041" s="1">
        <v>26002</v>
      </c>
      <c r="F1041" s="2">
        <v>64586</v>
      </c>
    </row>
    <row r="1042" spans="1:6" x14ac:dyDescent="0.25">
      <c r="A1042">
        <v>2018</v>
      </c>
      <c r="B1042" t="s">
        <v>51</v>
      </c>
      <c r="C1042" t="s">
        <v>33</v>
      </c>
      <c r="D1042" s="1">
        <v>23076</v>
      </c>
      <c r="E1042" s="1">
        <v>220709</v>
      </c>
      <c r="F1042" s="2">
        <v>61194</v>
      </c>
    </row>
    <row r="1043" spans="1:6" x14ac:dyDescent="0.25">
      <c r="A1043">
        <v>2018</v>
      </c>
      <c r="B1043" t="s">
        <v>51</v>
      </c>
      <c r="C1043" t="s">
        <v>34</v>
      </c>
      <c r="D1043" s="1">
        <v>9765</v>
      </c>
      <c r="E1043" s="1">
        <v>80295</v>
      </c>
      <c r="F1043" s="2">
        <v>52777</v>
      </c>
    </row>
    <row r="1044" spans="1:6" x14ac:dyDescent="0.25">
      <c r="A1044">
        <v>2018</v>
      </c>
      <c r="B1044" t="s">
        <v>51</v>
      </c>
      <c r="C1044" t="s">
        <v>35</v>
      </c>
      <c r="D1044" s="1">
        <v>14244</v>
      </c>
      <c r="E1044" s="1">
        <v>104561</v>
      </c>
      <c r="F1044" s="2">
        <v>60523</v>
      </c>
    </row>
    <row r="1045" spans="1:6" x14ac:dyDescent="0.25">
      <c r="A1045">
        <v>2018</v>
      </c>
      <c r="B1045" t="s">
        <v>51</v>
      </c>
      <c r="C1045" t="s">
        <v>36</v>
      </c>
      <c r="D1045" s="1">
        <v>28749</v>
      </c>
      <c r="E1045" s="1">
        <v>255910</v>
      </c>
      <c r="F1045" s="2">
        <v>66852</v>
      </c>
    </row>
    <row r="1046" spans="1:6" x14ac:dyDescent="0.25">
      <c r="A1046">
        <v>2018</v>
      </c>
      <c r="B1046" t="s">
        <v>51</v>
      </c>
      <c r="C1046" t="s">
        <v>37</v>
      </c>
      <c r="D1046" s="1">
        <v>3743</v>
      </c>
      <c r="E1046" s="1">
        <v>19229</v>
      </c>
      <c r="F1046" s="2">
        <v>61579</v>
      </c>
    </row>
    <row r="1047" spans="1:6" x14ac:dyDescent="0.25">
      <c r="A1047">
        <v>2018</v>
      </c>
      <c r="B1047" t="s">
        <v>51</v>
      </c>
      <c r="C1047" t="s">
        <v>38</v>
      </c>
      <c r="D1047" s="1">
        <v>12124</v>
      </c>
      <c r="E1047" s="1">
        <v>104324</v>
      </c>
      <c r="F1047" s="2">
        <v>52634</v>
      </c>
    </row>
    <row r="1048" spans="1:6" x14ac:dyDescent="0.25">
      <c r="A1048">
        <v>2018</v>
      </c>
      <c r="B1048" t="s">
        <v>51</v>
      </c>
      <c r="C1048" t="s">
        <v>39</v>
      </c>
      <c r="D1048" s="1">
        <v>3884</v>
      </c>
      <c r="E1048" s="1">
        <v>22971</v>
      </c>
      <c r="F1048" s="2">
        <v>48981</v>
      </c>
    </row>
    <row r="1049" spans="1:6" x14ac:dyDescent="0.25">
      <c r="A1049">
        <v>2018</v>
      </c>
      <c r="B1049" t="s">
        <v>51</v>
      </c>
      <c r="C1049" t="s">
        <v>40</v>
      </c>
      <c r="D1049" s="1">
        <v>12110</v>
      </c>
      <c r="E1049" s="1">
        <v>124488</v>
      </c>
      <c r="F1049" s="2">
        <v>57033</v>
      </c>
    </row>
    <row r="1050" spans="1:6" x14ac:dyDescent="0.25">
      <c r="A1050">
        <v>2018</v>
      </c>
      <c r="B1050" t="s">
        <v>51</v>
      </c>
      <c r="C1050" t="s">
        <v>41</v>
      </c>
      <c r="D1050" s="1">
        <v>51405</v>
      </c>
      <c r="E1050" s="1">
        <v>739156</v>
      </c>
      <c r="F1050" s="2">
        <v>65554</v>
      </c>
    </row>
    <row r="1051" spans="1:6" x14ac:dyDescent="0.25">
      <c r="A1051">
        <v>2018</v>
      </c>
      <c r="B1051" t="s">
        <v>51</v>
      </c>
      <c r="C1051" t="s">
        <v>42</v>
      </c>
      <c r="D1051" s="1">
        <v>11572</v>
      </c>
      <c r="E1051" s="1">
        <v>104339</v>
      </c>
      <c r="F1051" s="2">
        <v>51052</v>
      </c>
    </row>
    <row r="1052" spans="1:6" x14ac:dyDescent="0.25">
      <c r="A1052">
        <v>2018</v>
      </c>
      <c r="B1052" t="s">
        <v>51</v>
      </c>
      <c r="C1052" t="s">
        <v>43</v>
      </c>
      <c r="D1052" s="1">
        <v>2878</v>
      </c>
      <c r="E1052" s="1">
        <v>15262</v>
      </c>
      <c r="F1052" s="2">
        <v>51025</v>
      </c>
    </row>
    <row r="1053" spans="1:6" x14ac:dyDescent="0.25">
      <c r="A1053">
        <v>2018</v>
      </c>
      <c r="B1053" t="s">
        <v>51</v>
      </c>
      <c r="C1053" t="s">
        <v>44</v>
      </c>
      <c r="D1053" s="1">
        <v>21508</v>
      </c>
      <c r="E1053" s="1">
        <v>197292</v>
      </c>
      <c r="F1053" s="2">
        <v>58050</v>
      </c>
    </row>
    <row r="1054" spans="1:6" x14ac:dyDescent="0.25">
      <c r="A1054">
        <v>2018</v>
      </c>
      <c r="B1054" t="s">
        <v>51</v>
      </c>
      <c r="C1054" t="s">
        <v>45</v>
      </c>
      <c r="D1054" s="1">
        <v>26015</v>
      </c>
      <c r="E1054" s="1">
        <v>199867</v>
      </c>
      <c r="F1054" s="2">
        <v>64432</v>
      </c>
    </row>
    <row r="1055" spans="1:6" x14ac:dyDescent="0.25">
      <c r="A1055">
        <v>2018</v>
      </c>
      <c r="B1055" t="s">
        <v>51</v>
      </c>
      <c r="C1055" t="s">
        <v>46</v>
      </c>
      <c r="D1055" s="1">
        <v>4435</v>
      </c>
      <c r="E1055" s="1">
        <v>40126</v>
      </c>
      <c r="F1055" s="2">
        <v>72255</v>
      </c>
    </row>
    <row r="1056" spans="1:6" x14ac:dyDescent="0.25">
      <c r="A1056">
        <v>2018</v>
      </c>
      <c r="B1056" t="s">
        <v>51</v>
      </c>
      <c r="C1056" t="s">
        <v>47</v>
      </c>
      <c r="D1056" s="1">
        <v>14814</v>
      </c>
      <c r="E1056" s="1">
        <v>122396</v>
      </c>
      <c r="F1056" s="2">
        <v>62063</v>
      </c>
    </row>
    <row r="1057" spans="1:6" x14ac:dyDescent="0.25">
      <c r="A1057">
        <v>2018</v>
      </c>
      <c r="B1057" t="s">
        <v>51</v>
      </c>
      <c r="C1057" t="s">
        <v>48</v>
      </c>
      <c r="D1057" s="1">
        <v>3375</v>
      </c>
      <c r="E1057" s="1">
        <v>20253</v>
      </c>
      <c r="F1057" s="2">
        <v>53554</v>
      </c>
    </row>
    <row r="1058" spans="1:6" x14ac:dyDescent="0.25">
      <c r="A1058">
        <v>2018</v>
      </c>
      <c r="B1058" t="s">
        <v>52</v>
      </c>
      <c r="C1058" t="s">
        <v>1</v>
      </c>
      <c r="D1058" s="1">
        <v>5566</v>
      </c>
      <c r="E1058" s="1">
        <v>266798</v>
      </c>
      <c r="F1058" s="2">
        <v>57068</v>
      </c>
    </row>
    <row r="1059" spans="1:6" x14ac:dyDescent="0.25">
      <c r="A1059">
        <v>2018</v>
      </c>
      <c r="B1059" t="s">
        <v>52</v>
      </c>
      <c r="C1059" t="s">
        <v>2</v>
      </c>
      <c r="D1059" s="1">
        <v>4926</v>
      </c>
      <c r="E1059" s="1">
        <v>169675</v>
      </c>
      <c r="F1059" s="2">
        <v>76139</v>
      </c>
    </row>
    <row r="1060" spans="1:6" x14ac:dyDescent="0.25">
      <c r="A1060">
        <v>2018</v>
      </c>
      <c r="B1060" t="s">
        <v>52</v>
      </c>
      <c r="C1060" t="s">
        <v>3</v>
      </c>
      <c r="D1060" s="1">
        <v>2918</v>
      </c>
      <c r="E1060" s="1">
        <v>160597</v>
      </c>
      <c r="F1060" s="2">
        <v>47984</v>
      </c>
    </row>
    <row r="1061" spans="1:6" x14ac:dyDescent="0.25">
      <c r="A1061">
        <v>2018</v>
      </c>
      <c r="B1061" t="s">
        <v>52</v>
      </c>
      <c r="C1061" t="s">
        <v>4</v>
      </c>
      <c r="D1061" s="1">
        <v>44706</v>
      </c>
      <c r="E1061" s="1">
        <v>1320068</v>
      </c>
      <c r="F1061" s="2">
        <v>95627</v>
      </c>
    </row>
    <row r="1062" spans="1:6" x14ac:dyDescent="0.25">
      <c r="A1062">
        <v>2018</v>
      </c>
      <c r="B1062" t="s">
        <v>52</v>
      </c>
      <c r="C1062" t="s">
        <v>5</v>
      </c>
      <c r="D1062" s="1">
        <v>5804</v>
      </c>
      <c r="E1062" s="1">
        <v>147285</v>
      </c>
      <c r="F1062" s="2">
        <v>70677</v>
      </c>
    </row>
    <row r="1063" spans="1:6" x14ac:dyDescent="0.25">
      <c r="A1063">
        <v>2018</v>
      </c>
      <c r="B1063" t="s">
        <v>52</v>
      </c>
      <c r="C1063" t="s">
        <v>6</v>
      </c>
      <c r="D1063" s="1">
        <v>4408</v>
      </c>
      <c r="E1063" s="1">
        <v>160500</v>
      </c>
      <c r="F1063" s="2">
        <v>82569</v>
      </c>
    </row>
    <row r="1064" spans="1:6" x14ac:dyDescent="0.25">
      <c r="A1064">
        <v>2018</v>
      </c>
      <c r="B1064" t="s">
        <v>52</v>
      </c>
      <c r="C1064" t="s">
        <v>7</v>
      </c>
      <c r="D1064">
        <v>661</v>
      </c>
      <c r="E1064" s="1">
        <v>27077</v>
      </c>
      <c r="F1064" s="2">
        <v>64153</v>
      </c>
    </row>
    <row r="1065" spans="1:6" x14ac:dyDescent="0.25">
      <c r="A1065">
        <v>2018</v>
      </c>
      <c r="B1065" t="s">
        <v>52</v>
      </c>
      <c r="C1065" t="s">
        <v>8</v>
      </c>
      <c r="D1065" s="1">
        <v>20548</v>
      </c>
      <c r="E1065" s="1">
        <v>371590</v>
      </c>
      <c r="F1065" s="2">
        <v>61740</v>
      </c>
    </row>
    <row r="1066" spans="1:6" x14ac:dyDescent="0.25">
      <c r="A1066">
        <v>2018</v>
      </c>
      <c r="B1066" t="s">
        <v>52</v>
      </c>
      <c r="C1066" t="s">
        <v>9</v>
      </c>
      <c r="D1066" s="1">
        <v>9884</v>
      </c>
      <c r="E1066" s="1">
        <v>406818</v>
      </c>
      <c r="F1066" s="2">
        <v>59168</v>
      </c>
    </row>
    <row r="1067" spans="1:6" x14ac:dyDescent="0.25">
      <c r="A1067">
        <v>2018</v>
      </c>
      <c r="B1067" t="s">
        <v>52</v>
      </c>
      <c r="C1067" t="s">
        <v>10</v>
      </c>
      <c r="D1067" s="1">
        <v>2807</v>
      </c>
      <c r="E1067" s="1">
        <v>67792</v>
      </c>
      <c r="F1067" s="2">
        <v>63932</v>
      </c>
    </row>
    <row r="1068" spans="1:6" x14ac:dyDescent="0.25">
      <c r="A1068">
        <v>2018</v>
      </c>
      <c r="B1068" t="s">
        <v>52</v>
      </c>
      <c r="C1068" t="s">
        <v>11</v>
      </c>
      <c r="D1068" s="1">
        <v>17883</v>
      </c>
      <c r="E1068" s="1">
        <v>586130</v>
      </c>
      <c r="F1068" s="2">
        <v>71895</v>
      </c>
    </row>
    <row r="1069" spans="1:6" x14ac:dyDescent="0.25">
      <c r="A1069">
        <v>2018</v>
      </c>
      <c r="B1069" t="s">
        <v>52</v>
      </c>
      <c r="C1069" t="s">
        <v>12</v>
      </c>
      <c r="D1069" s="1">
        <v>8825</v>
      </c>
      <c r="E1069" s="1">
        <v>541836</v>
      </c>
      <c r="F1069" s="2">
        <v>62680</v>
      </c>
    </row>
    <row r="1070" spans="1:6" x14ac:dyDescent="0.25">
      <c r="A1070">
        <v>2018</v>
      </c>
      <c r="B1070" t="s">
        <v>52</v>
      </c>
      <c r="C1070" t="s">
        <v>13</v>
      </c>
      <c r="D1070" s="1">
        <v>4142</v>
      </c>
      <c r="E1070" s="1">
        <v>222586</v>
      </c>
      <c r="F1070" s="2">
        <v>60257</v>
      </c>
    </row>
    <row r="1071" spans="1:6" x14ac:dyDescent="0.25">
      <c r="A1071">
        <v>2018</v>
      </c>
      <c r="B1071" t="s">
        <v>52</v>
      </c>
      <c r="C1071" t="s">
        <v>14</v>
      </c>
      <c r="D1071" s="1">
        <v>3143</v>
      </c>
      <c r="E1071" s="1">
        <v>165056</v>
      </c>
      <c r="F1071" s="2">
        <v>59206</v>
      </c>
    </row>
    <row r="1072" spans="1:6" x14ac:dyDescent="0.25">
      <c r="A1072">
        <v>2018</v>
      </c>
      <c r="B1072" t="s">
        <v>52</v>
      </c>
      <c r="C1072" t="s">
        <v>15</v>
      </c>
      <c r="D1072" s="1">
        <v>4443</v>
      </c>
      <c r="E1072" s="1">
        <v>251454</v>
      </c>
      <c r="F1072" s="2">
        <v>59208</v>
      </c>
    </row>
    <row r="1073" spans="1:6" x14ac:dyDescent="0.25">
      <c r="A1073">
        <v>2018</v>
      </c>
      <c r="B1073" t="s">
        <v>52</v>
      </c>
      <c r="C1073" t="s">
        <v>16</v>
      </c>
      <c r="D1073" s="1">
        <v>4428</v>
      </c>
      <c r="E1073" s="1">
        <v>135510</v>
      </c>
      <c r="F1073" s="2">
        <v>75881</v>
      </c>
    </row>
    <row r="1074" spans="1:6" x14ac:dyDescent="0.25">
      <c r="A1074">
        <v>2018</v>
      </c>
      <c r="B1074" t="s">
        <v>52</v>
      </c>
      <c r="C1074" t="s">
        <v>17</v>
      </c>
      <c r="D1074" s="1">
        <v>1856</v>
      </c>
      <c r="E1074" s="1">
        <v>51836</v>
      </c>
      <c r="F1074" s="2">
        <v>55894</v>
      </c>
    </row>
    <row r="1075" spans="1:6" x14ac:dyDescent="0.25">
      <c r="A1075">
        <v>2018</v>
      </c>
      <c r="B1075" t="s">
        <v>52</v>
      </c>
      <c r="C1075" t="s">
        <v>18</v>
      </c>
      <c r="D1075" s="1">
        <v>4035</v>
      </c>
      <c r="E1075" s="1">
        <v>109683</v>
      </c>
      <c r="F1075" s="2">
        <v>78350</v>
      </c>
    </row>
    <row r="1076" spans="1:6" x14ac:dyDescent="0.25">
      <c r="A1076">
        <v>2018</v>
      </c>
      <c r="B1076" t="s">
        <v>52</v>
      </c>
      <c r="C1076" t="s">
        <v>19</v>
      </c>
      <c r="D1076" s="1">
        <v>6711</v>
      </c>
      <c r="E1076" s="1">
        <v>245091</v>
      </c>
      <c r="F1076" s="2">
        <v>88576</v>
      </c>
    </row>
    <row r="1077" spans="1:6" x14ac:dyDescent="0.25">
      <c r="A1077">
        <v>2018</v>
      </c>
      <c r="B1077" t="s">
        <v>52</v>
      </c>
      <c r="C1077" t="s">
        <v>20</v>
      </c>
      <c r="D1077" s="1">
        <v>16070</v>
      </c>
      <c r="E1077" s="1">
        <v>627751</v>
      </c>
      <c r="F1077" s="2">
        <v>67537</v>
      </c>
    </row>
    <row r="1078" spans="1:6" x14ac:dyDescent="0.25">
      <c r="A1078">
        <v>2018</v>
      </c>
      <c r="B1078" t="s">
        <v>52</v>
      </c>
      <c r="C1078" t="s">
        <v>21</v>
      </c>
      <c r="D1078" s="1">
        <v>8487</v>
      </c>
      <c r="E1078" s="1">
        <v>321908</v>
      </c>
      <c r="F1078" s="2">
        <v>67096</v>
      </c>
    </row>
    <row r="1079" spans="1:6" x14ac:dyDescent="0.25">
      <c r="A1079">
        <v>2018</v>
      </c>
      <c r="B1079" t="s">
        <v>52</v>
      </c>
      <c r="C1079" t="s">
        <v>22</v>
      </c>
      <c r="D1079" s="1">
        <v>2421</v>
      </c>
      <c r="E1079" s="1">
        <v>144816</v>
      </c>
      <c r="F1079" s="2">
        <v>49254</v>
      </c>
    </row>
    <row r="1080" spans="1:6" x14ac:dyDescent="0.25">
      <c r="A1080">
        <v>2018</v>
      </c>
      <c r="B1080" t="s">
        <v>52</v>
      </c>
      <c r="C1080" t="s">
        <v>23</v>
      </c>
      <c r="D1080" s="1">
        <v>6476</v>
      </c>
      <c r="E1080" s="1">
        <v>273163</v>
      </c>
      <c r="F1080" s="2">
        <v>58359</v>
      </c>
    </row>
    <row r="1081" spans="1:6" x14ac:dyDescent="0.25">
      <c r="A1081">
        <v>2018</v>
      </c>
      <c r="B1081" t="s">
        <v>52</v>
      </c>
      <c r="C1081" t="s">
        <v>24</v>
      </c>
      <c r="D1081" s="1">
        <v>1634</v>
      </c>
      <c r="E1081" s="1">
        <v>20560</v>
      </c>
      <c r="F1081" s="2">
        <v>50194</v>
      </c>
    </row>
    <row r="1082" spans="1:6" x14ac:dyDescent="0.25">
      <c r="A1082">
        <v>2018</v>
      </c>
      <c r="B1082" t="s">
        <v>52</v>
      </c>
      <c r="C1082" t="s">
        <v>25</v>
      </c>
      <c r="D1082" s="1">
        <v>1988</v>
      </c>
      <c r="E1082" s="1">
        <v>99807</v>
      </c>
      <c r="F1082" s="2">
        <v>51566</v>
      </c>
    </row>
    <row r="1083" spans="1:6" x14ac:dyDescent="0.25">
      <c r="A1083">
        <v>2018</v>
      </c>
      <c r="B1083" t="s">
        <v>52</v>
      </c>
      <c r="C1083" t="s">
        <v>26</v>
      </c>
      <c r="D1083" s="1">
        <v>2066</v>
      </c>
      <c r="E1083" s="1">
        <v>55405</v>
      </c>
      <c r="F1083" s="2">
        <v>58543</v>
      </c>
    </row>
    <row r="1084" spans="1:6" x14ac:dyDescent="0.25">
      <c r="A1084">
        <v>2018</v>
      </c>
      <c r="B1084" t="s">
        <v>52</v>
      </c>
      <c r="C1084" t="s">
        <v>27</v>
      </c>
      <c r="D1084" s="1">
        <v>2032</v>
      </c>
      <c r="E1084" s="1">
        <v>70582</v>
      </c>
      <c r="F1084" s="2">
        <v>71722</v>
      </c>
    </row>
    <row r="1085" spans="1:6" x14ac:dyDescent="0.25">
      <c r="A1085">
        <v>2018</v>
      </c>
      <c r="B1085" t="s">
        <v>52</v>
      </c>
      <c r="C1085" t="s">
        <v>28</v>
      </c>
      <c r="D1085" s="1">
        <v>8976</v>
      </c>
      <c r="E1085" s="1">
        <v>245593</v>
      </c>
      <c r="F1085" s="2">
        <v>80088</v>
      </c>
    </row>
    <row r="1086" spans="1:6" x14ac:dyDescent="0.25">
      <c r="A1086">
        <v>2018</v>
      </c>
      <c r="B1086" t="s">
        <v>52</v>
      </c>
      <c r="C1086" t="s">
        <v>29</v>
      </c>
      <c r="D1086" s="1">
        <v>1768</v>
      </c>
      <c r="E1086" s="1">
        <v>27145</v>
      </c>
      <c r="F1086" s="2">
        <v>53139</v>
      </c>
    </row>
    <row r="1087" spans="1:6" x14ac:dyDescent="0.25">
      <c r="A1087">
        <v>2018</v>
      </c>
      <c r="B1087" t="s">
        <v>52</v>
      </c>
      <c r="C1087" t="s">
        <v>30</v>
      </c>
      <c r="D1087" s="1">
        <v>16910</v>
      </c>
      <c r="E1087" s="1">
        <v>441590</v>
      </c>
      <c r="F1087" s="2">
        <v>67614</v>
      </c>
    </row>
    <row r="1088" spans="1:6" x14ac:dyDescent="0.25">
      <c r="A1088">
        <v>2018</v>
      </c>
      <c r="B1088" t="s">
        <v>52</v>
      </c>
      <c r="C1088" t="s">
        <v>31</v>
      </c>
      <c r="D1088" s="1">
        <v>10219</v>
      </c>
      <c r="E1088" s="1">
        <v>474932</v>
      </c>
      <c r="F1088" s="2">
        <v>59827</v>
      </c>
    </row>
    <row r="1089" spans="1:6" x14ac:dyDescent="0.25">
      <c r="A1089">
        <v>2018</v>
      </c>
      <c r="B1089" t="s">
        <v>52</v>
      </c>
      <c r="C1089" t="s">
        <v>32</v>
      </c>
      <c r="D1089">
        <v>807</v>
      </c>
      <c r="E1089" s="1">
        <v>25906</v>
      </c>
      <c r="F1089" s="2">
        <v>53882</v>
      </c>
    </row>
    <row r="1090" spans="1:6" x14ac:dyDescent="0.25">
      <c r="A1090">
        <v>2018</v>
      </c>
      <c r="B1090" t="s">
        <v>52</v>
      </c>
      <c r="C1090" t="s">
        <v>33</v>
      </c>
      <c r="D1090" s="1">
        <v>15409</v>
      </c>
      <c r="E1090" s="1">
        <v>698950</v>
      </c>
      <c r="F1090" s="2">
        <v>61487</v>
      </c>
    </row>
    <row r="1091" spans="1:6" x14ac:dyDescent="0.25">
      <c r="A1091">
        <v>2018</v>
      </c>
      <c r="B1091" t="s">
        <v>52</v>
      </c>
      <c r="C1091" t="s">
        <v>34</v>
      </c>
      <c r="D1091" s="1">
        <v>4164</v>
      </c>
      <c r="E1091" s="1">
        <v>137739</v>
      </c>
      <c r="F1091" s="2">
        <v>58770</v>
      </c>
    </row>
    <row r="1092" spans="1:6" x14ac:dyDescent="0.25">
      <c r="A1092">
        <v>2018</v>
      </c>
      <c r="B1092" t="s">
        <v>52</v>
      </c>
      <c r="C1092" t="s">
        <v>35</v>
      </c>
      <c r="D1092" s="1">
        <v>6240</v>
      </c>
      <c r="E1092" s="1">
        <v>194693</v>
      </c>
      <c r="F1092" s="2">
        <v>70641</v>
      </c>
    </row>
    <row r="1093" spans="1:6" x14ac:dyDescent="0.25">
      <c r="A1093">
        <v>2018</v>
      </c>
      <c r="B1093" t="s">
        <v>52</v>
      </c>
      <c r="C1093" t="s">
        <v>36</v>
      </c>
      <c r="D1093" s="1">
        <v>14407</v>
      </c>
      <c r="E1093" s="1">
        <v>569811</v>
      </c>
      <c r="F1093" s="2">
        <v>62561</v>
      </c>
    </row>
    <row r="1094" spans="1:6" x14ac:dyDescent="0.25">
      <c r="A1094">
        <v>2018</v>
      </c>
      <c r="B1094" t="s">
        <v>52</v>
      </c>
      <c r="C1094" t="s">
        <v>37</v>
      </c>
      <c r="D1094" s="1">
        <v>1572</v>
      </c>
      <c r="E1094" s="1">
        <v>40340</v>
      </c>
      <c r="F1094" s="2">
        <v>58468</v>
      </c>
    </row>
    <row r="1095" spans="1:6" x14ac:dyDescent="0.25">
      <c r="A1095">
        <v>2018</v>
      </c>
      <c r="B1095" t="s">
        <v>52</v>
      </c>
      <c r="C1095" t="s">
        <v>38</v>
      </c>
      <c r="D1095" s="1">
        <v>6087</v>
      </c>
      <c r="E1095" s="1">
        <v>249719</v>
      </c>
      <c r="F1095" s="2">
        <v>59522</v>
      </c>
    </row>
    <row r="1096" spans="1:6" x14ac:dyDescent="0.25">
      <c r="A1096">
        <v>2018</v>
      </c>
      <c r="B1096" t="s">
        <v>52</v>
      </c>
      <c r="C1096" t="s">
        <v>39</v>
      </c>
      <c r="D1096" s="1">
        <v>1084</v>
      </c>
      <c r="E1096" s="1">
        <v>44442</v>
      </c>
      <c r="F1096" s="2">
        <v>49320</v>
      </c>
    </row>
    <row r="1097" spans="1:6" x14ac:dyDescent="0.25">
      <c r="A1097">
        <v>2018</v>
      </c>
      <c r="B1097" t="s">
        <v>52</v>
      </c>
      <c r="C1097" t="s">
        <v>40</v>
      </c>
      <c r="D1097" s="1">
        <v>7051</v>
      </c>
      <c r="E1097" s="1">
        <v>351073</v>
      </c>
      <c r="F1097" s="2">
        <v>59495</v>
      </c>
    </row>
    <row r="1098" spans="1:6" x14ac:dyDescent="0.25">
      <c r="A1098">
        <v>2018</v>
      </c>
      <c r="B1098" t="s">
        <v>52</v>
      </c>
      <c r="C1098" t="s">
        <v>41</v>
      </c>
      <c r="D1098" s="1">
        <v>24758</v>
      </c>
      <c r="E1098" s="1">
        <v>879509</v>
      </c>
      <c r="F1098" s="2">
        <v>77648</v>
      </c>
    </row>
    <row r="1099" spans="1:6" x14ac:dyDescent="0.25">
      <c r="A1099">
        <v>2018</v>
      </c>
      <c r="B1099" t="s">
        <v>52</v>
      </c>
      <c r="C1099" t="s">
        <v>42</v>
      </c>
      <c r="D1099" s="1">
        <v>4386</v>
      </c>
      <c r="E1099" s="1">
        <v>132149</v>
      </c>
      <c r="F1099" s="2">
        <v>58006</v>
      </c>
    </row>
    <row r="1100" spans="1:6" x14ac:dyDescent="0.25">
      <c r="A1100">
        <v>2018</v>
      </c>
      <c r="B1100" t="s">
        <v>52</v>
      </c>
      <c r="C1100" t="s">
        <v>43</v>
      </c>
      <c r="D1100" s="1">
        <v>1108</v>
      </c>
      <c r="E1100" s="1">
        <v>29827</v>
      </c>
      <c r="F1100" s="2">
        <v>59390</v>
      </c>
    </row>
    <row r="1101" spans="1:6" x14ac:dyDescent="0.25">
      <c r="A1101">
        <v>2018</v>
      </c>
      <c r="B1101" t="s">
        <v>52</v>
      </c>
      <c r="C1101" t="s">
        <v>44</v>
      </c>
      <c r="D1101" s="1">
        <v>6750</v>
      </c>
      <c r="E1101" s="1">
        <v>238645</v>
      </c>
      <c r="F1101" s="2">
        <v>59974</v>
      </c>
    </row>
    <row r="1102" spans="1:6" x14ac:dyDescent="0.25">
      <c r="A1102">
        <v>2018</v>
      </c>
      <c r="B1102" t="s">
        <v>52</v>
      </c>
      <c r="C1102" t="s">
        <v>45</v>
      </c>
      <c r="D1102" s="1">
        <v>7798</v>
      </c>
      <c r="E1102" s="1">
        <v>284112</v>
      </c>
      <c r="F1102" s="2">
        <v>79321</v>
      </c>
    </row>
    <row r="1103" spans="1:6" x14ac:dyDescent="0.25">
      <c r="A1103">
        <v>2018</v>
      </c>
      <c r="B1103" t="s">
        <v>52</v>
      </c>
      <c r="C1103" t="s">
        <v>46</v>
      </c>
      <c r="D1103" s="1">
        <v>1268</v>
      </c>
      <c r="E1103" s="1">
        <v>46952</v>
      </c>
      <c r="F1103" s="2">
        <v>60459</v>
      </c>
    </row>
    <row r="1104" spans="1:6" x14ac:dyDescent="0.25">
      <c r="A1104">
        <v>2018</v>
      </c>
      <c r="B1104" t="s">
        <v>52</v>
      </c>
      <c r="C1104" t="s">
        <v>47</v>
      </c>
      <c r="D1104" s="1">
        <v>9432</v>
      </c>
      <c r="E1104" s="1">
        <v>475510</v>
      </c>
      <c r="F1104" s="2">
        <v>58047</v>
      </c>
    </row>
    <row r="1105" spans="1:6" x14ac:dyDescent="0.25">
      <c r="A1105">
        <v>2018</v>
      </c>
      <c r="B1105" t="s">
        <v>52</v>
      </c>
      <c r="C1105" t="s">
        <v>48</v>
      </c>
      <c r="D1105">
        <v>600</v>
      </c>
      <c r="E1105" s="1">
        <v>9721</v>
      </c>
      <c r="F1105" s="2">
        <v>67060</v>
      </c>
    </row>
    <row r="1106" spans="1:6" x14ac:dyDescent="0.25">
      <c r="A1106">
        <v>2018</v>
      </c>
      <c r="B1106" t="s">
        <v>54</v>
      </c>
      <c r="C1106" t="s">
        <v>1</v>
      </c>
      <c r="D1106" s="1">
        <v>32481</v>
      </c>
      <c r="E1106" s="1">
        <v>377561</v>
      </c>
      <c r="F1106" s="2">
        <v>41970</v>
      </c>
    </row>
    <row r="1107" spans="1:6" x14ac:dyDescent="0.25">
      <c r="A1107">
        <v>2018</v>
      </c>
      <c r="B1107" t="s">
        <v>54</v>
      </c>
      <c r="C1107" t="s">
        <v>2</v>
      </c>
      <c r="D1107" s="1">
        <v>31775</v>
      </c>
      <c r="E1107" s="1">
        <v>532318</v>
      </c>
      <c r="F1107" s="2">
        <v>46734</v>
      </c>
    </row>
    <row r="1108" spans="1:6" x14ac:dyDescent="0.25">
      <c r="A1108">
        <v>2018</v>
      </c>
      <c r="B1108" t="s">
        <v>54</v>
      </c>
      <c r="C1108" t="s">
        <v>3</v>
      </c>
      <c r="D1108" s="1">
        <v>21642</v>
      </c>
      <c r="E1108" s="1">
        <v>248584</v>
      </c>
      <c r="F1108" s="2">
        <v>41450</v>
      </c>
    </row>
    <row r="1109" spans="1:6" x14ac:dyDescent="0.25">
      <c r="A1109">
        <v>2018</v>
      </c>
      <c r="B1109" t="s">
        <v>54</v>
      </c>
      <c r="C1109" t="s">
        <v>4</v>
      </c>
      <c r="D1109" s="1">
        <v>196511</v>
      </c>
      <c r="E1109" s="1">
        <v>3033009</v>
      </c>
      <c r="F1109" s="2">
        <v>52020</v>
      </c>
    </row>
    <row r="1110" spans="1:6" x14ac:dyDescent="0.25">
      <c r="A1110">
        <v>2018</v>
      </c>
      <c r="B1110" t="s">
        <v>54</v>
      </c>
      <c r="C1110" t="s">
        <v>5</v>
      </c>
      <c r="D1110" s="1">
        <v>35891</v>
      </c>
      <c r="E1110" s="1">
        <v>466602</v>
      </c>
      <c r="F1110" s="2">
        <v>50043</v>
      </c>
    </row>
    <row r="1111" spans="1:6" x14ac:dyDescent="0.25">
      <c r="A1111">
        <v>2018</v>
      </c>
      <c r="B1111" t="s">
        <v>54</v>
      </c>
      <c r="C1111" t="s">
        <v>6</v>
      </c>
      <c r="D1111" s="1">
        <v>24902</v>
      </c>
      <c r="E1111" s="1">
        <v>296173</v>
      </c>
      <c r="F1111" s="2">
        <v>51041</v>
      </c>
    </row>
    <row r="1112" spans="1:6" x14ac:dyDescent="0.25">
      <c r="A1112">
        <v>2018</v>
      </c>
      <c r="B1112" t="s">
        <v>54</v>
      </c>
      <c r="C1112" t="s">
        <v>7</v>
      </c>
      <c r="D1112" s="1">
        <v>6850</v>
      </c>
      <c r="E1112" s="1">
        <v>79300</v>
      </c>
      <c r="F1112" s="2">
        <v>40843</v>
      </c>
    </row>
    <row r="1113" spans="1:6" x14ac:dyDescent="0.25">
      <c r="A1113">
        <v>2018</v>
      </c>
      <c r="B1113" t="s">
        <v>54</v>
      </c>
      <c r="C1113" t="s">
        <v>8</v>
      </c>
      <c r="D1113" s="1">
        <v>139486</v>
      </c>
      <c r="E1113" s="1">
        <v>1772605</v>
      </c>
      <c r="F1113" s="2">
        <v>44766</v>
      </c>
    </row>
    <row r="1114" spans="1:6" x14ac:dyDescent="0.25">
      <c r="A1114">
        <v>2018</v>
      </c>
      <c r="B1114" t="s">
        <v>54</v>
      </c>
      <c r="C1114" t="s">
        <v>9</v>
      </c>
      <c r="D1114" s="1">
        <v>60996</v>
      </c>
      <c r="E1114" s="1">
        <v>934259</v>
      </c>
      <c r="F1114" s="2">
        <v>49352</v>
      </c>
    </row>
    <row r="1115" spans="1:6" x14ac:dyDescent="0.25">
      <c r="A1115">
        <v>2018</v>
      </c>
      <c r="B1115" t="s">
        <v>54</v>
      </c>
      <c r="C1115" t="s">
        <v>10</v>
      </c>
      <c r="D1115" s="1">
        <v>11969</v>
      </c>
      <c r="E1115" s="1">
        <v>139473</v>
      </c>
      <c r="F1115" s="2">
        <v>39972</v>
      </c>
    </row>
    <row r="1116" spans="1:6" x14ac:dyDescent="0.25">
      <c r="A1116">
        <v>2018</v>
      </c>
      <c r="B1116" t="s">
        <v>54</v>
      </c>
      <c r="C1116" t="s">
        <v>11</v>
      </c>
      <c r="D1116" s="1">
        <v>78063</v>
      </c>
      <c r="E1116" s="1">
        <v>1192654</v>
      </c>
      <c r="F1116" s="2">
        <v>51570</v>
      </c>
    </row>
    <row r="1117" spans="1:6" x14ac:dyDescent="0.25">
      <c r="A1117">
        <v>2018</v>
      </c>
      <c r="B1117" t="s">
        <v>54</v>
      </c>
      <c r="C1117" t="s">
        <v>12</v>
      </c>
      <c r="D1117" s="1">
        <v>40681</v>
      </c>
      <c r="E1117" s="1">
        <v>591234</v>
      </c>
      <c r="F1117" s="2">
        <v>42092</v>
      </c>
    </row>
    <row r="1118" spans="1:6" x14ac:dyDescent="0.25">
      <c r="A1118">
        <v>2018</v>
      </c>
      <c r="B1118" t="s">
        <v>54</v>
      </c>
      <c r="C1118" t="s">
        <v>13</v>
      </c>
      <c r="D1118" s="1">
        <v>23521</v>
      </c>
      <c r="E1118" s="1">
        <v>309603</v>
      </c>
      <c r="F1118" s="2">
        <v>40539</v>
      </c>
    </row>
    <row r="1119" spans="1:6" x14ac:dyDescent="0.25">
      <c r="A1119">
        <v>2018</v>
      </c>
      <c r="B1119" t="s">
        <v>54</v>
      </c>
      <c r="C1119" t="s">
        <v>14</v>
      </c>
      <c r="D1119" s="1">
        <v>20370</v>
      </c>
      <c r="E1119" s="1">
        <v>263858</v>
      </c>
      <c r="F1119" s="2">
        <v>42235</v>
      </c>
    </row>
    <row r="1120" spans="1:6" x14ac:dyDescent="0.25">
      <c r="A1120">
        <v>2018</v>
      </c>
      <c r="B1120" t="s">
        <v>54</v>
      </c>
      <c r="C1120" t="s">
        <v>15</v>
      </c>
      <c r="D1120" s="1">
        <v>28056</v>
      </c>
      <c r="E1120" s="1">
        <v>399946</v>
      </c>
      <c r="F1120" s="2">
        <v>42623</v>
      </c>
    </row>
    <row r="1121" spans="1:6" x14ac:dyDescent="0.25">
      <c r="A1121">
        <v>2018</v>
      </c>
      <c r="B1121" t="s">
        <v>54</v>
      </c>
      <c r="C1121" t="s">
        <v>16</v>
      </c>
      <c r="D1121" s="1">
        <v>30545</v>
      </c>
      <c r="E1121" s="1">
        <v>377555</v>
      </c>
      <c r="F1121" s="2">
        <v>42196</v>
      </c>
    </row>
    <row r="1122" spans="1:6" x14ac:dyDescent="0.25">
      <c r="A1122">
        <v>2018</v>
      </c>
      <c r="B1122" t="s">
        <v>54</v>
      </c>
      <c r="C1122" t="s">
        <v>17</v>
      </c>
      <c r="D1122" s="1">
        <v>10761</v>
      </c>
      <c r="E1122" s="1">
        <v>118191</v>
      </c>
      <c r="F1122" s="2">
        <v>37589</v>
      </c>
    </row>
    <row r="1123" spans="1:6" x14ac:dyDescent="0.25">
      <c r="A1123">
        <v>2018</v>
      </c>
      <c r="B1123" t="s">
        <v>54</v>
      </c>
      <c r="C1123" t="s">
        <v>18</v>
      </c>
      <c r="D1123" s="1">
        <v>32767</v>
      </c>
      <c r="E1123" s="1">
        <v>462590</v>
      </c>
      <c r="F1123" s="2">
        <v>46648</v>
      </c>
    </row>
    <row r="1124" spans="1:6" x14ac:dyDescent="0.25">
      <c r="A1124">
        <v>2018</v>
      </c>
      <c r="B1124" t="s">
        <v>54</v>
      </c>
      <c r="C1124" t="s">
        <v>19</v>
      </c>
      <c r="D1124" s="1">
        <v>42171</v>
      </c>
      <c r="E1124" s="1">
        <v>577061</v>
      </c>
      <c r="F1124" s="2">
        <v>52937</v>
      </c>
    </row>
    <row r="1125" spans="1:6" x14ac:dyDescent="0.25">
      <c r="A1125">
        <v>2018</v>
      </c>
      <c r="B1125" t="s">
        <v>54</v>
      </c>
      <c r="C1125" t="s">
        <v>20</v>
      </c>
      <c r="D1125" s="1">
        <v>52459</v>
      </c>
      <c r="E1125" s="1">
        <v>786892</v>
      </c>
      <c r="F1125" s="2">
        <v>47200</v>
      </c>
    </row>
    <row r="1126" spans="1:6" x14ac:dyDescent="0.25">
      <c r="A1126">
        <v>2018</v>
      </c>
      <c r="B1126" t="s">
        <v>54</v>
      </c>
      <c r="C1126" t="s">
        <v>21</v>
      </c>
      <c r="D1126" s="1">
        <v>37272</v>
      </c>
      <c r="E1126" s="1">
        <v>531669</v>
      </c>
      <c r="F1126" s="2">
        <v>49570</v>
      </c>
    </row>
    <row r="1127" spans="1:6" x14ac:dyDescent="0.25">
      <c r="A1127">
        <v>2018</v>
      </c>
      <c r="B1127" t="s">
        <v>54</v>
      </c>
      <c r="C1127" t="s">
        <v>22</v>
      </c>
      <c r="D1127" s="1">
        <v>19763</v>
      </c>
      <c r="E1127" s="1">
        <v>229107</v>
      </c>
      <c r="F1127" s="2">
        <v>36497</v>
      </c>
    </row>
    <row r="1128" spans="1:6" x14ac:dyDescent="0.25">
      <c r="A1128">
        <v>2018</v>
      </c>
      <c r="B1128" t="s">
        <v>54</v>
      </c>
      <c r="C1128" t="s">
        <v>23</v>
      </c>
      <c r="D1128" s="1">
        <v>38808</v>
      </c>
      <c r="E1128" s="1">
        <v>537150</v>
      </c>
      <c r="F1128" s="2">
        <v>42469</v>
      </c>
    </row>
    <row r="1129" spans="1:6" x14ac:dyDescent="0.25">
      <c r="A1129">
        <v>2018</v>
      </c>
      <c r="B1129" t="s">
        <v>54</v>
      </c>
      <c r="C1129" t="s">
        <v>24</v>
      </c>
      <c r="D1129" s="1">
        <v>9250</v>
      </c>
      <c r="E1129" s="1">
        <v>91355</v>
      </c>
      <c r="F1129" s="2">
        <v>39170</v>
      </c>
    </row>
    <row r="1130" spans="1:6" x14ac:dyDescent="0.25">
      <c r="A1130">
        <v>2018</v>
      </c>
      <c r="B1130" t="s">
        <v>54</v>
      </c>
      <c r="C1130" t="s">
        <v>25</v>
      </c>
      <c r="D1130" s="1">
        <v>14923</v>
      </c>
      <c r="E1130" s="1">
        <v>189793</v>
      </c>
      <c r="F1130" s="2">
        <v>39891</v>
      </c>
    </row>
    <row r="1131" spans="1:6" x14ac:dyDescent="0.25">
      <c r="A1131">
        <v>2018</v>
      </c>
      <c r="B1131" t="s">
        <v>54</v>
      </c>
      <c r="C1131" t="s">
        <v>26</v>
      </c>
      <c r="D1131" s="1">
        <v>15829</v>
      </c>
      <c r="E1131" s="1">
        <v>254417</v>
      </c>
      <c r="F1131" s="2">
        <v>44190</v>
      </c>
    </row>
    <row r="1132" spans="1:6" x14ac:dyDescent="0.25">
      <c r="A1132">
        <v>2018</v>
      </c>
      <c r="B1132" t="s">
        <v>54</v>
      </c>
      <c r="C1132" t="s">
        <v>27</v>
      </c>
      <c r="D1132" s="1">
        <v>12509</v>
      </c>
      <c r="E1132" s="1">
        <v>139183</v>
      </c>
      <c r="F1132" s="2">
        <v>47777</v>
      </c>
    </row>
    <row r="1133" spans="1:6" x14ac:dyDescent="0.25">
      <c r="A1133">
        <v>2018</v>
      </c>
      <c r="B1133" t="s">
        <v>54</v>
      </c>
      <c r="C1133" t="s">
        <v>28</v>
      </c>
      <c r="D1133" s="1">
        <v>54238</v>
      </c>
      <c r="E1133" s="1">
        <v>876344</v>
      </c>
      <c r="F1133" s="2">
        <v>53723</v>
      </c>
    </row>
    <row r="1134" spans="1:6" x14ac:dyDescent="0.25">
      <c r="A1134">
        <v>2018</v>
      </c>
      <c r="B1134" t="s">
        <v>54</v>
      </c>
      <c r="C1134" t="s">
        <v>29</v>
      </c>
      <c r="D1134" s="1">
        <v>10758</v>
      </c>
      <c r="E1134" s="1">
        <v>135970</v>
      </c>
      <c r="F1134" s="2">
        <v>38078</v>
      </c>
    </row>
    <row r="1135" spans="1:6" x14ac:dyDescent="0.25">
      <c r="A1135">
        <v>2018</v>
      </c>
      <c r="B1135" t="s">
        <v>54</v>
      </c>
      <c r="C1135" t="s">
        <v>30</v>
      </c>
      <c r="D1135" s="1">
        <v>123741</v>
      </c>
      <c r="E1135" s="1">
        <v>1554768</v>
      </c>
      <c r="F1135" s="2">
        <v>51832</v>
      </c>
    </row>
    <row r="1136" spans="1:6" x14ac:dyDescent="0.25">
      <c r="A1136">
        <v>2018</v>
      </c>
      <c r="B1136" t="s">
        <v>54</v>
      </c>
      <c r="C1136" t="s">
        <v>31</v>
      </c>
      <c r="D1136" s="1">
        <v>61525</v>
      </c>
      <c r="E1136" s="1">
        <v>830550</v>
      </c>
      <c r="F1136" s="2">
        <v>43092</v>
      </c>
    </row>
    <row r="1137" spans="1:6" x14ac:dyDescent="0.25">
      <c r="A1137">
        <v>2018</v>
      </c>
      <c r="B1137" t="s">
        <v>54</v>
      </c>
      <c r="C1137" t="s">
        <v>32</v>
      </c>
      <c r="D1137" s="1">
        <v>7753</v>
      </c>
      <c r="E1137" s="1">
        <v>91635</v>
      </c>
      <c r="F1137" s="2">
        <v>49819</v>
      </c>
    </row>
    <row r="1138" spans="1:6" x14ac:dyDescent="0.25">
      <c r="A1138">
        <v>2018</v>
      </c>
      <c r="B1138" t="s">
        <v>54</v>
      </c>
      <c r="C1138" t="s">
        <v>33</v>
      </c>
      <c r="D1138" s="1">
        <v>68615</v>
      </c>
      <c r="E1138" s="1">
        <v>1017249</v>
      </c>
      <c r="F1138" s="2">
        <v>44247</v>
      </c>
    </row>
    <row r="1139" spans="1:6" x14ac:dyDescent="0.25">
      <c r="A1139">
        <v>2018</v>
      </c>
      <c r="B1139" t="s">
        <v>54</v>
      </c>
      <c r="C1139" t="s">
        <v>34</v>
      </c>
      <c r="D1139" s="1">
        <v>23748</v>
      </c>
      <c r="E1139" s="1">
        <v>297631</v>
      </c>
      <c r="F1139" s="2">
        <v>41554</v>
      </c>
    </row>
    <row r="1140" spans="1:6" x14ac:dyDescent="0.25">
      <c r="A1140">
        <v>2018</v>
      </c>
      <c r="B1140" t="s">
        <v>54</v>
      </c>
      <c r="C1140" t="s">
        <v>35</v>
      </c>
      <c r="D1140" s="1">
        <v>26503</v>
      </c>
      <c r="E1140" s="1">
        <v>349656</v>
      </c>
      <c r="F1140" s="2">
        <v>44347</v>
      </c>
    </row>
    <row r="1141" spans="1:6" x14ac:dyDescent="0.25">
      <c r="A1141">
        <v>2018</v>
      </c>
      <c r="B1141" t="s">
        <v>54</v>
      </c>
      <c r="C1141" t="s">
        <v>36</v>
      </c>
      <c r="D1141" s="1">
        <v>74845</v>
      </c>
      <c r="E1141" s="1">
        <v>1117054</v>
      </c>
      <c r="F1141" s="2">
        <v>45000</v>
      </c>
    </row>
    <row r="1142" spans="1:6" x14ac:dyDescent="0.25">
      <c r="A1142">
        <v>2018</v>
      </c>
      <c r="B1142" t="s">
        <v>54</v>
      </c>
      <c r="C1142" t="s">
        <v>37</v>
      </c>
      <c r="D1142" s="1">
        <v>7658</v>
      </c>
      <c r="E1142" s="1">
        <v>76762</v>
      </c>
      <c r="F1142" s="2">
        <v>43902</v>
      </c>
    </row>
    <row r="1143" spans="1:6" x14ac:dyDescent="0.25">
      <c r="A1143">
        <v>2018</v>
      </c>
      <c r="B1143" t="s">
        <v>54</v>
      </c>
      <c r="C1143" t="s">
        <v>38</v>
      </c>
      <c r="D1143" s="1">
        <v>30013</v>
      </c>
      <c r="E1143" s="1">
        <v>402308</v>
      </c>
      <c r="F1143" s="2">
        <v>39429</v>
      </c>
    </row>
    <row r="1144" spans="1:6" x14ac:dyDescent="0.25">
      <c r="A1144">
        <v>2018</v>
      </c>
      <c r="B1144" t="s">
        <v>54</v>
      </c>
      <c r="C1144" t="s">
        <v>39</v>
      </c>
      <c r="D1144" s="1">
        <v>8059</v>
      </c>
      <c r="E1144" s="1">
        <v>85734</v>
      </c>
      <c r="F1144" s="2">
        <v>39650</v>
      </c>
    </row>
    <row r="1145" spans="1:6" x14ac:dyDescent="0.25">
      <c r="A1145">
        <v>2018</v>
      </c>
      <c r="B1145" t="s">
        <v>54</v>
      </c>
      <c r="C1145" t="s">
        <v>40</v>
      </c>
      <c r="D1145" s="1">
        <v>40040</v>
      </c>
      <c r="E1145" s="1">
        <v>623566</v>
      </c>
      <c r="F1145" s="2">
        <v>46137</v>
      </c>
    </row>
    <row r="1146" spans="1:6" x14ac:dyDescent="0.25">
      <c r="A1146">
        <v>2018</v>
      </c>
      <c r="B1146" t="s">
        <v>54</v>
      </c>
      <c r="C1146" t="s">
        <v>41</v>
      </c>
      <c r="D1146" s="1">
        <v>147447</v>
      </c>
      <c r="E1146" s="1">
        <v>2465009</v>
      </c>
      <c r="F1146" s="2">
        <v>52337</v>
      </c>
    </row>
    <row r="1147" spans="1:6" x14ac:dyDescent="0.25">
      <c r="A1147">
        <v>2018</v>
      </c>
      <c r="B1147" t="s">
        <v>54</v>
      </c>
      <c r="C1147" t="s">
        <v>42</v>
      </c>
      <c r="D1147" s="1">
        <v>19531</v>
      </c>
      <c r="E1147" s="1">
        <v>284283</v>
      </c>
      <c r="F1147" s="2">
        <v>44163</v>
      </c>
    </row>
    <row r="1148" spans="1:6" x14ac:dyDescent="0.25">
      <c r="A1148">
        <v>2018</v>
      </c>
      <c r="B1148" t="s">
        <v>54</v>
      </c>
      <c r="C1148" t="s">
        <v>43</v>
      </c>
      <c r="D1148" s="1">
        <v>5084</v>
      </c>
      <c r="E1148" s="1">
        <v>54476</v>
      </c>
      <c r="F1148" s="2">
        <v>40351</v>
      </c>
    </row>
    <row r="1149" spans="1:6" x14ac:dyDescent="0.25">
      <c r="A1149">
        <v>2018</v>
      </c>
      <c r="B1149" t="s">
        <v>54</v>
      </c>
      <c r="C1149" t="s">
        <v>44</v>
      </c>
      <c r="D1149" s="1">
        <v>43180</v>
      </c>
      <c r="E1149" s="1">
        <v>650233</v>
      </c>
      <c r="F1149" s="2">
        <v>43886</v>
      </c>
    </row>
    <row r="1150" spans="1:6" x14ac:dyDescent="0.25">
      <c r="A1150">
        <v>2018</v>
      </c>
      <c r="B1150" t="s">
        <v>54</v>
      </c>
      <c r="C1150" t="s">
        <v>45</v>
      </c>
      <c r="D1150" s="1">
        <v>39324</v>
      </c>
      <c r="E1150" s="1">
        <v>621384</v>
      </c>
      <c r="F1150" s="2">
        <v>63994</v>
      </c>
    </row>
    <row r="1151" spans="1:6" x14ac:dyDescent="0.25">
      <c r="A1151">
        <v>2018</v>
      </c>
      <c r="B1151" t="s">
        <v>54</v>
      </c>
      <c r="C1151" t="s">
        <v>46</v>
      </c>
      <c r="D1151" s="1">
        <v>10925</v>
      </c>
      <c r="E1151" s="1">
        <v>128211</v>
      </c>
      <c r="F1151" s="2">
        <v>38698</v>
      </c>
    </row>
    <row r="1152" spans="1:6" x14ac:dyDescent="0.25">
      <c r="A1152">
        <v>2018</v>
      </c>
      <c r="B1152" t="s">
        <v>54</v>
      </c>
      <c r="C1152" t="s">
        <v>47</v>
      </c>
      <c r="D1152" s="1">
        <v>36496</v>
      </c>
      <c r="E1152" s="1">
        <v>541333</v>
      </c>
      <c r="F1152" s="2">
        <v>41512</v>
      </c>
    </row>
    <row r="1153" spans="1:6" x14ac:dyDescent="0.25">
      <c r="A1153">
        <v>2018</v>
      </c>
      <c r="B1153" t="s">
        <v>54</v>
      </c>
      <c r="C1153" t="s">
        <v>48</v>
      </c>
      <c r="D1153" s="1">
        <v>4830</v>
      </c>
      <c r="E1153" s="1">
        <v>49819</v>
      </c>
      <c r="F1153" s="2">
        <v>42737</v>
      </c>
    </row>
    <row r="1154" spans="1:6" x14ac:dyDescent="0.25">
      <c r="A1154">
        <v>2018</v>
      </c>
      <c r="B1154" t="s">
        <v>53</v>
      </c>
      <c r="C1154" t="s">
        <v>1</v>
      </c>
      <c r="D1154" s="1">
        <v>2168</v>
      </c>
      <c r="E1154" s="1">
        <v>21030</v>
      </c>
      <c r="F1154" s="2">
        <v>60025</v>
      </c>
    </row>
    <row r="1155" spans="1:6" x14ac:dyDescent="0.25">
      <c r="A1155">
        <v>2018</v>
      </c>
      <c r="B1155" t="s">
        <v>53</v>
      </c>
      <c r="C1155" t="s">
        <v>2</v>
      </c>
      <c r="D1155" s="1">
        <v>3113</v>
      </c>
      <c r="E1155" s="1">
        <v>47340</v>
      </c>
      <c r="F1155" s="2">
        <v>75499</v>
      </c>
    </row>
    <row r="1156" spans="1:6" x14ac:dyDescent="0.25">
      <c r="A1156">
        <v>2018</v>
      </c>
      <c r="B1156" t="s">
        <v>53</v>
      </c>
      <c r="C1156" t="s">
        <v>3</v>
      </c>
      <c r="D1156" s="1">
        <v>1210</v>
      </c>
      <c r="E1156" s="1">
        <v>10913</v>
      </c>
      <c r="F1156" s="2">
        <v>53828</v>
      </c>
    </row>
    <row r="1157" spans="1:6" x14ac:dyDescent="0.25">
      <c r="A1157">
        <v>2018</v>
      </c>
      <c r="B1157" t="s">
        <v>53</v>
      </c>
      <c r="C1157" t="s">
        <v>4</v>
      </c>
      <c r="D1157" s="1">
        <v>26592</v>
      </c>
      <c r="E1157" s="1">
        <v>525771</v>
      </c>
      <c r="F1157" s="2">
        <v>188173</v>
      </c>
    </row>
    <row r="1158" spans="1:6" x14ac:dyDescent="0.25">
      <c r="A1158">
        <v>2018</v>
      </c>
      <c r="B1158" t="s">
        <v>53</v>
      </c>
      <c r="C1158" t="s">
        <v>5</v>
      </c>
      <c r="D1158" s="1">
        <v>4173</v>
      </c>
      <c r="E1158" s="1">
        <v>75076</v>
      </c>
      <c r="F1158" s="2">
        <v>100735</v>
      </c>
    </row>
    <row r="1159" spans="1:6" x14ac:dyDescent="0.25">
      <c r="A1159">
        <v>2018</v>
      </c>
      <c r="B1159" t="s">
        <v>53</v>
      </c>
      <c r="C1159" t="s">
        <v>6</v>
      </c>
      <c r="D1159" s="1">
        <v>2306</v>
      </c>
      <c r="E1159" s="1">
        <v>31734</v>
      </c>
      <c r="F1159" s="2">
        <v>110642</v>
      </c>
    </row>
    <row r="1160" spans="1:6" x14ac:dyDescent="0.25">
      <c r="A1160">
        <v>2018</v>
      </c>
      <c r="B1160" t="s">
        <v>53</v>
      </c>
      <c r="C1160" t="s">
        <v>7</v>
      </c>
      <c r="D1160">
        <v>433</v>
      </c>
      <c r="E1160" s="1">
        <v>4065</v>
      </c>
      <c r="F1160" s="2">
        <v>65782</v>
      </c>
    </row>
    <row r="1161" spans="1:6" x14ac:dyDescent="0.25">
      <c r="A1161">
        <v>2018</v>
      </c>
      <c r="B1161" t="s">
        <v>53</v>
      </c>
      <c r="C1161" t="s">
        <v>8</v>
      </c>
      <c r="D1161" s="1">
        <v>11205</v>
      </c>
      <c r="E1161" s="1">
        <v>138995</v>
      </c>
      <c r="F1161" s="2">
        <v>81168</v>
      </c>
    </row>
    <row r="1162" spans="1:6" x14ac:dyDescent="0.25">
      <c r="A1162">
        <v>2018</v>
      </c>
      <c r="B1162" t="s">
        <v>53</v>
      </c>
      <c r="C1162" t="s">
        <v>9</v>
      </c>
      <c r="D1162" s="1">
        <v>5113</v>
      </c>
      <c r="E1162" s="1">
        <v>114231</v>
      </c>
      <c r="F1162" s="2">
        <v>96613</v>
      </c>
    </row>
    <row r="1163" spans="1:6" x14ac:dyDescent="0.25">
      <c r="A1163">
        <v>2018</v>
      </c>
      <c r="B1163" t="s">
        <v>53</v>
      </c>
      <c r="C1163" t="s">
        <v>10</v>
      </c>
      <c r="D1163" s="1">
        <v>1223</v>
      </c>
      <c r="E1163" s="1">
        <v>8798</v>
      </c>
      <c r="F1163" s="2">
        <v>52761</v>
      </c>
    </row>
    <row r="1164" spans="1:6" x14ac:dyDescent="0.25">
      <c r="A1164">
        <v>2018</v>
      </c>
      <c r="B1164" t="s">
        <v>53</v>
      </c>
      <c r="C1164" t="s">
        <v>11</v>
      </c>
      <c r="D1164" s="1">
        <v>6688</v>
      </c>
      <c r="E1164" s="1">
        <v>94330</v>
      </c>
      <c r="F1164" s="2">
        <v>91164</v>
      </c>
    </row>
    <row r="1165" spans="1:6" x14ac:dyDescent="0.25">
      <c r="A1165">
        <v>2018</v>
      </c>
      <c r="B1165" t="s">
        <v>53</v>
      </c>
      <c r="C1165" t="s">
        <v>12</v>
      </c>
      <c r="D1165" s="1">
        <v>2123</v>
      </c>
      <c r="E1165" s="1">
        <v>29375</v>
      </c>
      <c r="F1165" s="2">
        <v>60371</v>
      </c>
    </row>
    <row r="1166" spans="1:6" x14ac:dyDescent="0.25">
      <c r="A1166">
        <v>2018</v>
      </c>
      <c r="B1166" t="s">
        <v>53</v>
      </c>
      <c r="C1166" t="s">
        <v>13</v>
      </c>
      <c r="D1166" s="1">
        <v>1742</v>
      </c>
      <c r="E1166" s="1">
        <v>22018</v>
      </c>
      <c r="F1166" s="2">
        <v>58519</v>
      </c>
    </row>
    <row r="1167" spans="1:6" x14ac:dyDescent="0.25">
      <c r="A1167">
        <v>2018</v>
      </c>
      <c r="B1167" t="s">
        <v>53</v>
      </c>
      <c r="C1167" t="s">
        <v>14</v>
      </c>
      <c r="D1167" s="1">
        <v>1308</v>
      </c>
      <c r="E1167" s="1">
        <v>18664</v>
      </c>
      <c r="F1167" s="2">
        <v>63399</v>
      </c>
    </row>
    <row r="1168" spans="1:6" x14ac:dyDescent="0.25">
      <c r="A1168">
        <v>2018</v>
      </c>
      <c r="B1168" t="s">
        <v>53</v>
      </c>
      <c r="C1168" t="s">
        <v>15</v>
      </c>
      <c r="D1168" s="1">
        <v>1785</v>
      </c>
      <c r="E1168" s="1">
        <v>21989</v>
      </c>
      <c r="F1168" s="2">
        <v>54629</v>
      </c>
    </row>
    <row r="1169" spans="1:6" x14ac:dyDescent="0.25">
      <c r="A1169">
        <v>2018</v>
      </c>
      <c r="B1169" t="s">
        <v>53</v>
      </c>
      <c r="C1169" t="s">
        <v>16</v>
      </c>
      <c r="D1169" s="1">
        <v>1716</v>
      </c>
      <c r="E1169" s="1">
        <v>22869</v>
      </c>
      <c r="F1169" s="2">
        <v>58223</v>
      </c>
    </row>
    <row r="1170" spans="1:6" x14ac:dyDescent="0.25">
      <c r="A1170">
        <v>2018</v>
      </c>
      <c r="B1170" t="s">
        <v>53</v>
      </c>
      <c r="C1170" t="s">
        <v>17</v>
      </c>
      <c r="D1170">
        <v>849</v>
      </c>
      <c r="E1170" s="1">
        <v>7397</v>
      </c>
      <c r="F1170" s="2">
        <v>54502</v>
      </c>
    </row>
    <row r="1171" spans="1:6" x14ac:dyDescent="0.25">
      <c r="A1171">
        <v>2018</v>
      </c>
      <c r="B1171" t="s">
        <v>53</v>
      </c>
      <c r="C1171" t="s">
        <v>18</v>
      </c>
      <c r="D1171" s="1">
        <v>2737</v>
      </c>
      <c r="E1171" s="1">
        <v>36210</v>
      </c>
      <c r="F1171" s="2">
        <v>92844</v>
      </c>
    </row>
    <row r="1172" spans="1:6" x14ac:dyDescent="0.25">
      <c r="A1172">
        <v>2018</v>
      </c>
      <c r="B1172" t="s">
        <v>53</v>
      </c>
      <c r="C1172" t="s">
        <v>19</v>
      </c>
      <c r="D1172" s="1">
        <v>5379</v>
      </c>
      <c r="E1172" s="1">
        <v>91783</v>
      </c>
      <c r="F1172" s="2">
        <v>123118</v>
      </c>
    </row>
    <row r="1173" spans="1:6" x14ac:dyDescent="0.25">
      <c r="A1173">
        <v>2018</v>
      </c>
      <c r="B1173" t="s">
        <v>53</v>
      </c>
      <c r="C1173" t="s">
        <v>20</v>
      </c>
      <c r="D1173" s="1">
        <v>6287</v>
      </c>
      <c r="E1173" s="1">
        <v>56247</v>
      </c>
      <c r="F1173" s="2">
        <v>73556</v>
      </c>
    </row>
    <row r="1174" spans="1:6" x14ac:dyDescent="0.25">
      <c r="A1174">
        <v>2018</v>
      </c>
      <c r="B1174" t="s">
        <v>53</v>
      </c>
      <c r="C1174" t="s">
        <v>21</v>
      </c>
      <c r="D1174" s="1">
        <v>3977</v>
      </c>
      <c r="E1174" s="1">
        <v>49170</v>
      </c>
      <c r="F1174" s="2">
        <v>78903</v>
      </c>
    </row>
    <row r="1175" spans="1:6" x14ac:dyDescent="0.25">
      <c r="A1175">
        <v>2018</v>
      </c>
      <c r="B1175" t="s">
        <v>53</v>
      </c>
      <c r="C1175" t="s">
        <v>22</v>
      </c>
      <c r="D1175">
        <v>940</v>
      </c>
      <c r="E1175" s="1">
        <v>10980</v>
      </c>
      <c r="F1175" s="2">
        <v>49173</v>
      </c>
    </row>
    <row r="1176" spans="1:6" x14ac:dyDescent="0.25">
      <c r="A1176">
        <v>2018</v>
      </c>
      <c r="B1176" t="s">
        <v>53</v>
      </c>
      <c r="C1176" t="s">
        <v>23</v>
      </c>
      <c r="D1176" s="1">
        <v>3049</v>
      </c>
      <c r="E1176" s="1">
        <v>47666</v>
      </c>
      <c r="F1176" s="2">
        <v>81842</v>
      </c>
    </row>
    <row r="1177" spans="1:6" x14ac:dyDescent="0.25">
      <c r="A1177">
        <v>2018</v>
      </c>
      <c r="B1177" t="s">
        <v>53</v>
      </c>
      <c r="C1177" t="s">
        <v>24</v>
      </c>
      <c r="D1177">
        <v>801</v>
      </c>
      <c r="E1177" s="1">
        <v>6350</v>
      </c>
      <c r="F1177" s="2">
        <v>54475</v>
      </c>
    </row>
    <row r="1178" spans="1:6" x14ac:dyDescent="0.25">
      <c r="A1178">
        <v>2018</v>
      </c>
      <c r="B1178" t="s">
        <v>53</v>
      </c>
      <c r="C1178" t="s">
        <v>25</v>
      </c>
      <c r="D1178">
        <v>973</v>
      </c>
      <c r="E1178" s="1">
        <v>17653</v>
      </c>
      <c r="F1178" s="2">
        <v>64407</v>
      </c>
    </row>
    <row r="1179" spans="1:6" x14ac:dyDescent="0.25">
      <c r="A1179">
        <v>2018</v>
      </c>
      <c r="B1179" t="s">
        <v>53</v>
      </c>
      <c r="C1179" t="s">
        <v>26</v>
      </c>
      <c r="D1179" s="1">
        <v>1541</v>
      </c>
      <c r="E1179" s="1">
        <v>15646</v>
      </c>
      <c r="F1179" s="2">
        <v>70292</v>
      </c>
    </row>
    <row r="1180" spans="1:6" x14ac:dyDescent="0.25">
      <c r="A1180">
        <v>2018</v>
      </c>
      <c r="B1180" t="s">
        <v>53</v>
      </c>
      <c r="C1180" t="s">
        <v>27</v>
      </c>
      <c r="D1180">
        <v>892</v>
      </c>
      <c r="E1180" s="1">
        <v>12351</v>
      </c>
      <c r="F1180" s="2">
        <v>93599</v>
      </c>
    </row>
    <row r="1181" spans="1:6" x14ac:dyDescent="0.25">
      <c r="A1181">
        <v>2018</v>
      </c>
      <c r="B1181" t="s">
        <v>53</v>
      </c>
      <c r="C1181" t="s">
        <v>28</v>
      </c>
      <c r="D1181" s="1">
        <v>3722</v>
      </c>
      <c r="E1181" s="1">
        <v>69519</v>
      </c>
      <c r="F1181" s="2">
        <v>114630</v>
      </c>
    </row>
    <row r="1182" spans="1:6" x14ac:dyDescent="0.25">
      <c r="A1182">
        <v>2018</v>
      </c>
      <c r="B1182" t="s">
        <v>53</v>
      </c>
      <c r="C1182" t="s">
        <v>29</v>
      </c>
      <c r="D1182">
        <v>987</v>
      </c>
      <c r="E1182" s="1">
        <v>12015</v>
      </c>
      <c r="F1182" s="2">
        <v>53204</v>
      </c>
    </row>
    <row r="1183" spans="1:6" x14ac:dyDescent="0.25">
      <c r="A1183">
        <v>2018</v>
      </c>
      <c r="B1183" t="s">
        <v>53</v>
      </c>
      <c r="C1183" t="s">
        <v>30</v>
      </c>
      <c r="D1183" s="1">
        <v>12672</v>
      </c>
      <c r="E1183" s="1">
        <v>275598</v>
      </c>
      <c r="F1183" s="2">
        <v>129853</v>
      </c>
    </row>
    <row r="1184" spans="1:6" x14ac:dyDescent="0.25">
      <c r="A1184">
        <v>2018</v>
      </c>
      <c r="B1184" t="s">
        <v>53</v>
      </c>
      <c r="C1184" t="s">
        <v>31</v>
      </c>
      <c r="D1184" s="1">
        <v>5238</v>
      </c>
      <c r="E1184" s="1">
        <v>79945</v>
      </c>
      <c r="F1184" s="2">
        <v>83920</v>
      </c>
    </row>
    <row r="1185" spans="1:6" x14ac:dyDescent="0.25">
      <c r="A1185">
        <v>2018</v>
      </c>
      <c r="B1185" t="s">
        <v>53</v>
      </c>
      <c r="C1185" t="s">
        <v>32</v>
      </c>
      <c r="D1185">
        <v>395</v>
      </c>
      <c r="E1185" s="1">
        <v>6221</v>
      </c>
      <c r="F1185" s="2">
        <v>70208</v>
      </c>
    </row>
    <row r="1186" spans="1:6" x14ac:dyDescent="0.25">
      <c r="A1186">
        <v>2018</v>
      </c>
      <c r="B1186" t="s">
        <v>53</v>
      </c>
      <c r="C1186" t="s">
        <v>33</v>
      </c>
      <c r="D1186" s="1">
        <v>4616</v>
      </c>
      <c r="E1186" s="1">
        <v>70930</v>
      </c>
      <c r="F1186" s="2">
        <v>70006</v>
      </c>
    </row>
    <row r="1187" spans="1:6" x14ac:dyDescent="0.25">
      <c r="A1187">
        <v>2018</v>
      </c>
      <c r="B1187" t="s">
        <v>53</v>
      </c>
      <c r="C1187" t="s">
        <v>34</v>
      </c>
      <c r="D1187" s="1">
        <v>1469</v>
      </c>
      <c r="E1187" s="1">
        <v>19859</v>
      </c>
      <c r="F1187" s="2">
        <v>58997</v>
      </c>
    </row>
    <row r="1188" spans="1:6" x14ac:dyDescent="0.25">
      <c r="A1188">
        <v>2018</v>
      </c>
      <c r="B1188" t="s">
        <v>53</v>
      </c>
      <c r="C1188" t="s">
        <v>35</v>
      </c>
      <c r="D1188" s="1">
        <v>3768</v>
      </c>
      <c r="E1188" s="1">
        <v>34277</v>
      </c>
      <c r="F1188" s="2">
        <v>87733</v>
      </c>
    </row>
    <row r="1189" spans="1:6" x14ac:dyDescent="0.25">
      <c r="A1189">
        <v>2018</v>
      </c>
      <c r="B1189" t="s">
        <v>53</v>
      </c>
      <c r="C1189" t="s">
        <v>36</v>
      </c>
      <c r="D1189" s="1">
        <v>4896</v>
      </c>
      <c r="E1189" s="1">
        <v>85970</v>
      </c>
      <c r="F1189" s="2">
        <v>87091</v>
      </c>
    </row>
    <row r="1190" spans="1:6" x14ac:dyDescent="0.25">
      <c r="A1190">
        <v>2018</v>
      </c>
      <c r="B1190" t="s">
        <v>53</v>
      </c>
      <c r="C1190" t="s">
        <v>37</v>
      </c>
      <c r="D1190">
        <v>715</v>
      </c>
      <c r="E1190" s="1">
        <v>5930</v>
      </c>
      <c r="F1190" s="2">
        <v>74327</v>
      </c>
    </row>
    <row r="1191" spans="1:6" x14ac:dyDescent="0.25">
      <c r="A1191">
        <v>2018</v>
      </c>
      <c r="B1191" t="s">
        <v>53</v>
      </c>
      <c r="C1191" t="s">
        <v>38</v>
      </c>
      <c r="D1191" s="1">
        <v>2548</v>
      </c>
      <c r="E1191" s="1">
        <v>28067</v>
      </c>
      <c r="F1191" s="2">
        <v>61977</v>
      </c>
    </row>
    <row r="1192" spans="1:6" x14ac:dyDescent="0.25">
      <c r="A1192">
        <v>2018</v>
      </c>
      <c r="B1192" t="s">
        <v>53</v>
      </c>
      <c r="C1192" t="s">
        <v>39</v>
      </c>
      <c r="D1192">
        <v>561</v>
      </c>
      <c r="E1192" s="1">
        <v>5589</v>
      </c>
      <c r="F1192" s="2">
        <v>49334</v>
      </c>
    </row>
    <row r="1193" spans="1:6" x14ac:dyDescent="0.25">
      <c r="A1193">
        <v>2018</v>
      </c>
      <c r="B1193" t="s">
        <v>53</v>
      </c>
      <c r="C1193" t="s">
        <v>40</v>
      </c>
      <c r="D1193" s="1">
        <v>3519</v>
      </c>
      <c r="E1193" s="1">
        <v>44851</v>
      </c>
      <c r="F1193" s="2">
        <v>73821</v>
      </c>
    </row>
    <row r="1194" spans="1:6" x14ac:dyDescent="0.25">
      <c r="A1194">
        <v>2018</v>
      </c>
      <c r="B1194" t="s">
        <v>53</v>
      </c>
      <c r="C1194" t="s">
        <v>41</v>
      </c>
      <c r="D1194" s="1">
        <v>9828</v>
      </c>
      <c r="E1194" s="1">
        <v>203822</v>
      </c>
      <c r="F1194" s="2">
        <v>87085</v>
      </c>
    </row>
    <row r="1195" spans="1:6" x14ac:dyDescent="0.25">
      <c r="A1195">
        <v>2018</v>
      </c>
      <c r="B1195" t="s">
        <v>53</v>
      </c>
      <c r="C1195" t="s">
        <v>42</v>
      </c>
      <c r="D1195" s="1">
        <v>2489</v>
      </c>
      <c r="E1195" s="1">
        <v>36783</v>
      </c>
      <c r="F1195" s="2">
        <v>78404</v>
      </c>
    </row>
    <row r="1196" spans="1:6" x14ac:dyDescent="0.25">
      <c r="A1196">
        <v>2018</v>
      </c>
      <c r="B1196" t="s">
        <v>53</v>
      </c>
      <c r="C1196" t="s">
        <v>43</v>
      </c>
      <c r="D1196">
        <v>505</v>
      </c>
      <c r="E1196" s="1">
        <v>4280</v>
      </c>
      <c r="F1196" s="2">
        <v>59800</v>
      </c>
    </row>
    <row r="1197" spans="1:6" x14ac:dyDescent="0.25">
      <c r="A1197">
        <v>2018</v>
      </c>
      <c r="B1197" t="s">
        <v>53</v>
      </c>
      <c r="C1197" t="s">
        <v>44</v>
      </c>
      <c r="D1197" s="1">
        <v>4379</v>
      </c>
      <c r="E1197" s="1">
        <v>66998</v>
      </c>
      <c r="F1197" s="2">
        <v>100731</v>
      </c>
    </row>
    <row r="1198" spans="1:6" x14ac:dyDescent="0.25">
      <c r="A1198">
        <v>2018</v>
      </c>
      <c r="B1198" t="s">
        <v>53</v>
      </c>
      <c r="C1198" t="s">
        <v>45</v>
      </c>
      <c r="D1198" s="1">
        <v>4629</v>
      </c>
      <c r="E1198" s="1">
        <v>133126</v>
      </c>
      <c r="F1198" s="2">
        <v>194631</v>
      </c>
    </row>
    <row r="1199" spans="1:6" x14ac:dyDescent="0.25">
      <c r="A1199">
        <v>2018</v>
      </c>
      <c r="B1199" t="s">
        <v>53</v>
      </c>
      <c r="C1199" t="s">
        <v>46</v>
      </c>
      <c r="D1199">
        <v>789</v>
      </c>
      <c r="E1199" s="1">
        <v>8288</v>
      </c>
      <c r="F1199" s="2">
        <v>52508</v>
      </c>
    </row>
    <row r="1200" spans="1:6" x14ac:dyDescent="0.25">
      <c r="A1200">
        <v>2018</v>
      </c>
      <c r="B1200" t="s">
        <v>53</v>
      </c>
      <c r="C1200" t="s">
        <v>47</v>
      </c>
      <c r="D1200" s="1">
        <v>2298</v>
      </c>
      <c r="E1200" s="1">
        <v>47152</v>
      </c>
      <c r="F1200" s="2">
        <v>75414</v>
      </c>
    </row>
    <row r="1201" spans="1:6" x14ac:dyDescent="0.25">
      <c r="A1201">
        <v>2018</v>
      </c>
      <c r="B1201" t="s">
        <v>53</v>
      </c>
      <c r="C1201" t="s">
        <v>48</v>
      </c>
      <c r="D1201">
        <v>398</v>
      </c>
      <c r="E1201" s="1">
        <v>3554</v>
      </c>
      <c r="F1201" s="2">
        <v>47401</v>
      </c>
    </row>
    <row r="1202" spans="1:6" x14ac:dyDescent="0.25">
      <c r="A1202">
        <v>2018</v>
      </c>
      <c r="B1202" t="s">
        <v>56</v>
      </c>
      <c r="C1202" t="s">
        <v>1</v>
      </c>
      <c r="D1202" s="1">
        <v>13364</v>
      </c>
      <c r="E1202" s="1">
        <v>94561</v>
      </c>
      <c r="F1202" s="2">
        <v>69240</v>
      </c>
    </row>
    <row r="1203" spans="1:6" x14ac:dyDescent="0.25">
      <c r="A1203">
        <v>2018</v>
      </c>
      <c r="B1203" t="s">
        <v>56</v>
      </c>
      <c r="C1203" t="s">
        <v>2</v>
      </c>
      <c r="D1203" s="1">
        <v>17978</v>
      </c>
      <c r="E1203" s="1">
        <v>214637</v>
      </c>
      <c r="F1203" s="2">
        <v>70877</v>
      </c>
    </row>
    <row r="1204" spans="1:6" x14ac:dyDescent="0.25">
      <c r="A1204">
        <v>2018</v>
      </c>
      <c r="B1204" t="s">
        <v>56</v>
      </c>
      <c r="C1204" t="s">
        <v>3</v>
      </c>
      <c r="D1204" s="1">
        <v>8418</v>
      </c>
      <c r="E1204" s="1">
        <v>50647</v>
      </c>
      <c r="F1204" s="2">
        <v>58119</v>
      </c>
    </row>
    <row r="1205" spans="1:6" x14ac:dyDescent="0.25">
      <c r="A1205">
        <v>2018</v>
      </c>
      <c r="B1205" t="s">
        <v>56</v>
      </c>
      <c r="C1205" t="s">
        <v>4</v>
      </c>
      <c r="D1205" s="1">
        <v>106953</v>
      </c>
      <c r="E1205" s="1">
        <v>835896</v>
      </c>
      <c r="F1205" s="2">
        <v>107228</v>
      </c>
    </row>
    <row r="1206" spans="1:6" x14ac:dyDescent="0.25">
      <c r="A1206">
        <v>2018</v>
      </c>
      <c r="B1206" t="s">
        <v>56</v>
      </c>
      <c r="C1206" t="s">
        <v>5</v>
      </c>
      <c r="D1206" s="1">
        <v>23326</v>
      </c>
      <c r="E1206" s="1">
        <v>164801</v>
      </c>
      <c r="F1206" s="2">
        <v>84615</v>
      </c>
    </row>
    <row r="1207" spans="1:6" x14ac:dyDescent="0.25">
      <c r="A1207">
        <v>2018</v>
      </c>
      <c r="B1207" t="s">
        <v>56</v>
      </c>
      <c r="C1207" t="s">
        <v>6</v>
      </c>
      <c r="D1207" s="1">
        <v>10879</v>
      </c>
      <c r="E1207" s="1">
        <v>123655</v>
      </c>
      <c r="F1207" s="2">
        <v>155433</v>
      </c>
    </row>
    <row r="1208" spans="1:6" x14ac:dyDescent="0.25">
      <c r="A1208">
        <v>2018</v>
      </c>
      <c r="B1208" t="s">
        <v>56</v>
      </c>
      <c r="C1208" t="s">
        <v>7</v>
      </c>
      <c r="D1208" s="1">
        <v>2859</v>
      </c>
      <c r="E1208" s="1">
        <v>47609</v>
      </c>
      <c r="F1208" s="2">
        <v>95574</v>
      </c>
    </row>
    <row r="1209" spans="1:6" x14ac:dyDescent="0.25">
      <c r="A1209">
        <v>2018</v>
      </c>
      <c r="B1209" t="s">
        <v>56</v>
      </c>
      <c r="C1209" t="s">
        <v>8</v>
      </c>
      <c r="D1209" s="1">
        <v>73412</v>
      </c>
      <c r="E1209" s="1">
        <v>570645</v>
      </c>
      <c r="F1209" s="2">
        <v>75337</v>
      </c>
    </row>
    <row r="1210" spans="1:6" x14ac:dyDescent="0.25">
      <c r="A1210">
        <v>2018</v>
      </c>
      <c r="B1210" t="s">
        <v>56</v>
      </c>
      <c r="C1210" t="s">
        <v>9</v>
      </c>
      <c r="D1210" s="1">
        <v>26225</v>
      </c>
      <c r="E1210" s="1">
        <v>237900</v>
      </c>
      <c r="F1210" s="2">
        <v>84587</v>
      </c>
    </row>
    <row r="1211" spans="1:6" x14ac:dyDescent="0.25">
      <c r="A1211">
        <v>2018</v>
      </c>
      <c r="B1211" t="s">
        <v>56</v>
      </c>
      <c r="C1211" t="s">
        <v>10</v>
      </c>
      <c r="D1211" s="1">
        <v>5824</v>
      </c>
      <c r="E1211" s="1">
        <v>32493</v>
      </c>
      <c r="F1211" s="2">
        <v>56024</v>
      </c>
    </row>
    <row r="1212" spans="1:6" x14ac:dyDescent="0.25">
      <c r="A1212">
        <v>2018</v>
      </c>
      <c r="B1212" t="s">
        <v>56</v>
      </c>
      <c r="C1212" t="s">
        <v>11</v>
      </c>
      <c r="D1212" s="1">
        <v>32448</v>
      </c>
      <c r="E1212" s="1">
        <v>373685</v>
      </c>
      <c r="F1212" s="2">
        <v>109598</v>
      </c>
    </row>
    <row r="1213" spans="1:6" x14ac:dyDescent="0.25">
      <c r="A1213">
        <v>2018</v>
      </c>
      <c r="B1213" t="s">
        <v>56</v>
      </c>
      <c r="C1213" t="s">
        <v>12</v>
      </c>
      <c r="D1213" s="1">
        <v>16542</v>
      </c>
      <c r="E1213" s="1">
        <v>133603</v>
      </c>
      <c r="F1213" s="2">
        <v>65167</v>
      </c>
    </row>
    <row r="1214" spans="1:6" x14ac:dyDescent="0.25">
      <c r="A1214">
        <v>2018</v>
      </c>
      <c r="B1214" t="s">
        <v>56</v>
      </c>
      <c r="C1214" t="s">
        <v>13</v>
      </c>
      <c r="D1214" s="1">
        <v>10213</v>
      </c>
      <c r="E1214" s="1">
        <v>109030</v>
      </c>
      <c r="F1214" s="2">
        <v>73894</v>
      </c>
    </row>
    <row r="1215" spans="1:6" x14ac:dyDescent="0.25">
      <c r="A1215">
        <v>2018</v>
      </c>
      <c r="B1215" t="s">
        <v>56</v>
      </c>
      <c r="C1215" t="s">
        <v>14</v>
      </c>
      <c r="D1215" s="1">
        <v>8870</v>
      </c>
      <c r="E1215" s="1">
        <v>73500</v>
      </c>
      <c r="F1215" s="2">
        <v>67710</v>
      </c>
    </row>
    <row r="1216" spans="1:6" x14ac:dyDescent="0.25">
      <c r="A1216">
        <v>2018</v>
      </c>
      <c r="B1216" t="s">
        <v>56</v>
      </c>
      <c r="C1216" t="s">
        <v>15</v>
      </c>
      <c r="D1216" s="1">
        <v>11035</v>
      </c>
      <c r="E1216" s="1">
        <v>92881</v>
      </c>
      <c r="F1216" s="2">
        <v>67733</v>
      </c>
    </row>
    <row r="1217" spans="1:6" x14ac:dyDescent="0.25">
      <c r="A1217">
        <v>2018</v>
      </c>
      <c r="B1217" t="s">
        <v>56</v>
      </c>
      <c r="C1217" t="s">
        <v>16</v>
      </c>
      <c r="D1217" s="1">
        <v>13754</v>
      </c>
      <c r="E1217" s="1">
        <v>85071</v>
      </c>
      <c r="F1217" s="2">
        <v>62731</v>
      </c>
    </row>
    <row r="1218" spans="1:6" x14ac:dyDescent="0.25">
      <c r="A1218">
        <v>2018</v>
      </c>
      <c r="B1218" t="s">
        <v>56</v>
      </c>
      <c r="C1218" t="s">
        <v>17</v>
      </c>
      <c r="D1218" s="1">
        <v>3804</v>
      </c>
      <c r="E1218" s="1">
        <v>29811</v>
      </c>
      <c r="F1218" s="2">
        <v>68174</v>
      </c>
    </row>
    <row r="1219" spans="1:6" x14ac:dyDescent="0.25">
      <c r="A1219">
        <v>2018</v>
      </c>
      <c r="B1219" t="s">
        <v>56</v>
      </c>
      <c r="C1219" t="s">
        <v>18</v>
      </c>
      <c r="D1219" s="1">
        <v>15277</v>
      </c>
      <c r="E1219" s="1">
        <v>138261</v>
      </c>
      <c r="F1219" s="2">
        <v>94201</v>
      </c>
    </row>
    <row r="1220" spans="1:6" x14ac:dyDescent="0.25">
      <c r="A1220">
        <v>2018</v>
      </c>
      <c r="B1220" t="s">
        <v>56</v>
      </c>
      <c r="C1220" t="s">
        <v>19</v>
      </c>
      <c r="D1220" s="1">
        <v>17504</v>
      </c>
      <c r="E1220" s="1">
        <v>217151</v>
      </c>
      <c r="F1220" s="2">
        <v>144514</v>
      </c>
    </row>
    <row r="1221" spans="1:6" x14ac:dyDescent="0.25">
      <c r="A1221">
        <v>2018</v>
      </c>
      <c r="B1221" t="s">
        <v>56</v>
      </c>
      <c r="C1221" t="s">
        <v>20</v>
      </c>
      <c r="D1221" s="1">
        <v>19082</v>
      </c>
      <c r="E1221" s="1">
        <v>203261</v>
      </c>
      <c r="F1221" s="2">
        <v>71568</v>
      </c>
    </row>
    <row r="1222" spans="1:6" x14ac:dyDescent="0.25">
      <c r="A1222">
        <v>2018</v>
      </c>
      <c r="B1222" t="s">
        <v>56</v>
      </c>
      <c r="C1222" t="s">
        <v>21</v>
      </c>
      <c r="D1222" s="1">
        <v>15877</v>
      </c>
      <c r="E1222" s="1">
        <v>178309</v>
      </c>
      <c r="F1222" s="2">
        <v>95604</v>
      </c>
    </row>
    <row r="1223" spans="1:6" x14ac:dyDescent="0.25">
      <c r="A1223">
        <v>2018</v>
      </c>
      <c r="B1223" t="s">
        <v>56</v>
      </c>
      <c r="C1223" t="s">
        <v>22</v>
      </c>
      <c r="D1223" s="1">
        <v>7959</v>
      </c>
      <c r="E1223" s="1">
        <v>42911</v>
      </c>
      <c r="F1223" s="2">
        <v>53281</v>
      </c>
    </row>
    <row r="1224" spans="1:6" x14ac:dyDescent="0.25">
      <c r="A1224">
        <v>2018</v>
      </c>
      <c r="B1224" t="s">
        <v>56</v>
      </c>
      <c r="C1224" t="s">
        <v>23</v>
      </c>
      <c r="D1224" s="1">
        <v>17251</v>
      </c>
      <c r="E1224" s="1">
        <v>162755</v>
      </c>
      <c r="F1224" s="2">
        <v>72947</v>
      </c>
    </row>
    <row r="1225" spans="1:6" x14ac:dyDescent="0.25">
      <c r="A1225">
        <v>2018</v>
      </c>
      <c r="B1225" t="s">
        <v>56</v>
      </c>
      <c r="C1225" t="s">
        <v>24</v>
      </c>
      <c r="D1225" s="1">
        <v>4297</v>
      </c>
      <c r="E1225" s="1">
        <v>21204</v>
      </c>
      <c r="F1225" s="2">
        <v>59315</v>
      </c>
    </row>
    <row r="1226" spans="1:6" x14ac:dyDescent="0.25">
      <c r="A1226">
        <v>2018</v>
      </c>
      <c r="B1226" t="s">
        <v>56</v>
      </c>
      <c r="C1226" t="s">
        <v>25</v>
      </c>
      <c r="D1226" s="1">
        <v>6683</v>
      </c>
      <c r="E1226" s="1">
        <v>66245</v>
      </c>
      <c r="F1226" s="2">
        <v>66817</v>
      </c>
    </row>
    <row r="1227" spans="1:6" x14ac:dyDescent="0.25">
      <c r="A1227">
        <v>2018</v>
      </c>
      <c r="B1227" t="s">
        <v>56</v>
      </c>
      <c r="C1227" t="s">
        <v>26</v>
      </c>
      <c r="D1227" s="1">
        <v>9082</v>
      </c>
      <c r="E1227" s="1">
        <v>63303</v>
      </c>
      <c r="F1227" s="2">
        <v>66612</v>
      </c>
    </row>
    <row r="1228" spans="1:6" x14ac:dyDescent="0.25">
      <c r="A1228">
        <v>2018</v>
      </c>
      <c r="B1228" t="s">
        <v>56</v>
      </c>
      <c r="C1228" t="s">
        <v>27</v>
      </c>
      <c r="D1228" s="1">
        <v>3838</v>
      </c>
      <c r="E1228" s="1">
        <v>33486</v>
      </c>
      <c r="F1228" s="2">
        <v>94889</v>
      </c>
    </row>
    <row r="1229" spans="1:6" x14ac:dyDescent="0.25">
      <c r="A1229">
        <v>2018</v>
      </c>
      <c r="B1229" t="s">
        <v>56</v>
      </c>
      <c r="C1229" t="s">
        <v>28</v>
      </c>
      <c r="D1229" s="1">
        <v>19963</v>
      </c>
      <c r="E1229" s="1">
        <v>242994</v>
      </c>
      <c r="F1229" s="2">
        <v>115066</v>
      </c>
    </row>
    <row r="1230" spans="1:6" x14ac:dyDescent="0.25">
      <c r="A1230">
        <v>2018</v>
      </c>
      <c r="B1230" t="s">
        <v>56</v>
      </c>
      <c r="C1230" t="s">
        <v>29</v>
      </c>
      <c r="D1230" s="1">
        <v>5293</v>
      </c>
      <c r="E1230" s="1">
        <v>32955</v>
      </c>
      <c r="F1230" s="2">
        <v>56048</v>
      </c>
    </row>
    <row r="1231" spans="1:6" x14ac:dyDescent="0.25">
      <c r="A1231">
        <v>2018</v>
      </c>
      <c r="B1231" t="s">
        <v>56</v>
      </c>
      <c r="C1231" t="s">
        <v>30</v>
      </c>
      <c r="D1231" s="1">
        <v>64317</v>
      </c>
      <c r="E1231" s="1">
        <v>714540</v>
      </c>
      <c r="F1231" s="2">
        <v>186871</v>
      </c>
    </row>
    <row r="1232" spans="1:6" x14ac:dyDescent="0.25">
      <c r="A1232">
        <v>2018</v>
      </c>
      <c r="B1232" t="s">
        <v>56</v>
      </c>
      <c r="C1232" t="s">
        <v>31</v>
      </c>
      <c r="D1232" s="1">
        <v>27776</v>
      </c>
      <c r="E1232" s="1">
        <v>233277</v>
      </c>
      <c r="F1232" s="2">
        <v>87311</v>
      </c>
    </row>
    <row r="1233" spans="1:6" x14ac:dyDescent="0.25">
      <c r="A1233">
        <v>2018</v>
      </c>
      <c r="B1233" t="s">
        <v>56</v>
      </c>
      <c r="C1233" t="s">
        <v>32</v>
      </c>
      <c r="D1233" s="1">
        <v>2995</v>
      </c>
      <c r="E1233" s="1">
        <v>23145</v>
      </c>
      <c r="F1233" s="2">
        <v>63251</v>
      </c>
    </row>
    <row r="1234" spans="1:6" x14ac:dyDescent="0.25">
      <c r="A1234">
        <v>2018</v>
      </c>
      <c r="B1234" t="s">
        <v>56</v>
      </c>
      <c r="C1234" t="s">
        <v>33</v>
      </c>
      <c r="D1234" s="1">
        <v>28783</v>
      </c>
      <c r="E1234" s="1">
        <v>293549</v>
      </c>
      <c r="F1234" s="2">
        <v>72736</v>
      </c>
    </row>
    <row r="1235" spans="1:6" x14ac:dyDescent="0.25">
      <c r="A1235">
        <v>2018</v>
      </c>
      <c r="B1235" t="s">
        <v>56</v>
      </c>
      <c r="C1235" t="s">
        <v>34</v>
      </c>
      <c r="D1235" s="1">
        <v>11458</v>
      </c>
      <c r="E1235" s="1">
        <v>77052</v>
      </c>
      <c r="F1235" s="2">
        <v>58044</v>
      </c>
    </row>
    <row r="1236" spans="1:6" x14ac:dyDescent="0.25">
      <c r="A1236">
        <v>2018</v>
      </c>
      <c r="B1236" t="s">
        <v>56</v>
      </c>
      <c r="C1236" t="s">
        <v>35</v>
      </c>
      <c r="D1236" s="1">
        <v>13030</v>
      </c>
      <c r="E1236" s="1">
        <v>84865</v>
      </c>
      <c r="F1236" s="2">
        <v>69649</v>
      </c>
    </row>
    <row r="1237" spans="1:6" x14ac:dyDescent="0.25">
      <c r="A1237">
        <v>2018</v>
      </c>
      <c r="B1237" t="s">
        <v>56</v>
      </c>
      <c r="C1237" t="s">
        <v>36</v>
      </c>
      <c r="D1237" s="1">
        <v>28823</v>
      </c>
      <c r="E1237" s="1">
        <v>325130</v>
      </c>
      <c r="F1237" s="2">
        <v>88831</v>
      </c>
    </row>
    <row r="1238" spans="1:6" x14ac:dyDescent="0.25">
      <c r="A1238">
        <v>2018</v>
      </c>
      <c r="B1238" t="s">
        <v>56</v>
      </c>
      <c r="C1238" t="s">
        <v>37</v>
      </c>
      <c r="D1238" s="1">
        <v>2869</v>
      </c>
      <c r="E1238" s="1">
        <v>32305</v>
      </c>
      <c r="F1238" s="2">
        <v>88061</v>
      </c>
    </row>
    <row r="1239" spans="1:6" x14ac:dyDescent="0.25">
      <c r="A1239">
        <v>2018</v>
      </c>
      <c r="B1239" t="s">
        <v>56</v>
      </c>
      <c r="C1239" t="s">
        <v>38</v>
      </c>
      <c r="D1239" s="1">
        <v>13166</v>
      </c>
      <c r="E1239" s="1">
        <v>100794</v>
      </c>
      <c r="F1239" s="2">
        <v>61713</v>
      </c>
    </row>
    <row r="1240" spans="1:6" x14ac:dyDescent="0.25">
      <c r="A1240">
        <v>2018</v>
      </c>
      <c r="B1240" t="s">
        <v>56</v>
      </c>
      <c r="C1240" t="s">
        <v>39</v>
      </c>
      <c r="D1240" s="1">
        <v>3259</v>
      </c>
      <c r="E1240" s="1">
        <v>28739</v>
      </c>
      <c r="F1240" s="2">
        <v>60160</v>
      </c>
    </row>
    <row r="1241" spans="1:6" x14ac:dyDescent="0.25">
      <c r="A1241">
        <v>2018</v>
      </c>
      <c r="B1241" t="s">
        <v>56</v>
      </c>
      <c r="C1241" t="s">
        <v>40</v>
      </c>
      <c r="D1241" s="1">
        <v>15698</v>
      </c>
      <c r="E1241" s="1">
        <v>150833</v>
      </c>
      <c r="F1241" s="2">
        <v>76718</v>
      </c>
    </row>
    <row r="1242" spans="1:6" x14ac:dyDescent="0.25">
      <c r="A1242">
        <v>2018</v>
      </c>
      <c r="B1242" t="s">
        <v>56</v>
      </c>
      <c r="C1242" t="s">
        <v>41</v>
      </c>
      <c r="D1242" s="1">
        <v>73679</v>
      </c>
      <c r="E1242" s="1">
        <v>756318</v>
      </c>
      <c r="F1242" s="2">
        <v>83356</v>
      </c>
    </row>
    <row r="1243" spans="1:6" x14ac:dyDescent="0.25">
      <c r="A1243">
        <v>2018</v>
      </c>
      <c r="B1243" t="s">
        <v>56</v>
      </c>
      <c r="C1243" t="s">
        <v>42</v>
      </c>
      <c r="D1243" s="1">
        <v>11520</v>
      </c>
      <c r="E1243" s="1">
        <v>87530</v>
      </c>
      <c r="F1243" s="2">
        <v>67933</v>
      </c>
    </row>
    <row r="1244" spans="1:6" x14ac:dyDescent="0.25">
      <c r="A1244">
        <v>2018</v>
      </c>
      <c r="B1244" t="s">
        <v>56</v>
      </c>
      <c r="C1244" t="s">
        <v>43</v>
      </c>
      <c r="D1244" s="1">
        <v>1694</v>
      </c>
      <c r="E1244" s="1">
        <v>11814</v>
      </c>
      <c r="F1244" s="2">
        <v>72078</v>
      </c>
    </row>
    <row r="1245" spans="1:6" x14ac:dyDescent="0.25">
      <c r="A1245">
        <v>2018</v>
      </c>
      <c r="B1245" t="s">
        <v>56</v>
      </c>
      <c r="C1245" t="s">
        <v>44</v>
      </c>
      <c r="D1245" s="1">
        <v>21938</v>
      </c>
      <c r="E1245" s="1">
        <v>194731</v>
      </c>
      <c r="F1245" s="2">
        <v>85723</v>
      </c>
    </row>
    <row r="1246" spans="1:6" x14ac:dyDescent="0.25">
      <c r="A1246">
        <v>2018</v>
      </c>
      <c r="B1246" t="s">
        <v>56</v>
      </c>
      <c r="C1246" t="s">
        <v>45</v>
      </c>
      <c r="D1246" s="1">
        <v>17577</v>
      </c>
      <c r="E1246" s="1">
        <v>147871</v>
      </c>
      <c r="F1246" s="2">
        <v>80466</v>
      </c>
    </row>
    <row r="1247" spans="1:6" x14ac:dyDescent="0.25">
      <c r="A1247">
        <v>2018</v>
      </c>
      <c r="B1247" t="s">
        <v>56</v>
      </c>
      <c r="C1247" t="s">
        <v>46</v>
      </c>
      <c r="D1247" s="1">
        <v>4029</v>
      </c>
      <c r="E1247" s="1">
        <v>24510</v>
      </c>
      <c r="F1247" s="2">
        <v>53206</v>
      </c>
    </row>
    <row r="1248" spans="1:6" x14ac:dyDescent="0.25">
      <c r="A1248">
        <v>2018</v>
      </c>
      <c r="B1248" t="s">
        <v>56</v>
      </c>
      <c r="C1248" t="s">
        <v>47</v>
      </c>
      <c r="D1248" s="1">
        <v>13917</v>
      </c>
      <c r="E1248" s="1">
        <v>148837</v>
      </c>
      <c r="F1248" s="2">
        <v>71561</v>
      </c>
    </row>
    <row r="1249" spans="1:6" x14ac:dyDescent="0.25">
      <c r="A1249">
        <v>2018</v>
      </c>
      <c r="B1249" t="s">
        <v>56</v>
      </c>
      <c r="C1249" t="s">
        <v>48</v>
      </c>
      <c r="D1249" s="1">
        <v>2283</v>
      </c>
      <c r="E1249" s="1">
        <v>11124</v>
      </c>
      <c r="F1249" s="2">
        <v>57486</v>
      </c>
    </row>
    <row r="1250" spans="1:6" x14ac:dyDescent="0.25">
      <c r="A1250">
        <v>2018</v>
      </c>
      <c r="B1250" t="s">
        <v>57</v>
      </c>
      <c r="C1250" t="s">
        <v>1</v>
      </c>
      <c r="D1250" s="1">
        <v>21888</v>
      </c>
      <c r="E1250" s="1">
        <v>245234</v>
      </c>
      <c r="F1250" s="2">
        <v>55653</v>
      </c>
    </row>
    <row r="1251" spans="1:6" x14ac:dyDescent="0.25">
      <c r="A1251">
        <v>2018</v>
      </c>
      <c r="B1251" t="s">
        <v>57</v>
      </c>
      <c r="C1251" t="s">
        <v>2</v>
      </c>
      <c r="D1251" s="1">
        <v>35993</v>
      </c>
      <c r="E1251" s="1">
        <v>430516</v>
      </c>
      <c r="F1251" s="2">
        <v>56745</v>
      </c>
    </row>
    <row r="1252" spans="1:6" x14ac:dyDescent="0.25">
      <c r="A1252">
        <v>2018</v>
      </c>
      <c r="B1252" t="s">
        <v>57</v>
      </c>
      <c r="C1252" t="s">
        <v>3</v>
      </c>
      <c r="D1252" s="1">
        <v>14308</v>
      </c>
      <c r="E1252" s="1">
        <v>146700</v>
      </c>
      <c r="F1252" s="2">
        <v>60316</v>
      </c>
    </row>
    <row r="1253" spans="1:6" x14ac:dyDescent="0.25">
      <c r="A1253">
        <v>2018</v>
      </c>
      <c r="B1253" t="s">
        <v>57</v>
      </c>
      <c r="C1253" t="s">
        <v>4</v>
      </c>
      <c r="D1253" s="1">
        <v>208425</v>
      </c>
      <c r="E1253" s="1">
        <v>2667839</v>
      </c>
      <c r="F1253" s="2">
        <v>91070</v>
      </c>
    </row>
    <row r="1254" spans="1:6" x14ac:dyDescent="0.25">
      <c r="A1254">
        <v>2018</v>
      </c>
      <c r="B1254" t="s">
        <v>57</v>
      </c>
      <c r="C1254" t="s">
        <v>5</v>
      </c>
      <c r="D1254" s="1">
        <v>52525</v>
      </c>
      <c r="E1254" s="1">
        <v>423946</v>
      </c>
      <c r="F1254" s="2">
        <v>81401</v>
      </c>
    </row>
    <row r="1255" spans="1:6" x14ac:dyDescent="0.25">
      <c r="A1255">
        <v>2018</v>
      </c>
      <c r="B1255" t="s">
        <v>57</v>
      </c>
      <c r="C1255" t="s">
        <v>6</v>
      </c>
      <c r="D1255" s="1">
        <v>23279</v>
      </c>
      <c r="E1255" s="1">
        <v>221029</v>
      </c>
      <c r="F1255" s="2">
        <v>87958</v>
      </c>
    </row>
    <row r="1256" spans="1:6" x14ac:dyDescent="0.25">
      <c r="A1256">
        <v>2018</v>
      </c>
      <c r="B1256" t="s">
        <v>57</v>
      </c>
      <c r="C1256" t="s">
        <v>7</v>
      </c>
      <c r="D1256" s="1">
        <v>8956</v>
      </c>
      <c r="E1256" s="1">
        <v>63405</v>
      </c>
      <c r="F1256" s="2">
        <v>80066</v>
      </c>
    </row>
    <row r="1257" spans="1:6" x14ac:dyDescent="0.25">
      <c r="A1257">
        <v>2018</v>
      </c>
      <c r="B1257" t="s">
        <v>57</v>
      </c>
      <c r="C1257" t="s">
        <v>8</v>
      </c>
      <c r="D1257" s="1">
        <v>161890</v>
      </c>
      <c r="E1257" s="1">
        <v>1365136</v>
      </c>
      <c r="F1257" s="2">
        <v>60914</v>
      </c>
    </row>
    <row r="1258" spans="1:6" x14ac:dyDescent="0.25">
      <c r="A1258">
        <v>2018</v>
      </c>
      <c r="B1258" t="s">
        <v>57</v>
      </c>
      <c r="C1258" t="s">
        <v>9</v>
      </c>
      <c r="D1258" s="1">
        <v>54714</v>
      </c>
      <c r="E1258" s="1">
        <v>687321</v>
      </c>
      <c r="F1258" s="2">
        <v>66989</v>
      </c>
    </row>
    <row r="1259" spans="1:6" x14ac:dyDescent="0.25">
      <c r="A1259">
        <v>2018</v>
      </c>
      <c r="B1259" t="s">
        <v>57</v>
      </c>
      <c r="C1259" t="s">
        <v>10</v>
      </c>
      <c r="D1259" s="1">
        <v>11562</v>
      </c>
      <c r="E1259" s="1">
        <v>91631</v>
      </c>
      <c r="F1259" s="2">
        <v>51695</v>
      </c>
    </row>
    <row r="1260" spans="1:6" x14ac:dyDescent="0.25">
      <c r="A1260">
        <v>2018</v>
      </c>
      <c r="B1260" t="s">
        <v>57</v>
      </c>
      <c r="C1260" t="s">
        <v>11</v>
      </c>
      <c r="D1260" s="1">
        <v>74587</v>
      </c>
      <c r="E1260" s="1">
        <v>948766</v>
      </c>
      <c r="F1260" s="2">
        <v>76586</v>
      </c>
    </row>
    <row r="1261" spans="1:6" x14ac:dyDescent="0.25">
      <c r="A1261">
        <v>2018</v>
      </c>
      <c r="B1261" t="s">
        <v>57</v>
      </c>
      <c r="C1261" t="s">
        <v>12</v>
      </c>
      <c r="D1261" s="1">
        <v>29755</v>
      </c>
      <c r="E1261" s="1">
        <v>342835</v>
      </c>
      <c r="F1261" s="2">
        <v>52468</v>
      </c>
    </row>
    <row r="1262" spans="1:6" x14ac:dyDescent="0.25">
      <c r="A1262">
        <v>2018</v>
      </c>
      <c r="B1262" t="s">
        <v>57</v>
      </c>
      <c r="C1262" t="s">
        <v>13</v>
      </c>
      <c r="D1262" s="1">
        <v>15839</v>
      </c>
      <c r="E1262" s="1">
        <v>140535</v>
      </c>
      <c r="F1262" s="2">
        <v>54071</v>
      </c>
    </row>
    <row r="1263" spans="1:6" x14ac:dyDescent="0.25">
      <c r="A1263">
        <v>2018</v>
      </c>
      <c r="B1263" t="s">
        <v>57</v>
      </c>
      <c r="C1263" t="s">
        <v>14</v>
      </c>
      <c r="D1263" s="1">
        <v>16731</v>
      </c>
      <c r="E1263" s="1">
        <v>179413</v>
      </c>
      <c r="F1263" s="2">
        <v>61288</v>
      </c>
    </row>
    <row r="1264" spans="1:6" x14ac:dyDescent="0.25">
      <c r="A1264">
        <v>2018</v>
      </c>
      <c r="B1264" t="s">
        <v>57</v>
      </c>
      <c r="C1264" t="s">
        <v>15</v>
      </c>
      <c r="D1264" s="1">
        <v>20542</v>
      </c>
      <c r="E1264" s="1">
        <v>217081</v>
      </c>
      <c r="F1264" s="2">
        <v>50087</v>
      </c>
    </row>
    <row r="1265" spans="1:6" x14ac:dyDescent="0.25">
      <c r="A1265">
        <v>2018</v>
      </c>
      <c r="B1265" t="s">
        <v>57</v>
      </c>
      <c r="C1265" t="s">
        <v>16</v>
      </c>
      <c r="D1265" s="1">
        <v>24537</v>
      </c>
      <c r="E1265" s="1">
        <v>213171</v>
      </c>
      <c r="F1265" s="2">
        <v>56446</v>
      </c>
    </row>
    <row r="1266" spans="1:6" x14ac:dyDescent="0.25">
      <c r="A1266">
        <v>2018</v>
      </c>
      <c r="B1266" t="s">
        <v>57</v>
      </c>
      <c r="C1266" t="s">
        <v>17</v>
      </c>
      <c r="D1266" s="1">
        <v>9940</v>
      </c>
      <c r="E1266" s="1">
        <v>69285</v>
      </c>
      <c r="F1266" s="2">
        <v>57328</v>
      </c>
    </row>
    <row r="1267" spans="1:6" x14ac:dyDescent="0.25">
      <c r="A1267">
        <v>2018</v>
      </c>
      <c r="B1267" t="s">
        <v>57</v>
      </c>
      <c r="C1267" t="s">
        <v>18</v>
      </c>
      <c r="D1267" s="1">
        <v>42809</v>
      </c>
      <c r="E1267" s="1">
        <v>452753</v>
      </c>
      <c r="F1267" s="2">
        <v>79500</v>
      </c>
    </row>
    <row r="1268" spans="1:6" x14ac:dyDescent="0.25">
      <c r="A1268">
        <v>2018</v>
      </c>
      <c r="B1268" t="s">
        <v>57</v>
      </c>
      <c r="C1268" t="s">
        <v>19</v>
      </c>
      <c r="D1268" s="1">
        <v>47416</v>
      </c>
      <c r="E1268" s="1">
        <v>587518</v>
      </c>
      <c r="F1268" s="2">
        <v>107875</v>
      </c>
    </row>
    <row r="1269" spans="1:6" x14ac:dyDescent="0.25">
      <c r="A1269">
        <v>2018</v>
      </c>
      <c r="B1269" t="s">
        <v>57</v>
      </c>
      <c r="C1269" t="s">
        <v>20</v>
      </c>
      <c r="D1269" s="1">
        <v>42545</v>
      </c>
      <c r="E1269" s="1">
        <v>657930</v>
      </c>
      <c r="F1269" s="2">
        <v>69377</v>
      </c>
    </row>
    <row r="1270" spans="1:6" x14ac:dyDescent="0.25">
      <c r="A1270">
        <v>2018</v>
      </c>
      <c r="B1270" t="s">
        <v>57</v>
      </c>
      <c r="C1270" t="s">
        <v>21</v>
      </c>
      <c r="D1270" s="1">
        <v>32020</v>
      </c>
      <c r="E1270" s="1">
        <v>378493</v>
      </c>
      <c r="F1270" s="2">
        <v>82535</v>
      </c>
    </row>
    <row r="1271" spans="1:6" x14ac:dyDescent="0.25">
      <c r="A1271">
        <v>2018</v>
      </c>
      <c r="B1271" t="s">
        <v>57</v>
      </c>
      <c r="C1271" t="s">
        <v>22</v>
      </c>
      <c r="D1271" s="1">
        <v>12259</v>
      </c>
      <c r="E1271" s="1">
        <v>109842</v>
      </c>
      <c r="F1271" s="2">
        <v>42132</v>
      </c>
    </row>
    <row r="1272" spans="1:6" x14ac:dyDescent="0.25">
      <c r="A1272">
        <v>2018</v>
      </c>
      <c r="B1272" t="s">
        <v>57</v>
      </c>
      <c r="C1272" t="s">
        <v>23</v>
      </c>
      <c r="D1272" s="1">
        <v>32577</v>
      </c>
      <c r="E1272" s="1">
        <v>385727</v>
      </c>
      <c r="F1272" s="2">
        <v>66429</v>
      </c>
    </row>
    <row r="1273" spans="1:6" x14ac:dyDescent="0.25">
      <c r="A1273">
        <v>2018</v>
      </c>
      <c r="B1273" t="s">
        <v>57</v>
      </c>
      <c r="C1273" t="s">
        <v>24</v>
      </c>
      <c r="D1273" s="1">
        <v>9359</v>
      </c>
      <c r="E1273" s="1">
        <v>42410</v>
      </c>
      <c r="F1273" s="2">
        <v>52271</v>
      </c>
    </row>
    <row r="1274" spans="1:6" x14ac:dyDescent="0.25">
      <c r="A1274">
        <v>2018</v>
      </c>
      <c r="B1274" t="s">
        <v>57</v>
      </c>
      <c r="C1274" t="s">
        <v>25</v>
      </c>
      <c r="D1274" s="1">
        <v>11582</v>
      </c>
      <c r="E1274" s="1">
        <v>119167</v>
      </c>
      <c r="F1274" s="2">
        <v>58836</v>
      </c>
    </row>
    <row r="1275" spans="1:6" x14ac:dyDescent="0.25">
      <c r="A1275">
        <v>2018</v>
      </c>
      <c r="B1275" t="s">
        <v>57</v>
      </c>
      <c r="C1275" t="s">
        <v>26</v>
      </c>
      <c r="D1275" s="1">
        <v>19970</v>
      </c>
      <c r="E1275" s="1">
        <v>190736</v>
      </c>
      <c r="F1275" s="2">
        <v>61821</v>
      </c>
    </row>
    <row r="1276" spans="1:6" x14ac:dyDescent="0.25">
      <c r="A1276">
        <v>2018</v>
      </c>
      <c r="B1276" t="s">
        <v>57</v>
      </c>
      <c r="C1276" t="s">
        <v>27</v>
      </c>
      <c r="D1276" s="1">
        <v>12323</v>
      </c>
      <c r="E1276" s="1">
        <v>82831</v>
      </c>
      <c r="F1276" s="2">
        <v>77486</v>
      </c>
    </row>
    <row r="1277" spans="1:6" x14ac:dyDescent="0.25">
      <c r="A1277">
        <v>2018</v>
      </c>
      <c r="B1277" t="s">
        <v>57</v>
      </c>
      <c r="C1277" t="s">
        <v>28</v>
      </c>
      <c r="D1277" s="1">
        <v>51837</v>
      </c>
      <c r="E1277" s="1">
        <v>671419</v>
      </c>
      <c r="F1277" s="2">
        <v>90784</v>
      </c>
    </row>
    <row r="1278" spans="1:6" x14ac:dyDescent="0.25">
      <c r="A1278">
        <v>2018</v>
      </c>
      <c r="B1278" t="s">
        <v>57</v>
      </c>
      <c r="C1278" t="s">
        <v>29</v>
      </c>
      <c r="D1278" s="1">
        <v>10669</v>
      </c>
      <c r="E1278" s="1">
        <v>106930</v>
      </c>
      <c r="F1278" s="2">
        <v>61899</v>
      </c>
    </row>
    <row r="1279" spans="1:6" x14ac:dyDescent="0.25">
      <c r="A1279">
        <v>2018</v>
      </c>
      <c r="B1279" t="s">
        <v>57</v>
      </c>
      <c r="C1279" t="s">
        <v>30</v>
      </c>
      <c r="D1279" s="1">
        <v>112471</v>
      </c>
      <c r="E1279" s="1">
        <v>1339421</v>
      </c>
      <c r="F1279" s="2">
        <v>95057</v>
      </c>
    </row>
    <row r="1280" spans="1:6" x14ac:dyDescent="0.25">
      <c r="A1280">
        <v>2018</v>
      </c>
      <c r="B1280" t="s">
        <v>57</v>
      </c>
      <c r="C1280" t="s">
        <v>31</v>
      </c>
      <c r="D1280" s="1">
        <v>58892</v>
      </c>
      <c r="E1280" s="1">
        <v>635554</v>
      </c>
      <c r="F1280" s="2">
        <v>65609</v>
      </c>
    </row>
    <row r="1281" spans="1:6" x14ac:dyDescent="0.25">
      <c r="A1281">
        <v>2018</v>
      </c>
      <c r="B1281" t="s">
        <v>57</v>
      </c>
      <c r="C1281" t="s">
        <v>32</v>
      </c>
      <c r="D1281" s="1">
        <v>5130</v>
      </c>
      <c r="E1281" s="1">
        <v>34560</v>
      </c>
      <c r="F1281" s="2">
        <v>61774</v>
      </c>
    </row>
    <row r="1282" spans="1:6" x14ac:dyDescent="0.25">
      <c r="A1282">
        <v>2018</v>
      </c>
      <c r="B1282" t="s">
        <v>57</v>
      </c>
      <c r="C1282" t="s">
        <v>33</v>
      </c>
      <c r="D1282" s="1">
        <v>53280</v>
      </c>
      <c r="E1282" s="1">
        <v>729430</v>
      </c>
      <c r="F1282" s="2">
        <v>64006</v>
      </c>
    </row>
    <row r="1283" spans="1:6" x14ac:dyDescent="0.25">
      <c r="A1283">
        <v>2018</v>
      </c>
      <c r="B1283" t="s">
        <v>57</v>
      </c>
      <c r="C1283" t="s">
        <v>34</v>
      </c>
      <c r="D1283" s="1">
        <v>20594</v>
      </c>
      <c r="E1283" s="1">
        <v>191261</v>
      </c>
      <c r="F1283" s="2">
        <v>52227</v>
      </c>
    </row>
    <row r="1284" spans="1:6" x14ac:dyDescent="0.25">
      <c r="A1284">
        <v>2018</v>
      </c>
      <c r="B1284" t="s">
        <v>57</v>
      </c>
      <c r="C1284" t="s">
        <v>35</v>
      </c>
      <c r="D1284" s="1">
        <v>25462</v>
      </c>
      <c r="E1284" s="1">
        <v>248627</v>
      </c>
      <c r="F1284" s="2">
        <v>69806</v>
      </c>
    </row>
    <row r="1285" spans="1:6" x14ac:dyDescent="0.25">
      <c r="A1285">
        <v>2018</v>
      </c>
      <c r="B1285" t="s">
        <v>57</v>
      </c>
      <c r="C1285" t="s">
        <v>36</v>
      </c>
      <c r="D1285" s="1">
        <v>63415</v>
      </c>
      <c r="E1285" s="1">
        <v>806555</v>
      </c>
      <c r="F1285" s="2">
        <v>78092</v>
      </c>
    </row>
    <row r="1286" spans="1:6" x14ac:dyDescent="0.25">
      <c r="A1286">
        <v>2018</v>
      </c>
      <c r="B1286" t="s">
        <v>57</v>
      </c>
      <c r="C1286" t="s">
        <v>37</v>
      </c>
      <c r="D1286" s="1">
        <v>8651</v>
      </c>
      <c r="E1286" s="1">
        <v>68430</v>
      </c>
      <c r="F1286" s="2">
        <v>68957</v>
      </c>
    </row>
    <row r="1287" spans="1:6" x14ac:dyDescent="0.25">
      <c r="A1287">
        <v>2018</v>
      </c>
      <c r="B1287" t="s">
        <v>57</v>
      </c>
      <c r="C1287" t="s">
        <v>38</v>
      </c>
      <c r="D1287" s="1">
        <v>26993</v>
      </c>
      <c r="E1287" s="1">
        <v>293499</v>
      </c>
      <c r="F1287" s="2">
        <v>50391</v>
      </c>
    </row>
    <row r="1288" spans="1:6" x14ac:dyDescent="0.25">
      <c r="A1288">
        <v>2018</v>
      </c>
      <c r="B1288" t="s">
        <v>57</v>
      </c>
      <c r="C1288" t="s">
        <v>39</v>
      </c>
      <c r="D1288" s="1">
        <v>5205</v>
      </c>
      <c r="E1288" s="1">
        <v>32354</v>
      </c>
      <c r="F1288" s="2">
        <v>56384</v>
      </c>
    </row>
    <row r="1289" spans="1:6" x14ac:dyDescent="0.25">
      <c r="A1289">
        <v>2018</v>
      </c>
      <c r="B1289" t="s">
        <v>57</v>
      </c>
      <c r="C1289" t="s">
        <v>40</v>
      </c>
      <c r="D1289" s="1">
        <v>29519</v>
      </c>
      <c r="E1289" s="1">
        <v>417345</v>
      </c>
      <c r="F1289" s="2">
        <v>59851</v>
      </c>
    </row>
    <row r="1290" spans="1:6" x14ac:dyDescent="0.25">
      <c r="A1290">
        <v>2018</v>
      </c>
      <c r="B1290" t="s">
        <v>57</v>
      </c>
      <c r="C1290" t="s">
        <v>41</v>
      </c>
      <c r="D1290" s="1">
        <v>134025</v>
      </c>
      <c r="E1290" s="1">
        <v>1736415</v>
      </c>
      <c r="F1290" s="2">
        <v>74443</v>
      </c>
    </row>
    <row r="1291" spans="1:6" x14ac:dyDescent="0.25">
      <c r="A1291">
        <v>2018</v>
      </c>
      <c r="B1291" t="s">
        <v>57</v>
      </c>
      <c r="C1291" t="s">
        <v>42</v>
      </c>
      <c r="D1291" s="1">
        <v>23036</v>
      </c>
      <c r="E1291" s="1">
        <v>215564</v>
      </c>
      <c r="F1291" s="2">
        <v>59543</v>
      </c>
    </row>
    <row r="1292" spans="1:6" x14ac:dyDescent="0.25">
      <c r="A1292">
        <v>2018</v>
      </c>
      <c r="B1292" t="s">
        <v>57</v>
      </c>
      <c r="C1292" t="s">
        <v>43</v>
      </c>
      <c r="D1292" s="1">
        <v>5661</v>
      </c>
      <c r="E1292" s="1">
        <v>28976</v>
      </c>
      <c r="F1292" s="2">
        <v>64917</v>
      </c>
    </row>
    <row r="1293" spans="1:6" x14ac:dyDescent="0.25">
      <c r="A1293">
        <v>2018</v>
      </c>
      <c r="B1293" t="s">
        <v>57</v>
      </c>
      <c r="C1293" t="s">
        <v>44</v>
      </c>
      <c r="D1293" s="1">
        <v>58849</v>
      </c>
      <c r="E1293" s="1">
        <v>746452</v>
      </c>
      <c r="F1293" s="2">
        <v>87511</v>
      </c>
    </row>
    <row r="1294" spans="1:6" x14ac:dyDescent="0.25">
      <c r="A1294">
        <v>2018</v>
      </c>
      <c r="B1294" t="s">
        <v>57</v>
      </c>
      <c r="C1294" t="s">
        <v>45</v>
      </c>
      <c r="D1294" s="1">
        <v>40209</v>
      </c>
      <c r="E1294" s="1">
        <v>414712</v>
      </c>
      <c r="F1294" s="2">
        <v>82245</v>
      </c>
    </row>
    <row r="1295" spans="1:6" x14ac:dyDescent="0.25">
      <c r="A1295">
        <v>2018</v>
      </c>
      <c r="B1295" t="s">
        <v>57</v>
      </c>
      <c r="C1295" t="s">
        <v>46</v>
      </c>
      <c r="D1295" s="1">
        <v>8323</v>
      </c>
      <c r="E1295" s="1">
        <v>68965</v>
      </c>
      <c r="F1295" s="2">
        <v>51745</v>
      </c>
    </row>
    <row r="1296" spans="1:6" x14ac:dyDescent="0.25">
      <c r="A1296">
        <v>2018</v>
      </c>
      <c r="B1296" t="s">
        <v>57</v>
      </c>
      <c r="C1296" t="s">
        <v>47</v>
      </c>
      <c r="D1296" s="1">
        <v>25856</v>
      </c>
      <c r="E1296" s="1">
        <v>327719</v>
      </c>
      <c r="F1296" s="2">
        <v>60773</v>
      </c>
    </row>
    <row r="1297" spans="1:6" x14ac:dyDescent="0.25">
      <c r="A1297">
        <v>2018</v>
      </c>
      <c r="B1297" t="s">
        <v>57</v>
      </c>
      <c r="C1297" t="s">
        <v>48</v>
      </c>
      <c r="D1297" s="1">
        <v>4559</v>
      </c>
      <c r="E1297" s="1">
        <v>18733</v>
      </c>
      <c r="F1297" s="2">
        <v>52783</v>
      </c>
    </row>
    <row r="1298" spans="1:6" x14ac:dyDescent="0.25">
      <c r="A1298">
        <v>2018</v>
      </c>
      <c r="B1298" t="s">
        <v>58</v>
      </c>
      <c r="C1298" t="s">
        <v>1</v>
      </c>
      <c r="D1298" s="1">
        <v>12678</v>
      </c>
      <c r="E1298" s="1">
        <v>233306</v>
      </c>
      <c r="F1298" s="2">
        <v>46432</v>
      </c>
    </row>
    <row r="1299" spans="1:6" x14ac:dyDescent="0.25">
      <c r="A1299">
        <v>2018</v>
      </c>
      <c r="B1299" t="s">
        <v>58</v>
      </c>
      <c r="C1299" t="s">
        <v>2</v>
      </c>
      <c r="D1299" s="1">
        <v>18037</v>
      </c>
      <c r="E1299" s="1">
        <v>440616</v>
      </c>
      <c r="F1299" s="2">
        <v>51125</v>
      </c>
    </row>
    <row r="1300" spans="1:6" x14ac:dyDescent="0.25">
      <c r="A1300">
        <v>2018</v>
      </c>
      <c r="B1300" t="s">
        <v>58</v>
      </c>
      <c r="C1300" t="s">
        <v>3</v>
      </c>
      <c r="D1300" s="1">
        <v>15788</v>
      </c>
      <c r="E1300" s="1">
        <v>186119</v>
      </c>
      <c r="F1300" s="2">
        <v>42468</v>
      </c>
    </row>
    <row r="1301" spans="1:6" x14ac:dyDescent="0.25">
      <c r="A1301">
        <v>2018</v>
      </c>
      <c r="B1301" t="s">
        <v>58</v>
      </c>
      <c r="C1301" t="s">
        <v>4</v>
      </c>
      <c r="D1301" s="1">
        <v>618901</v>
      </c>
      <c r="E1301" s="1">
        <v>2649228</v>
      </c>
      <c r="F1301" s="2">
        <v>52187</v>
      </c>
    </row>
    <row r="1302" spans="1:6" x14ac:dyDescent="0.25">
      <c r="A1302">
        <v>2018</v>
      </c>
      <c r="B1302" t="s">
        <v>58</v>
      </c>
      <c r="C1302" t="s">
        <v>5</v>
      </c>
      <c r="D1302" s="1">
        <v>21666</v>
      </c>
      <c r="E1302" s="1">
        <v>335274</v>
      </c>
      <c r="F1302" s="2">
        <v>50156</v>
      </c>
    </row>
    <row r="1303" spans="1:6" x14ac:dyDescent="0.25">
      <c r="A1303">
        <v>2018</v>
      </c>
      <c r="B1303" t="s">
        <v>58</v>
      </c>
      <c r="C1303" t="s">
        <v>6</v>
      </c>
      <c r="D1303" s="1">
        <v>13090</v>
      </c>
      <c r="E1303" s="1">
        <v>326866</v>
      </c>
      <c r="F1303" s="2">
        <v>55369</v>
      </c>
    </row>
    <row r="1304" spans="1:6" x14ac:dyDescent="0.25">
      <c r="A1304">
        <v>2018</v>
      </c>
      <c r="B1304" t="s">
        <v>58</v>
      </c>
      <c r="C1304" t="s">
        <v>7</v>
      </c>
      <c r="D1304" s="1">
        <v>5063</v>
      </c>
      <c r="E1304" s="1">
        <v>75524</v>
      </c>
      <c r="F1304" s="2">
        <v>53795</v>
      </c>
    </row>
    <row r="1305" spans="1:6" x14ac:dyDescent="0.25">
      <c r="A1305">
        <v>2018</v>
      </c>
      <c r="B1305" t="s">
        <v>58</v>
      </c>
      <c r="C1305" t="s">
        <v>8</v>
      </c>
      <c r="D1305" s="1">
        <v>73761</v>
      </c>
      <c r="E1305" s="1">
        <v>1287814</v>
      </c>
      <c r="F1305" s="2">
        <v>50781</v>
      </c>
    </row>
    <row r="1306" spans="1:6" x14ac:dyDescent="0.25">
      <c r="A1306">
        <v>2018</v>
      </c>
      <c r="B1306" t="s">
        <v>58</v>
      </c>
      <c r="C1306" t="s">
        <v>9</v>
      </c>
      <c r="D1306" s="1">
        <v>28952</v>
      </c>
      <c r="E1306" s="1">
        <v>562436</v>
      </c>
      <c r="F1306" s="2">
        <v>52062</v>
      </c>
    </row>
    <row r="1307" spans="1:6" x14ac:dyDescent="0.25">
      <c r="A1307">
        <v>2018</v>
      </c>
      <c r="B1307" t="s">
        <v>58</v>
      </c>
      <c r="C1307" t="s">
        <v>10</v>
      </c>
      <c r="D1307" s="1">
        <v>7824</v>
      </c>
      <c r="E1307" s="1">
        <v>100212</v>
      </c>
      <c r="F1307" s="2">
        <v>42047</v>
      </c>
    </row>
    <row r="1308" spans="1:6" x14ac:dyDescent="0.25">
      <c r="A1308">
        <v>2018</v>
      </c>
      <c r="B1308" t="s">
        <v>58</v>
      </c>
      <c r="C1308" t="s">
        <v>11</v>
      </c>
      <c r="D1308" s="1">
        <v>34720</v>
      </c>
      <c r="E1308" s="1">
        <v>919288</v>
      </c>
      <c r="F1308" s="2">
        <v>50959</v>
      </c>
    </row>
    <row r="1309" spans="1:6" x14ac:dyDescent="0.25">
      <c r="A1309">
        <v>2018</v>
      </c>
      <c r="B1309" t="s">
        <v>58</v>
      </c>
      <c r="C1309" t="s">
        <v>12</v>
      </c>
      <c r="D1309" s="1">
        <v>15692</v>
      </c>
      <c r="E1309" s="1">
        <v>459398</v>
      </c>
      <c r="F1309" s="2">
        <v>47681</v>
      </c>
    </row>
    <row r="1310" spans="1:6" x14ac:dyDescent="0.25">
      <c r="A1310">
        <v>2018</v>
      </c>
      <c r="B1310" t="s">
        <v>58</v>
      </c>
      <c r="C1310" t="s">
        <v>13</v>
      </c>
      <c r="D1310" s="1">
        <v>11589</v>
      </c>
      <c r="E1310" s="1">
        <v>219674</v>
      </c>
      <c r="F1310" s="2">
        <v>43022</v>
      </c>
    </row>
    <row r="1311" spans="1:6" x14ac:dyDescent="0.25">
      <c r="A1311">
        <v>2018</v>
      </c>
      <c r="B1311" t="s">
        <v>58</v>
      </c>
      <c r="C1311" t="s">
        <v>14</v>
      </c>
      <c r="D1311" s="1">
        <v>10277</v>
      </c>
      <c r="E1311" s="1">
        <v>195132</v>
      </c>
      <c r="F1311" s="2">
        <v>42586</v>
      </c>
    </row>
    <row r="1312" spans="1:6" x14ac:dyDescent="0.25">
      <c r="A1312">
        <v>2018</v>
      </c>
      <c r="B1312" t="s">
        <v>58</v>
      </c>
      <c r="C1312" t="s">
        <v>15</v>
      </c>
      <c r="D1312" s="1">
        <v>18161</v>
      </c>
      <c r="E1312" s="1">
        <v>267486</v>
      </c>
      <c r="F1312" s="2">
        <v>48210</v>
      </c>
    </row>
    <row r="1313" spans="1:6" x14ac:dyDescent="0.25">
      <c r="A1313">
        <v>2018</v>
      </c>
      <c r="B1313" t="s">
        <v>58</v>
      </c>
      <c r="C1313" t="s">
        <v>16</v>
      </c>
      <c r="D1313" s="1">
        <v>15480</v>
      </c>
      <c r="E1313" s="1">
        <v>300015</v>
      </c>
      <c r="F1313" s="2">
        <v>43339</v>
      </c>
    </row>
    <row r="1314" spans="1:6" x14ac:dyDescent="0.25">
      <c r="A1314">
        <v>2018</v>
      </c>
      <c r="B1314" t="s">
        <v>58</v>
      </c>
      <c r="C1314" t="s">
        <v>17</v>
      </c>
      <c r="D1314" s="1">
        <v>5483</v>
      </c>
      <c r="E1314" s="1">
        <v>118009</v>
      </c>
      <c r="F1314" s="2">
        <v>47535</v>
      </c>
    </row>
    <row r="1315" spans="1:6" x14ac:dyDescent="0.25">
      <c r="A1315">
        <v>2018</v>
      </c>
      <c r="B1315" t="s">
        <v>58</v>
      </c>
      <c r="C1315" t="s">
        <v>18</v>
      </c>
      <c r="D1315" s="1">
        <v>20856</v>
      </c>
      <c r="E1315" s="1">
        <v>445328</v>
      </c>
      <c r="F1315" s="2">
        <v>54310</v>
      </c>
    </row>
    <row r="1316" spans="1:6" x14ac:dyDescent="0.25">
      <c r="A1316">
        <v>2018</v>
      </c>
      <c r="B1316" t="s">
        <v>58</v>
      </c>
      <c r="C1316" t="s">
        <v>19</v>
      </c>
      <c r="D1316" s="1">
        <v>66364</v>
      </c>
      <c r="E1316" s="1">
        <v>773683</v>
      </c>
      <c r="F1316" s="2">
        <v>58448</v>
      </c>
    </row>
    <row r="1317" spans="1:6" x14ac:dyDescent="0.25">
      <c r="A1317">
        <v>2018</v>
      </c>
      <c r="B1317" t="s">
        <v>58</v>
      </c>
      <c r="C1317" t="s">
        <v>20</v>
      </c>
      <c r="D1317" s="1">
        <v>24822</v>
      </c>
      <c r="E1317" s="1">
        <v>659230</v>
      </c>
      <c r="F1317" s="2">
        <v>49739</v>
      </c>
    </row>
    <row r="1318" spans="1:6" x14ac:dyDescent="0.25">
      <c r="A1318">
        <v>2018</v>
      </c>
      <c r="B1318" t="s">
        <v>58</v>
      </c>
      <c r="C1318" t="s">
        <v>21</v>
      </c>
      <c r="D1318" s="1">
        <v>19210</v>
      </c>
      <c r="E1318" s="1">
        <v>526556</v>
      </c>
      <c r="F1318" s="2">
        <v>51469</v>
      </c>
    </row>
    <row r="1319" spans="1:6" x14ac:dyDescent="0.25">
      <c r="A1319">
        <v>2018</v>
      </c>
      <c r="B1319" t="s">
        <v>58</v>
      </c>
      <c r="C1319" t="s">
        <v>22</v>
      </c>
      <c r="D1319" s="1">
        <v>7531</v>
      </c>
      <c r="E1319" s="1">
        <v>144105</v>
      </c>
      <c r="F1319" s="2">
        <v>41620</v>
      </c>
    </row>
    <row r="1320" spans="1:6" x14ac:dyDescent="0.25">
      <c r="A1320">
        <v>2018</v>
      </c>
      <c r="B1320" t="s">
        <v>58</v>
      </c>
      <c r="C1320" t="s">
        <v>23</v>
      </c>
      <c r="D1320" s="1">
        <v>48555</v>
      </c>
      <c r="E1320" s="1">
        <v>454728</v>
      </c>
      <c r="F1320" s="2">
        <v>46127</v>
      </c>
    </row>
    <row r="1321" spans="1:6" x14ac:dyDescent="0.25">
      <c r="A1321">
        <v>2018</v>
      </c>
      <c r="B1321" t="s">
        <v>58</v>
      </c>
      <c r="C1321" t="s">
        <v>24</v>
      </c>
      <c r="D1321" s="1">
        <v>4637</v>
      </c>
      <c r="E1321" s="1">
        <v>73530</v>
      </c>
      <c r="F1321" s="2">
        <v>47539</v>
      </c>
    </row>
    <row r="1322" spans="1:6" x14ac:dyDescent="0.25">
      <c r="A1322">
        <v>2018</v>
      </c>
      <c r="B1322" t="s">
        <v>58</v>
      </c>
      <c r="C1322" t="s">
        <v>25</v>
      </c>
      <c r="D1322" s="1">
        <v>12205</v>
      </c>
      <c r="E1322" s="1">
        <v>138155</v>
      </c>
      <c r="F1322" s="2">
        <v>46678</v>
      </c>
    </row>
    <row r="1323" spans="1:6" x14ac:dyDescent="0.25">
      <c r="A1323">
        <v>2018</v>
      </c>
      <c r="B1323" t="s">
        <v>58</v>
      </c>
      <c r="C1323" t="s">
        <v>26</v>
      </c>
      <c r="D1323" s="1">
        <v>8913</v>
      </c>
      <c r="E1323" s="1">
        <v>139036</v>
      </c>
      <c r="F1323" s="2">
        <v>54167</v>
      </c>
    </row>
    <row r="1324" spans="1:6" x14ac:dyDescent="0.25">
      <c r="A1324">
        <v>2018</v>
      </c>
      <c r="B1324" t="s">
        <v>58</v>
      </c>
      <c r="C1324" t="s">
        <v>27</v>
      </c>
      <c r="D1324" s="1">
        <v>4700</v>
      </c>
      <c r="E1324" s="1">
        <v>112567</v>
      </c>
      <c r="F1324" s="2">
        <v>56317</v>
      </c>
    </row>
    <row r="1325" spans="1:6" x14ac:dyDescent="0.25">
      <c r="A1325">
        <v>2018</v>
      </c>
      <c r="B1325" t="s">
        <v>58</v>
      </c>
      <c r="C1325" t="s">
        <v>28</v>
      </c>
      <c r="D1325" s="1">
        <v>37328</v>
      </c>
      <c r="E1325" s="1">
        <v>656716</v>
      </c>
      <c r="F1325" s="2">
        <v>53402</v>
      </c>
    </row>
    <row r="1326" spans="1:6" x14ac:dyDescent="0.25">
      <c r="A1326">
        <v>2018</v>
      </c>
      <c r="B1326" t="s">
        <v>58</v>
      </c>
      <c r="C1326" t="s">
        <v>29</v>
      </c>
      <c r="D1326" s="1">
        <v>10221</v>
      </c>
      <c r="E1326" s="1">
        <v>128590</v>
      </c>
      <c r="F1326" s="2">
        <v>41645</v>
      </c>
    </row>
    <row r="1327" spans="1:6" x14ac:dyDescent="0.25">
      <c r="A1327">
        <v>2018</v>
      </c>
      <c r="B1327" t="s">
        <v>58</v>
      </c>
      <c r="C1327" t="s">
        <v>30</v>
      </c>
      <c r="D1327" s="1">
        <v>67399</v>
      </c>
      <c r="E1327" s="1">
        <v>1914153</v>
      </c>
      <c r="F1327" s="2">
        <v>53467</v>
      </c>
    </row>
    <row r="1328" spans="1:6" x14ac:dyDescent="0.25">
      <c r="A1328">
        <v>2018</v>
      </c>
      <c r="B1328" t="s">
        <v>58</v>
      </c>
      <c r="C1328" t="s">
        <v>31</v>
      </c>
      <c r="D1328" s="1">
        <v>27210</v>
      </c>
      <c r="E1328" s="1">
        <v>592067</v>
      </c>
      <c r="F1328" s="2">
        <v>48381</v>
      </c>
    </row>
    <row r="1329" spans="1:6" x14ac:dyDescent="0.25">
      <c r="A1329">
        <v>2018</v>
      </c>
      <c r="B1329" t="s">
        <v>58</v>
      </c>
      <c r="C1329" t="s">
        <v>32</v>
      </c>
      <c r="D1329" s="1">
        <v>2558</v>
      </c>
      <c r="E1329" s="1">
        <v>62184</v>
      </c>
      <c r="F1329" s="2">
        <v>51404</v>
      </c>
    </row>
    <row r="1330" spans="1:6" x14ac:dyDescent="0.25">
      <c r="A1330">
        <v>2018</v>
      </c>
      <c r="B1330" t="s">
        <v>58</v>
      </c>
      <c r="C1330" t="s">
        <v>33</v>
      </c>
      <c r="D1330" s="1">
        <v>34508</v>
      </c>
      <c r="E1330" s="1">
        <v>904140</v>
      </c>
      <c r="F1330" s="2">
        <v>46408</v>
      </c>
    </row>
    <row r="1331" spans="1:6" x14ac:dyDescent="0.25">
      <c r="A1331">
        <v>2018</v>
      </c>
      <c r="B1331" t="s">
        <v>58</v>
      </c>
      <c r="C1331" t="s">
        <v>34</v>
      </c>
      <c r="D1331" s="1">
        <v>13563</v>
      </c>
      <c r="E1331" s="1">
        <v>209863</v>
      </c>
      <c r="F1331" s="2">
        <v>45570</v>
      </c>
    </row>
    <row r="1332" spans="1:6" x14ac:dyDescent="0.25">
      <c r="A1332">
        <v>2018</v>
      </c>
      <c r="B1332" t="s">
        <v>58</v>
      </c>
      <c r="C1332" t="s">
        <v>35</v>
      </c>
      <c r="D1332" s="1">
        <v>15708</v>
      </c>
      <c r="E1332" s="1">
        <v>288939</v>
      </c>
      <c r="F1332" s="2">
        <v>50107</v>
      </c>
    </row>
    <row r="1333" spans="1:6" x14ac:dyDescent="0.25">
      <c r="A1333">
        <v>2018</v>
      </c>
      <c r="B1333" t="s">
        <v>58</v>
      </c>
      <c r="C1333" t="s">
        <v>36</v>
      </c>
      <c r="D1333" s="1">
        <v>57768</v>
      </c>
      <c r="E1333" s="1">
        <v>1209344</v>
      </c>
      <c r="F1333" s="2">
        <v>51808</v>
      </c>
    </row>
    <row r="1334" spans="1:6" x14ac:dyDescent="0.25">
      <c r="A1334">
        <v>2018</v>
      </c>
      <c r="B1334" t="s">
        <v>58</v>
      </c>
      <c r="C1334" t="s">
        <v>37</v>
      </c>
      <c r="D1334" s="1">
        <v>4545</v>
      </c>
      <c r="E1334" s="1">
        <v>100506</v>
      </c>
      <c r="F1334" s="2">
        <v>48716</v>
      </c>
    </row>
    <row r="1335" spans="1:6" x14ac:dyDescent="0.25">
      <c r="A1335">
        <v>2018</v>
      </c>
      <c r="B1335" t="s">
        <v>58</v>
      </c>
      <c r="C1335" t="s">
        <v>38</v>
      </c>
      <c r="D1335" s="1">
        <v>11971</v>
      </c>
      <c r="E1335" s="1">
        <v>234487</v>
      </c>
      <c r="F1335" s="2">
        <v>45993</v>
      </c>
    </row>
    <row r="1336" spans="1:6" x14ac:dyDescent="0.25">
      <c r="A1336">
        <v>2018</v>
      </c>
      <c r="B1336" t="s">
        <v>58</v>
      </c>
      <c r="C1336" t="s">
        <v>39</v>
      </c>
      <c r="D1336" s="1">
        <v>2839</v>
      </c>
      <c r="E1336" s="1">
        <v>67868</v>
      </c>
      <c r="F1336" s="2">
        <v>50399</v>
      </c>
    </row>
    <row r="1337" spans="1:6" x14ac:dyDescent="0.25">
      <c r="A1337">
        <v>2018</v>
      </c>
      <c r="B1337" t="s">
        <v>58</v>
      </c>
      <c r="C1337" t="s">
        <v>40</v>
      </c>
      <c r="D1337" s="1">
        <v>16127</v>
      </c>
      <c r="E1337" s="1">
        <v>420817</v>
      </c>
      <c r="F1337" s="2">
        <v>52099</v>
      </c>
    </row>
    <row r="1338" spans="1:6" x14ac:dyDescent="0.25">
      <c r="A1338">
        <v>2018</v>
      </c>
      <c r="B1338" t="s">
        <v>58</v>
      </c>
      <c r="C1338" t="s">
        <v>41</v>
      </c>
      <c r="D1338" s="1">
        <v>90552</v>
      </c>
      <c r="E1338" s="1">
        <v>1641637</v>
      </c>
      <c r="F1338" s="2">
        <v>48036</v>
      </c>
    </row>
    <row r="1339" spans="1:6" x14ac:dyDescent="0.25">
      <c r="A1339">
        <v>2018</v>
      </c>
      <c r="B1339" t="s">
        <v>58</v>
      </c>
      <c r="C1339" t="s">
        <v>42</v>
      </c>
      <c r="D1339" s="1">
        <v>12264</v>
      </c>
      <c r="E1339" s="1">
        <v>186785</v>
      </c>
      <c r="F1339" s="2">
        <v>43696</v>
      </c>
    </row>
    <row r="1340" spans="1:6" x14ac:dyDescent="0.25">
      <c r="A1340">
        <v>2018</v>
      </c>
      <c r="B1340" t="s">
        <v>58</v>
      </c>
      <c r="C1340" t="s">
        <v>43</v>
      </c>
      <c r="D1340" s="1">
        <v>2463</v>
      </c>
      <c r="E1340" s="1">
        <v>62630</v>
      </c>
      <c r="F1340" s="2">
        <v>46699</v>
      </c>
    </row>
    <row r="1341" spans="1:6" x14ac:dyDescent="0.25">
      <c r="A1341">
        <v>2018</v>
      </c>
      <c r="B1341" t="s">
        <v>58</v>
      </c>
      <c r="C1341" t="s">
        <v>44</v>
      </c>
      <c r="D1341" s="1">
        <v>43566</v>
      </c>
      <c r="E1341" s="1">
        <v>505487</v>
      </c>
      <c r="F1341" s="2">
        <v>49627</v>
      </c>
    </row>
    <row r="1342" spans="1:6" x14ac:dyDescent="0.25">
      <c r="A1342">
        <v>2018</v>
      </c>
      <c r="B1342" t="s">
        <v>58</v>
      </c>
      <c r="C1342" t="s">
        <v>45</v>
      </c>
      <c r="D1342" s="1">
        <v>61026</v>
      </c>
      <c r="E1342" s="1">
        <v>465717</v>
      </c>
      <c r="F1342" s="2">
        <v>51354</v>
      </c>
    </row>
    <row r="1343" spans="1:6" x14ac:dyDescent="0.25">
      <c r="A1343">
        <v>2018</v>
      </c>
      <c r="B1343" t="s">
        <v>58</v>
      </c>
      <c r="C1343" t="s">
        <v>46</v>
      </c>
      <c r="D1343" s="1">
        <v>5765</v>
      </c>
      <c r="E1343" s="1">
        <v>124431</v>
      </c>
      <c r="F1343" s="2">
        <v>46182</v>
      </c>
    </row>
    <row r="1344" spans="1:6" x14ac:dyDescent="0.25">
      <c r="A1344">
        <v>2018</v>
      </c>
      <c r="B1344" t="s">
        <v>58</v>
      </c>
      <c r="C1344" t="s">
        <v>47</v>
      </c>
      <c r="D1344" s="1">
        <v>28013</v>
      </c>
      <c r="E1344" s="1">
        <v>434143</v>
      </c>
      <c r="F1344" s="2">
        <v>49195</v>
      </c>
    </row>
    <row r="1345" spans="1:6" x14ac:dyDescent="0.25">
      <c r="A1345">
        <v>2018</v>
      </c>
      <c r="B1345" t="s">
        <v>58</v>
      </c>
      <c r="C1345" t="s">
        <v>48</v>
      </c>
      <c r="D1345" s="1">
        <v>3338</v>
      </c>
      <c r="E1345" s="1">
        <v>26972</v>
      </c>
      <c r="F1345" s="2">
        <v>42906</v>
      </c>
    </row>
    <row r="1346" spans="1:6" x14ac:dyDescent="0.25">
      <c r="A1346">
        <v>2018</v>
      </c>
      <c r="B1346" t="s">
        <v>59</v>
      </c>
      <c r="C1346" t="s">
        <v>1</v>
      </c>
      <c r="D1346" s="1">
        <v>10993</v>
      </c>
      <c r="E1346" s="1">
        <v>205942</v>
      </c>
      <c r="F1346" s="2">
        <v>16798</v>
      </c>
    </row>
    <row r="1347" spans="1:6" x14ac:dyDescent="0.25">
      <c r="A1347">
        <v>2018</v>
      </c>
      <c r="B1347" t="s">
        <v>59</v>
      </c>
      <c r="C1347" t="s">
        <v>2</v>
      </c>
      <c r="D1347" s="1">
        <v>13627</v>
      </c>
      <c r="E1347" s="1">
        <v>325897</v>
      </c>
      <c r="F1347" s="2">
        <v>24580</v>
      </c>
    </row>
    <row r="1348" spans="1:6" x14ac:dyDescent="0.25">
      <c r="A1348">
        <v>2018</v>
      </c>
      <c r="B1348" t="s">
        <v>59</v>
      </c>
      <c r="C1348" t="s">
        <v>3</v>
      </c>
      <c r="D1348" s="1">
        <v>7168</v>
      </c>
      <c r="E1348" s="1">
        <v>118405</v>
      </c>
      <c r="F1348" s="2">
        <v>16536</v>
      </c>
    </row>
    <row r="1349" spans="1:6" x14ac:dyDescent="0.25">
      <c r="A1349">
        <v>2018</v>
      </c>
      <c r="B1349" t="s">
        <v>59</v>
      </c>
      <c r="C1349" t="s">
        <v>4</v>
      </c>
      <c r="D1349" s="1">
        <v>111455</v>
      </c>
      <c r="E1349" s="1">
        <v>1988750</v>
      </c>
      <c r="F1349" s="2">
        <v>30527</v>
      </c>
    </row>
    <row r="1350" spans="1:6" x14ac:dyDescent="0.25">
      <c r="A1350">
        <v>2018</v>
      </c>
      <c r="B1350" t="s">
        <v>59</v>
      </c>
      <c r="C1350" t="s">
        <v>5</v>
      </c>
      <c r="D1350" s="1">
        <v>16939</v>
      </c>
      <c r="E1350" s="1">
        <v>339407</v>
      </c>
      <c r="F1350" s="2">
        <v>25878</v>
      </c>
    </row>
    <row r="1351" spans="1:6" x14ac:dyDescent="0.25">
      <c r="A1351">
        <v>2018</v>
      </c>
      <c r="B1351" t="s">
        <v>59</v>
      </c>
      <c r="C1351" t="s">
        <v>6</v>
      </c>
      <c r="D1351" s="1">
        <v>10668</v>
      </c>
      <c r="E1351" s="1">
        <v>157709</v>
      </c>
      <c r="F1351" s="2">
        <v>23705</v>
      </c>
    </row>
    <row r="1352" spans="1:6" x14ac:dyDescent="0.25">
      <c r="A1352">
        <v>2018</v>
      </c>
      <c r="B1352" t="s">
        <v>59</v>
      </c>
      <c r="C1352" t="s">
        <v>7</v>
      </c>
      <c r="D1352" s="1">
        <v>2637</v>
      </c>
      <c r="E1352" s="1">
        <v>51696</v>
      </c>
      <c r="F1352" s="2">
        <v>20414</v>
      </c>
    </row>
    <row r="1353" spans="1:6" x14ac:dyDescent="0.25">
      <c r="A1353">
        <v>2018</v>
      </c>
      <c r="B1353" t="s">
        <v>59</v>
      </c>
      <c r="C1353" t="s">
        <v>8</v>
      </c>
      <c r="D1353" s="1">
        <v>56587</v>
      </c>
      <c r="E1353" s="1">
        <v>1226786</v>
      </c>
      <c r="F1353" s="2">
        <v>25881</v>
      </c>
    </row>
    <row r="1354" spans="1:6" x14ac:dyDescent="0.25">
      <c r="A1354">
        <v>2018</v>
      </c>
      <c r="B1354" t="s">
        <v>59</v>
      </c>
      <c r="C1354" t="s">
        <v>9</v>
      </c>
      <c r="D1354" s="1">
        <v>24275</v>
      </c>
      <c r="E1354" s="1">
        <v>487598</v>
      </c>
      <c r="F1354" s="2">
        <v>20604</v>
      </c>
    </row>
    <row r="1355" spans="1:6" x14ac:dyDescent="0.25">
      <c r="A1355">
        <v>2018</v>
      </c>
      <c r="B1355" t="s">
        <v>59</v>
      </c>
      <c r="C1355" t="s">
        <v>10</v>
      </c>
      <c r="D1355" s="1">
        <v>5008</v>
      </c>
      <c r="E1355" s="1">
        <v>78912</v>
      </c>
      <c r="F1355" s="2">
        <v>17141</v>
      </c>
    </row>
    <row r="1356" spans="1:6" x14ac:dyDescent="0.25">
      <c r="A1356">
        <v>2018</v>
      </c>
      <c r="B1356" t="s">
        <v>59</v>
      </c>
      <c r="C1356" t="s">
        <v>11</v>
      </c>
      <c r="D1356" s="1">
        <v>32619</v>
      </c>
      <c r="E1356" s="1">
        <v>617101</v>
      </c>
      <c r="F1356" s="2">
        <v>23765</v>
      </c>
    </row>
    <row r="1357" spans="1:6" x14ac:dyDescent="0.25">
      <c r="A1357">
        <v>2018</v>
      </c>
      <c r="B1357" t="s">
        <v>59</v>
      </c>
      <c r="C1357" t="s">
        <v>12</v>
      </c>
      <c r="D1357" s="1">
        <v>15564</v>
      </c>
      <c r="E1357" s="1">
        <v>310335</v>
      </c>
      <c r="F1357" s="2">
        <v>18981</v>
      </c>
    </row>
    <row r="1358" spans="1:6" x14ac:dyDescent="0.25">
      <c r="A1358">
        <v>2018</v>
      </c>
      <c r="B1358" t="s">
        <v>59</v>
      </c>
      <c r="C1358" t="s">
        <v>13</v>
      </c>
      <c r="D1358" s="1">
        <v>8670</v>
      </c>
      <c r="E1358" s="1">
        <v>143729</v>
      </c>
      <c r="F1358" s="2">
        <v>16799</v>
      </c>
    </row>
    <row r="1359" spans="1:6" x14ac:dyDescent="0.25">
      <c r="A1359">
        <v>2018</v>
      </c>
      <c r="B1359" t="s">
        <v>59</v>
      </c>
      <c r="C1359" t="s">
        <v>14</v>
      </c>
      <c r="D1359" s="1">
        <v>6895</v>
      </c>
      <c r="E1359" s="1">
        <v>129372</v>
      </c>
      <c r="F1359" s="2">
        <v>16764</v>
      </c>
    </row>
    <row r="1360" spans="1:6" x14ac:dyDescent="0.25">
      <c r="A1360">
        <v>2018</v>
      </c>
      <c r="B1360" t="s">
        <v>59</v>
      </c>
      <c r="C1360" t="s">
        <v>15</v>
      </c>
      <c r="D1360" s="1">
        <v>10080</v>
      </c>
      <c r="E1360" s="1">
        <v>197894</v>
      </c>
      <c r="F1360" s="2">
        <v>17719</v>
      </c>
    </row>
    <row r="1361" spans="1:6" x14ac:dyDescent="0.25">
      <c r="A1361">
        <v>2018</v>
      </c>
      <c r="B1361" t="s">
        <v>59</v>
      </c>
      <c r="C1361" t="s">
        <v>16</v>
      </c>
      <c r="D1361" s="1">
        <v>12415</v>
      </c>
      <c r="E1361" s="1">
        <v>236357</v>
      </c>
      <c r="F1361" s="2">
        <v>21264</v>
      </c>
    </row>
    <row r="1362" spans="1:6" x14ac:dyDescent="0.25">
      <c r="A1362">
        <v>2018</v>
      </c>
      <c r="B1362" t="s">
        <v>59</v>
      </c>
      <c r="C1362" t="s">
        <v>17</v>
      </c>
      <c r="D1362" s="1">
        <v>5047</v>
      </c>
      <c r="E1362" s="1">
        <v>68406</v>
      </c>
      <c r="F1362" s="2">
        <v>22087</v>
      </c>
    </row>
    <row r="1363" spans="1:6" x14ac:dyDescent="0.25">
      <c r="A1363">
        <v>2018</v>
      </c>
      <c r="B1363" t="s">
        <v>59</v>
      </c>
      <c r="C1363" t="s">
        <v>18</v>
      </c>
      <c r="D1363" s="1">
        <v>14772</v>
      </c>
      <c r="E1363" s="1">
        <v>282009</v>
      </c>
      <c r="F1363" s="2">
        <v>24012</v>
      </c>
    </row>
    <row r="1364" spans="1:6" x14ac:dyDescent="0.25">
      <c r="A1364">
        <v>2018</v>
      </c>
      <c r="B1364" t="s">
        <v>59</v>
      </c>
      <c r="C1364" t="s">
        <v>19</v>
      </c>
      <c r="D1364" s="1">
        <v>20642</v>
      </c>
      <c r="E1364" s="1">
        <v>375767</v>
      </c>
      <c r="F1364" s="2">
        <v>27758</v>
      </c>
    </row>
    <row r="1365" spans="1:6" x14ac:dyDescent="0.25">
      <c r="A1365">
        <v>2018</v>
      </c>
      <c r="B1365" t="s">
        <v>59</v>
      </c>
      <c r="C1365" t="s">
        <v>20</v>
      </c>
      <c r="D1365" s="1">
        <v>22025</v>
      </c>
      <c r="E1365" s="1">
        <v>432290</v>
      </c>
      <c r="F1365" s="2">
        <v>20566</v>
      </c>
    </row>
    <row r="1366" spans="1:6" x14ac:dyDescent="0.25">
      <c r="A1366">
        <v>2018</v>
      </c>
      <c r="B1366" t="s">
        <v>59</v>
      </c>
      <c r="C1366" t="s">
        <v>21</v>
      </c>
      <c r="D1366" s="1">
        <v>15294</v>
      </c>
      <c r="E1366" s="1">
        <v>272821</v>
      </c>
      <c r="F1366" s="2">
        <v>22507</v>
      </c>
    </row>
    <row r="1367" spans="1:6" x14ac:dyDescent="0.25">
      <c r="A1367">
        <v>2018</v>
      </c>
      <c r="B1367" t="s">
        <v>59</v>
      </c>
      <c r="C1367" t="s">
        <v>22</v>
      </c>
      <c r="D1367" s="1">
        <v>6464</v>
      </c>
      <c r="E1367" s="1">
        <v>134785</v>
      </c>
      <c r="F1367" s="2">
        <v>17523</v>
      </c>
    </row>
    <row r="1368" spans="1:6" x14ac:dyDescent="0.25">
      <c r="A1368">
        <v>2018</v>
      </c>
      <c r="B1368" t="s">
        <v>59</v>
      </c>
      <c r="C1368" t="s">
        <v>23</v>
      </c>
      <c r="D1368" s="1">
        <v>14797</v>
      </c>
      <c r="E1368" s="1">
        <v>305418</v>
      </c>
      <c r="F1368" s="2">
        <v>20892</v>
      </c>
    </row>
    <row r="1369" spans="1:6" x14ac:dyDescent="0.25">
      <c r="A1369">
        <v>2018</v>
      </c>
      <c r="B1369" t="s">
        <v>59</v>
      </c>
      <c r="C1369" t="s">
        <v>24</v>
      </c>
      <c r="D1369" s="1">
        <v>5071</v>
      </c>
      <c r="E1369" s="1">
        <v>66044</v>
      </c>
      <c r="F1369" s="2">
        <v>19150</v>
      </c>
    </row>
    <row r="1370" spans="1:6" x14ac:dyDescent="0.25">
      <c r="A1370">
        <v>2018</v>
      </c>
      <c r="B1370" t="s">
        <v>59</v>
      </c>
      <c r="C1370" t="s">
        <v>25</v>
      </c>
      <c r="D1370" s="1">
        <v>5561</v>
      </c>
      <c r="E1370" s="1">
        <v>92581</v>
      </c>
      <c r="F1370" s="2">
        <v>16715</v>
      </c>
    </row>
    <row r="1371" spans="1:6" x14ac:dyDescent="0.25">
      <c r="A1371">
        <v>2018</v>
      </c>
      <c r="B1371" t="s">
        <v>59</v>
      </c>
      <c r="C1371" t="s">
        <v>26</v>
      </c>
      <c r="D1371" s="1">
        <v>8499</v>
      </c>
      <c r="E1371" s="1">
        <v>352051</v>
      </c>
      <c r="F1371" s="2">
        <v>33688</v>
      </c>
    </row>
    <row r="1372" spans="1:6" x14ac:dyDescent="0.25">
      <c r="A1372">
        <v>2018</v>
      </c>
      <c r="B1372" t="s">
        <v>59</v>
      </c>
      <c r="C1372" t="s">
        <v>27</v>
      </c>
      <c r="D1372" s="1">
        <v>4595</v>
      </c>
      <c r="E1372" s="1">
        <v>71975</v>
      </c>
      <c r="F1372" s="2">
        <v>21945</v>
      </c>
    </row>
    <row r="1373" spans="1:6" x14ac:dyDescent="0.25">
      <c r="A1373">
        <v>2018</v>
      </c>
      <c r="B1373" t="s">
        <v>59</v>
      </c>
      <c r="C1373" t="s">
        <v>28</v>
      </c>
      <c r="D1373" s="1">
        <v>24132</v>
      </c>
      <c r="E1373" s="1">
        <v>385616</v>
      </c>
      <c r="F1373" s="2">
        <v>26316</v>
      </c>
    </row>
    <row r="1374" spans="1:6" x14ac:dyDescent="0.25">
      <c r="A1374">
        <v>2018</v>
      </c>
      <c r="B1374" t="s">
        <v>59</v>
      </c>
      <c r="C1374" t="s">
        <v>29</v>
      </c>
      <c r="D1374" s="1">
        <v>5107</v>
      </c>
      <c r="E1374" s="1">
        <v>97785</v>
      </c>
      <c r="F1374" s="2">
        <v>18651</v>
      </c>
    </row>
    <row r="1375" spans="1:6" x14ac:dyDescent="0.25">
      <c r="A1375">
        <v>2018</v>
      </c>
      <c r="B1375" t="s">
        <v>59</v>
      </c>
      <c r="C1375" t="s">
        <v>30</v>
      </c>
      <c r="D1375" s="1">
        <v>66285</v>
      </c>
      <c r="E1375" s="1">
        <v>957343</v>
      </c>
      <c r="F1375" s="2">
        <v>33850</v>
      </c>
    </row>
    <row r="1376" spans="1:6" x14ac:dyDescent="0.25">
      <c r="A1376">
        <v>2018</v>
      </c>
      <c r="B1376" t="s">
        <v>59</v>
      </c>
      <c r="C1376" t="s">
        <v>31</v>
      </c>
      <c r="D1376" s="1">
        <v>25859</v>
      </c>
      <c r="E1376" s="1">
        <v>502877</v>
      </c>
      <c r="F1376" s="2">
        <v>19767</v>
      </c>
    </row>
    <row r="1377" spans="1:6" x14ac:dyDescent="0.25">
      <c r="A1377">
        <v>2018</v>
      </c>
      <c r="B1377" t="s">
        <v>59</v>
      </c>
      <c r="C1377" t="s">
        <v>32</v>
      </c>
      <c r="D1377" s="1">
        <v>2627</v>
      </c>
      <c r="E1377" s="1">
        <v>40375</v>
      </c>
      <c r="F1377" s="2">
        <v>17889</v>
      </c>
    </row>
    <row r="1378" spans="1:6" x14ac:dyDescent="0.25">
      <c r="A1378">
        <v>2018</v>
      </c>
      <c r="B1378" t="s">
        <v>59</v>
      </c>
      <c r="C1378" t="s">
        <v>33</v>
      </c>
      <c r="D1378" s="1">
        <v>28523</v>
      </c>
      <c r="E1378" s="1">
        <v>566681</v>
      </c>
      <c r="F1378" s="2">
        <v>19459</v>
      </c>
    </row>
    <row r="1379" spans="1:6" x14ac:dyDescent="0.25">
      <c r="A1379">
        <v>2018</v>
      </c>
      <c r="B1379" t="s">
        <v>59</v>
      </c>
      <c r="C1379" t="s">
        <v>34</v>
      </c>
      <c r="D1379" s="1">
        <v>9140</v>
      </c>
      <c r="E1379" s="1">
        <v>171567</v>
      </c>
      <c r="F1379" s="2">
        <v>18204</v>
      </c>
    </row>
    <row r="1380" spans="1:6" x14ac:dyDescent="0.25">
      <c r="A1380">
        <v>2018</v>
      </c>
      <c r="B1380" t="s">
        <v>59</v>
      </c>
      <c r="C1380" t="s">
        <v>35</v>
      </c>
      <c r="D1380" s="1">
        <v>13794</v>
      </c>
      <c r="E1380" s="1">
        <v>210781</v>
      </c>
      <c r="F1380" s="2">
        <v>22754</v>
      </c>
    </row>
    <row r="1381" spans="1:6" x14ac:dyDescent="0.25">
      <c r="A1381">
        <v>2018</v>
      </c>
      <c r="B1381" t="s">
        <v>59</v>
      </c>
      <c r="C1381" t="s">
        <v>36</v>
      </c>
      <c r="D1381" s="1">
        <v>33471</v>
      </c>
      <c r="E1381" s="1">
        <v>571799</v>
      </c>
      <c r="F1381" s="2">
        <v>21102</v>
      </c>
    </row>
    <row r="1382" spans="1:6" x14ac:dyDescent="0.25">
      <c r="A1382">
        <v>2018</v>
      </c>
      <c r="B1382" t="s">
        <v>59</v>
      </c>
      <c r="C1382" t="s">
        <v>37</v>
      </c>
      <c r="D1382" s="1">
        <v>3748</v>
      </c>
      <c r="E1382" s="1">
        <v>59154</v>
      </c>
      <c r="F1382" s="2">
        <v>22818</v>
      </c>
    </row>
    <row r="1383" spans="1:6" x14ac:dyDescent="0.25">
      <c r="A1383">
        <v>2018</v>
      </c>
      <c r="B1383" t="s">
        <v>59</v>
      </c>
      <c r="C1383" t="s">
        <v>38</v>
      </c>
      <c r="D1383" s="1">
        <v>12841</v>
      </c>
      <c r="E1383" s="1">
        <v>263743</v>
      </c>
      <c r="F1383" s="2">
        <v>17991</v>
      </c>
    </row>
    <row r="1384" spans="1:6" x14ac:dyDescent="0.25">
      <c r="A1384">
        <v>2018</v>
      </c>
      <c r="B1384" t="s">
        <v>59</v>
      </c>
      <c r="C1384" t="s">
        <v>39</v>
      </c>
      <c r="D1384" s="1">
        <v>3149</v>
      </c>
      <c r="E1384" s="1">
        <v>47321</v>
      </c>
      <c r="F1384" s="2">
        <v>16954</v>
      </c>
    </row>
    <row r="1385" spans="1:6" x14ac:dyDescent="0.25">
      <c r="A1385">
        <v>2018</v>
      </c>
      <c r="B1385" t="s">
        <v>59</v>
      </c>
      <c r="C1385" t="s">
        <v>40</v>
      </c>
      <c r="D1385" s="1">
        <v>16427</v>
      </c>
      <c r="E1385" s="1">
        <v>337857</v>
      </c>
      <c r="F1385" s="2">
        <v>23524</v>
      </c>
    </row>
    <row r="1386" spans="1:6" x14ac:dyDescent="0.25">
      <c r="A1386">
        <v>2018</v>
      </c>
      <c r="B1386" t="s">
        <v>59</v>
      </c>
      <c r="C1386" t="s">
        <v>41</v>
      </c>
      <c r="D1386" s="1">
        <v>62760</v>
      </c>
      <c r="E1386" s="1">
        <v>1354468</v>
      </c>
      <c r="F1386" s="2">
        <v>21861</v>
      </c>
    </row>
    <row r="1387" spans="1:6" x14ac:dyDescent="0.25">
      <c r="A1387">
        <v>2018</v>
      </c>
      <c r="B1387" t="s">
        <v>59</v>
      </c>
      <c r="C1387" t="s">
        <v>42</v>
      </c>
      <c r="D1387" s="1">
        <v>7374</v>
      </c>
      <c r="E1387" s="1">
        <v>148446</v>
      </c>
      <c r="F1387" s="2">
        <v>20121</v>
      </c>
    </row>
    <row r="1388" spans="1:6" x14ac:dyDescent="0.25">
      <c r="A1388">
        <v>2018</v>
      </c>
      <c r="B1388" t="s">
        <v>59</v>
      </c>
      <c r="C1388" t="s">
        <v>43</v>
      </c>
      <c r="D1388" s="1">
        <v>2279</v>
      </c>
      <c r="E1388" s="1">
        <v>37198</v>
      </c>
      <c r="F1388" s="2">
        <v>23107</v>
      </c>
    </row>
    <row r="1389" spans="1:6" x14ac:dyDescent="0.25">
      <c r="A1389">
        <v>2018</v>
      </c>
      <c r="B1389" t="s">
        <v>59</v>
      </c>
      <c r="C1389" t="s">
        <v>44</v>
      </c>
      <c r="D1389" s="1">
        <v>20479</v>
      </c>
      <c r="E1389" s="1">
        <v>406321</v>
      </c>
      <c r="F1389" s="2">
        <v>20678</v>
      </c>
    </row>
    <row r="1390" spans="1:6" x14ac:dyDescent="0.25">
      <c r="A1390">
        <v>2018</v>
      </c>
      <c r="B1390" t="s">
        <v>59</v>
      </c>
      <c r="C1390" t="s">
        <v>45</v>
      </c>
      <c r="D1390" s="1">
        <v>20431</v>
      </c>
      <c r="E1390" s="1">
        <v>335635</v>
      </c>
      <c r="F1390" s="2">
        <v>25357</v>
      </c>
    </row>
    <row r="1391" spans="1:6" x14ac:dyDescent="0.25">
      <c r="A1391">
        <v>2018</v>
      </c>
      <c r="B1391" t="s">
        <v>59</v>
      </c>
      <c r="C1391" t="s">
        <v>46</v>
      </c>
      <c r="D1391" s="1">
        <v>4722</v>
      </c>
      <c r="E1391" s="1">
        <v>74133</v>
      </c>
      <c r="F1391" s="2">
        <v>17916</v>
      </c>
    </row>
    <row r="1392" spans="1:6" x14ac:dyDescent="0.25">
      <c r="A1392">
        <v>2018</v>
      </c>
      <c r="B1392" t="s">
        <v>59</v>
      </c>
      <c r="C1392" t="s">
        <v>47</v>
      </c>
      <c r="D1392" s="1">
        <v>16931</v>
      </c>
      <c r="E1392" s="1">
        <v>282313</v>
      </c>
      <c r="F1392" s="2">
        <v>18305</v>
      </c>
    </row>
    <row r="1393" spans="1:6" x14ac:dyDescent="0.25">
      <c r="A1393">
        <v>2018</v>
      </c>
      <c r="B1393" t="s">
        <v>59</v>
      </c>
      <c r="C1393" t="s">
        <v>48</v>
      </c>
      <c r="D1393" s="1">
        <v>2383</v>
      </c>
      <c r="E1393" s="1">
        <v>36403</v>
      </c>
      <c r="F1393" s="2">
        <v>21270</v>
      </c>
    </row>
    <row r="1394" spans="1:6" x14ac:dyDescent="0.25">
      <c r="A1394">
        <v>2018</v>
      </c>
      <c r="B1394" t="s">
        <v>60</v>
      </c>
      <c r="C1394" t="s">
        <v>1</v>
      </c>
      <c r="D1394" s="1">
        <v>10102</v>
      </c>
      <c r="E1394" s="1">
        <v>46094</v>
      </c>
      <c r="F1394" s="2">
        <v>37839</v>
      </c>
    </row>
    <row r="1395" spans="1:6" x14ac:dyDescent="0.25">
      <c r="A1395">
        <v>2018</v>
      </c>
      <c r="B1395" t="s">
        <v>60</v>
      </c>
      <c r="C1395" t="s">
        <v>2</v>
      </c>
      <c r="D1395" s="1">
        <v>11119</v>
      </c>
      <c r="E1395" s="1">
        <v>75319</v>
      </c>
      <c r="F1395" s="2">
        <v>37697</v>
      </c>
    </row>
    <row r="1396" spans="1:6" x14ac:dyDescent="0.25">
      <c r="A1396">
        <v>2018</v>
      </c>
      <c r="B1396" t="s">
        <v>60</v>
      </c>
      <c r="C1396" t="s">
        <v>3</v>
      </c>
      <c r="D1396" s="1">
        <v>5345</v>
      </c>
      <c r="E1396" s="1">
        <v>24966</v>
      </c>
      <c r="F1396" s="2">
        <v>34843</v>
      </c>
    </row>
    <row r="1397" spans="1:6" x14ac:dyDescent="0.25">
      <c r="A1397">
        <v>2018</v>
      </c>
      <c r="B1397" t="s">
        <v>60</v>
      </c>
      <c r="C1397" t="s">
        <v>4</v>
      </c>
      <c r="D1397" s="1">
        <v>95398</v>
      </c>
      <c r="E1397" s="1">
        <v>541832</v>
      </c>
      <c r="F1397" s="2">
        <v>40668</v>
      </c>
    </row>
    <row r="1398" spans="1:6" x14ac:dyDescent="0.25">
      <c r="A1398">
        <v>2018</v>
      </c>
      <c r="B1398" t="s">
        <v>60</v>
      </c>
      <c r="C1398" t="s">
        <v>5</v>
      </c>
      <c r="D1398" s="1">
        <v>16405</v>
      </c>
      <c r="E1398" s="1">
        <v>82040</v>
      </c>
      <c r="F1398" s="2">
        <v>40987</v>
      </c>
    </row>
    <row r="1399" spans="1:6" x14ac:dyDescent="0.25">
      <c r="A1399">
        <v>2018</v>
      </c>
      <c r="B1399" t="s">
        <v>60</v>
      </c>
      <c r="C1399" t="s">
        <v>6</v>
      </c>
      <c r="D1399" s="1">
        <v>17517</v>
      </c>
      <c r="E1399" s="1">
        <v>66913</v>
      </c>
      <c r="F1399" s="2">
        <v>33615</v>
      </c>
    </row>
    <row r="1400" spans="1:6" x14ac:dyDescent="0.25">
      <c r="A1400">
        <v>2018</v>
      </c>
      <c r="B1400" t="s">
        <v>60</v>
      </c>
      <c r="C1400" t="s">
        <v>7</v>
      </c>
      <c r="D1400" s="1">
        <v>2054</v>
      </c>
      <c r="E1400" s="1">
        <v>11930</v>
      </c>
      <c r="F1400" s="2">
        <v>34259</v>
      </c>
    </row>
    <row r="1401" spans="1:6" x14ac:dyDescent="0.25">
      <c r="A1401">
        <v>2018</v>
      </c>
      <c r="B1401" t="s">
        <v>60</v>
      </c>
      <c r="C1401" t="s">
        <v>8</v>
      </c>
      <c r="D1401" s="1">
        <v>55687</v>
      </c>
      <c r="E1401" s="1">
        <v>279269</v>
      </c>
      <c r="F1401" s="2">
        <v>36402</v>
      </c>
    </row>
    <row r="1402" spans="1:6" x14ac:dyDescent="0.25">
      <c r="A1402">
        <v>2018</v>
      </c>
      <c r="B1402" t="s">
        <v>60</v>
      </c>
      <c r="C1402" t="s">
        <v>9</v>
      </c>
      <c r="D1402" s="1">
        <v>17999</v>
      </c>
      <c r="E1402" s="1">
        <v>108656</v>
      </c>
      <c r="F1402" s="2">
        <v>36377</v>
      </c>
    </row>
    <row r="1403" spans="1:6" x14ac:dyDescent="0.25">
      <c r="A1403">
        <v>2018</v>
      </c>
      <c r="B1403" t="s">
        <v>60</v>
      </c>
      <c r="C1403" t="s">
        <v>10</v>
      </c>
      <c r="D1403" s="1">
        <v>3985</v>
      </c>
      <c r="E1403" s="1">
        <v>18622</v>
      </c>
      <c r="F1403" s="2">
        <v>31284</v>
      </c>
    </row>
    <row r="1404" spans="1:6" x14ac:dyDescent="0.25">
      <c r="A1404">
        <v>2018</v>
      </c>
      <c r="B1404" t="s">
        <v>60</v>
      </c>
      <c r="C1404" t="s">
        <v>11</v>
      </c>
      <c r="D1404" s="1">
        <v>39449</v>
      </c>
      <c r="E1404" s="1">
        <v>208655</v>
      </c>
      <c r="F1404" s="2">
        <v>42392</v>
      </c>
    </row>
    <row r="1405" spans="1:6" x14ac:dyDescent="0.25">
      <c r="A1405">
        <v>2018</v>
      </c>
      <c r="B1405" t="s">
        <v>60</v>
      </c>
      <c r="C1405" t="s">
        <v>12</v>
      </c>
      <c r="D1405" s="1">
        <v>13122</v>
      </c>
      <c r="E1405" s="1">
        <v>87997</v>
      </c>
      <c r="F1405" s="2">
        <v>32900</v>
      </c>
    </row>
    <row r="1406" spans="1:6" x14ac:dyDescent="0.25">
      <c r="A1406">
        <v>2018</v>
      </c>
      <c r="B1406" t="s">
        <v>60</v>
      </c>
      <c r="C1406" t="s">
        <v>13</v>
      </c>
      <c r="D1406" s="1">
        <v>8669</v>
      </c>
      <c r="E1406" s="1">
        <v>42339</v>
      </c>
      <c r="F1406" s="2">
        <v>34313</v>
      </c>
    </row>
    <row r="1407" spans="1:6" x14ac:dyDescent="0.25">
      <c r="A1407">
        <v>2018</v>
      </c>
      <c r="B1407" t="s">
        <v>60</v>
      </c>
      <c r="C1407" t="s">
        <v>14</v>
      </c>
      <c r="D1407" s="1">
        <v>5983</v>
      </c>
      <c r="E1407" s="1">
        <v>33757</v>
      </c>
      <c r="F1407" s="2">
        <v>34478</v>
      </c>
    </row>
    <row r="1408" spans="1:6" x14ac:dyDescent="0.25">
      <c r="A1408">
        <v>2018</v>
      </c>
      <c r="B1408" t="s">
        <v>60</v>
      </c>
      <c r="C1408" t="s">
        <v>15</v>
      </c>
      <c r="D1408" s="1">
        <v>10697</v>
      </c>
      <c r="E1408" s="1">
        <v>46476</v>
      </c>
      <c r="F1408" s="2">
        <v>33616</v>
      </c>
    </row>
    <row r="1409" spans="1:6" x14ac:dyDescent="0.25">
      <c r="A1409">
        <v>2018</v>
      </c>
      <c r="B1409" t="s">
        <v>60</v>
      </c>
      <c r="C1409" t="s">
        <v>16</v>
      </c>
      <c r="D1409" s="1">
        <v>9230</v>
      </c>
      <c r="E1409" s="1">
        <v>45904</v>
      </c>
      <c r="F1409" s="2">
        <v>37854</v>
      </c>
    </row>
    <row r="1410" spans="1:6" x14ac:dyDescent="0.25">
      <c r="A1410">
        <v>2018</v>
      </c>
      <c r="B1410" t="s">
        <v>60</v>
      </c>
      <c r="C1410" t="s">
        <v>17</v>
      </c>
      <c r="D1410" s="1">
        <v>3832</v>
      </c>
      <c r="E1410" s="1">
        <v>18021</v>
      </c>
      <c r="F1410" s="2">
        <v>33967</v>
      </c>
    </row>
    <row r="1411" spans="1:6" x14ac:dyDescent="0.25">
      <c r="A1411">
        <v>2018</v>
      </c>
      <c r="B1411" t="s">
        <v>60</v>
      </c>
      <c r="C1411" t="s">
        <v>18</v>
      </c>
      <c r="D1411" s="1">
        <v>19354</v>
      </c>
      <c r="E1411" s="1">
        <v>91803</v>
      </c>
      <c r="F1411" s="2">
        <v>43222</v>
      </c>
    </row>
    <row r="1412" spans="1:6" x14ac:dyDescent="0.25">
      <c r="A1412">
        <v>2018</v>
      </c>
      <c r="B1412" t="s">
        <v>60</v>
      </c>
      <c r="C1412" t="s">
        <v>19</v>
      </c>
      <c r="D1412" s="1">
        <v>21621</v>
      </c>
      <c r="E1412" s="1">
        <v>119963</v>
      </c>
      <c r="F1412" s="2">
        <v>38569</v>
      </c>
    </row>
    <row r="1413" spans="1:6" x14ac:dyDescent="0.25">
      <c r="A1413">
        <v>2018</v>
      </c>
      <c r="B1413" t="s">
        <v>60</v>
      </c>
      <c r="C1413" t="s">
        <v>20</v>
      </c>
      <c r="D1413" s="1">
        <v>31024</v>
      </c>
      <c r="E1413" s="1">
        <v>139968</v>
      </c>
      <c r="F1413" s="2">
        <v>33275</v>
      </c>
    </row>
    <row r="1414" spans="1:6" x14ac:dyDescent="0.25">
      <c r="A1414">
        <v>2018</v>
      </c>
      <c r="B1414" t="s">
        <v>60</v>
      </c>
      <c r="C1414" t="s">
        <v>21</v>
      </c>
      <c r="D1414" s="1">
        <v>17099</v>
      </c>
      <c r="E1414" s="1">
        <v>90096</v>
      </c>
      <c r="F1414" s="2">
        <v>34221</v>
      </c>
    </row>
    <row r="1415" spans="1:6" x14ac:dyDescent="0.25">
      <c r="A1415">
        <v>2018</v>
      </c>
      <c r="B1415" t="s">
        <v>60</v>
      </c>
      <c r="C1415" t="s">
        <v>22</v>
      </c>
      <c r="D1415" s="1">
        <v>4645</v>
      </c>
      <c r="E1415" s="1">
        <v>21202</v>
      </c>
      <c r="F1415" s="2">
        <v>34491</v>
      </c>
    </row>
    <row r="1416" spans="1:6" x14ac:dyDescent="0.25">
      <c r="A1416">
        <v>2018</v>
      </c>
      <c r="B1416" t="s">
        <v>60</v>
      </c>
      <c r="C1416" t="s">
        <v>23</v>
      </c>
      <c r="D1416" s="1">
        <v>12996</v>
      </c>
      <c r="E1416" s="1">
        <v>75350</v>
      </c>
      <c r="F1416" s="2">
        <v>34075</v>
      </c>
    </row>
    <row r="1417" spans="1:6" x14ac:dyDescent="0.25">
      <c r="A1417">
        <v>2018</v>
      </c>
      <c r="B1417" t="s">
        <v>60</v>
      </c>
      <c r="C1417" t="s">
        <v>24</v>
      </c>
      <c r="D1417" s="1">
        <v>4285</v>
      </c>
      <c r="E1417" s="1">
        <v>18301</v>
      </c>
      <c r="F1417" s="2">
        <v>30293</v>
      </c>
    </row>
    <row r="1418" spans="1:6" x14ac:dyDescent="0.25">
      <c r="A1418">
        <v>2018</v>
      </c>
      <c r="B1418" t="s">
        <v>60</v>
      </c>
      <c r="C1418" t="s">
        <v>25</v>
      </c>
      <c r="D1418" s="1">
        <v>4614</v>
      </c>
      <c r="E1418" s="1">
        <v>25333</v>
      </c>
      <c r="F1418" s="2">
        <v>32212</v>
      </c>
    </row>
    <row r="1419" spans="1:6" x14ac:dyDescent="0.25">
      <c r="A1419">
        <v>2018</v>
      </c>
      <c r="B1419" t="s">
        <v>60</v>
      </c>
      <c r="C1419" t="s">
        <v>26</v>
      </c>
      <c r="D1419" s="1">
        <v>5080</v>
      </c>
      <c r="E1419" s="1">
        <v>34964</v>
      </c>
      <c r="F1419" s="2">
        <v>37484</v>
      </c>
    </row>
    <row r="1420" spans="1:6" x14ac:dyDescent="0.25">
      <c r="A1420">
        <v>2018</v>
      </c>
      <c r="B1420" t="s">
        <v>60</v>
      </c>
      <c r="C1420" t="s">
        <v>27</v>
      </c>
      <c r="D1420" s="1">
        <v>3934</v>
      </c>
      <c r="E1420" s="1">
        <v>20991</v>
      </c>
      <c r="F1420" s="2">
        <v>37927</v>
      </c>
    </row>
    <row r="1421" spans="1:6" x14ac:dyDescent="0.25">
      <c r="A1421">
        <v>2018</v>
      </c>
      <c r="B1421" t="s">
        <v>60</v>
      </c>
      <c r="C1421" t="s">
        <v>28</v>
      </c>
      <c r="D1421" s="1">
        <v>24105</v>
      </c>
      <c r="E1421" s="1">
        <v>135824</v>
      </c>
      <c r="F1421" s="2">
        <v>36518</v>
      </c>
    </row>
    <row r="1422" spans="1:6" x14ac:dyDescent="0.25">
      <c r="A1422">
        <v>2018</v>
      </c>
      <c r="B1422" t="s">
        <v>60</v>
      </c>
      <c r="C1422" t="s">
        <v>29</v>
      </c>
      <c r="D1422" s="1">
        <v>4073</v>
      </c>
      <c r="E1422" s="1">
        <v>20964</v>
      </c>
      <c r="F1422" s="2">
        <v>34365</v>
      </c>
    </row>
    <row r="1423" spans="1:6" x14ac:dyDescent="0.25">
      <c r="A1423">
        <v>2018</v>
      </c>
      <c r="B1423" t="s">
        <v>60</v>
      </c>
      <c r="C1423" t="s">
        <v>30</v>
      </c>
      <c r="D1423" s="1">
        <v>73275</v>
      </c>
      <c r="E1423" s="1">
        <v>370268</v>
      </c>
      <c r="F1423" s="2">
        <v>41910</v>
      </c>
    </row>
    <row r="1424" spans="1:6" x14ac:dyDescent="0.25">
      <c r="A1424">
        <v>2018</v>
      </c>
      <c r="B1424" t="s">
        <v>60</v>
      </c>
      <c r="C1424" t="s">
        <v>31</v>
      </c>
      <c r="D1424" s="1">
        <v>23444</v>
      </c>
      <c r="E1424" s="1">
        <v>109986</v>
      </c>
      <c r="F1424" s="2">
        <v>35102</v>
      </c>
    </row>
    <row r="1425" spans="1:6" x14ac:dyDescent="0.25">
      <c r="A1425">
        <v>2018</v>
      </c>
      <c r="B1425" t="s">
        <v>60</v>
      </c>
      <c r="C1425" t="s">
        <v>32</v>
      </c>
      <c r="D1425" s="1">
        <v>2051</v>
      </c>
      <c r="E1425" s="1">
        <v>11307</v>
      </c>
      <c r="F1425" s="2">
        <v>37216</v>
      </c>
    </row>
    <row r="1426" spans="1:6" x14ac:dyDescent="0.25">
      <c r="A1426">
        <v>2018</v>
      </c>
      <c r="B1426" t="s">
        <v>60</v>
      </c>
      <c r="C1426" t="s">
        <v>33</v>
      </c>
      <c r="D1426" s="1">
        <v>23542</v>
      </c>
      <c r="E1426" s="1">
        <v>156685</v>
      </c>
      <c r="F1426" s="2">
        <v>34001</v>
      </c>
    </row>
    <row r="1427" spans="1:6" x14ac:dyDescent="0.25">
      <c r="A1427">
        <v>2018</v>
      </c>
      <c r="B1427" t="s">
        <v>60</v>
      </c>
      <c r="C1427" t="s">
        <v>34</v>
      </c>
      <c r="D1427" s="1">
        <v>6640</v>
      </c>
      <c r="E1427" s="1">
        <v>36417</v>
      </c>
      <c r="F1427" s="2">
        <v>35221</v>
      </c>
    </row>
    <row r="1428" spans="1:6" x14ac:dyDescent="0.25">
      <c r="A1428">
        <v>2018</v>
      </c>
      <c r="B1428" t="s">
        <v>60</v>
      </c>
      <c r="C1428" t="s">
        <v>35</v>
      </c>
      <c r="D1428" s="1">
        <v>24302</v>
      </c>
      <c r="E1428" s="1">
        <v>77296</v>
      </c>
      <c r="F1428" s="2">
        <v>34031</v>
      </c>
    </row>
    <row r="1429" spans="1:6" x14ac:dyDescent="0.25">
      <c r="A1429">
        <v>2018</v>
      </c>
      <c r="B1429" t="s">
        <v>60</v>
      </c>
      <c r="C1429" t="s">
        <v>36</v>
      </c>
      <c r="D1429" s="1">
        <v>32530</v>
      </c>
      <c r="E1429" s="1">
        <v>199883</v>
      </c>
      <c r="F1429" s="2">
        <v>33988</v>
      </c>
    </row>
    <row r="1430" spans="1:6" x14ac:dyDescent="0.25">
      <c r="A1430">
        <v>2018</v>
      </c>
      <c r="B1430" t="s">
        <v>60</v>
      </c>
      <c r="C1430" t="s">
        <v>37</v>
      </c>
      <c r="D1430" s="1">
        <v>3459</v>
      </c>
      <c r="E1430" s="1">
        <v>17990</v>
      </c>
      <c r="F1430" s="2">
        <v>33322</v>
      </c>
    </row>
    <row r="1431" spans="1:6" x14ac:dyDescent="0.25">
      <c r="A1431">
        <v>2018</v>
      </c>
      <c r="B1431" t="s">
        <v>60</v>
      </c>
      <c r="C1431" t="s">
        <v>38</v>
      </c>
      <c r="D1431" s="1">
        <v>11329</v>
      </c>
      <c r="E1431" s="1">
        <v>53632</v>
      </c>
      <c r="F1431" s="2">
        <v>32985</v>
      </c>
    </row>
    <row r="1432" spans="1:6" x14ac:dyDescent="0.25">
      <c r="A1432">
        <v>2018</v>
      </c>
      <c r="B1432" t="s">
        <v>60</v>
      </c>
      <c r="C1432" t="s">
        <v>39</v>
      </c>
      <c r="D1432" s="1">
        <v>2201</v>
      </c>
      <c r="E1432" s="1">
        <v>11149</v>
      </c>
      <c r="F1432" s="2">
        <v>32874</v>
      </c>
    </row>
    <row r="1433" spans="1:6" x14ac:dyDescent="0.25">
      <c r="A1433">
        <v>2018</v>
      </c>
      <c r="B1433" t="s">
        <v>60</v>
      </c>
      <c r="C1433" t="s">
        <v>40</v>
      </c>
      <c r="D1433" s="1">
        <v>15494</v>
      </c>
      <c r="E1433" s="1">
        <v>78706</v>
      </c>
      <c r="F1433" s="2">
        <v>35137</v>
      </c>
    </row>
    <row r="1434" spans="1:6" x14ac:dyDescent="0.25">
      <c r="A1434">
        <v>2018</v>
      </c>
      <c r="B1434" t="s">
        <v>60</v>
      </c>
      <c r="C1434" t="s">
        <v>41</v>
      </c>
      <c r="D1434" s="1">
        <v>56598</v>
      </c>
      <c r="E1434" s="1">
        <v>334126</v>
      </c>
      <c r="F1434" s="2">
        <v>39429</v>
      </c>
    </row>
    <row r="1435" spans="1:6" x14ac:dyDescent="0.25">
      <c r="A1435">
        <v>2018</v>
      </c>
      <c r="B1435" t="s">
        <v>60</v>
      </c>
      <c r="C1435" t="s">
        <v>42</v>
      </c>
      <c r="D1435" s="1">
        <v>6320</v>
      </c>
      <c r="E1435" s="1">
        <v>36120</v>
      </c>
      <c r="F1435" s="2">
        <v>35627</v>
      </c>
    </row>
    <row r="1436" spans="1:6" x14ac:dyDescent="0.25">
      <c r="A1436">
        <v>2018</v>
      </c>
      <c r="B1436" t="s">
        <v>60</v>
      </c>
      <c r="C1436" t="s">
        <v>43</v>
      </c>
      <c r="D1436" s="1">
        <v>1954</v>
      </c>
      <c r="E1436" s="1">
        <v>8748</v>
      </c>
      <c r="F1436" s="2">
        <v>36288</v>
      </c>
    </row>
    <row r="1437" spans="1:6" x14ac:dyDescent="0.25">
      <c r="A1437">
        <v>2018</v>
      </c>
      <c r="B1437" t="s">
        <v>60</v>
      </c>
      <c r="C1437" t="s">
        <v>44</v>
      </c>
      <c r="D1437" s="1">
        <v>36204</v>
      </c>
      <c r="E1437" s="1">
        <v>145640</v>
      </c>
      <c r="F1437" s="2">
        <v>42804</v>
      </c>
    </row>
    <row r="1438" spans="1:6" x14ac:dyDescent="0.25">
      <c r="A1438">
        <v>2018</v>
      </c>
      <c r="B1438" t="s">
        <v>60</v>
      </c>
      <c r="C1438" t="s">
        <v>45</v>
      </c>
      <c r="D1438" s="1">
        <v>19893</v>
      </c>
      <c r="E1438" s="1">
        <v>99054</v>
      </c>
      <c r="F1438" s="2">
        <v>40310</v>
      </c>
    </row>
    <row r="1439" spans="1:6" x14ac:dyDescent="0.25">
      <c r="A1439">
        <v>2018</v>
      </c>
      <c r="B1439" t="s">
        <v>60</v>
      </c>
      <c r="C1439" t="s">
        <v>46</v>
      </c>
      <c r="D1439" s="1">
        <v>5536</v>
      </c>
      <c r="E1439" s="1">
        <v>19873</v>
      </c>
      <c r="F1439" s="2">
        <v>31425</v>
      </c>
    </row>
    <row r="1440" spans="1:6" x14ac:dyDescent="0.25">
      <c r="A1440">
        <v>2018</v>
      </c>
      <c r="B1440" t="s">
        <v>60</v>
      </c>
      <c r="C1440" t="s">
        <v>47</v>
      </c>
      <c r="D1440" s="1">
        <v>14009</v>
      </c>
      <c r="E1440" s="1">
        <v>84183</v>
      </c>
      <c r="F1440" s="2">
        <v>30593</v>
      </c>
    </row>
    <row r="1441" spans="1:6" x14ac:dyDescent="0.25">
      <c r="A1441">
        <v>2018</v>
      </c>
      <c r="B1441" t="s">
        <v>60</v>
      </c>
      <c r="C1441" t="s">
        <v>48</v>
      </c>
      <c r="D1441" s="1">
        <v>1664</v>
      </c>
      <c r="E1441" s="1">
        <v>7261</v>
      </c>
      <c r="F1441" s="2">
        <v>37155</v>
      </c>
    </row>
    <row r="1442" spans="1:6" x14ac:dyDescent="0.25">
      <c r="A1442">
        <v>2017</v>
      </c>
      <c r="B1442" t="s">
        <v>55</v>
      </c>
      <c r="C1442" t="s">
        <v>1</v>
      </c>
      <c r="D1442" s="1">
        <v>1815</v>
      </c>
      <c r="E1442" s="1">
        <v>17999</v>
      </c>
      <c r="F1442" s="2">
        <v>52748</v>
      </c>
    </row>
    <row r="1443" spans="1:6" x14ac:dyDescent="0.25">
      <c r="A1443">
        <v>2017</v>
      </c>
      <c r="B1443" t="s">
        <v>55</v>
      </c>
      <c r="C1443" t="s">
        <v>2</v>
      </c>
      <c r="D1443" s="1">
        <v>1257</v>
      </c>
      <c r="E1443" s="1">
        <v>37216</v>
      </c>
      <c r="F1443" s="2">
        <v>47116</v>
      </c>
    </row>
    <row r="1444" spans="1:6" x14ac:dyDescent="0.25">
      <c r="A1444">
        <v>2017</v>
      </c>
      <c r="B1444" t="s">
        <v>55</v>
      </c>
      <c r="C1444" t="s">
        <v>3</v>
      </c>
      <c r="D1444" s="1">
        <v>2551</v>
      </c>
      <c r="E1444" s="1">
        <v>16476</v>
      </c>
      <c r="F1444" s="2">
        <v>46191</v>
      </c>
    </row>
    <row r="1445" spans="1:6" x14ac:dyDescent="0.25">
      <c r="A1445">
        <v>2017</v>
      </c>
      <c r="B1445" t="s">
        <v>55</v>
      </c>
      <c r="C1445" t="s">
        <v>4</v>
      </c>
      <c r="D1445" s="1">
        <v>17021</v>
      </c>
      <c r="E1445" s="1">
        <v>441460</v>
      </c>
      <c r="F1445" s="2">
        <v>37249</v>
      </c>
    </row>
    <row r="1446" spans="1:6" x14ac:dyDescent="0.25">
      <c r="A1446">
        <v>2017</v>
      </c>
      <c r="B1446" t="s">
        <v>55</v>
      </c>
      <c r="C1446" t="s">
        <v>5</v>
      </c>
      <c r="D1446" s="1">
        <v>3202</v>
      </c>
      <c r="E1446" s="1">
        <v>43394</v>
      </c>
      <c r="F1446" s="2">
        <v>84161</v>
      </c>
    </row>
    <row r="1447" spans="1:6" x14ac:dyDescent="0.25">
      <c r="A1447">
        <v>2017</v>
      </c>
      <c r="B1447" t="s">
        <v>55</v>
      </c>
      <c r="C1447" t="s">
        <v>6</v>
      </c>
      <c r="D1447">
        <v>433</v>
      </c>
      <c r="E1447" s="1">
        <v>5305</v>
      </c>
      <c r="F1447" s="2">
        <v>40017</v>
      </c>
    </row>
    <row r="1448" spans="1:6" x14ac:dyDescent="0.25">
      <c r="A1448">
        <v>2017</v>
      </c>
      <c r="B1448" t="s">
        <v>55</v>
      </c>
      <c r="C1448" t="s">
        <v>7</v>
      </c>
      <c r="D1448">
        <v>177</v>
      </c>
      <c r="E1448" s="1">
        <v>1538</v>
      </c>
      <c r="F1448" s="2">
        <v>39651</v>
      </c>
    </row>
    <row r="1449" spans="1:6" x14ac:dyDescent="0.25">
      <c r="A1449">
        <v>2017</v>
      </c>
      <c r="B1449" t="s">
        <v>55</v>
      </c>
      <c r="C1449" t="s">
        <v>8</v>
      </c>
      <c r="D1449" s="1">
        <v>5285</v>
      </c>
      <c r="E1449" s="1">
        <v>75471</v>
      </c>
      <c r="F1449" s="2">
        <v>32773</v>
      </c>
    </row>
    <row r="1450" spans="1:6" x14ac:dyDescent="0.25">
      <c r="A1450">
        <v>2017</v>
      </c>
      <c r="B1450" t="s">
        <v>55</v>
      </c>
      <c r="C1450" t="s">
        <v>9</v>
      </c>
      <c r="D1450" s="1">
        <v>2594</v>
      </c>
      <c r="E1450" s="1">
        <v>29299</v>
      </c>
      <c r="F1450" s="2">
        <v>41048</v>
      </c>
    </row>
    <row r="1451" spans="1:6" x14ac:dyDescent="0.25">
      <c r="A1451">
        <v>2017</v>
      </c>
      <c r="B1451" t="s">
        <v>55</v>
      </c>
      <c r="C1451" t="s">
        <v>10</v>
      </c>
      <c r="D1451" s="1">
        <v>2448</v>
      </c>
      <c r="E1451" s="1">
        <v>26790</v>
      </c>
      <c r="F1451" s="2">
        <v>38417</v>
      </c>
    </row>
    <row r="1452" spans="1:6" x14ac:dyDescent="0.25">
      <c r="A1452">
        <v>2017</v>
      </c>
      <c r="B1452" t="s">
        <v>55</v>
      </c>
      <c r="C1452" t="s">
        <v>11</v>
      </c>
      <c r="D1452" s="1">
        <v>2730</v>
      </c>
      <c r="E1452" s="1">
        <v>26665</v>
      </c>
      <c r="F1452" s="2">
        <v>48549</v>
      </c>
    </row>
    <row r="1453" spans="1:6" x14ac:dyDescent="0.25">
      <c r="A1453">
        <v>2017</v>
      </c>
      <c r="B1453" t="s">
        <v>55</v>
      </c>
      <c r="C1453" t="s">
        <v>12</v>
      </c>
      <c r="D1453" s="1">
        <v>2183</v>
      </c>
      <c r="E1453" s="1">
        <v>21072</v>
      </c>
      <c r="F1453" s="2">
        <v>47269</v>
      </c>
    </row>
    <row r="1454" spans="1:6" x14ac:dyDescent="0.25">
      <c r="A1454">
        <v>2017</v>
      </c>
      <c r="B1454" t="s">
        <v>55</v>
      </c>
      <c r="C1454" t="s">
        <v>13</v>
      </c>
      <c r="D1454" s="1">
        <v>2766</v>
      </c>
      <c r="E1454" s="1">
        <v>22503</v>
      </c>
      <c r="F1454" s="2">
        <v>41388</v>
      </c>
    </row>
    <row r="1455" spans="1:6" x14ac:dyDescent="0.25">
      <c r="A1455">
        <v>2017</v>
      </c>
      <c r="B1455" t="s">
        <v>55</v>
      </c>
      <c r="C1455" t="s">
        <v>14</v>
      </c>
      <c r="D1455" s="1">
        <v>2686</v>
      </c>
      <c r="E1455" s="1">
        <v>19024</v>
      </c>
      <c r="F1455" s="2">
        <v>45105</v>
      </c>
    </row>
    <row r="1456" spans="1:6" x14ac:dyDescent="0.25">
      <c r="A1456">
        <v>2017</v>
      </c>
      <c r="B1456" t="s">
        <v>55</v>
      </c>
      <c r="C1456" t="s">
        <v>15</v>
      </c>
      <c r="D1456" s="1">
        <v>1584</v>
      </c>
      <c r="E1456" s="1">
        <v>18306</v>
      </c>
      <c r="F1456" s="2">
        <v>54943</v>
      </c>
    </row>
    <row r="1457" spans="1:6" x14ac:dyDescent="0.25">
      <c r="A1457">
        <v>2017</v>
      </c>
      <c r="B1457" t="s">
        <v>55</v>
      </c>
      <c r="C1457" t="s">
        <v>16</v>
      </c>
      <c r="D1457" s="1">
        <v>3082</v>
      </c>
      <c r="E1457" s="1">
        <v>42251</v>
      </c>
      <c r="F1457" s="2">
        <v>80128</v>
      </c>
    </row>
    <row r="1458" spans="1:6" x14ac:dyDescent="0.25">
      <c r="A1458">
        <v>2017</v>
      </c>
      <c r="B1458" t="s">
        <v>55</v>
      </c>
      <c r="C1458" t="s">
        <v>17</v>
      </c>
      <c r="D1458" s="1">
        <v>1370</v>
      </c>
      <c r="E1458" s="1">
        <v>6817</v>
      </c>
      <c r="F1458" s="2">
        <v>40118</v>
      </c>
    </row>
    <row r="1459" spans="1:6" x14ac:dyDescent="0.25">
      <c r="A1459">
        <v>2017</v>
      </c>
      <c r="B1459" t="s">
        <v>55</v>
      </c>
      <c r="C1459" t="s">
        <v>18</v>
      </c>
      <c r="D1459">
        <v>723</v>
      </c>
      <c r="E1459" s="1">
        <v>6432</v>
      </c>
      <c r="F1459" s="2">
        <v>42478</v>
      </c>
    </row>
    <row r="1460" spans="1:6" x14ac:dyDescent="0.25">
      <c r="A1460">
        <v>2017</v>
      </c>
      <c r="B1460" t="s">
        <v>55</v>
      </c>
      <c r="C1460" t="s">
        <v>19</v>
      </c>
      <c r="D1460" s="1">
        <v>1030</v>
      </c>
      <c r="E1460" s="1">
        <v>9290</v>
      </c>
      <c r="F1460" s="2">
        <v>61286</v>
      </c>
    </row>
    <row r="1461" spans="1:6" x14ac:dyDescent="0.25">
      <c r="A1461">
        <v>2017</v>
      </c>
      <c r="B1461" t="s">
        <v>55</v>
      </c>
      <c r="C1461" t="s">
        <v>20</v>
      </c>
      <c r="D1461" s="1">
        <v>3203</v>
      </c>
      <c r="E1461" s="1">
        <v>36801</v>
      </c>
      <c r="F1461" s="2">
        <v>38160</v>
      </c>
    </row>
    <row r="1462" spans="1:6" x14ac:dyDescent="0.25">
      <c r="A1462">
        <v>2017</v>
      </c>
      <c r="B1462" t="s">
        <v>55</v>
      </c>
      <c r="C1462" t="s">
        <v>21</v>
      </c>
      <c r="D1462" s="1">
        <v>2992</v>
      </c>
      <c r="E1462" s="1">
        <v>27804</v>
      </c>
      <c r="F1462" s="2">
        <v>47599</v>
      </c>
    </row>
    <row r="1463" spans="1:6" x14ac:dyDescent="0.25">
      <c r="A1463">
        <v>2017</v>
      </c>
      <c r="B1463" t="s">
        <v>55</v>
      </c>
      <c r="C1463" t="s">
        <v>22</v>
      </c>
      <c r="D1463" s="1">
        <v>2168</v>
      </c>
      <c r="E1463" s="1">
        <v>16360</v>
      </c>
      <c r="F1463" s="2">
        <v>45681</v>
      </c>
    </row>
    <row r="1464" spans="1:6" x14ac:dyDescent="0.25">
      <c r="A1464">
        <v>2017</v>
      </c>
      <c r="B1464" t="s">
        <v>55</v>
      </c>
      <c r="C1464" t="s">
        <v>23</v>
      </c>
      <c r="D1464" s="1">
        <v>1950</v>
      </c>
      <c r="E1464" s="1">
        <v>16365</v>
      </c>
      <c r="F1464" s="2">
        <v>42894</v>
      </c>
    </row>
    <row r="1465" spans="1:6" x14ac:dyDescent="0.25">
      <c r="A1465">
        <v>2017</v>
      </c>
      <c r="B1465" t="s">
        <v>55</v>
      </c>
      <c r="C1465" t="s">
        <v>24</v>
      </c>
      <c r="D1465" s="1">
        <v>1753</v>
      </c>
      <c r="E1465" s="1">
        <v>11976</v>
      </c>
      <c r="F1465" s="2">
        <v>64781</v>
      </c>
    </row>
    <row r="1466" spans="1:6" x14ac:dyDescent="0.25">
      <c r="A1466">
        <v>2017</v>
      </c>
      <c r="B1466" t="s">
        <v>55</v>
      </c>
      <c r="C1466" t="s">
        <v>25</v>
      </c>
      <c r="D1466" s="1">
        <v>2337</v>
      </c>
      <c r="E1466" s="1">
        <v>15500</v>
      </c>
      <c r="F1466" s="2">
        <v>39544</v>
      </c>
    </row>
    <row r="1467" spans="1:6" x14ac:dyDescent="0.25">
      <c r="A1467">
        <v>2017</v>
      </c>
      <c r="B1467" t="s">
        <v>55</v>
      </c>
      <c r="C1467" t="s">
        <v>26</v>
      </c>
      <c r="D1467">
        <v>612</v>
      </c>
      <c r="E1467" s="1">
        <v>17902</v>
      </c>
      <c r="F1467" s="2">
        <v>82999</v>
      </c>
    </row>
    <row r="1468" spans="1:6" x14ac:dyDescent="0.25">
      <c r="A1468">
        <v>2017</v>
      </c>
      <c r="B1468" t="s">
        <v>55</v>
      </c>
      <c r="C1468" t="s">
        <v>27</v>
      </c>
      <c r="D1468">
        <v>350</v>
      </c>
      <c r="E1468" s="1">
        <v>2556</v>
      </c>
      <c r="F1468" s="2">
        <v>41972</v>
      </c>
    </row>
    <row r="1469" spans="1:6" x14ac:dyDescent="0.25">
      <c r="A1469">
        <v>2017</v>
      </c>
      <c r="B1469" t="s">
        <v>55</v>
      </c>
      <c r="C1469" t="s">
        <v>28</v>
      </c>
      <c r="D1469" s="1">
        <v>1018</v>
      </c>
      <c r="E1469" s="1">
        <v>12853</v>
      </c>
      <c r="F1469" s="2">
        <v>37279</v>
      </c>
    </row>
    <row r="1470" spans="1:6" x14ac:dyDescent="0.25">
      <c r="A1470">
        <v>2017</v>
      </c>
      <c r="B1470" t="s">
        <v>55</v>
      </c>
      <c r="C1470" t="s">
        <v>29</v>
      </c>
      <c r="D1470" s="1">
        <v>1991</v>
      </c>
      <c r="E1470" s="1">
        <v>32275</v>
      </c>
      <c r="F1470" s="2">
        <v>59989</v>
      </c>
    </row>
    <row r="1471" spans="1:6" x14ac:dyDescent="0.25">
      <c r="A1471">
        <v>2017</v>
      </c>
      <c r="B1471" t="s">
        <v>55</v>
      </c>
      <c r="C1471" t="s">
        <v>30</v>
      </c>
      <c r="D1471" s="1">
        <v>3023</v>
      </c>
      <c r="E1471" s="1">
        <v>30834</v>
      </c>
      <c r="F1471" s="2">
        <v>39487</v>
      </c>
    </row>
    <row r="1472" spans="1:6" x14ac:dyDescent="0.25">
      <c r="A1472">
        <v>2017</v>
      </c>
      <c r="B1472" t="s">
        <v>55</v>
      </c>
      <c r="C1472" t="s">
        <v>31</v>
      </c>
      <c r="D1472" s="1">
        <v>3306</v>
      </c>
      <c r="E1472" s="1">
        <v>30981</v>
      </c>
      <c r="F1472" s="2">
        <v>37636</v>
      </c>
    </row>
    <row r="1473" spans="1:6" x14ac:dyDescent="0.25">
      <c r="A1473">
        <v>2017</v>
      </c>
      <c r="B1473" t="s">
        <v>55</v>
      </c>
      <c r="C1473" t="s">
        <v>32</v>
      </c>
      <c r="D1473" s="1">
        <v>1771</v>
      </c>
      <c r="E1473" s="1">
        <v>22394</v>
      </c>
      <c r="F1473" s="2">
        <v>89578</v>
      </c>
    </row>
    <row r="1474" spans="1:6" x14ac:dyDescent="0.25">
      <c r="A1474">
        <v>2017</v>
      </c>
      <c r="B1474" t="s">
        <v>55</v>
      </c>
      <c r="C1474" t="s">
        <v>33</v>
      </c>
      <c r="D1474" s="1">
        <v>2483</v>
      </c>
      <c r="E1474" s="1">
        <v>27504</v>
      </c>
      <c r="F1474" s="2">
        <v>48849</v>
      </c>
    </row>
    <row r="1475" spans="1:6" x14ac:dyDescent="0.25">
      <c r="A1475">
        <v>2017</v>
      </c>
      <c r="B1475" t="s">
        <v>55</v>
      </c>
      <c r="C1475" t="s">
        <v>34</v>
      </c>
      <c r="D1475" s="1">
        <v>4333</v>
      </c>
      <c r="E1475" s="1">
        <v>58716</v>
      </c>
      <c r="F1475" s="2">
        <v>88899</v>
      </c>
    </row>
    <row r="1476" spans="1:6" x14ac:dyDescent="0.25">
      <c r="A1476">
        <v>2017</v>
      </c>
      <c r="B1476" t="s">
        <v>55</v>
      </c>
      <c r="C1476" t="s">
        <v>35</v>
      </c>
      <c r="D1476" s="1">
        <v>4453</v>
      </c>
      <c r="E1476" s="1">
        <v>52439</v>
      </c>
      <c r="F1476" s="2">
        <v>35362</v>
      </c>
    </row>
    <row r="1477" spans="1:6" x14ac:dyDescent="0.25">
      <c r="A1477">
        <v>2017</v>
      </c>
      <c r="B1477" t="s">
        <v>55</v>
      </c>
      <c r="C1477" t="s">
        <v>36</v>
      </c>
      <c r="D1477" s="1">
        <v>3498</v>
      </c>
      <c r="E1477" s="1">
        <v>50197</v>
      </c>
      <c r="F1477" s="2">
        <v>63021</v>
      </c>
    </row>
    <row r="1478" spans="1:6" x14ac:dyDescent="0.25">
      <c r="A1478">
        <v>2017</v>
      </c>
      <c r="B1478" t="s">
        <v>55</v>
      </c>
      <c r="C1478" t="s">
        <v>38</v>
      </c>
      <c r="D1478" s="1">
        <v>1230</v>
      </c>
      <c r="E1478" s="1">
        <v>12432</v>
      </c>
      <c r="F1478" s="2">
        <v>40520</v>
      </c>
    </row>
    <row r="1479" spans="1:6" x14ac:dyDescent="0.25">
      <c r="A1479">
        <v>2017</v>
      </c>
      <c r="B1479" t="s">
        <v>55</v>
      </c>
      <c r="C1479" t="s">
        <v>39</v>
      </c>
      <c r="D1479" s="1">
        <v>1026</v>
      </c>
      <c r="E1479" s="1">
        <v>6646</v>
      </c>
      <c r="F1479" s="2">
        <v>41459</v>
      </c>
    </row>
    <row r="1480" spans="1:6" x14ac:dyDescent="0.25">
      <c r="A1480">
        <v>2017</v>
      </c>
      <c r="B1480" t="s">
        <v>55</v>
      </c>
      <c r="C1480" t="s">
        <v>40</v>
      </c>
      <c r="D1480" s="1">
        <v>1071</v>
      </c>
      <c r="E1480" s="1">
        <v>10750</v>
      </c>
      <c r="F1480" s="2">
        <v>43908</v>
      </c>
    </row>
    <row r="1481" spans="1:6" x14ac:dyDescent="0.25">
      <c r="A1481">
        <v>2017</v>
      </c>
      <c r="B1481" t="s">
        <v>55</v>
      </c>
      <c r="C1481" t="s">
        <v>41</v>
      </c>
      <c r="D1481" s="1">
        <v>19580</v>
      </c>
      <c r="E1481" s="1">
        <v>281110</v>
      </c>
      <c r="F1481" s="2">
        <v>107415</v>
      </c>
    </row>
    <row r="1482" spans="1:6" x14ac:dyDescent="0.25">
      <c r="A1482">
        <v>2017</v>
      </c>
      <c r="B1482" t="s">
        <v>55</v>
      </c>
      <c r="C1482" t="s">
        <v>42</v>
      </c>
      <c r="D1482" s="1">
        <v>1034</v>
      </c>
      <c r="E1482" s="1">
        <v>14217</v>
      </c>
      <c r="F1482" s="2">
        <v>59120</v>
      </c>
    </row>
    <row r="1483" spans="1:6" x14ac:dyDescent="0.25">
      <c r="A1483">
        <v>2017</v>
      </c>
      <c r="B1483" t="s">
        <v>55</v>
      </c>
      <c r="C1483" t="s">
        <v>43</v>
      </c>
      <c r="D1483">
        <v>551</v>
      </c>
      <c r="E1483" s="1">
        <v>3901</v>
      </c>
      <c r="F1483" s="2">
        <v>37223</v>
      </c>
    </row>
    <row r="1484" spans="1:6" x14ac:dyDescent="0.25">
      <c r="A1484">
        <v>2017</v>
      </c>
      <c r="B1484" t="s">
        <v>55</v>
      </c>
      <c r="C1484" t="s">
        <v>44</v>
      </c>
      <c r="D1484" s="1">
        <v>2061</v>
      </c>
      <c r="E1484" s="1">
        <v>19558</v>
      </c>
      <c r="F1484" s="2">
        <v>44371</v>
      </c>
    </row>
    <row r="1485" spans="1:6" x14ac:dyDescent="0.25">
      <c r="A1485">
        <v>2017</v>
      </c>
      <c r="B1485" t="s">
        <v>55</v>
      </c>
      <c r="C1485" t="s">
        <v>45</v>
      </c>
      <c r="D1485" s="1">
        <v>7493</v>
      </c>
      <c r="E1485" s="1">
        <v>107674</v>
      </c>
      <c r="F1485" s="2">
        <v>32082</v>
      </c>
    </row>
    <row r="1486" spans="1:6" x14ac:dyDescent="0.25">
      <c r="A1486">
        <v>2017</v>
      </c>
      <c r="B1486" t="s">
        <v>55</v>
      </c>
      <c r="C1486" t="s">
        <v>46</v>
      </c>
      <c r="D1486" s="1">
        <v>1221</v>
      </c>
      <c r="E1486" s="1">
        <v>22793</v>
      </c>
      <c r="F1486" s="2">
        <v>76848</v>
      </c>
    </row>
    <row r="1487" spans="1:6" x14ac:dyDescent="0.25">
      <c r="A1487">
        <v>2017</v>
      </c>
      <c r="B1487" t="s">
        <v>55</v>
      </c>
      <c r="C1487" t="s">
        <v>47</v>
      </c>
      <c r="D1487" s="1">
        <v>2865</v>
      </c>
      <c r="E1487" s="1">
        <v>31986</v>
      </c>
      <c r="F1487" s="2">
        <v>37981</v>
      </c>
    </row>
    <row r="1488" spans="1:6" x14ac:dyDescent="0.25">
      <c r="A1488">
        <v>2017</v>
      </c>
      <c r="B1488" t="s">
        <v>55</v>
      </c>
      <c r="C1488" t="s">
        <v>48</v>
      </c>
      <c r="D1488" s="1">
        <v>1442</v>
      </c>
      <c r="E1488" s="1">
        <v>22390</v>
      </c>
      <c r="F1488" s="2">
        <v>81163</v>
      </c>
    </row>
    <row r="1489" spans="1:6" x14ac:dyDescent="0.25">
      <c r="A1489">
        <v>2017</v>
      </c>
      <c r="B1489" t="s">
        <v>51</v>
      </c>
      <c r="C1489" t="s">
        <v>1</v>
      </c>
      <c r="D1489" s="1">
        <v>9645</v>
      </c>
      <c r="E1489" s="1">
        <v>85262</v>
      </c>
      <c r="F1489" s="2">
        <v>52230</v>
      </c>
    </row>
    <row r="1490" spans="1:6" x14ac:dyDescent="0.25">
      <c r="A1490">
        <v>2017</v>
      </c>
      <c r="B1490" t="s">
        <v>51</v>
      </c>
      <c r="C1490" t="s">
        <v>2</v>
      </c>
      <c r="D1490" s="1">
        <v>11368</v>
      </c>
      <c r="E1490" s="1">
        <v>144747</v>
      </c>
      <c r="F1490" s="2">
        <v>53440</v>
      </c>
    </row>
    <row r="1491" spans="1:6" x14ac:dyDescent="0.25">
      <c r="A1491">
        <v>2017</v>
      </c>
      <c r="B1491" t="s">
        <v>51</v>
      </c>
      <c r="C1491" t="s">
        <v>3</v>
      </c>
      <c r="D1491" s="1">
        <v>6817</v>
      </c>
      <c r="E1491" s="1">
        <v>51130</v>
      </c>
      <c r="F1491" s="2">
        <v>47283</v>
      </c>
    </row>
    <row r="1492" spans="1:6" x14ac:dyDescent="0.25">
      <c r="A1492">
        <v>2017</v>
      </c>
      <c r="B1492" t="s">
        <v>51</v>
      </c>
      <c r="C1492" t="s">
        <v>4</v>
      </c>
      <c r="D1492" s="1">
        <v>72972</v>
      </c>
      <c r="E1492" s="1">
        <v>805942</v>
      </c>
      <c r="F1492" s="2">
        <v>67561</v>
      </c>
    </row>
    <row r="1493" spans="1:6" x14ac:dyDescent="0.25">
      <c r="A1493">
        <v>2017</v>
      </c>
      <c r="B1493" t="s">
        <v>51</v>
      </c>
      <c r="C1493" t="s">
        <v>5</v>
      </c>
      <c r="D1493" s="1">
        <v>19243</v>
      </c>
      <c r="E1493" s="1">
        <v>163473</v>
      </c>
      <c r="F1493" s="2">
        <v>59444</v>
      </c>
    </row>
    <row r="1494" spans="1:6" x14ac:dyDescent="0.25">
      <c r="A1494">
        <v>2017</v>
      </c>
      <c r="B1494" t="s">
        <v>51</v>
      </c>
      <c r="C1494" t="s">
        <v>6</v>
      </c>
      <c r="D1494" s="1">
        <v>9351</v>
      </c>
      <c r="E1494" s="1">
        <v>58327</v>
      </c>
      <c r="F1494" s="2">
        <v>68641</v>
      </c>
    </row>
    <row r="1495" spans="1:6" x14ac:dyDescent="0.25">
      <c r="A1495">
        <v>2017</v>
      </c>
      <c r="B1495" t="s">
        <v>51</v>
      </c>
      <c r="C1495" t="s">
        <v>7</v>
      </c>
      <c r="D1495" s="1">
        <v>2777</v>
      </c>
      <c r="E1495" s="1">
        <v>21591</v>
      </c>
      <c r="F1495" s="2">
        <v>59040</v>
      </c>
    </row>
    <row r="1496" spans="1:6" x14ac:dyDescent="0.25">
      <c r="A1496">
        <v>2017</v>
      </c>
      <c r="B1496" t="s">
        <v>51</v>
      </c>
      <c r="C1496" t="s">
        <v>8</v>
      </c>
      <c r="D1496" s="1">
        <v>67384</v>
      </c>
      <c r="E1496" s="1">
        <v>503704</v>
      </c>
      <c r="F1496" s="2">
        <v>49256</v>
      </c>
    </row>
    <row r="1497" spans="1:6" x14ac:dyDescent="0.25">
      <c r="A1497">
        <v>2017</v>
      </c>
      <c r="B1497" t="s">
        <v>51</v>
      </c>
      <c r="C1497" t="s">
        <v>9</v>
      </c>
      <c r="D1497" s="1">
        <v>20135</v>
      </c>
      <c r="E1497" s="1">
        <v>182259</v>
      </c>
      <c r="F1497" s="2">
        <v>58213</v>
      </c>
    </row>
    <row r="1498" spans="1:6" x14ac:dyDescent="0.25">
      <c r="A1498">
        <v>2017</v>
      </c>
      <c r="B1498" t="s">
        <v>51</v>
      </c>
      <c r="C1498" t="s">
        <v>10</v>
      </c>
      <c r="D1498" s="1">
        <v>7660</v>
      </c>
      <c r="E1498" s="1">
        <v>42668</v>
      </c>
      <c r="F1498" s="2">
        <v>42865</v>
      </c>
    </row>
    <row r="1499" spans="1:6" x14ac:dyDescent="0.25">
      <c r="A1499">
        <v>2017</v>
      </c>
      <c r="B1499" t="s">
        <v>51</v>
      </c>
      <c r="C1499" t="s">
        <v>11</v>
      </c>
      <c r="D1499" s="1">
        <v>31422</v>
      </c>
      <c r="E1499" s="1">
        <v>220019</v>
      </c>
      <c r="F1499" s="2">
        <v>70893</v>
      </c>
    </row>
    <row r="1500" spans="1:6" x14ac:dyDescent="0.25">
      <c r="A1500">
        <v>2017</v>
      </c>
      <c r="B1500" t="s">
        <v>51</v>
      </c>
      <c r="C1500" t="s">
        <v>12</v>
      </c>
      <c r="D1500" s="1">
        <v>14839</v>
      </c>
      <c r="E1500" s="1">
        <v>138040</v>
      </c>
      <c r="F1500" s="2">
        <v>57099</v>
      </c>
    </row>
    <row r="1501" spans="1:6" x14ac:dyDescent="0.25">
      <c r="A1501">
        <v>2017</v>
      </c>
      <c r="B1501" t="s">
        <v>51</v>
      </c>
      <c r="C1501" t="s">
        <v>13</v>
      </c>
      <c r="D1501" s="1">
        <v>9417</v>
      </c>
      <c r="E1501" s="1">
        <v>76086</v>
      </c>
      <c r="F1501" s="2">
        <v>55415</v>
      </c>
    </row>
    <row r="1502" spans="1:6" x14ac:dyDescent="0.25">
      <c r="A1502">
        <v>2017</v>
      </c>
      <c r="B1502" t="s">
        <v>51</v>
      </c>
      <c r="C1502" t="s">
        <v>14</v>
      </c>
      <c r="D1502" s="1">
        <v>7584</v>
      </c>
      <c r="E1502" s="1">
        <v>60238</v>
      </c>
      <c r="F1502" s="2">
        <v>52807</v>
      </c>
    </row>
    <row r="1503" spans="1:6" x14ac:dyDescent="0.25">
      <c r="A1503">
        <v>2017</v>
      </c>
      <c r="B1503" t="s">
        <v>51</v>
      </c>
      <c r="C1503" t="s">
        <v>15</v>
      </c>
      <c r="D1503" s="1">
        <v>9339</v>
      </c>
      <c r="E1503" s="1">
        <v>77332</v>
      </c>
      <c r="F1503" s="2">
        <v>53194</v>
      </c>
    </row>
    <row r="1504" spans="1:6" x14ac:dyDescent="0.25">
      <c r="A1504">
        <v>2017</v>
      </c>
      <c r="B1504" t="s">
        <v>51</v>
      </c>
      <c r="C1504" t="s">
        <v>16</v>
      </c>
      <c r="D1504" s="1">
        <v>10825</v>
      </c>
      <c r="E1504" s="1">
        <v>147021</v>
      </c>
      <c r="F1504" s="2">
        <v>61781</v>
      </c>
    </row>
    <row r="1505" spans="1:6" x14ac:dyDescent="0.25">
      <c r="A1505">
        <v>2017</v>
      </c>
      <c r="B1505" t="s">
        <v>51</v>
      </c>
      <c r="C1505" t="s">
        <v>17</v>
      </c>
      <c r="D1505" s="1">
        <v>5502</v>
      </c>
      <c r="E1505" s="1">
        <v>28253</v>
      </c>
      <c r="F1505" s="2">
        <v>47930</v>
      </c>
    </row>
    <row r="1506" spans="1:6" x14ac:dyDescent="0.25">
      <c r="A1506">
        <v>2017</v>
      </c>
      <c r="B1506" t="s">
        <v>51</v>
      </c>
      <c r="C1506" t="s">
        <v>18</v>
      </c>
      <c r="D1506" s="1">
        <v>16463</v>
      </c>
      <c r="E1506" s="1">
        <v>162140</v>
      </c>
      <c r="F1506" s="2">
        <v>65027</v>
      </c>
    </row>
    <row r="1507" spans="1:6" x14ac:dyDescent="0.25">
      <c r="A1507">
        <v>2017</v>
      </c>
      <c r="B1507" t="s">
        <v>51</v>
      </c>
      <c r="C1507" t="s">
        <v>19</v>
      </c>
      <c r="D1507" s="1">
        <v>21055</v>
      </c>
      <c r="E1507" s="1">
        <v>152131</v>
      </c>
      <c r="F1507" s="2">
        <v>75405</v>
      </c>
    </row>
    <row r="1508" spans="1:6" x14ac:dyDescent="0.25">
      <c r="A1508">
        <v>2017</v>
      </c>
      <c r="B1508" t="s">
        <v>51</v>
      </c>
      <c r="C1508" t="s">
        <v>20</v>
      </c>
      <c r="D1508" s="1">
        <v>19544</v>
      </c>
      <c r="E1508" s="1">
        <v>161903</v>
      </c>
      <c r="F1508" s="2">
        <v>61511</v>
      </c>
    </row>
    <row r="1509" spans="1:6" x14ac:dyDescent="0.25">
      <c r="A1509">
        <v>2017</v>
      </c>
      <c r="B1509" t="s">
        <v>51</v>
      </c>
      <c r="C1509" t="s">
        <v>21</v>
      </c>
      <c r="D1509" s="1">
        <v>15746</v>
      </c>
      <c r="E1509" s="1">
        <v>119642</v>
      </c>
      <c r="F1509" s="2">
        <v>65464</v>
      </c>
    </row>
    <row r="1510" spans="1:6" x14ac:dyDescent="0.25">
      <c r="A1510">
        <v>2017</v>
      </c>
      <c r="B1510" t="s">
        <v>51</v>
      </c>
      <c r="C1510" t="s">
        <v>22</v>
      </c>
      <c r="D1510" s="1">
        <v>5670</v>
      </c>
      <c r="E1510" s="1">
        <v>43467</v>
      </c>
      <c r="F1510" s="2">
        <v>48782</v>
      </c>
    </row>
    <row r="1511" spans="1:6" x14ac:dyDescent="0.25">
      <c r="A1511">
        <v>2017</v>
      </c>
      <c r="B1511" t="s">
        <v>51</v>
      </c>
      <c r="C1511" t="s">
        <v>23</v>
      </c>
      <c r="D1511" s="1">
        <v>15141</v>
      </c>
      <c r="E1511" s="1">
        <v>123034</v>
      </c>
      <c r="F1511" s="2">
        <v>57823</v>
      </c>
    </row>
    <row r="1512" spans="1:6" x14ac:dyDescent="0.25">
      <c r="A1512">
        <v>2017</v>
      </c>
      <c r="B1512" t="s">
        <v>51</v>
      </c>
      <c r="C1512" t="s">
        <v>24</v>
      </c>
      <c r="D1512" s="1">
        <v>6287</v>
      </c>
      <c r="E1512" s="1">
        <v>27712</v>
      </c>
      <c r="F1512" s="2">
        <v>50369</v>
      </c>
    </row>
    <row r="1513" spans="1:6" x14ac:dyDescent="0.25">
      <c r="A1513">
        <v>2017</v>
      </c>
      <c r="B1513" t="s">
        <v>51</v>
      </c>
      <c r="C1513" t="s">
        <v>25</v>
      </c>
      <c r="D1513" s="1">
        <v>7053</v>
      </c>
      <c r="E1513" s="1">
        <v>51174</v>
      </c>
      <c r="F1513" s="2">
        <v>49634</v>
      </c>
    </row>
    <row r="1514" spans="1:6" x14ac:dyDescent="0.25">
      <c r="A1514">
        <v>2017</v>
      </c>
      <c r="B1514" t="s">
        <v>51</v>
      </c>
      <c r="C1514" t="s">
        <v>26</v>
      </c>
      <c r="D1514" s="1">
        <v>5859</v>
      </c>
      <c r="E1514" s="1">
        <v>82998</v>
      </c>
      <c r="F1514" s="2">
        <v>58071</v>
      </c>
    </row>
    <row r="1515" spans="1:6" x14ac:dyDescent="0.25">
      <c r="A1515">
        <v>2017</v>
      </c>
      <c r="B1515" t="s">
        <v>51</v>
      </c>
      <c r="C1515" t="s">
        <v>27</v>
      </c>
      <c r="D1515" s="1">
        <v>4363</v>
      </c>
      <c r="E1515" s="1">
        <v>26466</v>
      </c>
      <c r="F1515" s="2">
        <v>61497</v>
      </c>
    </row>
    <row r="1516" spans="1:6" x14ac:dyDescent="0.25">
      <c r="A1516">
        <v>2017</v>
      </c>
      <c r="B1516" t="s">
        <v>51</v>
      </c>
      <c r="C1516" t="s">
        <v>28</v>
      </c>
      <c r="D1516" s="1">
        <v>21672</v>
      </c>
      <c r="E1516" s="1">
        <v>154907</v>
      </c>
      <c r="F1516" s="2">
        <v>71145</v>
      </c>
    </row>
    <row r="1517" spans="1:6" x14ac:dyDescent="0.25">
      <c r="A1517">
        <v>2017</v>
      </c>
      <c r="B1517" t="s">
        <v>51</v>
      </c>
      <c r="C1517" t="s">
        <v>29</v>
      </c>
      <c r="D1517" s="1">
        <v>5141</v>
      </c>
      <c r="E1517" s="1">
        <v>45511</v>
      </c>
      <c r="F1517" s="2">
        <v>46369</v>
      </c>
    </row>
    <row r="1518" spans="1:6" x14ac:dyDescent="0.25">
      <c r="A1518">
        <v>2017</v>
      </c>
      <c r="B1518" t="s">
        <v>51</v>
      </c>
      <c r="C1518" t="s">
        <v>30</v>
      </c>
      <c r="D1518" s="1">
        <v>50064</v>
      </c>
      <c r="E1518" s="1">
        <v>386615</v>
      </c>
      <c r="F1518" s="2">
        <v>71408</v>
      </c>
    </row>
    <row r="1519" spans="1:6" x14ac:dyDescent="0.25">
      <c r="A1519">
        <v>2017</v>
      </c>
      <c r="B1519" t="s">
        <v>51</v>
      </c>
      <c r="C1519" t="s">
        <v>31</v>
      </c>
      <c r="D1519" s="1">
        <v>26057</v>
      </c>
      <c r="E1519" s="1">
        <v>208662</v>
      </c>
      <c r="F1519" s="2">
        <v>52372</v>
      </c>
    </row>
    <row r="1520" spans="1:6" x14ac:dyDescent="0.25">
      <c r="A1520">
        <v>2017</v>
      </c>
      <c r="B1520" t="s">
        <v>51</v>
      </c>
      <c r="C1520" t="s">
        <v>32</v>
      </c>
      <c r="D1520" s="1">
        <v>4035</v>
      </c>
      <c r="E1520" s="1">
        <v>26732</v>
      </c>
      <c r="F1520" s="2">
        <v>63029</v>
      </c>
    </row>
    <row r="1521" spans="1:6" x14ac:dyDescent="0.25">
      <c r="A1521">
        <v>2017</v>
      </c>
      <c r="B1521" t="s">
        <v>51</v>
      </c>
      <c r="C1521" t="s">
        <v>33</v>
      </c>
      <c r="D1521" s="1">
        <v>23022</v>
      </c>
      <c r="E1521" s="1">
        <v>217025</v>
      </c>
      <c r="F1521" s="2">
        <v>60831</v>
      </c>
    </row>
    <row r="1522" spans="1:6" x14ac:dyDescent="0.25">
      <c r="A1522">
        <v>2017</v>
      </c>
      <c r="B1522" t="s">
        <v>51</v>
      </c>
      <c r="C1522" t="s">
        <v>34</v>
      </c>
      <c r="D1522" s="1">
        <v>9823</v>
      </c>
      <c r="E1522" s="1">
        <v>77247</v>
      </c>
      <c r="F1522" s="2">
        <v>50585</v>
      </c>
    </row>
    <row r="1523" spans="1:6" x14ac:dyDescent="0.25">
      <c r="A1523">
        <v>2017</v>
      </c>
      <c r="B1523" t="s">
        <v>51</v>
      </c>
      <c r="C1523" t="s">
        <v>35</v>
      </c>
      <c r="D1523" s="1">
        <v>13468</v>
      </c>
      <c r="E1523" s="1">
        <v>96991</v>
      </c>
      <c r="F1523" s="2">
        <v>57987</v>
      </c>
    </row>
    <row r="1524" spans="1:6" x14ac:dyDescent="0.25">
      <c r="A1524">
        <v>2017</v>
      </c>
      <c r="B1524" t="s">
        <v>51</v>
      </c>
      <c r="C1524" t="s">
        <v>36</v>
      </c>
      <c r="D1524" s="1">
        <v>28397</v>
      </c>
      <c r="E1524" s="1">
        <v>248932</v>
      </c>
      <c r="F1524" s="2">
        <v>64769</v>
      </c>
    </row>
    <row r="1525" spans="1:6" x14ac:dyDescent="0.25">
      <c r="A1525">
        <v>2017</v>
      </c>
      <c r="B1525" t="s">
        <v>51</v>
      </c>
      <c r="C1525" t="s">
        <v>38</v>
      </c>
      <c r="D1525" s="1">
        <v>11635</v>
      </c>
      <c r="E1525" s="1">
        <v>100817</v>
      </c>
      <c r="F1525" s="2">
        <v>53542</v>
      </c>
    </row>
    <row r="1526" spans="1:6" x14ac:dyDescent="0.25">
      <c r="A1526">
        <v>2017</v>
      </c>
      <c r="B1526" t="s">
        <v>51</v>
      </c>
      <c r="C1526" t="s">
        <v>39</v>
      </c>
      <c r="D1526" s="1">
        <v>3883</v>
      </c>
      <c r="E1526" s="1">
        <v>22351</v>
      </c>
      <c r="F1526" s="2">
        <v>47385</v>
      </c>
    </row>
    <row r="1527" spans="1:6" x14ac:dyDescent="0.25">
      <c r="A1527">
        <v>2017</v>
      </c>
      <c r="B1527" t="s">
        <v>51</v>
      </c>
      <c r="C1527" t="s">
        <v>40</v>
      </c>
      <c r="D1527" s="1">
        <v>11745</v>
      </c>
      <c r="E1527" s="1">
        <v>119968</v>
      </c>
      <c r="F1527" s="2">
        <v>56642</v>
      </c>
    </row>
    <row r="1528" spans="1:6" x14ac:dyDescent="0.25">
      <c r="A1528">
        <v>2017</v>
      </c>
      <c r="B1528" t="s">
        <v>51</v>
      </c>
      <c r="C1528" t="s">
        <v>41</v>
      </c>
      <c r="D1528" s="1">
        <v>49310</v>
      </c>
      <c r="E1528" s="1">
        <v>711119</v>
      </c>
      <c r="F1528" s="2">
        <v>63219</v>
      </c>
    </row>
    <row r="1529" spans="1:6" x14ac:dyDescent="0.25">
      <c r="A1529">
        <v>2017</v>
      </c>
      <c r="B1529" t="s">
        <v>51</v>
      </c>
      <c r="C1529" t="s">
        <v>42</v>
      </c>
      <c r="D1529" s="1">
        <v>10886</v>
      </c>
      <c r="E1529" s="1">
        <v>97495</v>
      </c>
      <c r="F1529" s="2">
        <v>49132</v>
      </c>
    </row>
    <row r="1530" spans="1:6" x14ac:dyDescent="0.25">
      <c r="A1530">
        <v>2017</v>
      </c>
      <c r="B1530" t="s">
        <v>51</v>
      </c>
      <c r="C1530" t="s">
        <v>43</v>
      </c>
      <c r="D1530" s="1">
        <v>2865</v>
      </c>
      <c r="E1530" s="1">
        <v>15187</v>
      </c>
      <c r="F1530" s="2">
        <v>50125</v>
      </c>
    </row>
    <row r="1531" spans="1:6" x14ac:dyDescent="0.25">
      <c r="A1531">
        <v>2017</v>
      </c>
      <c r="B1531" t="s">
        <v>51</v>
      </c>
      <c r="C1531" t="s">
        <v>44</v>
      </c>
      <c r="D1531" s="1">
        <v>21256</v>
      </c>
      <c r="E1531" s="1">
        <v>192576</v>
      </c>
      <c r="F1531" s="2">
        <v>56166</v>
      </c>
    </row>
    <row r="1532" spans="1:6" x14ac:dyDescent="0.25">
      <c r="A1532">
        <v>2017</v>
      </c>
      <c r="B1532" t="s">
        <v>51</v>
      </c>
      <c r="C1532" t="s">
        <v>45</v>
      </c>
      <c r="D1532" s="1">
        <v>25279</v>
      </c>
      <c r="E1532" s="1">
        <v>187247</v>
      </c>
      <c r="F1532" s="2">
        <v>61249</v>
      </c>
    </row>
    <row r="1533" spans="1:6" x14ac:dyDescent="0.25">
      <c r="A1533">
        <v>2017</v>
      </c>
      <c r="B1533" t="s">
        <v>51</v>
      </c>
      <c r="C1533" t="s">
        <v>46</v>
      </c>
      <c r="D1533" s="1">
        <v>4402</v>
      </c>
      <c r="E1533" s="1">
        <v>31522</v>
      </c>
      <c r="F1533" s="2">
        <v>57987</v>
      </c>
    </row>
    <row r="1534" spans="1:6" x14ac:dyDescent="0.25">
      <c r="A1534">
        <v>2017</v>
      </c>
      <c r="B1534" t="s">
        <v>51</v>
      </c>
      <c r="C1534" t="s">
        <v>47</v>
      </c>
      <c r="D1534" s="1">
        <v>14158</v>
      </c>
      <c r="E1534" s="1">
        <v>117226</v>
      </c>
      <c r="F1534" s="2">
        <v>60136</v>
      </c>
    </row>
    <row r="1535" spans="1:6" x14ac:dyDescent="0.25">
      <c r="A1535">
        <v>2017</v>
      </c>
      <c r="B1535" t="s">
        <v>51</v>
      </c>
      <c r="C1535" t="s">
        <v>48</v>
      </c>
      <c r="D1535" s="1">
        <v>3427</v>
      </c>
      <c r="E1535" s="1">
        <v>19573</v>
      </c>
      <c r="F1535" s="2">
        <v>50877</v>
      </c>
    </row>
    <row r="1536" spans="1:6" x14ac:dyDescent="0.25">
      <c r="A1536">
        <v>2017</v>
      </c>
      <c r="B1536" t="s">
        <v>52</v>
      </c>
      <c r="C1536" t="s">
        <v>1</v>
      </c>
      <c r="D1536" s="1">
        <v>5447</v>
      </c>
      <c r="E1536" s="1">
        <v>263487</v>
      </c>
      <c r="F1536" s="2">
        <v>55197</v>
      </c>
    </row>
    <row r="1537" spans="1:6" x14ac:dyDescent="0.25">
      <c r="A1537">
        <v>2017</v>
      </c>
      <c r="B1537" t="s">
        <v>52</v>
      </c>
      <c r="C1537" t="s">
        <v>2</v>
      </c>
      <c r="D1537" s="1">
        <v>4657</v>
      </c>
      <c r="E1537" s="1">
        <v>162399</v>
      </c>
      <c r="F1537" s="2">
        <v>73528</v>
      </c>
    </row>
    <row r="1538" spans="1:6" x14ac:dyDescent="0.25">
      <c r="A1538">
        <v>2017</v>
      </c>
      <c r="B1538" t="s">
        <v>52</v>
      </c>
      <c r="C1538" t="s">
        <v>3</v>
      </c>
      <c r="D1538" s="1">
        <v>2928</v>
      </c>
      <c r="E1538" s="1">
        <v>157305</v>
      </c>
      <c r="F1538" s="2">
        <v>46766</v>
      </c>
    </row>
    <row r="1539" spans="1:6" x14ac:dyDescent="0.25">
      <c r="A1539">
        <v>2017</v>
      </c>
      <c r="B1539" t="s">
        <v>52</v>
      </c>
      <c r="C1539" t="s">
        <v>4</v>
      </c>
      <c r="D1539" s="1">
        <v>42215</v>
      </c>
      <c r="E1539" s="1">
        <v>1303550</v>
      </c>
      <c r="F1539" s="2">
        <v>92246</v>
      </c>
    </row>
    <row r="1540" spans="1:6" x14ac:dyDescent="0.25">
      <c r="A1540">
        <v>2017</v>
      </c>
      <c r="B1540" t="s">
        <v>52</v>
      </c>
      <c r="C1540" t="s">
        <v>5</v>
      </c>
      <c r="D1540" s="1">
        <v>5750</v>
      </c>
      <c r="E1540" s="1">
        <v>144067</v>
      </c>
      <c r="F1540" s="2">
        <v>69446</v>
      </c>
    </row>
    <row r="1541" spans="1:6" x14ac:dyDescent="0.25">
      <c r="A1541">
        <v>2017</v>
      </c>
      <c r="B1541" t="s">
        <v>52</v>
      </c>
      <c r="C1541" t="s">
        <v>6</v>
      </c>
      <c r="D1541" s="1">
        <v>4460</v>
      </c>
      <c r="E1541" s="1">
        <v>158891</v>
      </c>
      <c r="F1541" s="2">
        <v>81864</v>
      </c>
    </row>
    <row r="1542" spans="1:6" x14ac:dyDescent="0.25">
      <c r="A1542">
        <v>2017</v>
      </c>
      <c r="B1542" t="s">
        <v>52</v>
      </c>
      <c r="C1542" t="s">
        <v>7</v>
      </c>
      <c r="D1542">
        <v>688</v>
      </c>
      <c r="E1542" s="1">
        <v>25928</v>
      </c>
      <c r="F1542" s="2">
        <v>62417</v>
      </c>
    </row>
    <row r="1543" spans="1:6" x14ac:dyDescent="0.25">
      <c r="A1543">
        <v>2017</v>
      </c>
      <c r="B1543" t="s">
        <v>52</v>
      </c>
      <c r="C1543" t="s">
        <v>8</v>
      </c>
      <c r="D1543" s="1">
        <v>20513</v>
      </c>
      <c r="E1543" s="1">
        <v>363137</v>
      </c>
      <c r="F1543" s="2">
        <v>59389</v>
      </c>
    </row>
    <row r="1544" spans="1:6" x14ac:dyDescent="0.25">
      <c r="A1544">
        <v>2017</v>
      </c>
      <c r="B1544" t="s">
        <v>52</v>
      </c>
      <c r="C1544" t="s">
        <v>9</v>
      </c>
      <c r="D1544" s="1">
        <v>9745</v>
      </c>
      <c r="E1544" s="1">
        <v>395916</v>
      </c>
      <c r="F1544" s="2">
        <v>57889</v>
      </c>
    </row>
    <row r="1545" spans="1:6" x14ac:dyDescent="0.25">
      <c r="A1545">
        <v>2017</v>
      </c>
      <c r="B1545" t="s">
        <v>52</v>
      </c>
      <c r="C1545" t="s">
        <v>10</v>
      </c>
      <c r="D1545" s="1">
        <v>2750</v>
      </c>
      <c r="E1545" s="1">
        <v>66056</v>
      </c>
      <c r="F1545" s="2">
        <v>61543</v>
      </c>
    </row>
    <row r="1546" spans="1:6" x14ac:dyDescent="0.25">
      <c r="A1546">
        <v>2017</v>
      </c>
      <c r="B1546" t="s">
        <v>52</v>
      </c>
      <c r="C1546" t="s">
        <v>11</v>
      </c>
      <c r="D1546" s="1">
        <v>17979</v>
      </c>
      <c r="E1546" s="1">
        <v>574692</v>
      </c>
      <c r="F1546" s="2">
        <v>70174</v>
      </c>
    </row>
    <row r="1547" spans="1:6" x14ac:dyDescent="0.25">
      <c r="A1547">
        <v>2017</v>
      </c>
      <c r="B1547" t="s">
        <v>52</v>
      </c>
      <c r="C1547" t="s">
        <v>12</v>
      </c>
      <c r="D1547" s="1">
        <v>8554</v>
      </c>
      <c r="E1547" s="1">
        <v>531312</v>
      </c>
      <c r="F1547" s="2">
        <v>61118</v>
      </c>
    </row>
    <row r="1548" spans="1:6" x14ac:dyDescent="0.25">
      <c r="A1548">
        <v>2017</v>
      </c>
      <c r="B1548" t="s">
        <v>52</v>
      </c>
      <c r="C1548" t="s">
        <v>13</v>
      </c>
      <c r="D1548" s="1">
        <v>4125</v>
      </c>
      <c r="E1548" s="1">
        <v>215910</v>
      </c>
      <c r="F1548" s="2">
        <v>58617</v>
      </c>
    </row>
    <row r="1549" spans="1:6" x14ac:dyDescent="0.25">
      <c r="A1549">
        <v>2017</v>
      </c>
      <c r="B1549" t="s">
        <v>52</v>
      </c>
      <c r="C1549" t="s">
        <v>14</v>
      </c>
      <c r="D1549" s="1">
        <v>3164</v>
      </c>
      <c r="E1549" s="1">
        <v>161517</v>
      </c>
      <c r="F1549" s="2">
        <v>57532</v>
      </c>
    </row>
    <row r="1550" spans="1:6" x14ac:dyDescent="0.25">
      <c r="A1550">
        <v>2017</v>
      </c>
      <c r="B1550" t="s">
        <v>52</v>
      </c>
      <c r="C1550" t="s">
        <v>15</v>
      </c>
      <c r="D1550" s="1">
        <v>4368</v>
      </c>
      <c r="E1550" s="1">
        <v>250180</v>
      </c>
      <c r="F1550" s="2">
        <v>58143</v>
      </c>
    </row>
    <row r="1551" spans="1:6" x14ac:dyDescent="0.25">
      <c r="A1551">
        <v>2017</v>
      </c>
      <c r="B1551" t="s">
        <v>52</v>
      </c>
      <c r="C1551" t="s">
        <v>16</v>
      </c>
      <c r="D1551" s="1">
        <v>4464</v>
      </c>
      <c r="E1551" s="1">
        <v>134680</v>
      </c>
      <c r="F1551" s="2">
        <v>72604</v>
      </c>
    </row>
    <row r="1552" spans="1:6" x14ac:dyDescent="0.25">
      <c r="A1552">
        <v>2017</v>
      </c>
      <c r="B1552" t="s">
        <v>52</v>
      </c>
      <c r="C1552" t="s">
        <v>17</v>
      </c>
      <c r="D1552" s="1">
        <v>1877</v>
      </c>
      <c r="E1552" s="1">
        <v>50911</v>
      </c>
      <c r="F1552" s="2">
        <v>55458</v>
      </c>
    </row>
    <row r="1553" spans="1:6" x14ac:dyDescent="0.25">
      <c r="A1553">
        <v>2017</v>
      </c>
      <c r="B1553" t="s">
        <v>52</v>
      </c>
      <c r="C1553" t="s">
        <v>18</v>
      </c>
      <c r="D1553" s="1">
        <v>3901</v>
      </c>
      <c r="E1553" s="1">
        <v>106864</v>
      </c>
      <c r="F1553" s="2">
        <v>77289</v>
      </c>
    </row>
    <row r="1554" spans="1:6" x14ac:dyDescent="0.25">
      <c r="A1554">
        <v>2017</v>
      </c>
      <c r="B1554" t="s">
        <v>52</v>
      </c>
      <c r="C1554" t="s">
        <v>19</v>
      </c>
      <c r="D1554" s="1">
        <v>6850</v>
      </c>
      <c r="E1554" s="1">
        <v>244647</v>
      </c>
      <c r="F1554" s="2">
        <v>88132</v>
      </c>
    </row>
    <row r="1555" spans="1:6" x14ac:dyDescent="0.25">
      <c r="A1555">
        <v>2017</v>
      </c>
      <c r="B1555" t="s">
        <v>52</v>
      </c>
      <c r="C1555" t="s">
        <v>20</v>
      </c>
      <c r="D1555" s="1">
        <v>15721</v>
      </c>
      <c r="E1555" s="1">
        <v>615106</v>
      </c>
      <c r="F1555" s="2">
        <v>66395</v>
      </c>
    </row>
    <row r="1556" spans="1:6" x14ac:dyDescent="0.25">
      <c r="A1556">
        <v>2017</v>
      </c>
      <c r="B1556" t="s">
        <v>52</v>
      </c>
      <c r="C1556" t="s">
        <v>21</v>
      </c>
      <c r="D1556" s="1">
        <v>8369</v>
      </c>
      <c r="E1556" s="1">
        <v>319035</v>
      </c>
      <c r="F1556" s="2">
        <v>65734</v>
      </c>
    </row>
    <row r="1557" spans="1:6" x14ac:dyDescent="0.25">
      <c r="A1557">
        <v>2017</v>
      </c>
      <c r="B1557" t="s">
        <v>52</v>
      </c>
      <c r="C1557" t="s">
        <v>22</v>
      </c>
      <c r="D1557" s="1">
        <v>2441</v>
      </c>
      <c r="E1557" s="1">
        <v>144047</v>
      </c>
      <c r="F1557" s="2">
        <v>48199</v>
      </c>
    </row>
    <row r="1558" spans="1:6" x14ac:dyDescent="0.25">
      <c r="A1558">
        <v>2017</v>
      </c>
      <c r="B1558" t="s">
        <v>52</v>
      </c>
      <c r="C1558" t="s">
        <v>23</v>
      </c>
      <c r="D1558" s="1">
        <v>6636</v>
      </c>
      <c r="E1558" s="1">
        <v>265863</v>
      </c>
      <c r="F1558" s="2">
        <v>57139</v>
      </c>
    </row>
    <row r="1559" spans="1:6" x14ac:dyDescent="0.25">
      <c r="A1559">
        <v>2017</v>
      </c>
      <c r="B1559" t="s">
        <v>52</v>
      </c>
      <c r="C1559" t="s">
        <v>24</v>
      </c>
      <c r="D1559" s="1">
        <v>1572</v>
      </c>
      <c r="E1559" s="1">
        <v>19893</v>
      </c>
      <c r="F1559" s="2">
        <v>48758</v>
      </c>
    </row>
    <row r="1560" spans="1:6" x14ac:dyDescent="0.25">
      <c r="A1560">
        <v>2017</v>
      </c>
      <c r="B1560" t="s">
        <v>52</v>
      </c>
      <c r="C1560" t="s">
        <v>25</v>
      </c>
      <c r="D1560" s="1">
        <v>1977</v>
      </c>
      <c r="E1560" s="1">
        <v>98082</v>
      </c>
      <c r="F1560" s="2">
        <v>49568</v>
      </c>
    </row>
    <row r="1561" spans="1:6" x14ac:dyDescent="0.25">
      <c r="A1561">
        <v>2017</v>
      </c>
      <c r="B1561" t="s">
        <v>52</v>
      </c>
      <c r="C1561" t="s">
        <v>26</v>
      </c>
      <c r="D1561" s="1">
        <v>2043</v>
      </c>
      <c r="E1561" s="1">
        <v>47800</v>
      </c>
      <c r="F1561" s="2">
        <v>56486</v>
      </c>
    </row>
    <row r="1562" spans="1:6" x14ac:dyDescent="0.25">
      <c r="A1562">
        <v>2017</v>
      </c>
      <c r="B1562" t="s">
        <v>52</v>
      </c>
      <c r="C1562" t="s">
        <v>27</v>
      </c>
      <c r="D1562" s="1">
        <v>2011</v>
      </c>
      <c r="E1562" s="1">
        <v>68971</v>
      </c>
      <c r="F1562" s="2">
        <v>70482</v>
      </c>
    </row>
    <row r="1563" spans="1:6" x14ac:dyDescent="0.25">
      <c r="A1563">
        <v>2017</v>
      </c>
      <c r="B1563" t="s">
        <v>52</v>
      </c>
      <c r="C1563" t="s">
        <v>28</v>
      </c>
      <c r="D1563" s="1">
        <v>8962</v>
      </c>
      <c r="E1563" s="1">
        <v>242476</v>
      </c>
      <c r="F1563" s="2">
        <v>78813</v>
      </c>
    </row>
    <row r="1564" spans="1:6" x14ac:dyDescent="0.25">
      <c r="A1564">
        <v>2017</v>
      </c>
      <c r="B1564" t="s">
        <v>52</v>
      </c>
      <c r="C1564" t="s">
        <v>29</v>
      </c>
      <c r="D1564" s="1">
        <v>1724</v>
      </c>
      <c r="E1564" s="1">
        <v>26398</v>
      </c>
      <c r="F1564" s="2">
        <v>53328</v>
      </c>
    </row>
    <row r="1565" spans="1:6" x14ac:dyDescent="0.25">
      <c r="A1565">
        <v>2017</v>
      </c>
      <c r="B1565" t="s">
        <v>52</v>
      </c>
      <c r="C1565" t="s">
        <v>30</v>
      </c>
      <c r="D1565" s="1">
        <v>17319</v>
      </c>
      <c r="E1565" s="1">
        <v>444182</v>
      </c>
      <c r="F1565" s="2">
        <v>65899</v>
      </c>
    </row>
    <row r="1566" spans="1:6" x14ac:dyDescent="0.25">
      <c r="A1566">
        <v>2017</v>
      </c>
      <c r="B1566" t="s">
        <v>52</v>
      </c>
      <c r="C1566" t="s">
        <v>31</v>
      </c>
      <c r="D1566" s="1">
        <v>10287</v>
      </c>
      <c r="E1566" s="1">
        <v>467306</v>
      </c>
      <c r="F1566" s="2">
        <v>58368</v>
      </c>
    </row>
    <row r="1567" spans="1:6" x14ac:dyDescent="0.25">
      <c r="A1567">
        <v>2017</v>
      </c>
      <c r="B1567" t="s">
        <v>52</v>
      </c>
      <c r="C1567" t="s">
        <v>32</v>
      </c>
      <c r="D1567">
        <v>810</v>
      </c>
      <c r="E1567" s="1">
        <v>24680</v>
      </c>
      <c r="F1567" s="2">
        <v>52594</v>
      </c>
    </row>
    <row r="1568" spans="1:6" x14ac:dyDescent="0.25">
      <c r="A1568">
        <v>2017</v>
      </c>
      <c r="B1568" t="s">
        <v>52</v>
      </c>
      <c r="C1568" t="s">
        <v>33</v>
      </c>
      <c r="D1568" s="1">
        <v>15430</v>
      </c>
      <c r="E1568" s="1">
        <v>685942</v>
      </c>
      <c r="F1568" s="2">
        <v>60002</v>
      </c>
    </row>
    <row r="1569" spans="1:6" x14ac:dyDescent="0.25">
      <c r="A1569">
        <v>2017</v>
      </c>
      <c r="B1569" t="s">
        <v>52</v>
      </c>
      <c r="C1569" t="s">
        <v>34</v>
      </c>
      <c r="D1569" s="1">
        <v>4230</v>
      </c>
      <c r="E1569" s="1">
        <v>128122</v>
      </c>
      <c r="F1569" s="2">
        <v>55496</v>
      </c>
    </row>
    <row r="1570" spans="1:6" x14ac:dyDescent="0.25">
      <c r="A1570">
        <v>2017</v>
      </c>
      <c r="B1570" t="s">
        <v>52</v>
      </c>
      <c r="C1570" t="s">
        <v>35</v>
      </c>
      <c r="D1570" s="1">
        <v>6175</v>
      </c>
      <c r="E1570" s="1">
        <v>189318</v>
      </c>
      <c r="F1570" s="2">
        <v>68161</v>
      </c>
    </row>
    <row r="1571" spans="1:6" x14ac:dyDescent="0.25">
      <c r="A1571">
        <v>2017</v>
      </c>
      <c r="B1571" t="s">
        <v>52</v>
      </c>
      <c r="C1571" t="s">
        <v>36</v>
      </c>
      <c r="D1571" s="1">
        <v>14414</v>
      </c>
      <c r="E1571" s="1">
        <v>561774</v>
      </c>
      <c r="F1571" s="2">
        <v>61111</v>
      </c>
    </row>
    <row r="1572" spans="1:6" x14ac:dyDescent="0.25">
      <c r="A1572">
        <v>2017</v>
      </c>
      <c r="B1572" t="s">
        <v>52</v>
      </c>
      <c r="C1572" t="s">
        <v>37</v>
      </c>
      <c r="D1572" s="1">
        <v>1567</v>
      </c>
      <c r="E1572" s="1">
        <v>40341</v>
      </c>
      <c r="F1572" s="2">
        <v>57616</v>
      </c>
    </row>
    <row r="1573" spans="1:6" x14ac:dyDescent="0.25">
      <c r="A1573">
        <v>2017</v>
      </c>
      <c r="B1573" t="s">
        <v>52</v>
      </c>
      <c r="C1573" t="s">
        <v>38</v>
      </c>
      <c r="D1573" s="1">
        <v>5906</v>
      </c>
      <c r="E1573" s="1">
        <v>240456</v>
      </c>
      <c r="F1573" s="2">
        <v>58927</v>
      </c>
    </row>
    <row r="1574" spans="1:6" x14ac:dyDescent="0.25">
      <c r="A1574">
        <v>2017</v>
      </c>
      <c r="B1574" t="s">
        <v>52</v>
      </c>
      <c r="C1574" t="s">
        <v>39</v>
      </c>
      <c r="D1574" s="1">
        <v>1091</v>
      </c>
      <c r="E1574" s="1">
        <v>43081</v>
      </c>
      <c r="F1574" s="2">
        <v>47877</v>
      </c>
    </row>
    <row r="1575" spans="1:6" x14ac:dyDescent="0.25">
      <c r="A1575">
        <v>2017</v>
      </c>
      <c r="B1575" t="s">
        <v>52</v>
      </c>
      <c r="C1575" t="s">
        <v>40</v>
      </c>
      <c r="D1575" s="1">
        <v>6835</v>
      </c>
      <c r="E1575" s="1">
        <v>348417</v>
      </c>
      <c r="F1575" s="2">
        <v>59526</v>
      </c>
    </row>
    <row r="1576" spans="1:6" x14ac:dyDescent="0.25">
      <c r="A1576">
        <v>2017</v>
      </c>
      <c r="B1576" t="s">
        <v>52</v>
      </c>
      <c r="C1576" t="s">
        <v>41</v>
      </c>
      <c r="D1576" s="1">
        <v>24275</v>
      </c>
      <c r="E1576" s="1">
        <v>851513</v>
      </c>
      <c r="F1576" s="2">
        <v>75813</v>
      </c>
    </row>
    <row r="1577" spans="1:6" x14ac:dyDescent="0.25">
      <c r="A1577">
        <v>2017</v>
      </c>
      <c r="B1577" t="s">
        <v>52</v>
      </c>
      <c r="C1577" t="s">
        <v>42</v>
      </c>
      <c r="D1577" s="1">
        <v>4248</v>
      </c>
      <c r="E1577" s="1">
        <v>128365</v>
      </c>
      <c r="F1577" s="2">
        <v>56723</v>
      </c>
    </row>
    <row r="1578" spans="1:6" x14ac:dyDescent="0.25">
      <c r="A1578">
        <v>2017</v>
      </c>
      <c r="B1578" t="s">
        <v>52</v>
      </c>
      <c r="C1578" t="s">
        <v>43</v>
      </c>
      <c r="D1578" s="1">
        <v>1105</v>
      </c>
      <c r="E1578" s="1">
        <v>29550</v>
      </c>
      <c r="F1578" s="2">
        <v>58004</v>
      </c>
    </row>
    <row r="1579" spans="1:6" x14ac:dyDescent="0.25">
      <c r="A1579">
        <v>2017</v>
      </c>
      <c r="B1579" t="s">
        <v>52</v>
      </c>
      <c r="C1579" t="s">
        <v>44</v>
      </c>
      <c r="D1579" s="1">
        <v>6475</v>
      </c>
      <c r="E1579" s="1">
        <v>232927</v>
      </c>
      <c r="F1579" s="2">
        <v>57894</v>
      </c>
    </row>
    <row r="1580" spans="1:6" x14ac:dyDescent="0.25">
      <c r="A1580">
        <v>2017</v>
      </c>
      <c r="B1580" t="s">
        <v>52</v>
      </c>
      <c r="C1580" t="s">
        <v>45</v>
      </c>
      <c r="D1580" s="1">
        <v>7671</v>
      </c>
      <c r="E1580" s="1">
        <v>280368</v>
      </c>
      <c r="F1580" s="2">
        <v>76290</v>
      </c>
    </row>
    <row r="1581" spans="1:6" x14ac:dyDescent="0.25">
      <c r="A1581">
        <v>2017</v>
      </c>
      <c r="B1581" t="s">
        <v>52</v>
      </c>
      <c r="C1581" t="s">
        <v>46</v>
      </c>
      <c r="D1581" s="1">
        <v>1272</v>
      </c>
      <c r="E1581" s="1">
        <v>46575</v>
      </c>
      <c r="F1581" s="2">
        <v>58624</v>
      </c>
    </row>
    <row r="1582" spans="1:6" x14ac:dyDescent="0.25">
      <c r="A1582">
        <v>2017</v>
      </c>
      <c r="B1582" t="s">
        <v>52</v>
      </c>
      <c r="C1582" t="s">
        <v>47</v>
      </c>
      <c r="D1582" s="1">
        <v>9356</v>
      </c>
      <c r="E1582" s="1">
        <v>466595</v>
      </c>
      <c r="F1582" s="2">
        <v>57001</v>
      </c>
    </row>
    <row r="1583" spans="1:6" x14ac:dyDescent="0.25">
      <c r="A1583">
        <v>2017</v>
      </c>
      <c r="B1583" t="s">
        <v>52</v>
      </c>
      <c r="C1583" t="s">
        <v>48</v>
      </c>
      <c r="D1583">
        <v>598</v>
      </c>
      <c r="E1583" s="1">
        <v>9378</v>
      </c>
      <c r="F1583" s="2">
        <v>65834</v>
      </c>
    </row>
    <row r="1584" spans="1:6" x14ac:dyDescent="0.25">
      <c r="A1584">
        <v>2017</v>
      </c>
      <c r="B1584" t="s">
        <v>54</v>
      </c>
      <c r="C1584" t="s">
        <v>1</v>
      </c>
      <c r="D1584" s="1">
        <v>32410</v>
      </c>
      <c r="E1584" s="1">
        <v>375653</v>
      </c>
      <c r="F1584" s="2">
        <v>40518</v>
      </c>
    </row>
    <row r="1585" spans="1:6" x14ac:dyDescent="0.25">
      <c r="A1585">
        <v>2017</v>
      </c>
      <c r="B1585" t="s">
        <v>54</v>
      </c>
      <c r="C1585" t="s">
        <v>2</v>
      </c>
      <c r="D1585" s="1">
        <v>29489</v>
      </c>
      <c r="E1585" s="1">
        <v>518475</v>
      </c>
      <c r="F1585" s="2">
        <v>45126</v>
      </c>
    </row>
    <row r="1586" spans="1:6" x14ac:dyDescent="0.25">
      <c r="A1586">
        <v>2017</v>
      </c>
      <c r="B1586" t="s">
        <v>54</v>
      </c>
      <c r="C1586" t="s">
        <v>3</v>
      </c>
      <c r="D1586" s="1">
        <v>21486</v>
      </c>
      <c r="E1586" s="1">
        <v>247661</v>
      </c>
      <c r="F1586" s="2">
        <v>40275</v>
      </c>
    </row>
    <row r="1587" spans="1:6" x14ac:dyDescent="0.25">
      <c r="A1587">
        <v>2017</v>
      </c>
      <c r="B1587" t="s">
        <v>54</v>
      </c>
      <c r="C1587" t="s">
        <v>4</v>
      </c>
      <c r="D1587" s="1">
        <v>185826</v>
      </c>
      <c r="E1587" s="1">
        <v>3010983</v>
      </c>
      <c r="F1587" s="2">
        <v>51095</v>
      </c>
    </row>
    <row r="1588" spans="1:6" x14ac:dyDescent="0.25">
      <c r="A1588">
        <v>2017</v>
      </c>
      <c r="B1588" t="s">
        <v>54</v>
      </c>
      <c r="C1588" t="s">
        <v>5</v>
      </c>
      <c r="D1588" s="1">
        <v>35715</v>
      </c>
      <c r="E1588" s="1">
        <v>458174</v>
      </c>
      <c r="F1588" s="2">
        <v>48601</v>
      </c>
    </row>
    <row r="1589" spans="1:6" x14ac:dyDescent="0.25">
      <c r="A1589">
        <v>2017</v>
      </c>
      <c r="B1589" t="s">
        <v>54</v>
      </c>
      <c r="C1589" t="s">
        <v>6</v>
      </c>
      <c r="D1589" s="1">
        <v>25027</v>
      </c>
      <c r="E1589" s="1">
        <v>297198</v>
      </c>
      <c r="F1589" s="2">
        <v>50064</v>
      </c>
    </row>
    <row r="1590" spans="1:6" x14ac:dyDescent="0.25">
      <c r="A1590">
        <v>2017</v>
      </c>
      <c r="B1590" t="s">
        <v>54</v>
      </c>
      <c r="C1590" t="s">
        <v>7</v>
      </c>
      <c r="D1590" s="1">
        <v>6681</v>
      </c>
      <c r="E1590" s="1">
        <v>79724</v>
      </c>
      <c r="F1590" s="2">
        <v>39700</v>
      </c>
    </row>
    <row r="1591" spans="1:6" x14ac:dyDescent="0.25">
      <c r="A1591">
        <v>2017</v>
      </c>
      <c r="B1591" t="s">
        <v>54</v>
      </c>
      <c r="C1591" t="s">
        <v>8</v>
      </c>
      <c r="D1591" s="1">
        <v>139501</v>
      </c>
      <c r="E1591" s="1">
        <v>1739867</v>
      </c>
      <c r="F1591" s="2">
        <v>43229</v>
      </c>
    </row>
    <row r="1592" spans="1:6" x14ac:dyDescent="0.25">
      <c r="A1592">
        <v>2017</v>
      </c>
      <c r="B1592" t="s">
        <v>54</v>
      </c>
      <c r="C1592" t="s">
        <v>9</v>
      </c>
      <c r="D1592" s="1">
        <v>60382</v>
      </c>
      <c r="E1592" s="1">
        <v>930943</v>
      </c>
      <c r="F1592" s="2">
        <v>48763</v>
      </c>
    </row>
    <row r="1593" spans="1:6" x14ac:dyDescent="0.25">
      <c r="A1593">
        <v>2017</v>
      </c>
      <c r="B1593" t="s">
        <v>54</v>
      </c>
      <c r="C1593" t="s">
        <v>10</v>
      </c>
      <c r="D1593" s="1">
        <v>11706</v>
      </c>
      <c r="E1593" s="1">
        <v>136606</v>
      </c>
      <c r="F1593" s="2">
        <v>38856</v>
      </c>
    </row>
    <row r="1594" spans="1:6" x14ac:dyDescent="0.25">
      <c r="A1594">
        <v>2017</v>
      </c>
      <c r="B1594" t="s">
        <v>54</v>
      </c>
      <c r="C1594" t="s">
        <v>11</v>
      </c>
      <c r="D1594" s="1">
        <v>77273</v>
      </c>
      <c r="E1594" s="1">
        <v>1192805</v>
      </c>
      <c r="F1594" s="2">
        <v>50025</v>
      </c>
    </row>
    <row r="1595" spans="1:6" x14ac:dyDescent="0.25">
      <c r="A1595">
        <v>2017</v>
      </c>
      <c r="B1595" t="s">
        <v>54</v>
      </c>
      <c r="C1595" t="s">
        <v>12</v>
      </c>
      <c r="D1595" s="1">
        <v>40630</v>
      </c>
      <c r="E1595" s="1">
        <v>588381</v>
      </c>
      <c r="F1595" s="2">
        <v>40479</v>
      </c>
    </row>
    <row r="1596" spans="1:6" x14ac:dyDescent="0.25">
      <c r="A1596">
        <v>2017</v>
      </c>
      <c r="B1596" t="s">
        <v>54</v>
      </c>
      <c r="C1596" t="s">
        <v>13</v>
      </c>
      <c r="D1596" s="1">
        <v>23446</v>
      </c>
      <c r="E1596" s="1">
        <v>311763</v>
      </c>
      <c r="F1596" s="2">
        <v>39025</v>
      </c>
    </row>
    <row r="1597" spans="1:6" x14ac:dyDescent="0.25">
      <c r="A1597">
        <v>2017</v>
      </c>
      <c r="B1597" t="s">
        <v>54</v>
      </c>
      <c r="C1597" t="s">
        <v>14</v>
      </c>
      <c r="D1597" s="1">
        <v>20676</v>
      </c>
      <c r="E1597" s="1">
        <v>263529</v>
      </c>
      <c r="F1597" s="2">
        <v>40705</v>
      </c>
    </row>
    <row r="1598" spans="1:6" x14ac:dyDescent="0.25">
      <c r="A1598">
        <v>2017</v>
      </c>
      <c r="B1598" t="s">
        <v>54</v>
      </c>
      <c r="C1598" t="s">
        <v>15</v>
      </c>
      <c r="D1598" s="1">
        <v>27941</v>
      </c>
      <c r="E1598" s="1">
        <v>398217</v>
      </c>
      <c r="F1598" s="2">
        <v>41261</v>
      </c>
    </row>
    <row r="1599" spans="1:6" x14ac:dyDescent="0.25">
      <c r="A1599">
        <v>2017</v>
      </c>
      <c r="B1599" t="s">
        <v>54</v>
      </c>
      <c r="C1599" t="s">
        <v>16</v>
      </c>
      <c r="D1599" s="1">
        <v>30444</v>
      </c>
      <c r="E1599" s="1">
        <v>378830</v>
      </c>
      <c r="F1599" s="2">
        <v>40938</v>
      </c>
    </row>
    <row r="1600" spans="1:6" x14ac:dyDescent="0.25">
      <c r="A1600">
        <v>2017</v>
      </c>
      <c r="B1600" t="s">
        <v>54</v>
      </c>
      <c r="C1600" t="s">
        <v>17</v>
      </c>
      <c r="D1600" s="1">
        <v>11060</v>
      </c>
      <c r="E1600" s="1">
        <v>119329</v>
      </c>
      <c r="F1600" s="2">
        <v>36287</v>
      </c>
    </row>
    <row r="1601" spans="1:6" x14ac:dyDescent="0.25">
      <c r="A1601">
        <v>2017</v>
      </c>
      <c r="B1601" t="s">
        <v>54</v>
      </c>
      <c r="C1601" t="s">
        <v>18</v>
      </c>
      <c r="D1601" s="1">
        <v>33064</v>
      </c>
      <c r="E1601" s="1">
        <v>462131</v>
      </c>
      <c r="F1601" s="2">
        <v>45367</v>
      </c>
    </row>
    <row r="1602" spans="1:6" x14ac:dyDescent="0.25">
      <c r="A1602">
        <v>2017</v>
      </c>
      <c r="B1602" t="s">
        <v>54</v>
      </c>
      <c r="C1602" t="s">
        <v>19</v>
      </c>
      <c r="D1602" s="1">
        <v>42906</v>
      </c>
      <c r="E1602" s="1">
        <v>577319</v>
      </c>
      <c r="F1602" s="2">
        <v>51500</v>
      </c>
    </row>
    <row r="1603" spans="1:6" x14ac:dyDescent="0.25">
      <c r="A1603">
        <v>2017</v>
      </c>
      <c r="B1603" t="s">
        <v>54</v>
      </c>
      <c r="C1603" t="s">
        <v>20</v>
      </c>
      <c r="D1603" s="1">
        <v>52149</v>
      </c>
      <c r="E1603" s="1">
        <v>784393</v>
      </c>
      <c r="F1603" s="2">
        <v>45628</v>
      </c>
    </row>
    <row r="1604" spans="1:6" x14ac:dyDescent="0.25">
      <c r="A1604">
        <v>2017</v>
      </c>
      <c r="B1604" t="s">
        <v>54</v>
      </c>
      <c r="C1604" t="s">
        <v>21</v>
      </c>
      <c r="D1604" s="1">
        <v>36334</v>
      </c>
      <c r="E1604" s="1">
        <v>531926</v>
      </c>
      <c r="F1604" s="2">
        <v>48273</v>
      </c>
    </row>
    <row r="1605" spans="1:6" x14ac:dyDescent="0.25">
      <c r="A1605">
        <v>2017</v>
      </c>
      <c r="B1605" t="s">
        <v>54</v>
      </c>
      <c r="C1605" t="s">
        <v>22</v>
      </c>
      <c r="D1605" s="1">
        <v>19589</v>
      </c>
      <c r="E1605" s="1">
        <v>229775</v>
      </c>
      <c r="F1605" s="2">
        <v>35324</v>
      </c>
    </row>
    <row r="1606" spans="1:6" x14ac:dyDescent="0.25">
      <c r="A1606">
        <v>2017</v>
      </c>
      <c r="B1606" t="s">
        <v>54</v>
      </c>
      <c r="C1606" t="s">
        <v>23</v>
      </c>
      <c r="D1606" s="1">
        <v>40324</v>
      </c>
      <c r="E1606" s="1">
        <v>538185</v>
      </c>
      <c r="F1606" s="2">
        <v>41095</v>
      </c>
    </row>
    <row r="1607" spans="1:6" x14ac:dyDescent="0.25">
      <c r="A1607">
        <v>2017</v>
      </c>
      <c r="B1607" t="s">
        <v>54</v>
      </c>
      <c r="C1607" t="s">
        <v>24</v>
      </c>
      <c r="D1607" s="1">
        <v>9270</v>
      </c>
      <c r="E1607" s="1">
        <v>91194</v>
      </c>
      <c r="F1607" s="2">
        <v>38067</v>
      </c>
    </row>
    <row r="1608" spans="1:6" x14ac:dyDescent="0.25">
      <c r="A1608">
        <v>2017</v>
      </c>
      <c r="B1608" t="s">
        <v>54</v>
      </c>
      <c r="C1608" t="s">
        <v>25</v>
      </c>
      <c r="D1608" s="1">
        <v>15024</v>
      </c>
      <c r="E1608" s="1">
        <v>190930</v>
      </c>
      <c r="F1608" s="2">
        <v>38493</v>
      </c>
    </row>
    <row r="1609" spans="1:6" x14ac:dyDescent="0.25">
      <c r="A1609">
        <v>2017</v>
      </c>
      <c r="B1609" t="s">
        <v>54</v>
      </c>
      <c r="C1609" t="s">
        <v>26</v>
      </c>
      <c r="D1609" s="1">
        <v>15910</v>
      </c>
      <c r="E1609" s="1">
        <v>247973</v>
      </c>
      <c r="F1609" s="2">
        <v>42847</v>
      </c>
    </row>
    <row r="1610" spans="1:6" x14ac:dyDescent="0.25">
      <c r="A1610">
        <v>2017</v>
      </c>
      <c r="B1610" t="s">
        <v>54</v>
      </c>
      <c r="C1610" t="s">
        <v>27</v>
      </c>
      <c r="D1610" s="1">
        <v>12612</v>
      </c>
      <c r="E1610" s="1">
        <v>139876</v>
      </c>
      <c r="F1610" s="2">
        <v>46101</v>
      </c>
    </row>
    <row r="1611" spans="1:6" x14ac:dyDescent="0.25">
      <c r="A1611">
        <v>2017</v>
      </c>
      <c r="B1611" t="s">
        <v>54</v>
      </c>
      <c r="C1611" t="s">
        <v>28</v>
      </c>
      <c r="D1611" s="1">
        <v>53977</v>
      </c>
      <c r="E1611" s="1">
        <v>872180</v>
      </c>
      <c r="F1611" s="2">
        <v>52631</v>
      </c>
    </row>
    <row r="1612" spans="1:6" x14ac:dyDescent="0.25">
      <c r="A1612">
        <v>2017</v>
      </c>
      <c r="B1612" t="s">
        <v>54</v>
      </c>
      <c r="C1612" t="s">
        <v>29</v>
      </c>
      <c r="D1612" s="1">
        <v>10538</v>
      </c>
      <c r="E1612" s="1">
        <v>134696</v>
      </c>
      <c r="F1612" s="2">
        <v>36519</v>
      </c>
    </row>
    <row r="1613" spans="1:6" x14ac:dyDescent="0.25">
      <c r="A1613">
        <v>2017</v>
      </c>
      <c r="B1613" t="s">
        <v>54</v>
      </c>
      <c r="C1613" t="s">
        <v>30</v>
      </c>
      <c r="D1613" s="1">
        <v>126549</v>
      </c>
      <c r="E1613" s="1">
        <v>1562385</v>
      </c>
      <c r="F1613" s="2">
        <v>50389</v>
      </c>
    </row>
    <row r="1614" spans="1:6" x14ac:dyDescent="0.25">
      <c r="A1614">
        <v>2017</v>
      </c>
      <c r="B1614" t="s">
        <v>54</v>
      </c>
      <c r="C1614" t="s">
        <v>31</v>
      </c>
      <c r="D1614" s="1">
        <v>61042</v>
      </c>
      <c r="E1614" s="1">
        <v>824989</v>
      </c>
      <c r="F1614" s="2">
        <v>41845</v>
      </c>
    </row>
    <row r="1615" spans="1:6" x14ac:dyDescent="0.25">
      <c r="A1615">
        <v>2017</v>
      </c>
      <c r="B1615" t="s">
        <v>54</v>
      </c>
      <c r="C1615" t="s">
        <v>32</v>
      </c>
      <c r="D1615" s="1">
        <v>7819</v>
      </c>
      <c r="E1615" s="1">
        <v>92052</v>
      </c>
      <c r="F1615" s="2">
        <v>47910</v>
      </c>
    </row>
    <row r="1616" spans="1:6" x14ac:dyDescent="0.25">
      <c r="A1616">
        <v>2017</v>
      </c>
      <c r="B1616" t="s">
        <v>54</v>
      </c>
      <c r="C1616" t="s">
        <v>33</v>
      </c>
      <c r="D1616" s="1">
        <v>68763</v>
      </c>
      <c r="E1616" s="1">
        <v>1018161</v>
      </c>
      <c r="F1616" s="2">
        <v>42564</v>
      </c>
    </row>
    <row r="1617" spans="1:6" x14ac:dyDescent="0.25">
      <c r="A1617">
        <v>2017</v>
      </c>
      <c r="B1617" t="s">
        <v>54</v>
      </c>
      <c r="C1617" t="s">
        <v>34</v>
      </c>
      <c r="D1617" s="1">
        <v>23838</v>
      </c>
      <c r="E1617" s="1">
        <v>301165</v>
      </c>
      <c r="F1617" s="2">
        <v>41040</v>
      </c>
    </row>
    <row r="1618" spans="1:6" x14ac:dyDescent="0.25">
      <c r="A1618">
        <v>2017</v>
      </c>
      <c r="B1618" t="s">
        <v>54</v>
      </c>
      <c r="C1618" t="s">
        <v>35</v>
      </c>
      <c r="D1618" s="1">
        <v>26684</v>
      </c>
      <c r="E1618" s="1">
        <v>347515</v>
      </c>
      <c r="F1618" s="2">
        <v>42870</v>
      </c>
    </row>
    <row r="1619" spans="1:6" x14ac:dyDescent="0.25">
      <c r="A1619">
        <v>2017</v>
      </c>
      <c r="B1619" t="s">
        <v>54</v>
      </c>
      <c r="C1619" t="s">
        <v>36</v>
      </c>
      <c r="D1619" s="1">
        <v>75374</v>
      </c>
      <c r="E1619" s="1">
        <v>1115565</v>
      </c>
      <c r="F1619" s="2">
        <v>43972</v>
      </c>
    </row>
    <row r="1620" spans="1:6" x14ac:dyDescent="0.25">
      <c r="A1620">
        <v>2017</v>
      </c>
      <c r="B1620" t="s">
        <v>54</v>
      </c>
      <c r="C1620" t="s">
        <v>37</v>
      </c>
      <c r="D1620" s="1">
        <v>7674</v>
      </c>
      <c r="E1620" s="1">
        <v>76263</v>
      </c>
      <c r="F1620" s="2">
        <v>42503</v>
      </c>
    </row>
    <row r="1621" spans="1:6" x14ac:dyDescent="0.25">
      <c r="A1621">
        <v>2017</v>
      </c>
      <c r="B1621" t="s">
        <v>54</v>
      </c>
      <c r="C1621" t="s">
        <v>38</v>
      </c>
      <c r="D1621" s="1">
        <v>29784</v>
      </c>
      <c r="E1621" s="1">
        <v>395329</v>
      </c>
      <c r="F1621" s="2">
        <v>38973</v>
      </c>
    </row>
    <row r="1622" spans="1:6" x14ac:dyDescent="0.25">
      <c r="A1622">
        <v>2017</v>
      </c>
      <c r="B1622" t="s">
        <v>54</v>
      </c>
      <c r="C1622" t="s">
        <v>39</v>
      </c>
      <c r="D1622" s="1">
        <v>8036</v>
      </c>
      <c r="E1622" s="1">
        <v>86427</v>
      </c>
      <c r="F1622" s="2">
        <v>38278</v>
      </c>
    </row>
    <row r="1623" spans="1:6" x14ac:dyDescent="0.25">
      <c r="A1623">
        <v>2017</v>
      </c>
      <c r="B1623" t="s">
        <v>54</v>
      </c>
      <c r="C1623" t="s">
        <v>40</v>
      </c>
      <c r="D1623" s="1">
        <v>39250</v>
      </c>
      <c r="E1623" s="1">
        <v>618046</v>
      </c>
      <c r="F1623" s="2">
        <v>44773</v>
      </c>
    </row>
    <row r="1624" spans="1:6" x14ac:dyDescent="0.25">
      <c r="A1624">
        <v>2017</v>
      </c>
      <c r="B1624" t="s">
        <v>54</v>
      </c>
      <c r="C1624" t="s">
        <v>41</v>
      </c>
      <c r="D1624" s="1">
        <v>145842</v>
      </c>
      <c r="E1624" s="1">
        <v>2432880</v>
      </c>
      <c r="F1624" s="2">
        <v>50316</v>
      </c>
    </row>
    <row r="1625" spans="1:6" x14ac:dyDescent="0.25">
      <c r="A1625">
        <v>2017</v>
      </c>
      <c r="B1625" t="s">
        <v>54</v>
      </c>
      <c r="C1625" t="s">
        <v>42</v>
      </c>
      <c r="D1625" s="1">
        <v>19048</v>
      </c>
      <c r="E1625" s="1">
        <v>276552</v>
      </c>
      <c r="F1625" s="2">
        <v>42378</v>
      </c>
    </row>
    <row r="1626" spans="1:6" x14ac:dyDescent="0.25">
      <c r="A1626">
        <v>2017</v>
      </c>
      <c r="B1626" t="s">
        <v>54</v>
      </c>
      <c r="C1626" t="s">
        <v>43</v>
      </c>
      <c r="D1626" s="1">
        <v>5138</v>
      </c>
      <c r="E1626" s="1">
        <v>55012</v>
      </c>
      <c r="F1626" s="2">
        <v>38650</v>
      </c>
    </row>
    <row r="1627" spans="1:6" x14ac:dyDescent="0.25">
      <c r="A1627">
        <v>2017</v>
      </c>
      <c r="B1627" t="s">
        <v>54</v>
      </c>
      <c r="C1627" t="s">
        <v>44</v>
      </c>
      <c r="D1627" s="1">
        <v>42996</v>
      </c>
      <c r="E1627" s="1">
        <v>652711</v>
      </c>
      <c r="F1627" s="2">
        <v>42291</v>
      </c>
    </row>
    <row r="1628" spans="1:6" x14ac:dyDescent="0.25">
      <c r="A1628">
        <v>2017</v>
      </c>
      <c r="B1628" t="s">
        <v>54</v>
      </c>
      <c r="C1628" t="s">
        <v>45</v>
      </c>
      <c r="D1628" s="1">
        <v>39715</v>
      </c>
      <c r="E1628" s="1">
        <v>610599</v>
      </c>
      <c r="F1628" s="2">
        <v>58924</v>
      </c>
    </row>
    <row r="1629" spans="1:6" x14ac:dyDescent="0.25">
      <c r="A1629">
        <v>2017</v>
      </c>
      <c r="B1629" t="s">
        <v>54</v>
      </c>
      <c r="C1629" t="s">
        <v>46</v>
      </c>
      <c r="D1629" s="1">
        <v>10925</v>
      </c>
      <c r="E1629" s="1">
        <v>129300</v>
      </c>
      <c r="F1629" s="2">
        <v>37489</v>
      </c>
    </row>
    <row r="1630" spans="1:6" x14ac:dyDescent="0.25">
      <c r="A1630">
        <v>2017</v>
      </c>
      <c r="B1630" t="s">
        <v>54</v>
      </c>
      <c r="C1630" t="s">
        <v>47</v>
      </c>
      <c r="D1630" s="1">
        <v>35433</v>
      </c>
      <c r="E1630" s="1">
        <v>539603</v>
      </c>
      <c r="F1630" s="2">
        <v>39831</v>
      </c>
    </row>
    <row r="1631" spans="1:6" x14ac:dyDescent="0.25">
      <c r="A1631">
        <v>2017</v>
      </c>
      <c r="B1631" t="s">
        <v>54</v>
      </c>
      <c r="C1631" t="s">
        <v>48</v>
      </c>
      <c r="D1631" s="1">
        <v>4822</v>
      </c>
      <c r="E1631" s="1">
        <v>49799</v>
      </c>
      <c r="F1631" s="2">
        <v>40999</v>
      </c>
    </row>
    <row r="1632" spans="1:6" x14ac:dyDescent="0.25">
      <c r="A1632">
        <v>2017</v>
      </c>
      <c r="B1632" t="s">
        <v>53</v>
      </c>
      <c r="C1632" t="s">
        <v>1</v>
      </c>
      <c r="D1632" s="1">
        <v>1969</v>
      </c>
      <c r="E1632" s="1">
        <v>20807</v>
      </c>
      <c r="F1632" s="2">
        <v>58932</v>
      </c>
    </row>
    <row r="1633" spans="1:6" x14ac:dyDescent="0.25">
      <c r="A1633">
        <v>2017</v>
      </c>
      <c r="B1633" t="s">
        <v>53</v>
      </c>
      <c r="C1633" t="s">
        <v>2</v>
      </c>
      <c r="D1633" s="1">
        <v>2461</v>
      </c>
      <c r="E1633" s="1">
        <v>44962</v>
      </c>
      <c r="F1633" s="2">
        <v>71171</v>
      </c>
    </row>
    <row r="1634" spans="1:6" x14ac:dyDescent="0.25">
      <c r="A1634">
        <v>2017</v>
      </c>
      <c r="B1634" t="s">
        <v>53</v>
      </c>
      <c r="C1634" t="s">
        <v>3</v>
      </c>
      <c r="D1634" s="1">
        <v>1123</v>
      </c>
      <c r="E1634" s="1">
        <v>12766</v>
      </c>
      <c r="F1634" s="2">
        <v>56682</v>
      </c>
    </row>
    <row r="1635" spans="1:6" x14ac:dyDescent="0.25">
      <c r="A1635">
        <v>2017</v>
      </c>
      <c r="B1635" t="s">
        <v>53</v>
      </c>
      <c r="C1635" t="s">
        <v>4</v>
      </c>
      <c r="D1635" s="1">
        <v>22519</v>
      </c>
      <c r="E1635" s="1">
        <v>513029</v>
      </c>
      <c r="F1635" s="2">
        <v>172309</v>
      </c>
    </row>
    <row r="1636" spans="1:6" x14ac:dyDescent="0.25">
      <c r="A1636">
        <v>2017</v>
      </c>
      <c r="B1636" t="s">
        <v>53</v>
      </c>
      <c r="C1636" t="s">
        <v>5</v>
      </c>
      <c r="D1636" s="1">
        <v>3891</v>
      </c>
      <c r="E1636" s="1">
        <v>71641</v>
      </c>
      <c r="F1636" s="2">
        <v>100781</v>
      </c>
    </row>
    <row r="1637" spans="1:6" x14ac:dyDescent="0.25">
      <c r="A1637">
        <v>2017</v>
      </c>
      <c r="B1637" t="s">
        <v>53</v>
      </c>
      <c r="C1637" t="s">
        <v>6</v>
      </c>
      <c r="D1637" s="1">
        <v>2146</v>
      </c>
      <c r="E1637" s="1">
        <v>31542</v>
      </c>
      <c r="F1637" s="2">
        <v>103094</v>
      </c>
    </row>
    <row r="1638" spans="1:6" x14ac:dyDescent="0.25">
      <c r="A1638">
        <v>2017</v>
      </c>
      <c r="B1638" t="s">
        <v>53</v>
      </c>
      <c r="C1638" t="s">
        <v>7</v>
      </c>
      <c r="D1638">
        <v>409</v>
      </c>
      <c r="E1638" s="1">
        <v>4560</v>
      </c>
      <c r="F1638" s="2">
        <v>64686</v>
      </c>
    </row>
    <row r="1639" spans="1:6" x14ac:dyDescent="0.25">
      <c r="A1639">
        <v>2017</v>
      </c>
      <c r="B1639" t="s">
        <v>53</v>
      </c>
      <c r="C1639" t="s">
        <v>8</v>
      </c>
      <c r="D1639" s="1">
        <v>10983</v>
      </c>
      <c r="E1639" s="1">
        <v>138039</v>
      </c>
      <c r="F1639" s="2">
        <v>80305</v>
      </c>
    </row>
    <row r="1640" spans="1:6" x14ac:dyDescent="0.25">
      <c r="A1640">
        <v>2017</v>
      </c>
      <c r="B1640" t="s">
        <v>53</v>
      </c>
      <c r="C1640" t="s">
        <v>9</v>
      </c>
      <c r="D1640" s="1">
        <v>4911</v>
      </c>
      <c r="E1640" s="1">
        <v>116074</v>
      </c>
      <c r="F1640" s="2">
        <v>96306</v>
      </c>
    </row>
    <row r="1641" spans="1:6" x14ac:dyDescent="0.25">
      <c r="A1641">
        <v>2017</v>
      </c>
      <c r="B1641" t="s">
        <v>53</v>
      </c>
      <c r="C1641" t="s">
        <v>10</v>
      </c>
      <c r="D1641" s="1">
        <v>1175</v>
      </c>
      <c r="E1641" s="1">
        <v>8923</v>
      </c>
      <c r="F1641" s="2">
        <v>51032</v>
      </c>
    </row>
    <row r="1642" spans="1:6" x14ac:dyDescent="0.25">
      <c r="A1642">
        <v>2017</v>
      </c>
      <c r="B1642" t="s">
        <v>53</v>
      </c>
      <c r="C1642" t="s">
        <v>11</v>
      </c>
      <c r="D1642" s="1">
        <v>6534</v>
      </c>
      <c r="E1642" s="1">
        <v>96181</v>
      </c>
      <c r="F1642" s="2">
        <v>85328</v>
      </c>
    </row>
    <row r="1643" spans="1:6" x14ac:dyDescent="0.25">
      <c r="A1643">
        <v>2017</v>
      </c>
      <c r="B1643" t="s">
        <v>53</v>
      </c>
      <c r="C1643" t="s">
        <v>12</v>
      </c>
      <c r="D1643" s="1">
        <v>2019</v>
      </c>
      <c r="E1643" s="1">
        <v>31465</v>
      </c>
      <c r="F1643" s="2">
        <v>59391</v>
      </c>
    </row>
    <row r="1644" spans="1:6" x14ac:dyDescent="0.25">
      <c r="A1644">
        <v>2017</v>
      </c>
      <c r="B1644" t="s">
        <v>53</v>
      </c>
      <c r="C1644" t="s">
        <v>13</v>
      </c>
      <c r="D1644" s="1">
        <v>1698</v>
      </c>
      <c r="E1644" s="1">
        <v>21891</v>
      </c>
      <c r="F1644" s="2">
        <v>55957</v>
      </c>
    </row>
    <row r="1645" spans="1:6" x14ac:dyDescent="0.25">
      <c r="A1645">
        <v>2017</v>
      </c>
      <c r="B1645" t="s">
        <v>53</v>
      </c>
      <c r="C1645" t="s">
        <v>14</v>
      </c>
      <c r="D1645" s="1">
        <v>1260</v>
      </c>
      <c r="E1645" s="1">
        <v>19279</v>
      </c>
      <c r="F1645" s="2">
        <v>61084</v>
      </c>
    </row>
    <row r="1646" spans="1:6" x14ac:dyDescent="0.25">
      <c r="A1646">
        <v>2017</v>
      </c>
      <c r="B1646" t="s">
        <v>53</v>
      </c>
      <c r="C1646" t="s">
        <v>15</v>
      </c>
      <c r="D1646" s="1">
        <v>1697</v>
      </c>
      <c r="E1646" s="1">
        <v>22698</v>
      </c>
      <c r="F1646" s="2">
        <v>54857</v>
      </c>
    </row>
    <row r="1647" spans="1:6" x14ac:dyDescent="0.25">
      <c r="A1647">
        <v>2017</v>
      </c>
      <c r="B1647" t="s">
        <v>53</v>
      </c>
      <c r="C1647" t="s">
        <v>16</v>
      </c>
      <c r="D1647" s="1">
        <v>1650</v>
      </c>
      <c r="E1647" s="1">
        <v>22941</v>
      </c>
      <c r="F1647" s="2">
        <v>55038</v>
      </c>
    </row>
    <row r="1648" spans="1:6" x14ac:dyDescent="0.25">
      <c r="A1648">
        <v>2017</v>
      </c>
      <c r="B1648" t="s">
        <v>53</v>
      </c>
      <c r="C1648" t="s">
        <v>17</v>
      </c>
      <c r="D1648">
        <v>843</v>
      </c>
      <c r="E1648" s="1">
        <v>7340</v>
      </c>
      <c r="F1648" s="2">
        <v>52561</v>
      </c>
    </row>
    <row r="1649" spans="1:6" x14ac:dyDescent="0.25">
      <c r="A1649">
        <v>2017</v>
      </c>
      <c r="B1649" t="s">
        <v>53</v>
      </c>
      <c r="C1649" t="s">
        <v>18</v>
      </c>
      <c r="D1649" s="1">
        <v>2719</v>
      </c>
      <c r="E1649" s="1">
        <v>37583</v>
      </c>
      <c r="F1649" s="2">
        <v>88009</v>
      </c>
    </row>
    <row r="1650" spans="1:6" x14ac:dyDescent="0.25">
      <c r="A1650">
        <v>2017</v>
      </c>
      <c r="B1650" t="s">
        <v>53</v>
      </c>
      <c r="C1650" t="s">
        <v>19</v>
      </c>
      <c r="D1650" s="1">
        <v>5143</v>
      </c>
      <c r="E1650" s="1">
        <v>91861</v>
      </c>
      <c r="F1650" s="2">
        <v>114166</v>
      </c>
    </row>
    <row r="1651" spans="1:6" x14ac:dyDescent="0.25">
      <c r="A1651">
        <v>2017</v>
      </c>
      <c r="B1651" t="s">
        <v>53</v>
      </c>
      <c r="C1651" t="s">
        <v>20</v>
      </c>
      <c r="D1651" s="1">
        <v>5934</v>
      </c>
      <c r="E1651" s="1">
        <v>56524</v>
      </c>
      <c r="F1651" s="2">
        <v>70884</v>
      </c>
    </row>
    <row r="1652" spans="1:6" x14ac:dyDescent="0.25">
      <c r="A1652">
        <v>2017</v>
      </c>
      <c r="B1652" t="s">
        <v>53</v>
      </c>
      <c r="C1652" t="s">
        <v>21</v>
      </c>
      <c r="D1652" s="1">
        <v>3663</v>
      </c>
      <c r="E1652" s="1">
        <v>50310</v>
      </c>
      <c r="F1652" s="2">
        <v>75459</v>
      </c>
    </row>
    <row r="1653" spans="1:6" x14ac:dyDescent="0.25">
      <c r="A1653">
        <v>2017</v>
      </c>
      <c r="B1653" t="s">
        <v>53</v>
      </c>
      <c r="C1653" t="s">
        <v>22</v>
      </c>
      <c r="D1653">
        <v>962</v>
      </c>
      <c r="E1653" s="1">
        <v>11593</v>
      </c>
      <c r="F1653" s="2">
        <v>48002</v>
      </c>
    </row>
    <row r="1654" spans="1:6" x14ac:dyDescent="0.25">
      <c r="A1654">
        <v>2017</v>
      </c>
      <c r="B1654" t="s">
        <v>53</v>
      </c>
      <c r="C1654" t="s">
        <v>23</v>
      </c>
      <c r="D1654" s="1">
        <v>3051</v>
      </c>
      <c r="E1654" s="1">
        <v>48249</v>
      </c>
      <c r="F1654" s="2">
        <v>73665</v>
      </c>
    </row>
    <row r="1655" spans="1:6" x14ac:dyDescent="0.25">
      <c r="A1655">
        <v>2017</v>
      </c>
      <c r="B1655" t="s">
        <v>53</v>
      </c>
      <c r="C1655" t="s">
        <v>24</v>
      </c>
      <c r="D1655">
        <v>759</v>
      </c>
      <c r="E1655" s="1">
        <v>6394</v>
      </c>
      <c r="F1655" s="2">
        <v>51903</v>
      </c>
    </row>
    <row r="1656" spans="1:6" x14ac:dyDescent="0.25">
      <c r="A1656">
        <v>2017</v>
      </c>
      <c r="B1656" t="s">
        <v>53</v>
      </c>
      <c r="C1656" t="s">
        <v>25</v>
      </c>
      <c r="D1656">
        <v>964</v>
      </c>
      <c r="E1656" s="1">
        <v>18204</v>
      </c>
      <c r="F1656" s="2">
        <v>61365</v>
      </c>
    </row>
    <row r="1657" spans="1:6" x14ac:dyDescent="0.25">
      <c r="A1657">
        <v>2017</v>
      </c>
      <c r="B1657" t="s">
        <v>53</v>
      </c>
      <c r="C1657" t="s">
        <v>26</v>
      </c>
      <c r="D1657" s="1">
        <v>1440</v>
      </c>
      <c r="E1657" s="1">
        <v>14735</v>
      </c>
      <c r="F1657" s="2">
        <v>65866</v>
      </c>
    </row>
    <row r="1658" spans="1:6" x14ac:dyDescent="0.25">
      <c r="A1658">
        <v>2017</v>
      </c>
      <c r="B1658" t="s">
        <v>53</v>
      </c>
      <c r="C1658" t="s">
        <v>27</v>
      </c>
      <c r="D1658">
        <v>843</v>
      </c>
      <c r="E1658" s="1">
        <v>12554</v>
      </c>
      <c r="F1658" s="2">
        <v>88119</v>
      </c>
    </row>
    <row r="1659" spans="1:6" x14ac:dyDescent="0.25">
      <c r="A1659">
        <v>2017</v>
      </c>
      <c r="B1659" t="s">
        <v>53</v>
      </c>
      <c r="C1659" t="s">
        <v>28</v>
      </c>
      <c r="D1659" s="1">
        <v>3595</v>
      </c>
      <c r="E1659" s="1">
        <v>70379</v>
      </c>
      <c r="F1659" s="2">
        <v>108638</v>
      </c>
    </row>
    <row r="1660" spans="1:6" x14ac:dyDescent="0.25">
      <c r="A1660">
        <v>2017</v>
      </c>
      <c r="B1660" t="s">
        <v>53</v>
      </c>
      <c r="C1660" t="s">
        <v>29</v>
      </c>
      <c r="D1660">
        <v>929</v>
      </c>
      <c r="E1660" s="1">
        <v>12398</v>
      </c>
      <c r="F1660" s="2">
        <v>51009</v>
      </c>
    </row>
    <row r="1661" spans="1:6" x14ac:dyDescent="0.25">
      <c r="A1661">
        <v>2017</v>
      </c>
      <c r="B1661" t="s">
        <v>53</v>
      </c>
      <c r="C1661" t="s">
        <v>30</v>
      </c>
      <c r="D1661" s="1">
        <v>12397</v>
      </c>
      <c r="E1661" s="1">
        <v>269233</v>
      </c>
      <c r="F1661" s="2">
        <v>119508</v>
      </c>
    </row>
    <row r="1662" spans="1:6" x14ac:dyDescent="0.25">
      <c r="A1662">
        <v>2017</v>
      </c>
      <c r="B1662" t="s">
        <v>53</v>
      </c>
      <c r="C1662" t="s">
        <v>31</v>
      </c>
      <c r="D1662" s="1">
        <v>5042</v>
      </c>
      <c r="E1662" s="1">
        <v>78826</v>
      </c>
      <c r="F1662" s="2">
        <v>80496</v>
      </c>
    </row>
    <row r="1663" spans="1:6" x14ac:dyDescent="0.25">
      <c r="A1663">
        <v>2017</v>
      </c>
      <c r="B1663" t="s">
        <v>53</v>
      </c>
      <c r="C1663" t="s">
        <v>32</v>
      </c>
      <c r="D1663">
        <v>396</v>
      </c>
      <c r="E1663" s="1">
        <v>6502</v>
      </c>
      <c r="F1663" s="2">
        <v>65114</v>
      </c>
    </row>
    <row r="1664" spans="1:6" x14ac:dyDescent="0.25">
      <c r="A1664">
        <v>2017</v>
      </c>
      <c r="B1664" t="s">
        <v>53</v>
      </c>
      <c r="C1664" t="s">
        <v>33</v>
      </c>
      <c r="D1664" s="1">
        <v>4456</v>
      </c>
      <c r="E1664" s="1">
        <v>71562</v>
      </c>
      <c r="F1664" s="2">
        <v>67912</v>
      </c>
    </row>
    <row r="1665" spans="1:6" x14ac:dyDescent="0.25">
      <c r="A1665">
        <v>2017</v>
      </c>
      <c r="B1665" t="s">
        <v>53</v>
      </c>
      <c r="C1665" t="s">
        <v>34</v>
      </c>
      <c r="D1665" s="1">
        <v>1491</v>
      </c>
      <c r="E1665" s="1">
        <v>20417</v>
      </c>
      <c r="F1665" s="2">
        <v>57922</v>
      </c>
    </row>
    <row r="1666" spans="1:6" x14ac:dyDescent="0.25">
      <c r="A1666">
        <v>2017</v>
      </c>
      <c r="B1666" t="s">
        <v>53</v>
      </c>
      <c r="C1666" t="s">
        <v>35</v>
      </c>
      <c r="D1666" s="1">
        <v>3521</v>
      </c>
      <c r="E1666" s="1">
        <v>34177</v>
      </c>
      <c r="F1666" s="2">
        <v>80210</v>
      </c>
    </row>
    <row r="1667" spans="1:6" x14ac:dyDescent="0.25">
      <c r="A1667">
        <v>2017</v>
      </c>
      <c r="B1667" t="s">
        <v>53</v>
      </c>
      <c r="C1667" t="s">
        <v>36</v>
      </c>
      <c r="D1667" s="1">
        <v>4664</v>
      </c>
      <c r="E1667" s="1">
        <v>83352</v>
      </c>
      <c r="F1667" s="2">
        <v>78987</v>
      </c>
    </row>
    <row r="1668" spans="1:6" x14ac:dyDescent="0.25">
      <c r="A1668">
        <v>2017</v>
      </c>
      <c r="B1668" t="s">
        <v>53</v>
      </c>
      <c r="C1668" t="s">
        <v>37</v>
      </c>
      <c r="D1668">
        <v>745</v>
      </c>
      <c r="E1668" s="1">
        <v>6125</v>
      </c>
      <c r="F1668" s="2">
        <v>70660</v>
      </c>
    </row>
    <row r="1669" spans="1:6" x14ac:dyDescent="0.25">
      <c r="A1669">
        <v>2017</v>
      </c>
      <c r="B1669" t="s">
        <v>53</v>
      </c>
      <c r="C1669" t="s">
        <v>38</v>
      </c>
      <c r="D1669" s="1">
        <v>2430</v>
      </c>
      <c r="E1669" s="1">
        <v>27428</v>
      </c>
      <c r="F1669" s="2">
        <v>61428</v>
      </c>
    </row>
    <row r="1670" spans="1:6" x14ac:dyDescent="0.25">
      <c r="A1670">
        <v>2017</v>
      </c>
      <c r="B1670" t="s">
        <v>53</v>
      </c>
      <c r="C1670" t="s">
        <v>39</v>
      </c>
      <c r="D1670">
        <v>561</v>
      </c>
      <c r="E1670" s="1">
        <v>5720</v>
      </c>
      <c r="F1670" s="2">
        <v>47231</v>
      </c>
    </row>
    <row r="1671" spans="1:6" x14ac:dyDescent="0.25">
      <c r="A1671">
        <v>2017</v>
      </c>
      <c r="B1671" t="s">
        <v>53</v>
      </c>
      <c r="C1671" t="s">
        <v>40</v>
      </c>
      <c r="D1671" s="1">
        <v>3260</v>
      </c>
      <c r="E1671" s="1">
        <v>45482</v>
      </c>
      <c r="F1671" s="2">
        <v>68381</v>
      </c>
    </row>
    <row r="1672" spans="1:6" x14ac:dyDescent="0.25">
      <c r="A1672">
        <v>2017</v>
      </c>
      <c r="B1672" t="s">
        <v>53</v>
      </c>
      <c r="C1672" t="s">
        <v>41</v>
      </c>
      <c r="D1672" s="1">
        <v>9521</v>
      </c>
      <c r="E1672" s="1">
        <v>201873</v>
      </c>
      <c r="F1672" s="2">
        <v>84394</v>
      </c>
    </row>
    <row r="1673" spans="1:6" x14ac:dyDescent="0.25">
      <c r="A1673">
        <v>2017</v>
      </c>
      <c r="B1673" t="s">
        <v>53</v>
      </c>
      <c r="C1673" t="s">
        <v>42</v>
      </c>
      <c r="D1673" s="1">
        <v>2347</v>
      </c>
      <c r="E1673" s="1">
        <v>37185</v>
      </c>
      <c r="F1673" s="2">
        <v>71167</v>
      </c>
    </row>
    <row r="1674" spans="1:6" x14ac:dyDescent="0.25">
      <c r="A1674">
        <v>2017</v>
      </c>
      <c r="B1674" t="s">
        <v>53</v>
      </c>
      <c r="C1674" t="s">
        <v>43</v>
      </c>
      <c r="D1674">
        <v>503</v>
      </c>
      <c r="E1674" s="1">
        <v>4478</v>
      </c>
      <c r="F1674" s="2">
        <v>58372</v>
      </c>
    </row>
    <row r="1675" spans="1:6" x14ac:dyDescent="0.25">
      <c r="A1675">
        <v>2017</v>
      </c>
      <c r="B1675" t="s">
        <v>53</v>
      </c>
      <c r="C1675" t="s">
        <v>44</v>
      </c>
      <c r="D1675" s="1">
        <v>4222</v>
      </c>
      <c r="E1675" s="1">
        <v>67623</v>
      </c>
      <c r="F1675" s="2">
        <v>98219</v>
      </c>
    </row>
    <row r="1676" spans="1:6" x14ac:dyDescent="0.25">
      <c r="A1676">
        <v>2017</v>
      </c>
      <c r="B1676" t="s">
        <v>53</v>
      </c>
      <c r="C1676" t="s">
        <v>45</v>
      </c>
      <c r="D1676" s="1">
        <v>4271</v>
      </c>
      <c r="E1676" s="1">
        <v>125798</v>
      </c>
      <c r="F1676" s="2">
        <v>172513</v>
      </c>
    </row>
    <row r="1677" spans="1:6" x14ac:dyDescent="0.25">
      <c r="A1677">
        <v>2017</v>
      </c>
      <c r="B1677" t="s">
        <v>53</v>
      </c>
      <c r="C1677" t="s">
        <v>46</v>
      </c>
      <c r="D1677">
        <v>764</v>
      </c>
      <c r="E1677" s="1">
        <v>8615</v>
      </c>
      <c r="F1677" s="2">
        <v>50474</v>
      </c>
    </row>
    <row r="1678" spans="1:6" x14ac:dyDescent="0.25">
      <c r="A1678">
        <v>2017</v>
      </c>
      <c r="B1678" t="s">
        <v>53</v>
      </c>
      <c r="C1678" t="s">
        <v>47</v>
      </c>
      <c r="D1678" s="1">
        <v>2126</v>
      </c>
      <c r="E1678" s="1">
        <v>47658</v>
      </c>
      <c r="F1678" s="2">
        <v>71912</v>
      </c>
    </row>
    <row r="1679" spans="1:6" x14ac:dyDescent="0.25">
      <c r="A1679">
        <v>2017</v>
      </c>
      <c r="B1679" t="s">
        <v>53</v>
      </c>
      <c r="C1679" t="s">
        <v>48</v>
      </c>
      <c r="D1679">
        <v>389</v>
      </c>
      <c r="E1679" s="1">
        <v>3680</v>
      </c>
      <c r="F1679" s="2">
        <v>46375</v>
      </c>
    </row>
    <row r="1680" spans="1:6" x14ac:dyDescent="0.25">
      <c r="A1680">
        <v>2017</v>
      </c>
      <c r="B1680" t="s">
        <v>56</v>
      </c>
      <c r="C1680" t="s">
        <v>1</v>
      </c>
      <c r="D1680" s="1">
        <v>13089</v>
      </c>
      <c r="E1680" s="1">
        <v>94756</v>
      </c>
      <c r="F1680" s="2">
        <v>66324</v>
      </c>
    </row>
    <row r="1681" spans="1:6" x14ac:dyDescent="0.25">
      <c r="A1681">
        <v>2017</v>
      </c>
      <c r="B1681" t="s">
        <v>56</v>
      </c>
      <c r="C1681" t="s">
        <v>2</v>
      </c>
      <c r="D1681" s="1">
        <v>15754</v>
      </c>
      <c r="E1681" s="1">
        <v>206540</v>
      </c>
      <c r="F1681" s="2">
        <v>68059</v>
      </c>
    </row>
    <row r="1682" spans="1:6" x14ac:dyDescent="0.25">
      <c r="A1682">
        <v>2017</v>
      </c>
      <c r="B1682" t="s">
        <v>56</v>
      </c>
      <c r="C1682" t="s">
        <v>3</v>
      </c>
      <c r="D1682" s="1">
        <v>8251</v>
      </c>
      <c r="E1682" s="1">
        <v>49596</v>
      </c>
      <c r="F1682" s="2">
        <v>55939</v>
      </c>
    </row>
    <row r="1683" spans="1:6" x14ac:dyDescent="0.25">
      <c r="A1683">
        <v>2017</v>
      </c>
      <c r="B1683" t="s">
        <v>56</v>
      </c>
      <c r="C1683" t="s">
        <v>4</v>
      </c>
      <c r="D1683" s="1">
        <v>98024</v>
      </c>
      <c r="E1683" s="1">
        <v>827494</v>
      </c>
      <c r="F1683" s="2">
        <v>104466</v>
      </c>
    </row>
    <row r="1684" spans="1:6" x14ac:dyDescent="0.25">
      <c r="A1684">
        <v>2017</v>
      </c>
      <c r="B1684" t="s">
        <v>56</v>
      </c>
      <c r="C1684" t="s">
        <v>5</v>
      </c>
      <c r="D1684" s="1">
        <v>22552</v>
      </c>
      <c r="E1684" s="1">
        <v>161870</v>
      </c>
      <c r="F1684" s="2">
        <v>81536</v>
      </c>
    </row>
    <row r="1685" spans="1:6" x14ac:dyDescent="0.25">
      <c r="A1685">
        <v>2017</v>
      </c>
      <c r="B1685" t="s">
        <v>56</v>
      </c>
      <c r="C1685" t="s">
        <v>6</v>
      </c>
      <c r="D1685" s="1">
        <v>10779</v>
      </c>
      <c r="E1685" s="1">
        <v>126051</v>
      </c>
      <c r="F1685" s="2">
        <v>152598</v>
      </c>
    </row>
    <row r="1686" spans="1:6" x14ac:dyDescent="0.25">
      <c r="A1686">
        <v>2017</v>
      </c>
      <c r="B1686" t="s">
        <v>56</v>
      </c>
      <c r="C1686" t="s">
        <v>7</v>
      </c>
      <c r="D1686" s="1">
        <v>2800</v>
      </c>
      <c r="E1686" s="1">
        <v>47894</v>
      </c>
      <c r="F1686" s="2">
        <v>92267</v>
      </c>
    </row>
    <row r="1687" spans="1:6" x14ac:dyDescent="0.25">
      <c r="A1687">
        <v>2017</v>
      </c>
      <c r="B1687" t="s">
        <v>56</v>
      </c>
      <c r="C1687" t="s">
        <v>8</v>
      </c>
      <c r="D1687" s="1">
        <v>71616</v>
      </c>
      <c r="E1687" s="1">
        <v>556510</v>
      </c>
      <c r="F1687" s="2">
        <v>72708</v>
      </c>
    </row>
    <row r="1688" spans="1:6" x14ac:dyDescent="0.25">
      <c r="A1688">
        <v>2017</v>
      </c>
      <c r="B1688" t="s">
        <v>56</v>
      </c>
      <c r="C1688" t="s">
        <v>9</v>
      </c>
      <c r="D1688" s="1">
        <v>25978</v>
      </c>
      <c r="E1688" s="1">
        <v>233995</v>
      </c>
      <c r="F1688" s="2">
        <v>81197</v>
      </c>
    </row>
    <row r="1689" spans="1:6" x14ac:dyDescent="0.25">
      <c r="A1689">
        <v>2017</v>
      </c>
      <c r="B1689" t="s">
        <v>56</v>
      </c>
      <c r="C1689" t="s">
        <v>10</v>
      </c>
      <c r="D1689" s="1">
        <v>5522</v>
      </c>
      <c r="E1689" s="1">
        <v>31064</v>
      </c>
      <c r="F1689" s="2">
        <v>53820</v>
      </c>
    </row>
    <row r="1690" spans="1:6" x14ac:dyDescent="0.25">
      <c r="A1690">
        <v>2017</v>
      </c>
      <c r="B1690" t="s">
        <v>56</v>
      </c>
      <c r="C1690" t="s">
        <v>11</v>
      </c>
      <c r="D1690" s="1">
        <v>32114</v>
      </c>
      <c r="E1690" s="1">
        <v>370517</v>
      </c>
      <c r="F1690" s="2">
        <v>104689</v>
      </c>
    </row>
    <row r="1691" spans="1:6" x14ac:dyDescent="0.25">
      <c r="A1691">
        <v>2017</v>
      </c>
      <c r="B1691" t="s">
        <v>56</v>
      </c>
      <c r="C1691" t="s">
        <v>12</v>
      </c>
      <c r="D1691" s="1">
        <v>16124</v>
      </c>
      <c r="E1691" s="1">
        <v>131758</v>
      </c>
      <c r="F1691" s="2">
        <v>62518</v>
      </c>
    </row>
    <row r="1692" spans="1:6" x14ac:dyDescent="0.25">
      <c r="A1692">
        <v>2017</v>
      </c>
      <c r="B1692" t="s">
        <v>56</v>
      </c>
      <c r="C1692" t="s">
        <v>13</v>
      </c>
      <c r="D1692" s="1">
        <v>9983</v>
      </c>
      <c r="E1692" s="1">
        <v>108983</v>
      </c>
      <c r="F1692" s="2">
        <v>71597</v>
      </c>
    </row>
    <row r="1693" spans="1:6" x14ac:dyDescent="0.25">
      <c r="A1693">
        <v>2017</v>
      </c>
      <c r="B1693" t="s">
        <v>56</v>
      </c>
      <c r="C1693" t="s">
        <v>14</v>
      </c>
      <c r="D1693" s="1">
        <v>8858</v>
      </c>
      <c r="E1693" s="1">
        <v>74321</v>
      </c>
      <c r="F1693" s="2">
        <v>65845</v>
      </c>
    </row>
    <row r="1694" spans="1:6" x14ac:dyDescent="0.25">
      <c r="A1694">
        <v>2017</v>
      </c>
      <c r="B1694" t="s">
        <v>56</v>
      </c>
      <c r="C1694" t="s">
        <v>15</v>
      </c>
      <c r="D1694" s="1">
        <v>10845</v>
      </c>
      <c r="E1694" s="1">
        <v>93126</v>
      </c>
      <c r="F1694" s="2">
        <v>64967</v>
      </c>
    </row>
    <row r="1695" spans="1:6" x14ac:dyDescent="0.25">
      <c r="A1695">
        <v>2017</v>
      </c>
      <c r="B1695" t="s">
        <v>56</v>
      </c>
      <c r="C1695" t="s">
        <v>16</v>
      </c>
      <c r="D1695" s="1">
        <v>13618</v>
      </c>
      <c r="E1695" s="1">
        <v>85771</v>
      </c>
      <c r="F1695" s="2">
        <v>59758</v>
      </c>
    </row>
    <row r="1696" spans="1:6" x14ac:dyDescent="0.25">
      <c r="A1696">
        <v>2017</v>
      </c>
      <c r="B1696" t="s">
        <v>56</v>
      </c>
      <c r="C1696" t="s">
        <v>17</v>
      </c>
      <c r="D1696" s="1">
        <v>3827</v>
      </c>
      <c r="E1696" s="1">
        <v>29417</v>
      </c>
      <c r="F1696" s="2">
        <v>65934</v>
      </c>
    </row>
    <row r="1697" spans="1:6" x14ac:dyDescent="0.25">
      <c r="A1697">
        <v>2017</v>
      </c>
      <c r="B1697" t="s">
        <v>56</v>
      </c>
      <c r="C1697" t="s">
        <v>18</v>
      </c>
      <c r="D1697" s="1">
        <v>15099</v>
      </c>
      <c r="E1697" s="1">
        <v>140287</v>
      </c>
      <c r="F1697" s="2">
        <v>90791</v>
      </c>
    </row>
    <row r="1698" spans="1:6" x14ac:dyDescent="0.25">
      <c r="A1698">
        <v>2017</v>
      </c>
      <c r="B1698" t="s">
        <v>56</v>
      </c>
      <c r="C1698" t="s">
        <v>19</v>
      </c>
      <c r="D1698" s="1">
        <v>17270</v>
      </c>
      <c r="E1698" s="1">
        <v>216567</v>
      </c>
      <c r="F1698" s="2">
        <v>136040</v>
      </c>
    </row>
    <row r="1699" spans="1:6" x14ac:dyDescent="0.25">
      <c r="A1699">
        <v>2017</v>
      </c>
      <c r="B1699" t="s">
        <v>56</v>
      </c>
      <c r="C1699" t="s">
        <v>20</v>
      </c>
      <c r="D1699" s="1">
        <v>18942</v>
      </c>
      <c r="E1699" s="1">
        <v>202358</v>
      </c>
      <c r="F1699" s="2">
        <v>69275</v>
      </c>
    </row>
    <row r="1700" spans="1:6" x14ac:dyDescent="0.25">
      <c r="A1700">
        <v>2017</v>
      </c>
      <c r="B1700" t="s">
        <v>56</v>
      </c>
      <c r="C1700" t="s">
        <v>21</v>
      </c>
      <c r="D1700" s="1">
        <v>15467</v>
      </c>
      <c r="E1700" s="1">
        <v>175945</v>
      </c>
      <c r="F1700" s="2">
        <v>91036</v>
      </c>
    </row>
    <row r="1701" spans="1:6" x14ac:dyDescent="0.25">
      <c r="A1701">
        <v>2017</v>
      </c>
      <c r="B1701" t="s">
        <v>56</v>
      </c>
      <c r="C1701" t="s">
        <v>22</v>
      </c>
      <c r="D1701" s="1">
        <v>7854</v>
      </c>
      <c r="E1701" s="1">
        <v>42981</v>
      </c>
      <c r="F1701" s="2">
        <v>51222</v>
      </c>
    </row>
    <row r="1702" spans="1:6" x14ac:dyDescent="0.25">
      <c r="A1702">
        <v>2017</v>
      </c>
      <c r="B1702" t="s">
        <v>56</v>
      </c>
      <c r="C1702" t="s">
        <v>23</v>
      </c>
      <c r="D1702" s="1">
        <v>17661</v>
      </c>
      <c r="E1702" s="1">
        <v>163353</v>
      </c>
      <c r="F1702" s="2">
        <v>68974</v>
      </c>
    </row>
    <row r="1703" spans="1:6" x14ac:dyDescent="0.25">
      <c r="A1703">
        <v>2017</v>
      </c>
      <c r="B1703" t="s">
        <v>56</v>
      </c>
      <c r="C1703" t="s">
        <v>24</v>
      </c>
      <c r="D1703" s="1">
        <v>4178</v>
      </c>
      <c r="E1703" s="1">
        <v>20935</v>
      </c>
      <c r="F1703" s="2">
        <v>56708</v>
      </c>
    </row>
    <row r="1704" spans="1:6" x14ac:dyDescent="0.25">
      <c r="A1704">
        <v>2017</v>
      </c>
      <c r="B1704" t="s">
        <v>56</v>
      </c>
      <c r="C1704" t="s">
        <v>25</v>
      </c>
      <c r="D1704" s="1">
        <v>6481</v>
      </c>
      <c r="E1704" s="1">
        <v>66237</v>
      </c>
      <c r="F1704" s="2">
        <v>63484</v>
      </c>
    </row>
    <row r="1705" spans="1:6" x14ac:dyDescent="0.25">
      <c r="A1705">
        <v>2017</v>
      </c>
      <c r="B1705" t="s">
        <v>56</v>
      </c>
      <c r="C1705" t="s">
        <v>26</v>
      </c>
      <c r="D1705" s="1">
        <v>8856</v>
      </c>
      <c r="E1705" s="1">
        <v>61375</v>
      </c>
      <c r="F1705" s="2">
        <v>63979</v>
      </c>
    </row>
    <row r="1706" spans="1:6" x14ac:dyDescent="0.25">
      <c r="A1706">
        <v>2017</v>
      </c>
      <c r="B1706" t="s">
        <v>56</v>
      </c>
      <c r="C1706" t="s">
        <v>27</v>
      </c>
      <c r="D1706" s="1">
        <v>3835</v>
      </c>
      <c r="E1706" s="1">
        <v>33894</v>
      </c>
      <c r="F1706" s="2">
        <v>91139</v>
      </c>
    </row>
    <row r="1707" spans="1:6" x14ac:dyDescent="0.25">
      <c r="A1707">
        <v>2017</v>
      </c>
      <c r="B1707" t="s">
        <v>56</v>
      </c>
      <c r="C1707" t="s">
        <v>28</v>
      </c>
      <c r="D1707" s="1">
        <v>19625</v>
      </c>
      <c r="E1707" s="1">
        <v>241026</v>
      </c>
      <c r="F1707" s="2">
        <v>111862</v>
      </c>
    </row>
    <row r="1708" spans="1:6" x14ac:dyDescent="0.25">
      <c r="A1708">
        <v>2017</v>
      </c>
      <c r="B1708" t="s">
        <v>56</v>
      </c>
      <c r="C1708" t="s">
        <v>29</v>
      </c>
      <c r="D1708" s="1">
        <v>5092</v>
      </c>
      <c r="E1708" s="1">
        <v>32604</v>
      </c>
      <c r="F1708" s="2">
        <v>53932</v>
      </c>
    </row>
    <row r="1709" spans="1:6" x14ac:dyDescent="0.25">
      <c r="A1709">
        <v>2017</v>
      </c>
      <c r="B1709" t="s">
        <v>56</v>
      </c>
      <c r="C1709" t="s">
        <v>30</v>
      </c>
      <c r="D1709" s="1">
        <v>65326</v>
      </c>
      <c r="E1709" s="1">
        <v>708995</v>
      </c>
      <c r="F1709" s="2">
        <v>189559</v>
      </c>
    </row>
    <row r="1710" spans="1:6" x14ac:dyDescent="0.25">
      <c r="A1710">
        <v>2017</v>
      </c>
      <c r="B1710" t="s">
        <v>56</v>
      </c>
      <c r="C1710" t="s">
        <v>31</v>
      </c>
      <c r="D1710" s="1">
        <v>27332</v>
      </c>
      <c r="E1710" s="1">
        <v>226679</v>
      </c>
      <c r="F1710" s="2">
        <v>82975</v>
      </c>
    </row>
    <row r="1711" spans="1:6" x14ac:dyDescent="0.25">
      <c r="A1711">
        <v>2017</v>
      </c>
      <c r="B1711" t="s">
        <v>56</v>
      </c>
      <c r="C1711" t="s">
        <v>32</v>
      </c>
      <c r="D1711" s="1">
        <v>2979</v>
      </c>
      <c r="E1711" s="1">
        <v>23135</v>
      </c>
      <c r="F1711" s="2">
        <v>60044</v>
      </c>
    </row>
    <row r="1712" spans="1:6" x14ac:dyDescent="0.25">
      <c r="A1712">
        <v>2017</v>
      </c>
      <c r="B1712" t="s">
        <v>56</v>
      </c>
      <c r="C1712" t="s">
        <v>33</v>
      </c>
      <c r="D1712" s="1">
        <v>28537</v>
      </c>
      <c r="E1712" s="1">
        <v>288615</v>
      </c>
      <c r="F1712" s="2">
        <v>69967</v>
      </c>
    </row>
    <row r="1713" spans="1:6" x14ac:dyDescent="0.25">
      <c r="A1713">
        <v>2017</v>
      </c>
      <c r="B1713" t="s">
        <v>56</v>
      </c>
      <c r="C1713" t="s">
        <v>34</v>
      </c>
      <c r="D1713" s="1">
        <v>11379</v>
      </c>
      <c r="E1713" s="1">
        <v>76757</v>
      </c>
      <c r="F1713" s="2">
        <v>56323</v>
      </c>
    </row>
    <row r="1714" spans="1:6" x14ac:dyDescent="0.25">
      <c r="A1714">
        <v>2017</v>
      </c>
      <c r="B1714" t="s">
        <v>56</v>
      </c>
      <c r="C1714" t="s">
        <v>35</v>
      </c>
      <c r="D1714" s="1">
        <v>12686</v>
      </c>
      <c r="E1714" s="1">
        <v>83715</v>
      </c>
      <c r="F1714" s="2">
        <v>67638</v>
      </c>
    </row>
    <row r="1715" spans="1:6" x14ac:dyDescent="0.25">
      <c r="A1715">
        <v>2017</v>
      </c>
      <c r="B1715" t="s">
        <v>56</v>
      </c>
      <c r="C1715" t="s">
        <v>36</v>
      </c>
      <c r="D1715" s="1">
        <v>28479</v>
      </c>
      <c r="E1715" s="1">
        <v>321121</v>
      </c>
      <c r="F1715" s="2">
        <v>85405</v>
      </c>
    </row>
    <row r="1716" spans="1:6" x14ac:dyDescent="0.25">
      <c r="A1716">
        <v>2017</v>
      </c>
      <c r="B1716" t="s">
        <v>56</v>
      </c>
      <c r="C1716" t="s">
        <v>37</v>
      </c>
      <c r="D1716" s="1">
        <v>2802</v>
      </c>
      <c r="E1716" s="1">
        <v>32758</v>
      </c>
      <c r="F1716" s="2">
        <v>89570</v>
      </c>
    </row>
    <row r="1717" spans="1:6" x14ac:dyDescent="0.25">
      <c r="A1717">
        <v>2017</v>
      </c>
      <c r="B1717" t="s">
        <v>56</v>
      </c>
      <c r="C1717" t="s">
        <v>38</v>
      </c>
      <c r="D1717" s="1">
        <v>12653</v>
      </c>
      <c r="E1717" s="1">
        <v>98790</v>
      </c>
      <c r="F1717" s="2">
        <v>59859</v>
      </c>
    </row>
    <row r="1718" spans="1:6" x14ac:dyDescent="0.25">
      <c r="A1718">
        <v>2017</v>
      </c>
      <c r="B1718" t="s">
        <v>56</v>
      </c>
      <c r="C1718" t="s">
        <v>39</v>
      </c>
      <c r="D1718" s="1">
        <v>3221</v>
      </c>
      <c r="E1718" s="1">
        <v>28761</v>
      </c>
      <c r="F1718" s="2">
        <v>57506</v>
      </c>
    </row>
    <row r="1719" spans="1:6" x14ac:dyDescent="0.25">
      <c r="A1719">
        <v>2017</v>
      </c>
      <c r="B1719" t="s">
        <v>56</v>
      </c>
      <c r="C1719" t="s">
        <v>40</v>
      </c>
      <c r="D1719" s="1">
        <v>15531</v>
      </c>
      <c r="E1719" s="1">
        <v>148433</v>
      </c>
      <c r="F1719" s="2">
        <v>71601</v>
      </c>
    </row>
    <row r="1720" spans="1:6" x14ac:dyDescent="0.25">
      <c r="A1720">
        <v>2017</v>
      </c>
      <c r="B1720" t="s">
        <v>56</v>
      </c>
      <c r="C1720" t="s">
        <v>41</v>
      </c>
      <c r="D1720" s="1">
        <v>71279</v>
      </c>
      <c r="E1720" s="1">
        <v>740328</v>
      </c>
      <c r="F1720" s="2">
        <v>80242</v>
      </c>
    </row>
    <row r="1721" spans="1:6" x14ac:dyDescent="0.25">
      <c r="A1721">
        <v>2017</v>
      </c>
      <c r="B1721" t="s">
        <v>56</v>
      </c>
      <c r="C1721" t="s">
        <v>42</v>
      </c>
      <c r="D1721" s="1">
        <v>11066</v>
      </c>
      <c r="E1721" s="1">
        <v>84072</v>
      </c>
      <c r="F1721" s="2">
        <v>64760</v>
      </c>
    </row>
    <row r="1722" spans="1:6" x14ac:dyDescent="0.25">
      <c r="A1722">
        <v>2017</v>
      </c>
      <c r="B1722" t="s">
        <v>56</v>
      </c>
      <c r="C1722" t="s">
        <v>43</v>
      </c>
      <c r="D1722" s="1">
        <v>1700</v>
      </c>
      <c r="E1722" s="1">
        <v>11731</v>
      </c>
      <c r="F1722" s="2">
        <v>70768</v>
      </c>
    </row>
    <row r="1723" spans="1:6" x14ac:dyDescent="0.25">
      <c r="A1723">
        <v>2017</v>
      </c>
      <c r="B1723" t="s">
        <v>56</v>
      </c>
      <c r="C1723" t="s">
        <v>44</v>
      </c>
      <c r="D1723" s="1">
        <v>21609</v>
      </c>
      <c r="E1723" s="1">
        <v>192079</v>
      </c>
      <c r="F1723" s="2">
        <v>82201</v>
      </c>
    </row>
    <row r="1724" spans="1:6" x14ac:dyDescent="0.25">
      <c r="A1724">
        <v>2017</v>
      </c>
      <c r="B1724" t="s">
        <v>56</v>
      </c>
      <c r="C1724" t="s">
        <v>45</v>
      </c>
      <c r="D1724" s="1">
        <v>17184</v>
      </c>
      <c r="E1724" s="1">
        <v>144458</v>
      </c>
      <c r="F1724" s="2">
        <v>76957</v>
      </c>
    </row>
    <row r="1725" spans="1:6" x14ac:dyDescent="0.25">
      <c r="A1725">
        <v>2017</v>
      </c>
      <c r="B1725" t="s">
        <v>56</v>
      </c>
      <c r="C1725" t="s">
        <v>46</v>
      </c>
      <c r="D1725" s="1">
        <v>3992</v>
      </c>
      <c r="E1725" s="1">
        <v>24123</v>
      </c>
      <c r="F1725" s="2">
        <v>50354</v>
      </c>
    </row>
    <row r="1726" spans="1:6" x14ac:dyDescent="0.25">
      <c r="A1726">
        <v>2017</v>
      </c>
      <c r="B1726" t="s">
        <v>56</v>
      </c>
      <c r="C1726" t="s">
        <v>47</v>
      </c>
      <c r="D1726" s="1">
        <v>13244</v>
      </c>
      <c r="E1726" s="1">
        <v>148873</v>
      </c>
      <c r="F1726" s="2">
        <v>68759</v>
      </c>
    </row>
    <row r="1727" spans="1:6" x14ac:dyDescent="0.25">
      <c r="A1727">
        <v>2017</v>
      </c>
      <c r="B1727" t="s">
        <v>56</v>
      </c>
      <c r="C1727" t="s">
        <v>48</v>
      </c>
      <c r="D1727" s="1">
        <v>2248</v>
      </c>
      <c r="E1727" s="1">
        <v>10938</v>
      </c>
      <c r="F1727" s="2">
        <v>54692</v>
      </c>
    </row>
    <row r="1728" spans="1:6" x14ac:dyDescent="0.25">
      <c r="A1728">
        <v>2017</v>
      </c>
      <c r="B1728" t="s">
        <v>57</v>
      </c>
      <c r="C1728" t="s">
        <v>1</v>
      </c>
      <c r="D1728" s="1">
        <v>21426</v>
      </c>
      <c r="E1728" s="1">
        <v>239356</v>
      </c>
      <c r="F1728" s="2">
        <v>53774</v>
      </c>
    </row>
    <row r="1729" spans="1:6" x14ac:dyDescent="0.25">
      <c r="A1729">
        <v>2017</v>
      </c>
      <c r="B1729" t="s">
        <v>57</v>
      </c>
      <c r="C1729" t="s">
        <v>2</v>
      </c>
      <c r="D1729" s="1">
        <v>31059</v>
      </c>
      <c r="E1729" s="1">
        <v>417456</v>
      </c>
      <c r="F1729" s="2">
        <v>55334</v>
      </c>
    </row>
    <row r="1730" spans="1:6" x14ac:dyDescent="0.25">
      <c r="A1730">
        <v>2017</v>
      </c>
      <c r="B1730" t="s">
        <v>57</v>
      </c>
      <c r="C1730" t="s">
        <v>3</v>
      </c>
      <c r="D1730" s="1">
        <v>13845</v>
      </c>
      <c r="E1730" s="1">
        <v>144215</v>
      </c>
      <c r="F1730" s="2">
        <v>59263</v>
      </c>
    </row>
    <row r="1731" spans="1:6" x14ac:dyDescent="0.25">
      <c r="A1731">
        <v>2017</v>
      </c>
      <c r="B1731" t="s">
        <v>57</v>
      </c>
      <c r="C1731" t="s">
        <v>4</v>
      </c>
      <c r="D1731" s="1">
        <v>188712</v>
      </c>
      <c r="E1731" s="1">
        <v>2551444</v>
      </c>
      <c r="F1731" s="2">
        <v>86955</v>
      </c>
    </row>
    <row r="1732" spans="1:6" x14ac:dyDescent="0.25">
      <c r="A1732">
        <v>2017</v>
      </c>
      <c r="B1732" t="s">
        <v>57</v>
      </c>
      <c r="C1732" t="s">
        <v>5</v>
      </c>
      <c r="D1732" s="1">
        <v>50576</v>
      </c>
      <c r="E1732" s="1">
        <v>412889</v>
      </c>
      <c r="F1732" s="2">
        <v>78698</v>
      </c>
    </row>
    <row r="1733" spans="1:6" x14ac:dyDescent="0.25">
      <c r="A1733">
        <v>2017</v>
      </c>
      <c r="B1733" t="s">
        <v>57</v>
      </c>
      <c r="C1733" t="s">
        <v>6</v>
      </c>
      <c r="D1733" s="1">
        <v>22807</v>
      </c>
      <c r="E1733" s="1">
        <v>218450</v>
      </c>
      <c r="F1733" s="2">
        <v>87307</v>
      </c>
    </row>
    <row r="1734" spans="1:6" x14ac:dyDescent="0.25">
      <c r="A1734">
        <v>2017</v>
      </c>
      <c r="B1734" t="s">
        <v>57</v>
      </c>
      <c r="C1734" t="s">
        <v>7</v>
      </c>
      <c r="D1734" s="1">
        <v>8644</v>
      </c>
      <c r="E1734" s="1">
        <v>61956</v>
      </c>
      <c r="F1734" s="2">
        <v>80600</v>
      </c>
    </row>
    <row r="1735" spans="1:6" x14ac:dyDescent="0.25">
      <c r="A1735">
        <v>2017</v>
      </c>
      <c r="B1735" t="s">
        <v>57</v>
      </c>
      <c r="C1735" t="s">
        <v>8</v>
      </c>
      <c r="D1735" s="1">
        <v>156978</v>
      </c>
      <c r="E1735" s="1">
        <v>1322562</v>
      </c>
      <c r="F1735" s="2">
        <v>58653</v>
      </c>
    </row>
    <row r="1736" spans="1:6" x14ac:dyDescent="0.25">
      <c r="A1736">
        <v>2017</v>
      </c>
      <c r="B1736" t="s">
        <v>57</v>
      </c>
      <c r="C1736" t="s">
        <v>9</v>
      </c>
      <c r="D1736" s="1">
        <v>54102</v>
      </c>
      <c r="E1736" s="1">
        <v>668820</v>
      </c>
      <c r="F1736" s="2">
        <v>64724</v>
      </c>
    </row>
    <row r="1737" spans="1:6" x14ac:dyDescent="0.25">
      <c r="A1737">
        <v>2017</v>
      </c>
      <c r="B1737" t="s">
        <v>57</v>
      </c>
      <c r="C1737" t="s">
        <v>10</v>
      </c>
      <c r="D1737" s="1">
        <v>11075</v>
      </c>
      <c r="E1737" s="1">
        <v>88110</v>
      </c>
      <c r="F1737" s="2">
        <v>48653</v>
      </c>
    </row>
    <row r="1738" spans="1:6" x14ac:dyDescent="0.25">
      <c r="A1738">
        <v>2017</v>
      </c>
      <c r="B1738" t="s">
        <v>57</v>
      </c>
      <c r="C1738" t="s">
        <v>11</v>
      </c>
      <c r="D1738" s="1">
        <v>73447</v>
      </c>
      <c r="E1738" s="1">
        <v>942202</v>
      </c>
      <c r="F1738" s="2">
        <v>73829</v>
      </c>
    </row>
    <row r="1739" spans="1:6" x14ac:dyDescent="0.25">
      <c r="A1739">
        <v>2017</v>
      </c>
      <c r="B1739" t="s">
        <v>57</v>
      </c>
      <c r="C1739" t="s">
        <v>12</v>
      </c>
      <c r="D1739" s="1">
        <v>29045</v>
      </c>
      <c r="E1739" s="1">
        <v>336985</v>
      </c>
      <c r="F1739" s="2">
        <v>50796</v>
      </c>
    </row>
    <row r="1740" spans="1:6" x14ac:dyDescent="0.25">
      <c r="A1740">
        <v>2017</v>
      </c>
      <c r="B1740" t="s">
        <v>57</v>
      </c>
      <c r="C1740" t="s">
        <v>13</v>
      </c>
      <c r="D1740" s="1">
        <v>15401</v>
      </c>
      <c r="E1740" s="1">
        <v>139096</v>
      </c>
      <c r="F1740" s="2">
        <v>52293</v>
      </c>
    </row>
    <row r="1741" spans="1:6" x14ac:dyDescent="0.25">
      <c r="A1741">
        <v>2017</v>
      </c>
      <c r="B1741" t="s">
        <v>57</v>
      </c>
      <c r="C1741" t="s">
        <v>14</v>
      </c>
      <c r="D1741" s="1">
        <v>16569</v>
      </c>
      <c r="E1741" s="1">
        <v>177353</v>
      </c>
      <c r="F1741" s="2">
        <v>59048</v>
      </c>
    </row>
    <row r="1742" spans="1:6" x14ac:dyDescent="0.25">
      <c r="A1742">
        <v>2017</v>
      </c>
      <c r="B1742" t="s">
        <v>57</v>
      </c>
      <c r="C1742" t="s">
        <v>15</v>
      </c>
      <c r="D1742" s="1">
        <v>20206</v>
      </c>
      <c r="E1742" s="1">
        <v>214141</v>
      </c>
      <c r="F1742" s="2">
        <v>48829</v>
      </c>
    </row>
    <row r="1743" spans="1:6" x14ac:dyDescent="0.25">
      <c r="A1743">
        <v>2017</v>
      </c>
      <c r="B1743" t="s">
        <v>57</v>
      </c>
      <c r="C1743" t="s">
        <v>16</v>
      </c>
      <c r="D1743" s="1">
        <v>24001</v>
      </c>
      <c r="E1743" s="1">
        <v>209874</v>
      </c>
      <c r="F1743" s="2">
        <v>55218</v>
      </c>
    </row>
    <row r="1744" spans="1:6" x14ac:dyDescent="0.25">
      <c r="A1744">
        <v>2017</v>
      </c>
      <c r="B1744" t="s">
        <v>57</v>
      </c>
      <c r="C1744" t="s">
        <v>17</v>
      </c>
      <c r="D1744" s="1">
        <v>9912</v>
      </c>
      <c r="E1744" s="1">
        <v>66736</v>
      </c>
      <c r="F1744" s="2">
        <v>55405</v>
      </c>
    </row>
    <row r="1745" spans="1:6" x14ac:dyDescent="0.25">
      <c r="A1745">
        <v>2017</v>
      </c>
      <c r="B1745" t="s">
        <v>57</v>
      </c>
      <c r="C1745" t="s">
        <v>18</v>
      </c>
      <c r="D1745" s="1">
        <v>42175</v>
      </c>
      <c r="E1745" s="1">
        <v>443764</v>
      </c>
      <c r="F1745" s="2">
        <v>77259</v>
      </c>
    </row>
    <row r="1746" spans="1:6" x14ac:dyDescent="0.25">
      <c r="A1746">
        <v>2017</v>
      </c>
      <c r="B1746" t="s">
        <v>57</v>
      </c>
      <c r="C1746" t="s">
        <v>19</v>
      </c>
      <c r="D1746" s="1">
        <v>47186</v>
      </c>
      <c r="E1746" s="1">
        <v>566190</v>
      </c>
      <c r="F1746" s="2">
        <v>102580</v>
      </c>
    </row>
    <row r="1747" spans="1:6" x14ac:dyDescent="0.25">
      <c r="A1747">
        <v>2017</v>
      </c>
      <c r="B1747" t="s">
        <v>57</v>
      </c>
      <c r="C1747" t="s">
        <v>20</v>
      </c>
      <c r="D1747" s="1">
        <v>42271</v>
      </c>
      <c r="E1747" s="1">
        <v>645279</v>
      </c>
      <c r="F1747" s="2">
        <v>68677</v>
      </c>
    </row>
    <row r="1748" spans="1:6" x14ac:dyDescent="0.25">
      <c r="A1748">
        <v>2017</v>
      </c>
      <c r="B1748" t="s">
        <v>57</v>
      </c>
      <c r="C1748" t="s">
        <v>21</v>
      </c>
      <c r="D1748" s="1">
        <v>29916</v>
      </c>
      <c r="E1748" s="1">
        <v>373603</v>
      </c>
      <c r="F1748" s="2">
        <v>80794</v>
      </c>
    </row>
    <row r="1749" spans="1:6" x14ac:dyDescent="0.25">
      <c r="A1749">
        <v>2017</v>
      </c>
      <c r="B1749" t="s">
        <v>57</v>
      </c>
      <c r="C1749" t="s">
        <v>22</v>
      </c>
      <c r="D1749" s="1">
        <v>11953</v>
      </c>
      <c r="E1749" s="1">
        <v>107737</v>
      </c>
      <c r="F1749" s="2">
        <v>41461</v>
      </c>
    </row>
    <row r="1750" spans="1:6" x14ac:dyDescent="0.25">
      <c r="A1750">
        <v>2017</v>
      </c>
      <c r="B1750" t="s">
        <v>57</v>
      </c>
      <c r="C1750" t="s">
        <v>23</v>
      </c>
      <c r="D1750" s="1">
        <v>33699</v>
      </c>
      <c r="E1750" s="1">
        <v>381525</v>
      </c>
      <c r="F1750" s="2">
        <v>63932</v>
      </c>
    </row>
    <row r="1751" spans="1:6" x14ac:dyDescent="0.25">
      <c r="A1751">
        <v>2017</v>
      </c>
      <c r="B1751" t="s">
        <v>57</v>
      </c>
      <c r="C1751" t="s">
        <v>24</v>
      </c>
      <c r="D1751" s="1">
        <v>8994</v>
      </c>
      <c r="E1751" s="1">
        <v>41010</v>
      </c>
      <c r="F1751" s="2">
        <v>50921</v>
      </c>
    </row>
    <row r="1752" spans="1:6" x14ac:dyDescent="0.25">
      <c r="A1752">
        <v>2017</v>
      </c>
      <c r="B1752" t="s">
        <v>57</v>
      </c>
      <c r="C1752" t="s">
        <v>25</v>
      </c>
      <c r="D1752" s="1">
        <v>11395</v>
      </c>
      <c r="E1752" s="1">
        <v>117542</v>
      </c>
      <c r="F1752" s="2">
        <v>59204</v>
      </c>
    </row>
    <row r="1753" spans="1:6" x14ac:dyDescent="0.25">
      <c r="A1753">
        <v>2017</v>
      </c>
      <c r="B1753" t="s">
        <v>57</v>
      </c>
      <c r="C1753" t="s">
        <v>26</v>
      </c>
      <c r="D1753" s="1">
        <v>19521</v>
      </c>
      <c r="E1753" s="1">
        <v>181485</v>
      </c>
      <c r="F1753" s="2">
        <v>58283</v>
      </c>
    </row>
    <row r="1754" spans="1:6" x14ac:dyDescent="0.25">
      <c r="A1754">
        <v>2017</v>
      </c>
      <c r="B1754" t="s">
        <v>57</v>
      </c>
      <c r="C1754" t="s">
        <v>27</v>
      </c>
      <c r="D1754" s="1">
        <v>11938</v>
      </c>
      <c r="E1754" s="1">
        <v>81761</v>
      </c>
      <c r="F1754" s="2">
        <v>75584</v>
      </c>
    </row>
    <row r="1755" spans="1:6" x14ac:dyDescent="0.25">
      <c r="A1755">
        <v>2017</v>
      </c>
      <c r="B1755" t="s">
        <v>57</v>
      </c>
      <c r="C1755" t="s">
        <v>28</v>
      </c>
      <c r="D1755" s="1">
        <v>50907</v>
      </c>
      <c r="E1755" s="1">
        <v>663584</v>
      </c>
      <c r="F1755" s="2">
        <v>88404</v>
      </c>
    </row>
    <row r="1756" spans="1:6" x14ac:dyDescent="0.25">
      <c r="A1756">
        <v>2017</v>
      </c>
      <c r="B1756" t="s">
        <v>57</v>
      </c>
      <c r="C1756" t="s">
        <v>29</v>
      </c>
      <c r="D1756" s="1">
        <v>10062</v>
      </c>
      <c r="E1756" s="1">
        <v>104434</v>
      </c>
      <c r="F1756" s="2">
        <v>60086</v>
      </c>
    </row>
    <row r="1757" spans="1:6" x14ac:dyDescent="0.25">
      <c r="A1757">
        <v>2017</v>
      </c>
      <c r="B1757" t="s">
        <v>57</v>
      </c>
      <c r="C1757" t="s">
        <v>30</v>
      </c>
      <c r="D1757" s="1">
        <v>111646</v>
      </c>
      <c r="E1757" s="1">
        <v>1314408</v>
      </c>
      <c r="F1757" s="2">
        <v>92549</v>
      </c>
    </row>
    <row r="1758" spans="1:6" x14ac:dyDescent="0.25">
      <c r="A1758">
        <v>2017</v>
      </c>
      <c r="B1758" t="s">
        <v>57</v>
      </c>
      <c r="C1758" t="s">
        <v>31</v>
      </c>
      <c r="D1758" s="1">
        <v>57179</v>
      </c>
      <c r="E1758" s="1">
        <v>616193</v>
      </c>
      <c r="F1758" s="2">
        <v>62617</v>
      </c>
    </row>
    <row r="1759" spans="1:6" x14ac:dyDescent="0.25">
      <c r="A1759">
        <v>2017</v>
      </c>
      <c r="B1759" t="s">
        <v>57</v>
      </c>
      <c r="C1759" t="s">
        <v>32</v>
      </c>
      <c r="D1759" s="1">
        <v>4917</v>
      </c>
      <c r="E1759" s="1">
        <v>34300</v>
      </c>
      <c r="F1759" s="2">
        <v>59438</v>
      </c>
    </row>
    <row r="1760" spans="1:6" x14ac:dyDescent="0.25">
      <c r="A1760">
        <v>2017</v>
      </c>
      <c r="B1760" t="s">
        <v>57</v>
      </c>
      <c r="C1760" t="s">
        <v>33</v>
      </c>
      <c r="D1760" s="1">
        <v>52650</v>
      </c>
      <c r="E1760" s="1">
        <v>724748</v>
      </c>
      <c r="F1760" s="2">
        <v>62445</v>
      </c>
    </row>
    <row r="1761" spans="1:6" x14ac:dyDescent="0.25">
      <c r="A1761">
        <v>2017</v>
      </c>
      <c r="B1761" t="s">
        <v>57</v>
      </c>
      <c r="C1761" t="s">
        <v>34</v>
      </c>
      <c r="D1761" s="1">
        <v>20434</v>
      </c>
      <c r="E1761" s="1">
        <v>185534</v>
      </c>
      <c r="F1761" s="2">
        <v>50640</v>
      </c>
    </row>
    <row r="1762" spans="1:6" x14ac:dyDescent="0.25">
      <c r="A1762">
        <v>2017</v>
      </c>
      <c r="B1762" t="s">
        <v>57</v>
      </c>
      <c r="C1762" t="s">
        <v>35</v>
      </c>
      <c r="D1762" s="1">
        <v>24942</v>
      </c>
      <c r="E1762" s="1">
        <v>242708</v>
      </c>
      <c r="F1762" s="2">
        <v>67873</v>
      </c>
    </row>
    <row r="1763" spans="1:6" x14ac:dyDescent="0.25">
      <c r="A1763">
        <v>2017</v>
      </c>
      <c r="B1763" t="s">
        <v>57</v>
      </c>
      <c r="C1763" t="s">
        <v>36</v>
      </c>
      <c r="D1763" s="1">
        <v>61779</v>
      </c>
      <c r="E1763" s="1">
        <v>799939</v>
      </c>
      <c r="F1763" s="2">
        <v>76029</v>
      </c>
    </row>
    <row r="1764" spans="1:6" x14ac:dyDescent="0.25">
      <c r="A1764">
        <v>2017</v>
      </c>
      <c r="B1764" t="s">
        <v>57</v>
      </c>
      <c r="C1764" t="s">
        <v>37</v>
      </c>
      <c r="D1764" s="1">
        <v>8350</v>
      </c>
      <c r="E1764" s="1">
        <v>67366</v>
      </c>
      <c r="F1764" s="2">
        <v>67763</v>
      </c>
    </row>
    <row r="1765" spans="1:6" x14ac:dyDescent="0.25">
      <c r="A1765">
        <v>2017</v>
      </c>
      <c r="B1765" t="s">
        <v>57</v>
      </c>
      <c r="C1765" t="s">
        <v>38</v>
      </c>
      <c r="D1765" s="1">
        <v>25902</v>
      </c>
      <c r="E1765" s="1">
        <v>280711</v>
      </c>
      <c r="F1765" s="2">
        <v>49505</v>
      </c>
    </row>
    <row r="1766" spans="1:6" x14ac:dyDescent="0.25">
      <c r="A1766">
        <v>2017</v>
      </c>
      <c r="B1766" t="s">
        <v>57</v>
      </c>
      <c r="C1766" t="s">
        <v>39</v>
      </c>
      <c r="D1766" s="1">
        <v>5030</v>
      </c>
      <c r="E1766" s="1">
        <v>31264</v>
      </c>
      <c r="F1766" s="2">
        <v>55293</v>
      </c>
    </row>
    <row r="1767" spans="1:6" x14ac:dyDescent="0.25">
      <c r="A1767">
        <v>2017</v>
      </c>
      <c r="B1767" t="s">
        <v>57</v>
      </c>
      <c r="C1767" t="s">
        <v>40</v>
      </c>
      <c r="D1767" s="1">
        <v>28315</v>
      </c>
      <c r="E1767" s="1">
        <v>407133</v>
      </c>
      <c r="F1767" s="2">
        <v>56172</v>
      </c>
    </row>
    <row r="1768" spans="1:6" x14ac:dyDescent="0.25">
      <c r="A1768">
        <v>2017</v>
      </c>
      <c r="B1768" t="s">
        <v>57</v>
      </c>
      <c r="C1768" t="s">
        <v>41</v>
      </c>
      <c r="D1768" s="1">
        <v>129242</v>
      </c>
      <c r="E1768" s="1">
        <v>1666865</v>
      </c>
      <c r="F1768" s="2">
        <v>71507</v>
      </c>
    </row>
    <row r="1769" spans="1:6" x14ac:dyDescent="0.25">
      <c r="A1769">
        <v>2017</v>
      </c>
      <c r="B1769" t="s">
        <v>57</v>
      </c>
      <c r="C1769" t="s">
        <v>42</v>
      </c>
      <c r="D1769" s="1">
        <v>21911</v>
      </c>
      <c r="E1769" s="1">
        <v>205052</v>
      </c>
      <c r="F1769" s="2">
        <v>56815</v>
      </c>
    </row>
    <row r="1770" spans="1:6" x14ac:dyDescent="0.25">
      <c r="A1770">
        <v>2017</v>
      </c>
      <c r="B1770" t="s">
        <v>57</v>
      </c>
      <c r="C1770" t="s">
        <v>43</v>
      </c>
      <c r="D1770" s="1">
        <v>5488</v>
      </c>
      <c r="E1770" s="1">
        <v>28484</v>
      </c>
      <c r="F1770" s="2">
        <v>63457</v>
      </c>
    </row>
    <row r="1771" spans="1:6" x14ac:dyDescent="0.25">
      <c r="A1771">
        <v>2017</v>
      </c>
      <c r="B1771" t="s">
        <v>57</v>
      </c>
      <c r="C1771" t="s">
        <v>44</v>
      </c>
      <c r="D1771" s="1">
        <v>57146</v>
      </c>
      <c r="E1771" s="1">
        <v>725936</v>
      </c>
      <c r="F1771" s="2">
        <v>84971</v>
      </c>
    </row>
    <row r="1772" spans="1:6" x14ac:dyDescent="0.25">
      <c r="A1772">
        <v>2017</v>
      </c>
      <c r="B1772" t="s">
        <v>57</v>
      </c>
      <c r="C1772" t="s">
        <v>45</v>
      </c>
      <c r="D1772" s="1">
        <v>39177</v>
      </c>
      <c r="E1772" s="1">
        <v>404782</v>
      </c>
      <c r="F1772" s="2">
        <v>76348</v>
      </c>
    </row>
    <row r="1773" spans="1:6" x14ac:dyDescent="0.25">
      <c r="A1773">
        <v>2017</v>
      </c>
      <c r="B1773" t="s">
        <v>57</v>
      </c>
      <c r="C1773" t="s">
        <v>46</v>
      </c>
      <c r="D1773" s="1">
        <v>8077</v>
      </c>
      <c r="E1773" s="1">
        <v>66420</v>
      </c>
      <c r="F1773" s="2">
        <v>48213</v>
      </c>
    </row>
    <row r="1774" spans="1:6" x14ac:dyDescent="0.25">
      <c r="A1774">
        <v>2017</v>
      </c>
      <c r="B1774" t="s">
        <v>57</v>
      </c>
      <c r="C1774" t="s">
        <v>47</v>
      </c>
      <c r="D1774" s="1">
        <v>23769</v>
      </c>
      <c r="E1774" s="1">
        <v>324012</v>
      </c>
      <c r="F1774" s="2">
        <v>57868</v>
      </c>
    </row>
    <row r="1775" spans="1:6" x14ac:dyDescent="0.25">
      <c r="A1775">
        <v>2017</v>
      </c>
      <c r="B1775" t="s">
        <v>57</v>
      </c>
      <c r="C1775" t="s">
        <v>48</v>
      </c>
      <c r="D1775" s="1">
        <v>4417</v>
      </c>
      <c r="E1775" s="1">
        <v>18050</v>
      </c>
      <c r="F1775" s="2">
        <v>50226</v>
      </c>
    </row>
    <row r="1776" spans="1:6" x14ac:dyDescent="0.25">
      <c r="A1776">
        <v>2017</v>
      </c>
      <c r="B1776" t="s">
        <v>58</v>
      </c>
      <c r="C1776" t="s">
        <v>1</v>
      </c>
      <c r="D1776" s="1">
        <v>12429</v>
      </c>
      <c r="E1776" s="1">
        <v>229821</v>
      </c>
      <c r="F1776" s="2">
        <v>45641</v>
      </c>
    </row>
    <row r="1777" spans="1:6" x14ac:dyDescent="0.25">
      <c r="A1777">
        <v>2017</v>
      </c>
      <c r="B1777" t="s">
        <v>58</v>
      </c>
      <c r="C1777" t="s">
        <v>2</v>
      </c>
      <c r="D1777" s="1">
        <v>16509</v>
      </c>
      <c r="E1777" s="1">
        <v>420129</v>
      </c>
      <c r="F1777" s="2">
        <v>50240</v>
      </c>
    </row>
    <row r="1778" spans="1:6" x14ac:dyDescent="0.25">
      <c r="A1778">
        <v>2017</v>
      </c>
      <c r="B1778" t="s">
        <v>58</v>
      </c>
      <c r="C1778" t="s">
        <v>3</v>
      </c>
      <c r="D1778" s="1">
        <v>15762</v>
      </c>
      <c r="E1778" s="1">
        <v>183433</v>
      </c>
      <c r="F1778" s="2">
        <v>41521</v>
      </c>
    </row>
    <row r="1779" spans="1:6" x14ac:dyDescent="0.25">
      <c r="A1779">
        <v>2017</v>
      </c>
      <c r="B1779" t="s">
        <v>58</v>
      </c>
      <c r="C1779" t="s">
        <v>4</v>
      </c>
      <c r="D1779" s="1">
        <v>593987</v>
      </c>
      <c r="E1779" s="1">
        <v>2560907</v>
      </c>
      <c r="F1779" s="2">
        <v>50766</v>
      </c>
    </row>
    <row r="1780" spans="1:6" x14ac:dyDescent="0.25">
      <c r="A1780">
        <v>2017</v>
      </c>
      <c r="B1780" t="s">
        <v>58</v>
      </c>
      <c r="C1780" t="s">
        <v>5</v>
      </c>
      <c r="D1780" s="1">
        <v>21356</v>
      </c>
      <c r="E1780" s="1">
        <v>328843</v>
      </c>
      <c r="F1780" s="2">
        <v>48754</v>
      </c>
    </row>
    <row r="1781" spans="1:6" x14ac:dyDescent="0.25">
      <c r="A1781">
        <v>2017</v>
      </c>
      <c r="B1781" t="s">
        <v>58</v>
      </c>
      <c r="C1781" t="s">
        <v>6</v>
      </c>
      <c r="D1781" s="1">
        <v>12701</v>
      </c>
      <c r="E1781" s="1">
        <v>325348</v>
      </c>
      <c r="F1781" s="2">
        <v>53993</v>
      </c>
    </row>
    <row r="1782" spans="1:6" x14ac:dyDescent="0.25">
      <c r="A1782">
        <v>2017</v>
      </c>
      <c r="B1782" t="s">
        <v>58</v>
      </c>
      <c r="C1782" t="s">
        <v>7</v>
      </c>
      <c r="D1782" s="1">
        <v>4626</v>
      </c>
      <c r="E1782" s="1">
        <v>73879</v>
      </c>
      <c r="F1782" s="2">
        <v>53083</v>
      </c>
    </row>
    <row r="1783" spans="1:6" x14ac:dyDescent="0.25">
      <c r="A1783">
        <v>2017</v>
      </c>
      <c r="B1783" t="s">
        <v>58</v>
      </c>
      <c r="C1783" t="s">
        <v>8</v>
      </c>
      <c r="D1783" s="1">
        <v>71929</v>
      </c>
      <c r="E1783" s="1">
        <v>1258710</v>
      </c>
      <c r="F1783" s="2">
        <v>49450</v>
      </c>
    </row>
    <row r="1784" spans="1:6" x14ac:dyDescent="0.25">
      <c r="A1784">
        <v>2017</v>
      </c>
      <c r="B1784" t="s">
        <v>58</v>
      </c>
      <c r="C1784" t="s">
        <v>9</v>
      </c>
      <c r="D1784" s="1">
        <v>28426</v>
      </c>
      <c r="E1784" s="1">
        <v>546707</v>
      </c>
      <c r="F1784" s="2">
        <v>50819</v>
      </c>
    </row>
    <row r="1785" spans="1:6" x14ac:dyDescent="0.25">
      <c r="A1785">
        <v>2017</v>
      </c>
      <c r="B1785" t="s">
        <v>58</v>
      </c>
      <c r="C1785" t="s">
        <v>10</v>
      </c>
      <c r="D1785" s="1">
        <v>7292</v>
      </c>
      <c r="E1785" s="1">
        <v>96246</v>
      </c>
      <c r="F1785" s="2">
        <v>40927</v>
      </c>
    </row>
    <row r="1786" spans="1:6" x14ac:dyDescent="0.25">
      <c r="A1786">
        <v>2017</v>
      </c>
      <c r="B1786" t="s">
        <v>58</v>
      </c>
      <c r="C1786" t="s">
        <v>11</v>
      </c>
      <c r="D1786" s="1">
        <v>34414</v>
      </c>
      <c r="E1786" s="1">
        <v>910288</v>
      </c>
      <c r="F1786" s="2">
        <v>49347</v>
      </c>
    </row>
    <row r="1787" spans="1:6" x14ac:dyDescent="0.25">
      <c r="A1787">
        <v>2017</v>
      </c>
      <c r="B1787" t="s">
        <v>58</v>
      </c>
      <c r="C1787" t="s">
        <v>12</v>
      </c>
      <c r="D1787" s="1">
        <v>15254</v>
      </c>
      <c r="E1787" s="1">
        <v>452646</v>
      </c>
      <c r="F1787" s="2">
        <v>46791</v>
      </c>
    </row>
    <row r="1788" spans="1:6" x14ac:dyDescent="0.25">
      <c r="A1788">
        <v>2017</v>
      </c>
      <c r="B1788" t="s">
        <v>58</v>
      </c>
      <c r="C1788" t="s">
        <v>13</v>
      </c>
      <c r="D1788" s="1">
        <v>11324</v>
      </c>
      <c r="E1788" s="1">
        <v>219362</v>
      </c>
      <c r="F1788" s="2">
        <v>42092</v>
      </c>
    </row>
    <row r="1789" spans="1:6" x14ac:dyDescent="0.25">
      <c r="A1789">
        <v>2017</v>
      </c>
      <c r="B1789" t="s">
        <v>58</v>
      </c>
      <c r="C1789" t="s">
        <v>14</v>
      </c>
      <c r="D1789" s="1">
        <v>10129</v>
      </c>
      <c r="E1789" s="1">
        <v>192638</v>
      </c>
      <c r="F1789" s="2">
        <v>41465</v>
      </c>
    </row>
    <row r="1790" spans="1:6" x14ac:dyDescent="0.25">
      <c r="A1790">
        <v>2017</v>
      </c>
      <c r="B1790" t="s">
        <v>58</v>
      </c>
      <c r="C1790" t="s">
        <v>15</v>
      </c>
      <c r="D1790" s="1">
        <v>17849</v>
      </c>
      <c r="E1790" s="1">
        <v>262151</v>
      </c>
      <c r="F1790" s="2">
        <v>47340</v>
      </c>
    </row>
    <row r="1791" spans="1:6" x14ac:dyDescent="0.25">
      <c r="A1791">
        <v>2017</v>
      </c>
      <c r="B1791" t="s">
        <v>58</v>
      </c>
      <c r="C1791" t="s">
        <v>16</v>
      </c>
      <c r="D1791" s="1">
        <v>15003</v>
      </c>
      <c r="E1791" s="1">
        <v>297694</v>
      </c>
      <c r="F1791" s="2">
        <v>42305</v>
      </c>
    </row>
    <row r="1792" spans="1:6" x14ac:dyDescent="0.25">
      <c r="A1792">
        <v>2017</v>
      </c>
      <c r="B1792" t="s">
        <v>58</v>
      </c>
      <c r="C1792" t="s">
        <v>17</v>
      </c>
      <c r="D1792" s="1">
        <v>6292</v>
      </c>
      <c r="E1792" s="1">
        <v>118412</v>
      </c>
      <c r="F1792" s="2">
        <v>45937</v>
      </c>
    </row>
    <row r="1793" spans="1:6" x14ac:dyDescent="0.25">
      <c r="A1793">
        <v>2017</v>
      </c>
      <c r="B1793" t="s">
        <v>58</v>
      </c>
      <c r="C1793" t="s">
        <v>18</v>
      </c>
      <c r="D1793" s="1">
        <v>20270</v>
      </c>
      <c r="E1793" s="1">
        <v>436185</v>
      </c>
      <c r="F1793" s="2">
        <v>53201</v>
      </c>
    </row>
    <row r="1794" spans="1:6" x14ac:dyDescent="0.25">
      <c r="A1794">
        <v>2017</v>
      </c>
      <c r="B1794" t="s">
        <v>58</v>
      </c>
      <c r="C1794" t="s">
        <v>19</v>
      </c>
      <c r="D1794" s="1">
        <v>61589</v>
      </c>
      <c r="E1794" s="1">
        <v>769824</v>
      </c>
      <c r="F1794" s="2">
        <v>57794</v>
      </c>
    </row>
    <row r="1795" spans="1:6" x14ac:dyDescent="0.25">
      <c r="A1795">
        <v>2017</v>
      </c>
      <c r="B1795" t="s">
        <v>58</v>
      </c>
      <c r="C1795" t="s">
        <v>20</v>
      </c>
      <c r="D1795" s="1">
        <v>24957</v>
      </c>
      <c r="E1795" s="1">
        <v>656020</v>
      </c>
      <c r="F1795" s="2">
        <v>48406</v>
      </c>
    </row>
    <row r="1796" spans="1:6" x14ac:dyDescent="0.25">
      <c r="A1796">
        <v>2017</v>
      </c>
      <c r="B1796" t="s">
        <v>58</v>
      </c>
      <c r="C1796" t="s">
        <v>21</v>
      </c>
      <c r="D1796" s="1">
        <v>17543</v>
      </c>
      <c r="E1796" s="1">
        <v>514711</v>
      </c>
      <c r="F1796" s="2">
        <v>49720</v>
      </c>
    </row>
    <row r="1797" spans="1:6" x14ac:dyDescent="0.25">
      <c r="A1797">
        <v>2017</v>
      </c>
      <c r="B1797" t="s">
        <v>58</v>
      </c>
      <c r="C1797" t="s">
        <v>22</v>
      </c>
      <c r="D1797" s="1">
        <v>7420</v>
      </c>
      <c r="E1797" s="1">
        <v>142412</v>
      </c>
      <c r="F1797" s="2">
        <v>40426</v>
      </c>
    </row>
    <row r="1798" spans="1:6" x14ac:dyDescent="0.25">
      <c r="A1798">
        <v>2017</v>
      </c>
      <c r="B1798" t="s">
        <v>58</v>
      </c>
      <c r="C1798" t="s">
        <v>23</v>
      </c>
      <c r="D1798" s="1">
        <v>48626</v>
      </c>
      <c r="E1798" s="1">
        <v>450671</v>
      </c>
      <c r="F1798" s="2">
        <v>44800</v>
      </c>
    </row>
    <row r="1799" spans="1:6" x14ac:dyDescent="0.25">
      <c r="A1799">
        <v>2017</v>
      </c>
      <c r="B1799" t="s">
        <v>58</v>
      </c>
      <c r="C1799" t="s">
        <v>24</v>
      </c>
      <c r="D1799" s="1">
        <v>4448</v>
      </c>
      <c r="E1799" s="1">
        <v>73262</v>
      </c>
      <c r="F1799" s="2">
        <v>46171</v>
      </c>
    </row>
    <row r="1800" spans="1:6" x14ac:dyDescent="0.25">
      <c r="A1800">
        <v>2017</v>
      </c>
      <c r="B1800" t="s">
        <v>58</v>
      </c>
      <c r="C1800" t="s">
        <v>25</v>
      </c>
      <c r="D1800" s="1">
        <v>13241</v>
      </c>
      <c r="E1800" s="1">
        <v>136970</v>
      </c>
      <c r="F1800" s="2">
        <v>44565</v>
      </c>
    </row>
    <row r="1801" spans="1:6" x14ac:dyDescent="0.25">
      <c r="A1801">
        <v>2017</v>
      </c>
      <c r="B1801" t="s">
        <v>58</v>
      </c>
      <c r="C1801" t="s">
        <v>26</v>
      </c>
      <c r="D1801" s="1">
        <v>8681</v>
      </c>
      <c r="E1801" s="1">
        <v>131756</v>
      </c>
      <c r="F1801" s="2">
        <v>53119</v>
      </c>
    </row>
    <row r="1802" spans="1:6" x14ac:dyDescent="0.25">
      <c r="A1802">
        <v>2017</v>
      </c>
      <c r="B1802" t="s">
        <v>58</v>
      </c>
      <c r="C1802" t="s">
        <v>27</v>
      </c>
      <c r="D1802" s="1">
        <v>4635</v>
      </c>
      <c r="E1802" s="1">
        <v>111212</v>
      </c>
      <c r="F1802" s="2">
        <v>54599</v>
      </c>
    </row>
    <row r="1803" spans="1:6" x14ac:dyDescent="0.25">
      <c r="A1803">
        <v>2017</v>
      </c>
      <c r="B1803" t="s">
        <v>58</v>
      </c>
      <c r="C1803" t="s">
        <v>28</v>
      </c>
      <c r="D1803" s="1">
        <v>33411</v>
      </c>
      <c r="E1803" s="1">
        <v>644049</v>
      </c>
      <c r="F1803" s="2">
        <v>52138</v>
      </c>
    </row>
    <row r="1804" spans="1:6" x14ac:dyDescent="0.25">
      <c r="A1804">
        <v>2017</v>
      </c>
      <c r="B1804" t="s">
        <v>58</v>
      </c>
      <c r="C1804" t="s">
        <v>29</v>
      </c>
      <c r="D1804" s="1">
        <v>9629</v>
      </c>
      <c r="E1804" s="1">
        <v>127804</v>
      </c>
      <c r="F1804" s="2">
        <v>40621</v>
      </c>
    </row>
    <row r="1805" spans="1:6" x14ac:dyDescent="0.25">
      <c r="A1805">
        <v>2017</v>
      </c>
      <c r="B1805" t="s">
        <v>58</v>
      </c>
      <c r="C1805" t="s">
        <v>30</v>
      </c>
      <c r="D1805" s="1">
        <v>67533</v>
      </c>
      <c r="E1805" s="1">
        <v>1847585</v>
      </c>
      <c r="F1805" s="2">
        <v>51932</v>
      </c>
    </row>
    <row r="1806" spans="1:6" x14ac:dyDescent="0.25">
      <c r="A1806">
        <v>2017</v>
      </c>
      <c r="B1806" t="s">
        <v>58</v>
      </c>
      <c r="C1806" t="s">
        <v>31</v>
      </c>
      <c r="D1806" s="1">
        <v>26885</v>
      </c>
      <c r="E1806" s="1">
        <v>578637</v>
      </c>
      <c r="F1806" s="2">
        <v>47135</v>
      </c>
    </row>
    <row r="1807" spans="1:6" x14ac:dyDescent="0.25">
      <c r="A1807">
        <v>2017</v>
      </c>
      <c r="B1807" t="s">
        <v>58</v>
      </c>
      <c r="C1807" t="s">
        <v>32</v>
      </c>
      <c r="D1807" s="1">
        <v>2484</v>
      </c>
      <c r="E1807" s="1">
        <v>61847</v>
      </c>
      <c r="F1807" s="2">
        <v>49915</v>
      </c>
    </row>
    <row r="1808" spans="1:6" x14ac:dyDescent="0.25">
      <c r="A1808">
        <v>2017</v>
      </c>
      <c r="B1808" t="s">
        <v>58</v>
      </c>
      <c r="C1808" t="s">
        <v>33</v>
      </c>
      <c r="D1808" s="1">
        <v>34090</v>
      </c>
      <c r="E1808" s="1">
        <v>897244</v>
      </c>
      <c r="F1808" s="2">
        <v>45314</v>
      </c>
    </row>
    <row r="1809" spans="1:6" x14ac:dyDescent="0.25">
      <c r="A1809">
        <v>2017</v>
      </c>
      <c r="B1809" t="s">
        <v>58</v>
      </c>
      <c r="C1809" t="s">
        <v>34</v>
      </c>
      <c r="D1809" s="1">
        <v>13367</v>
      </c>
      <c r="E1809" s="1">
        <v>208934</v>
      </c>
      <c r="F1809" s="2">
        <v>44167</v>
      </c>
    </row>
    <row r="1810" spans="1:6" x14ac:dyDescent="0.25">
      <c r="A1810">
        <v>2017</v>
      </c>
      <c r="B1810" t="s">
        <v>58</v>
      </c>
      <c r="C1810" t="s">
        <v>35</v>
      </c>
      <c r="D1810" s="1">
        <v>15363</v>
      </c>
      <c r="E1810" s="1">
        <v>266489</v>
      </c>
      <c r="F1810" s="2">
        <v>50908</v>
      </c>
    </row>
    <row r="1811" spans="1:6" x14ac:dyDescent="0.25">
      <c r="A1811">
        <v>2017</v>
      </c>
      <c r="B1811" t="s">
        <v>58</v>
      </c>
      <c r="C1811" t="s">
        <v>36</v>
      </c>
      <c r="D1811" s="1">
        <v>58709</v>
      </c>
      <c r="E1811" s="1">
        <v>1179271</v>
      </c>
      <c r="F1811" s="2">
        <v>50500</v>
      </c>
    </row>
    <row r="1812" spans="1:6" x14ac:dyDescent="0.25">
      <c r="A1812">
        <v>2017</v>
      </c>
      <c r="B1812" t="s">
        <v>58</v>
      </c>
      <c r="C1812" t="s">
        <v>37</v>
      </c>
      <c r="D1812" s="1">
        <v>4485</v>
      </c>
      <c r="E1812" s="1">
        <v>99581</v>
      </c>
      <c r="F1812" s="2">
        <v>47941</v>
      </c>
    </row>
    <row r="1813" spans="1:6" x14ac:dyDescent="0.25">
      <c r="A1813">
        <v>2017</v>
      </c>
      <c r="B1813" t="s">
        <v>58</v>
      </c>
      <c r="C1813" t="s">
        <v>38</v>
      </c>
      <c r="D1813" s="1">
        <v>11574</v>
      </c>
      <c r="E1813" s="1">
        <v>226255</v>
      </c>
      <c r="F1813" s="2">
        <v>45624</v>
      </c>
    </row>
    <row r="1814" spans="1:6" x14ac:dyDescent="0.25">
      <c r="A1814">
        <v>2017</v>
      </c>
      <c r="B1814" t="s">
        <v>58</v>
      </c>
      <c r="C1814" t="s">
        <v>39</v>
      </c>
      <c r="D1814" s="1">
        <v>2732</v>
      </c>
      <c r="E1814" s="1">
        <v>66629</v>
      </c>
      <c r="F1814" s="2">
        <v>49512</v>
      </c>
    </row>
    <row r="1815" spans="1:6" x14ac:dyDescent="0.25">
      <c r="A1815">
        <v>2017</v>
      </c>
      <c r="B1815" t="s">
        <v>58</v>
      </c>
      <c r="C1815" t="s">
        <v>40</v>
      </c>
      <c r="D1815" s="1">
        <v>15761</v>
      </c>
      <c r="E1815" s="1">
        <v>416511</v>
      </c>
      <c r="F1815" s="2">
        <v>50938</v>
      </c>
    </row>
    <row r="1816" spans="1:6" x14ac:dyDescent="0.25">
      <c r="A1816">
        <v>2017</v>
      </c>
      <c r="B1816" t="s">
        <v>58</v>
      </c>
      <c r="C1816" t="s">
        <v>41</v>
      </c>
      <c r="D1816" s="1">
        <v>87635</v>
      </c>
      <c r="E1816" s="1">
        <v>1607487</v>
      </c>
      <c r="F1816" s="2">
        <v>47096</v>
      </c>
    </row>
    <row r="1817" spans="1:6" x14ac:dyDescent="0.25">
      <c r="A1817">
        <v>2017</v>
      </c>
      <c r="B1817" t="s">
        <v>58</v>
      </c>
      <c r="C1817" t="s">
        <v>42</v>
      </c>
      <c r="D1817" s="1">
        <v>11679</v>
      </c>
      <c r="E1817" s="1">
        <v>181402</v>
      </c>
      <c r="F1817" s="2">
        <v>42492</v>
      </c>
    </row>
    <row r="1818" spans="1:6" x14ac:dyDescent="0.25">
      <c r="A1818">
        <v>2017</v>
      </c>
      <c r="B1818" t="s">
        <v>58</v>
      </c>
      <c r="C1818" t="s">
        <v>43</v>
      </c>
      <c r="D1818" s="1">
        <v>2460</v>
      </c>
      <c r="E1818" s="1">
        <v>62109</v>
      </c>
      <c r="F1818" s="2">
        <v>45259</v>
      </c>
    </row>
    <row r="1819" spans="1:6" x14ac:dyDescent="0.25">
      <c r="A1819">
        <v>2017</v>
      </c>
      <c r="B1819" t="s">
        <v>58</v>
      </c>
      <c r="C1819" t="s">
        <v>44</v>
      </c>
      <c r="D1819" s="1">
        <v>42910</v>
      </c>
      <c r="E1819" s="1">
        <v>496944</v>
      </c>
      <c r="F1819" s="2">
        <v>48573</v>
      </c>
    </row>
    <row r="1820" spans="1:6" x14ac:dyDescent="0.25">
      <c r="A1820">
        <v>2017</v>
      </c>
      <c r="B1820" t="s">
        <v>58</v>
      </c>
      <c r="C1820" t="s">
        <v>45</v>
      </c>
      <c r="D1820" s="1">
        <v>56689</v>
      </c>
      <c r="E1820" s="1">
        <v>451563</v>
      </c>
      <c r="F1820" s="2">
        <v>49782</v>
      </c>
    </row>
    <row r="1821" spans="1:6" x14ac:dyDescent="0.25">
      <c r="A1821">
        <v>2017</v>
      </c>
      <c r="B1821" t="s">
        <v>58</v>
      </c>
      <c r="C1821" t="s">
        <v>46</v>
      </c>
      <c r="D1821" s="1">
        <v>5679</v>
      </c>
      <c r="E1821" s="1">
        <v>123772</v>
      </c>
      <c r="F1821" s="2">
        <v>44732</v>
      </c>
    </row>
    <row r="1822" spans="1:6" x14ac:dyDescent="0.25">
      <c r="A1822">
        <v>2017</v>
      </c>
      <c r="B1822" t="s">
        <v>58</v>
      </c>
      <c r="C1822" t="s">
        <v>47</v>
      </c>
      <c r="D1822" s="1">
        <v>25989</v>
      </c>
      <c r="E1822" s="1">
        <v>428367</v>
      </c>
      <c r="F1822" s="2">
        <v>47663</v>
      </c>
    </row>
    <row r="1823" spans="1:6" x14ac:dyDescent="0.25">
      <c r="A1823">
        <v>2017</v>
      </c>
      <c r="B1823" t="s">
        <v>58</v>
      </c>
      <c r="C1823" t="s">
        <v>48</v>
      </c>
      <c r="D1823" s="1">
        <v>3268</v>
      </c>
      <c r="E1823" s="1">
        <v>26479</v>
      </c>
      <c r="F1823" s="2">
        <v>41913</v>
      </c>
    </row>
    <row r="1824" spans="1:6" x14ac:dyDescent="0.25">
      <c r="A1824">
        <v>2017</v>
      </c>
      <c r="B1824" t="s">
        <v>59</v>
      </c>
      <c r="C1824" t="s">
        <v>1</v>
      </c>
      <c r="D1824" s="1">
        <v>10741</v>
      </c>
      <c r="E1824" s="1">
        <v>202336</v>
      </c>
      <c r="F1824" s="2">
        <v>16222</v>
      </c>
    </row>
    <row r="1825" spans="1:6" x14ac:dyDescent="0.25">
      <c r="A1825">
        <v>2017</v>
      </c>
      <c r="B1825" t="s">
        <v>59</v>
      </c>
      <c r="C1825" t="s">
        <v>2</v>
      </c>
      <c r="D1825" s="1">
        <v>12771</v>
      </c>
      <c r="E1825" s="1">
        <v>317076</v>
      </c>
      <c r="F1825" s="2">
        <v>23505</v>
      </c>
    </row>
    <row r="1826" spans="1:6" x14ac:dyDescent="0.25">
      <c r="A1826">
        <v>2017</v>
      </c>
      <c r="B1826" t="s">
        <v>59</v>
      </c>
      <c r="C1826" t="s">
        <v>3</v>
      </c>
      <c r="D1826" s="1">
        <v>7024</v>
      </c>
      <c r="E1826" s="1">
        <v>116690</v>
      </c>
      <c r="F1826" s="2">
        <v>16181</v>
      </c>
    </row>
    <row r="1827" spans="1:6" x14ac:dyDescent="0.25">
      <c r="A1827">
        <v>2017</v>
      </c>
      <c r="B1827" t="s">
        <v>59</v>
      </c>
      <c r="C1827" t="s">
        <v>4</v>
      </c>
      <c r="D1827" s="1">
        <v>103495</v>
      </c>
      <c r="E1827" s="1">
        <v>1935980</v>
      </c>
      <c r="F1827" s="2">
        <v>29214</v>
      </c>
    </row>
    <row r="1828" spans="1:6" x14ac:dyDescent="0.25">
      <c r="A1828">
        <v>2017</v>
      </c>
      <c r="B1828" t="s">
        <v>59</v>
      </c>
      <c r="C1828" t="s">
        <v>5</v>
      </c>
      <c r="D1828" s="1">
        <v>16627</v>
      </c>
      <c r="E1828" s="1">
        <v>333190</v>
      </c>
      <c r="F1828" s="2">
        <v>24462</v>
      </c>
    </row>
    <row r="1829" spans="1:6" x14ac:dyDescent="0.25">
      <c r="A1829">
        <v>2017</v>
      </c>
      <c r="B1829" t="s">
        <v>59</v>
      </c>
      <c r="C1829" t="s">
        <v>6</v>
      </c>
      <c r="D1829" s="1">
        <v>10338</v>
      </c>
      <c r="E1829" s="1">
        <v>156514</v>
      </c>
      <c r="F1829" s="2">
        <v>23066</v>
      </c>
    </row>
    <row r="1830" spans="1:6" x14ac:dyDescent="0.25">
      <c r="A1830">
        <v>2017</v>
      </c>
      <c r="B1830" t="s">
        <v>59</v>
      </c>
      <c r="C1830" t="s">
        <v>7</v>
      </c>
      <c r="D1830" s="1">
        <v>2565</v>
      </c>
      <c r="E1830" s="1">
        <v>50272</v>
      </c>
      <c r="F1830" s="2">
        <v>19997</v>
      </c>
    </row>
    <row r="1831" spans="1:6" x14ac:dyDescent="0.25">
      <c r="A1831">
        <v>2017</v>
      </c>
      <c r="B1831" t="s">
        <v>59</v>
      </c>
      <c r="C1831" t="s">
        <v>8</v>
      </c>
      <c r="D1831" s="1">
        <v>55396</v>
      </c>
      <c r="E1831" s="1">
        <v>1198478</v>
      </c>
      <c r="F1831" s="2">
        <v>24953</v>
      </c>
    </row>
    <row r="1832" spans="1:6" x14ac:dyDescent="0.25">
      <c r="A1832">
        <v>2017</v>
      </c>
      <c r="B1832" t="s">
        <v>59</v>
      </c>
      <c r="C1832" t="s">
        <v>9</v>
      </c>
      <c r="D1832" s="1">
        <v>23538</v>
      </c>
      <c r="E1832" s="1">
        <v>476035</v>
      </c>
      <c r="F1832" s="2">
        <v>20142</v>
      </c>
    </row>
    <row r="1833" spans="1:6" x14ac:dyDescent="0.25">
      <c r="A1833">
        <v>2017</v>
      </c>
      <c r="B1833" t="s">
        <v>59</v>
      </c>
      <c r="C1833" t="s">
        <v>10</v>
      </c>
      <c r="D1833" s="1">
        <v>4906</v>
      </c>
      <c r="E1833" s="1">
        <v>74928</v>
      </c>
      <c r="F1833" s="2">
        <v>16382</v>
      </c>
    </row>
    <row r="1834" spans="1:6" x14ac:dyDescent="0.25">
      <c r="A1834">
        <v>2017</v>
      </c>
      <c r="B1834" t="s">
        <v>59</v>
      </c>
      <c r="C1834" t="s">
        <v>11</v>
      </c>
      <c r="D1834" s="1">
        <v>32076</v>
      </c>
      <c r="E1834" s="1">
        <v>610100</v>
      </c>
      <c r="F1834" s="2">
        <v>22930</v>
      </c>
    </row>
    <row r="1835" spans="1:6" x14ac:dyDescent="0.25">
      <c r="A1835">
        <v>2017</v>
      </c>
      <c r="B1835" t="s">
        <v>59</v>
      </c>
      <c r="C1835" t="s">
        <v>12</v>
      </c>
      <c r="D1835" s="1">
        <v>15273</v>
      </c>
      <c r="E1835" s="1">
        <v>308506</v>
      </c>
      <c r="F1835" s="2">
        <v>18223</v>
      </c>
    </row>
    <row r="1836" spans="1:6" x14ac:dyDescent="0.25">
      <c r="A1836">
        <v>2017</v>
      </c>
      <c r="B1836" t="s">
        <v>59</v>
      </c>
      <c r="C1836" t="s">
        <v>13</v>
      </c>
      <c r="D1836" s="1">
        <v>8532</v>
      </c>
      <c r="E1836" s="1">
        <v>143101</v>
      </c>
      <c r="F1836" s="2">
        <v>16280</v>
      </c>
    </row>
    <row r="1837" spans="1:6" x14ac:dyDescent="0.25">
      <c r="A1837">
        <v>2017</v>
      </c>
      <c r="B1837" t="s">
        <v>59</v>
      </c>
      <c r="C1837" t="s">
        <v>14</v>
      </c>
      <c r="D1837" s="1">
        <v>6839</v>
      </c>
      <c r="E1837" s="1">
        <v>128449</v>
      </c>
      <c r="F1837" s="2">
        <v>16257</v>
      </c>
    </row>
    <row r="1838" spans="1:6" x14ac:dyDescent="0.25">
      <c r="A1838">
        <v>2017</v>
      </c>
      <c r="B1838" t="s">
        <v>59</v>
      </c>
      <c r="C1838" t="s">
        <v>15</v>
      </c>
      <c r="D1838" s="1">
        <v>10063</v>
      </c>
      <c r="E1838" s="1">
        <v>196846</v>
      </c>
      <c r="F1838" s="2">
        <v>17160</v>
      </c>
    </row>
    <row r="1839" spans="1:6" x14ac:dyDescent="0.25">
      <c r="A1839">
        <v>2017</v>
      </c>
      <c r="B1839" t="s">
        <v>59</v>
      </c>
      <c r="C1839" t="s">
        <v>16</v>
      </c>
      <c r="D1839" s="1">
        <v>12015</v>
      </c>
      <c r="E1839" s="1">
        <v>233109</v>
      </c>
      <c r="F1839" s="2">
        <v>20623</v>
      </c>
    </row>
    <row r="1840" spans="1:6" x14ac:dyDescent="0.25">
      <c r="A1840">
        <v>2017</v>
      </c>
      <c r="B1840" t="s">
        <v>59</v>
      </c>
      <c r="C1840" t="s">
        <v>17</v>
      </c>
      <c r="D1840" s="1">
        <v>5119</v>
      </c>
      <c r="E1840" s="1">
        <v>67354</v>
      </c>
      <c r="F1840" s="2">
        <v>21119</v>
      </c>
    </row>
    <row r="1841" spans="1:6" x14ac:dyDescent="0.25">
      <c r="A1841">
        <v>2017</v>
      </c>
      <c r="B1841" t="s">
        <v>59</v>
      </c>
      <c r="C1841" t="s">
        <v>18</v>
      </c>
      <c r="D1841" s="1">
        <v>14733</v>
      </c>
      <c r="E1841" s="1">
        <v>280195</v>
      </c>
      <c r="F1841" s="2">
        <v>23436</v>
      </c>
    </row>
    <row r="1842" spans="1:6" x14ac:dyDescent="0.25">
      <c r="A1842">
        <v>2017</v>
      </c>
      <c r="B1842" t="s">
        <v>59</v>
      </c>
      <c r="C1842" t="s">
        <v>19</v>
      </c>
      <c r="D1842" s="1">
        <v>20695</v>
      </c>
      <c r="E1842" s="1">
        <v>369350</v>
      </c>
      <c r="F1842" s="2">
        <v>26779</v>
      </c>
    </row>
    <row r="1843" spans="1:6" x14ac:dyDescent="0.25">
      <c r="A1843">
        <v>2017</v>
      </c>
      <c r="B1843" t="s">
        <v>59</v>
      </c>
      <c r="C1843" t="s">
        <v>20</v>
      </c>
      <c r="D1843" s="1">
        <v>21783</v>
      </c>
      <c r="E1843" s="1">
        <v>431316</v>
      </c>
      <c r="F1843" s="2">
        <v>19834</v>
      </c>
    </row>
    <row r="1844" spans="1:6" x14ac:dyDescent="0.25">
      <c r="A1844">
        <v>2017</v>
      </c>
      <c r="B1844" t="s">
        <v>59</v>
      </c>
      <c r="C1844" t="s">
        <v>21</v>
      </c>
      <c r="D1844" s="1">
        <v>14729</v>
      </c>
      <c r="E1844" s="1">
        <v>270490</v>
      </c>
      <c r="F1844" s="2">
        <v>21386</v>
      </c>
    </row>
    <row r="1845" spans="1:6" x14ac:dyDescent="0.25">
      <c r="A1845">
        <v>2017</v>
      </c>
      <c r="B1845" t="s">
        <v>59</v>
      </c>
      <c r="C1845" t="s">
        <v>22</v>
      </c>
      <c r="D1845" s="1">
        <v>6381</v>
      </c>
      <c r="E1845" s="1">
        <v>134613</v>
      </c>
      <c r="F1845" s="2">
        <v>17011</v>
      </c>
    </row>
    <row r="1846" spans="1:6" x14ac:dyDescent="0.25">
      <c r="A1846">
        <v>2017</v>
      </c>
      <c r="B1846" t="s">
        <v>59</v>
      </c>
      <c r="C1846" t="s">
        <v>23</v>
      </c>
      <c r="D1846" s="1">
        <v>14797</v>
      </c>
      <c r="E1846" s="1">
        <v>303022</v>
      </c>
      <c r="F1846" s="2">
        <v>20276</v>
      </c>
    </row>
    <row r="1847" spans="1:6" x14ac:dyDescent="0.25">
      <c r="A1847">
        <v>2017</v>
      </c>
      <c r="B1847" t="s">
        <v>59</v>
      </c>
      <c r="C1847" t="s">
        <v>24</v>
      </c>
      <c r="D1847" s="1">
        <v>4978</v>
      </c>
      <c r="E1847" s="1">
        <v>64958</v>
      </c>
      <c r="F1847" s="2">
        <v>18625</v>
      </c>
    </row>
    <row r="1848" spans="1:6" x14ac:dyDescent="0.25">
      <c r="A1848">
        <v>2017</v>
      </c>
      <c r="B1848" t="s">
        <v>59</v>
      </c>
      <c r="C1848" t="s">
        <v>25</v>
      </c>
      <c r="D1848" s="1">
        <v>5508</v>
      </c>
      <c r="E1848" s="1">
        <v>91776</v>
      </c>
      <c r="F1848" s="2">
        <v>16253</v>
      </c>
    </row>
    <row r="1849" spans="1:6" x14ac:dyDescent="0.25">
      <c r="A1849">
        <v>2017</v>
      </c>
      <c r="B1849" t="s">
        <v>59</v>
      </c>
      <c r="C1849" t="s">
        <v>26</v>
      </c>
      <c r="D1849" s="1">
        <v>8246</v>
      </c>
      <c r="E1849" s="1">
        <v>348888</v>
      </c>
      <c r="F1849" s="2">
        <v>33048</v>
      </c>
    </row>
    <row r="1850" spans="1:6" x14ac:dyDescent="0.25">
      <c r="A1850">
        <v>2017</v>
      </c>
      <c r="B1850" t="s">
        <v>59</v>
      </c>
      <c r="C1850" t="s">
        <v>27</v>
      </c>
      <c r="D1850" s="1">
        <v>4512</v>
      </c>
      <c r="E1850" s="1">
        <v>70729</v>
      </c>
      <c r="F1850" s="2">
        <v>21058</v>
      </c>
    </row>
    <row r="1851" spans="1:6" x14ac:dyDescent="0.25">
      <c r="A1851">
        <v>2017</v>
      </c>
      <c r="B1851" t="s">
        <v>59</v>
      </c>
      <c r="C1851" t="s">
        <v>28</v>
      </c>
      <c r="D1851" s="1">
        <v>23501</v>
      </c>
      <c r="E1851" s="1">
        <v>372798</v>
      </c>
      <c r="F1851" s="2">
        <v>24851</v>
      </c>
    </row>
    <row r="1852" spans="1:6" x14ac:dyDescent="0.25">
      <c r="A1852">
        <v>2017</v>
      </c>
      <c r="B1852" t="s">
        <v>59</v>
      </c>
      <c r="C1852" t="s">
        <v>29</v>
      </c>
      <c r="D1852" s="1">
        <v>4929</v>
      </c>
      <c r="E1852" s="1">
        <v>96321</v>
      </c>
      <c r="F1852" s="2">
        <v>17901</v>
      </c>
    </row>
    <row r="1853" spans="1:6" x14ac:dyDescent="0.25">
      <c r="A1853">
        <v>2017</v>
      </c>
      <c r="B1853" t="s">
        <v>59</v>
      </c>
      <c r="C1853" t="s">
        <v>30</v>
      </c>
      <c r="D1853" s="1">
        <v>66166</v>
      </c>
      <c r="E1853" s="1">
        <v>944545</v>
      </c>
      <c r="F1853" s="2">
        <v>32365</v>
      </c>
    </row>
    <row r="1854" spans="1:6" x14ac:dyDescent="0.25">
      <c r="A1854">
        <v>2017</v>
      </c>
      <c r="B1854" t="s">
        <v>59</v>
      </c>
      <c r="C1854" t="s">
        <v>31</v>
      </c>
      <c r="D1854" s="1">
        <v>25235</v>
      </c>
      <c r="E1854" s="1">
        <v>493758</v>
      </c>
      <c r="F1854" s="2">
        <v>19111</v>
      </c>
    </row>
    <row r="1855" spans="1:6" x14ac:dyDescent="0.25">
      <c r="A1855">
        <v>2017</v>
      </c>
      <c r="B1855" t="s">
        <v>59</v>
      </c>
      <c r="C1855" t="s">
        <v>32</v>
      </c>
      <c r="D1855" s="1">
        <v>2600</v>
      </c>
      <c r="E1855" s="1">
        <v>39316</v>
      </c>
      <c r="F1855" s="2">
        <v>17400</v>
      </c>
    </row>
    <row r="1856" spans="1:6" x14ac:dyDescent="0.25">
      <c r="A1856">
        <v>2017</v>
      </c>
      <c r="B1856" t="s">
        <v>59</v>
      </c>
      <c r="C1856" t="s">
        <v>33</v>
      </c>
      <c r="D1856" s="1">
        <v>28218</v>
      </c>
      <c r="E1856" s="1">
        <v>560257</v>
      </c>
      <c r="F1856" s="2">
        <v>18856</v>
      </c>
    </row>
    <row r="1857" spans="1:6" x14ac:dyDescent="0.25">
      <c r="A1857">
        <v>2017</v>
      </c>
      <c r="B1857" t="s">
        <v>59</v>
      </c>
      <c r="C1857" t="s">
        <v>34</v>
      </c>
      <c r="D1857" s="1">
        <v>8969</v>
      </c>
      <c r="E1857" s="1">
        <v>167540</v>
      </c>
      <c r="F1857" s="2">
        <v>17729</v>
      </c>
    </row>
    <row r="1858" spans="1:6" x14ac:dyDescent="0.25">
      <c r="A1858">
        <v>2017</v>
      </c>
      <c r="B1858" t="s">
        <v>59</v>
      </c>
      <c r="C1858" t="s">
        <v>35</v>
      </c>
      <c r="D1858" s="1">
        <v>13588</v>
      </c>
      <c r="E1858" s="1">
        <v>205823</v>
      </c>
      <c r="F1858" s="2">
        <v>21379</v>
      </c>
    </row>
    <row r="1859" spans="1:6" x14ac:dyDescent="0.25">
      <c r="A1859">
        <v>2017</v>
      </c>
      <c r="B1859" t="s">
        <v>59</v>
      </c>
      <c r="C1859" t="s">
        <v>36</v>
      </c>
      <c r="D1859" s="1">
        <v>33146</v>
      </c>
      <c r="E1859" s="1">
        <v>566779</v>
      </c>
      <c r="F1859" s="2">
        <v>20389</v>
      </c>
    </row>
    <row r="1860" spans="1:6" x14ac:dyDescent="0.25">
      <c r="A1860">
        <v>2017</v>
      </c>
      <c r="B1860" t="s">
        <v>59</v>
      </c>
      <c r="C1860" t="s">
        <v>37</v>
      </c>
      <c r="D1860" s="1">
        <v>3683</v>
      </c>
      <c r="E1860" s="1">
        <v>58183</v>
      </c>
      <c r="F1860" s="2">
        <v>22353</v>
      </c>
    </row>
    <row r="1861" spans="1:6" x14ac:dyDescent="0.25">
      <c r="A1861">
        <v>2017</v>
      </c>
      <c r="B1861" t="s">
        <v>59</v>
      </c>
      <c r="C1861" t="s">
        <v>38</v>
      </c>
      <c r="D1861" s="1">
        <v>12337</v>
      </c>
      <c r="E1861" s="1">
        <v>254069</v>
      </c>
      <c r="F1861" s="2">
        <v>17885</v>
      </c>
    </row>
    <row r="1862" spans="1:6" x14ac:dyDescent="0.25">
      <c r="A1862">
        <v>2017</v>
      </c>
      <c r="B1862" t="s">
        <v>59</v>
      </c>
      <c r="C1862" t="s">
        <v>39</v>
      </c>
      <c r="D1862" s="1">
        <v>3109</v>
      </c>
      <c r="E1862" s="1">
        <v>46967</v>
      </c>
      <c r="F1862" s="2">
        <v>16460</v>
      </c>
    </row>
    <row r="1863" spans="1:6" x14ac:dyDescent="0.25">
      <c r="A1863">
        <v>2017</v>
      </c>
      <c r="B1863" t="s">
        <v>59</v>
      </c>
      <c r="C1863" t="s">
        <v>40</v>
      </c>
      <c r="D1863" s="1">
        <v>15932</v>
      </c>
      <c r="E1863" s="1">
        <v>328856</v>
      </c>
      <c r="F1863" s="2">
        <v>22398</v>
      </c>
    </row>
    <row r="1864" spans="1:6" x14ac:dyDescent="0.25">
      <c r="A1864">
        <v>2017</v>
      </c>
      <c r="B1864" t="s">
        <v>59</v>
      </c>
      <c r="C1864" t="s">
        <v>41</v>
      </c>
      <c r="D1864" s="1">
        <v>60744</v>
      </c>
      <c r="E1864" s="1">
        <v>1317762</v>
      </c>
      <c r="F1864" s="2">
        <v>21234</v>
      </c>
    </row>
    <row r="1865" spans="1:6" x14ac:dyDescent="0.25">
      <c r="A1865">
        <v>2017</v>
      </c>
      <c r="B1865" t="s">
        <v>59</v>
      </c>
      <c r="C1865" t="s">
        <v>42</v>
      </c>
      <c r="D1865" s="1">
        <v>7068</v>
      </c>
      <c r="E1865" s="1">
        <v>142985</v>
      </c>
      <c r="F1865" s="2">
        <v>19510</v>
      </c>
    </row>
    <row r="1866" spans="1:6" x14ac:dyDescent="0.25">
      <c r="A1866">
        <v>2017</v>
      </c>
      <c r="B1866" t="s">
        <v>59</v>
      </c>
      <c r="C1866" t="s">
        <v>43</v>
      </c>
      <c r="D1866" s="1">
        <v>2266</v>
      </c>
      <c r="E1866" s="1">
        <v>37337</v>
      </c>
      <c r="F1866" s="2">
        <v>22375</v>
      </c>
    </row>
    <row r="1867" spans="1:6" x14ac:dyDescent="0.25">
      <c r="A1867">
        <v>2017</v>
      </c>
      <c r="B1867" t="s">
        <v>59</v>
      </c>
      <c r="C1867" t="s">
        <v>44</v>
      </c>
      <c r="D1867" s="1">
        <v>20269</v>
      </c>
      <c r="E1867" s="1">
        <v>402475</v>
      </c>
      <c r="F1867" s="2">
        <v>20078</v>
      </c>
    </row>
    <row r="1868" spans="1:6" x14ac:dyDescent="0.25">
      <c r="A1868">
        <v>2017</v>
      </c>
      <c r="B1868" t="s">
        <v>59</v>
      </c>
      <c r="C1868" t="s">
        <v>45</v>
      </c>
      <c r="D1868" s="1">
        <v>20065</v>
      </c>
      <c r="E1868" s="1">
        <v>325141</v>
      </c>
      <c r="F1868" s="2">
        <v>24250</v>
      </c>
    </row>
    <row r="1869" spans="1:6" x14ac:dyDescent="0.25">
      <c r="A1869">
        <v>2017</v>
      </c>
      <c r="B1869" t="s">
        <v>59</v>
      </c>
      <c r="C1869" t="s">
        <v>46</v>
      </c>
      <c r="D1869" s="1">
        <v>4646</v>
      </c>
      <c r="E1869" s="1">
        <v>74275</v>
      </c>
      <c r="F1869" s="2">
        <v>17335</v>
      </c>
    </row>
    <row r="1870" spans="1:6" x14ac:dyDescent="0.25">
      <c r="A1870">
        <v>2017</v>
      </c>
      <c r="B1870" t="s">
        <v>59</v>
      </c>
      <c r="C1870" t="s">
        <v>47</v>
      </c>
      <c r="D1870" s="1">
        <v>16599</v>
      </c>
      <c r="E1870" s="1">
        <v>279749</v>
      </c>
      <c r="F1870" s="2">
        <v>17248</v>
      </c>
    </row>
    <row r="1871" spans="1:6" x14ac:dyDescent="0.25">
      <c r="A1871">
        <v>2017</v>
      </c>
      <c r="B1871" t="s">
        <v>59</v>
      </c>
      <c r="C1871" t="s">
        <v>48</v>
      </c>
      <c r="D1871" s="1">
        <v>2355</v>
      </c>
      <c r="E1871" s="1">
        <v>36297</v>
      </c>
      <c r="F1871" s="2">
        <v>19867</v>
      </c>
    </row>
    <row r="1872" spans="1:6" x14ac:dyDescent="0.25">
      <c r="A1872">
        <v>2017</v>
      </c>
      <c r="B1872" t="s">
        <v>60</v>
      </c>
      <c r="C1872" t="s">
        <v>1</v>
      </c>
      <c r="D1872" s="1">
        <v>9603</v>
      </c>
      <c r="E1872" s="1">
        <v>45296</v>
      </c>
      <c r="F1872" s="2">
        <v>36539</v>
      </c>
    </row>
    <row r="1873" spans="1:6" x14ac:dyDescent="0.25">
      <c r="A1873">
        <v>2017</v>
      </c>
      <c r="B1873" t="s">
        <v>60</v>
      </c>
      <c r="C1873" t="s">
        <v>2</v>
      </c>
      <c r="D1873" s="1">
        <v>10297</v>
      </c>
      <c r="E1873" s="1">
        <v>71320</v>
      </c>
      <c r="F1873" s="2">
        <v>37061</v>
      </c>
    </row>
    <row r="1874" spans="1:6" x14ac:dyDescent="0.25">
      <c r="A1874">
        <v>2017</v>
      </c>
      <c r="B1874" t="s">
        <v>60</v>
      </c>
      <c r="C1874" t="s">
        <v>3</v>
      </c>
      <c r="D1874" s="1">
        <v>5315</v>
      </c>
      <c r="E1874" s="1">
        <v>24804</v>
      </c>
      <c r="F1874" s="2">
        <v>33179</v>
      </c>
    </row>
    <row r="1875" spans="1:6" x14ac:dyDescent="0.25">
      <c r="A1875">
        <v>2017</v>
      </c>
      <c r="B1875" t="s">
        <v>60</v>
      </c>
      <c r="C1875" t="s">
        <v>4</v>
      </c>
      <c r="D1875" s="1">
        <v>88470</v>
      </c>
      <c r="E1875" s="1">
        <v>527915</v>
      </c>
      <c r="F1875" s="2">
        <v>40412</v>
      </c>
    </row>
    <row r="1876" spans="1:6" x14ac:dyDescent="0.25">
      <c r="A1876">
        <v>2017</v>
      </c>
      <c r="B1876" t="s">
        <v>60</v>
      </c>
      <c r="C1876" t="s">
        <v>5</v>
      </c>
      <c r="D1876" s="1">
        <v>15777</v>
      </c>
      <c r="E1876" s="1">
        <v>80034</v>
      </c>
      <c r="F1876" s="2">
        <v>39558</v>
      </c>
    </row>
    <row r="1877" spans="1:6" x14ac:dyDescent="0.25">
      <c r="A1877">
        <v>2017</v>
      </c>
      <c r="B1877" t="s">
        <v>60</v>
      </c>
      <c r="C1877" t="s">
        <v>6</v>
      </c>
      <c r="D1877" s="1">
        <v>16529</v>
      </c>
      <c r="E1877" s="1">
        <v>64279</v>
      </c>
      <c r="F1877" s="2">
        <v>33397</v>
      </c>
    </row>
    <row r="1878" spans="1:6" x14ac:dyDescent="0.25">
      <c r="A1878">
        <v>2017</v>
      </c>
      <c r="B1878" t="s">
        <v>60</v>
      </c>
      <c r="C1878" t="s">
        <v>7</v>
      </c>
      <c r="D1878" s="1">
        <v>2003</v>
      </c>
      <c r="E1878" s="1">
        <v>11881</v>
      </c>
      <c r="F1878" s="2">
        <v>33610</v>
      </c>
    </row>
    <row r="1879" spans="1:6" x14ac:dyDescent="0.25">
      <c r="A1879">
        <v>2017</v>
      </c>
      <c r="B1879" t="s">
        <v>60</v>
      </c>
      <c r="C1879" t="s">
        <v>8</v>
      </c>
      <c r="D1879" s="1">
        <v>54928</v>
      </c>
      <c r="E1879" s="1">
        <v>273903</v>
      </c>
      <c r="F1879" s="2">
        <v>35319</v>
      </c>
    </row>
    <row r="1880" spans="1:6" x14ac:dyDescent="0.25">
      <c r="A1880">
        <v>2017</v>
      </c>
      <c r="B1880" t="s">
        <v>60</v>
      </c>
      <c r="C1880" t="s">
        <v>9</v>
      </c>
      <c r="D1880" s="1">
        <v>18097</v>
      </c>
      <c r="E1880" s="1">
        <v>106445</v>
      </c>
      <c r="F1880" s="2">
        <v>35520</v>
      </c>
    </row>
    <row r="1881" spans="1:6" x14ac:dyDescent="0.25">
      <c r="A1881">
        <v>2017</v>
      </c>
      <c r="B1881" t="s">
        <v>60</v>
      </c>
      <c r="C1881" t="s">
        <v>10</v>
      </c>
      <c r="D1881" s="1">
        <v>3888</v>
      </c>
      <c r="E1881" s="1">
        <v>17915</v>
      </c>
      <c r="F1881" s="2">
        <v>30056</v>
      </c>
    </row>
    <row r="1882" spans="1:6" x14ac:dyDescent="0.25">
      <c r="A1882">
        <v>2017</v>
      </c>
      <c r="B1882" t="s">
        <v>60</v>
      </c>
      <c r="C1882" t="s">
        <v>11</v>
      </c>
      <c r="D1882" s="1">
        <v>39500</v>
      </c>
      <c r="E1882" s="1">
        <v>206494</v>
      </c>
      <c r="F1882" s="2">
        <v>41240</v>
      </c>
    </row>
    <row r="1883" spans="1:6" x14ac:dyDescent="0.25">
      <c r="A1883">
        <v>2017</v>
      </c>
      <c r="B1883" t="s">
        <v>60</v>
      </c>
      <c r="C1883" t="s">
        <v>12</v>
      </c>
      <c r="D1883" s="1">
        <v>13113</v>
      </c>
      <c r="E1883" s="1">
        <v>86944</v>
      </c>
      <c r="F1883" s="2">
        <v>31882</v>
      </c>
    </row>
    <row r="1884" spans="1:6" x14ac:dyDescent="0.25">
      <c r="A1884">
        <v>2017</v>
      </c>
      <c r="B1884" t="s">
        <v>60</v>
      </c>
      <c r="C1884" t="s">
        <v>13</v>
      </c>
      <c r="D1884" s="1">
        <v>8710</v>
      </c>
      <c r="E1884" s="1">
        <v>42498</v>
      </c>
      <c r="F1884" s="2">
        <v>33069</v>
      </c>
    </row>
    <row r="1885" spans="1:6" x14ac:dyDescent="0.25">
      <c r="A1885">
        <v>2017</v>
      </c>
      <c r="B1885" t="s">
        <v>60</v>
      </c>
      <c r="C1885" t="s">
        <v>14</v>
      </c>
      <c r="D1885" s="1">
        <v>6031</v>
      </c>
      <c r="E1885" s="1">
        <v>33578</v>
      </c>
      <c r="F1885" s="2">
        <v>33575</v>
      </c>
    </row>
    <row r="1886" spans="1:6" x14ac:dyDescent="0.25">
      <c r="A1886">
        <v>2017</v>
      </c>
      <c r="B1886" t="s">
        <v>60</v>
      </c>
      <c r="C1886" t="s">
        <v>15</v>
      </c>
      <c r="D1886" s="1">
        <v>10912</v>
      </c>
      <c r="E1886" s="1">
        <v>46382</v>
      </c>
      <c r="F1886" s="2">
        <v>32330</v>
      </c>
    </row>
    <row r="1887" spans="1:6" x14ac:dyDescent="0.25">
      <c r="A1887">
        <v>2017</v>
      </c>
      <c r="B1887" t="s">
        <v>60</v>
      </c>
      <c r="C1887" t="s">
        <v>16</v>
      </c>
      <c r="D1887" s="1">
        <v>9250</v>
      </c>
      <c r="E1887" s="1">
        <v>45963</v>
      </c>
      <c r="F1887" s="2">
        <v>36468</v>
      </c>
    </row>
    <row r="1888" spans="1:6" x14ac:dyDescent="0.25">
      <c r="A1888">
        <v>2017</v>
      </c>
      <c r="B1888" t="s">
        <v>60</v>
      </c>
      <c r="C1888" t="s">
        <v>17</v>
      </c>
      <c r="D1888" s="1">
        <v>4028</v>
      </c>
      <c r="E1888" s="1">
        <v>17774</v>
      </c>
      <c r="F1888" s="2">
        <v>32993</v>
      </c>
    </row>
    <row r="1889" spans="1:6" x14ac:dyDescent="0.25">
      <c r="A1889">
        <v>2017</v>
      </c>
      <c r="B1889" t="s">
        <v>60</v>
      </c>
      <c r="C1889" t="s">
        <v>18</v>
      </c>
      <c r="D1889" s="1">
        <v>19506</v>
      </c>
      <c r="E1889" s="1">
        <v>91492</v>
      </c>
      <c r="F1889" s="2">
        <v>41793</v>
      </c>
    </row>
    <row r="1890" spans="1:6" x14ac:dyDescent="0.25">
      <c r="A1890">
        <v>2017</v>
      </c>
      <c r="B1890" t="s">
        <v>60</v>
      </c>
      <c r="C1890" t="s">
        <v>19</v>
      </c>
      <c r="D1890" s="1">
        <v>21677</v>
      </c>
      <c r="E1890" s="1">
        <v>118160</v>
      </c>
      <c r="F1890" s="2">
        <v>37032</v>
      </c>
    </row>
    <row r="1891" spans="1:6" x14ac:dyDescent="0.25">
      <c r="A1891">
        <v>2017</v>
      </c>
      <c r="B1891" t="s">
        <v>60</v>
      </c>
      <c r="C1891" t="s">
        <v>20</v>
      </c>
      <c r="D1891" s="1">
        <v>29930</v>
      </c>
      <c r="E1891" s="1">
        <v>137568</v>
      </c>
      <c r="F1891" s="2">
        <v>32157</v>
      </c>
    </row>
    <row r="1892" spans="1:6" x14ac:dyDescent="0.25">
      <c r="A1892">
        <v>2017</v>
      </c>
      <c r="B1892" t="s">
        <v>60</v>
      </c>
      <c r="C1892" t="s">
        <v>21</v>
      </c>
      <c r="D1892" s="1">
        <v>16226</v>
      </c>
      <c r="E1892" s="1">
        <v>90138</v>
      </c>
      <c r="F1892" s="2">
        <v>33237</v>
      </c>
    </row>
    <row r="1893" spans="1:6" x14ac:dyDescent="0.25">
      <c r="A1893">
        <v>2017</v>
      </c>
      <c r="B1893" t="s">
        <v>60</v>
      </c>
      <c r="C1893" t="s">
        <v>22</v>
      </c>
      <c r="D1893" s="1">
        <v>4726</v>
      </c>
      <c r="E1893" s="1">
        <v>21154</v>
      </c>
      <c r="F1893" s="2">
        <v>33958</v>
      </c>
    </row>
    <row r="1894" spans="1:6" x14ac:dyDescent="0.25">
      <c r="A1894">
        <v>2017</v>
      </c>
      <c r="B1894" t="s">
        <v>60</v>
      </c>
      <c r="C1894" t="s">
        <v>23</v>
      </c>
      <c r="D1894" s="1">
        <v>13734</v>
      </c>
      <c r="E1894" s="1">
        <v>76037</v>
      </c>
      <c r="F1894" s="2">
        <v>32705</v>
      </c>
    </row>
    <row r="1895" spans="1:6" x14ac:dyDescent="0.25">
      <c r="A1895">
        <v>2017</v>
      </c>
      <c r="B1895" t="s">
        <v>60</v>
      </c>
      <c r="C1895" t="s">
        <v>24</v>
      </c>
      <c r="D1895" s="1">
        <v>4094</v>
      </c>
      <c r="E1895" s="1">
        <v>17909</v>
      </c>
      <c r="F1895" s="2">
        <v>29177</v>
      </c>
    </row>
    <row r="1896" spans="1:6" x14ac:dyDescent="0.25">
      <c r="A1896">
        <v>2017</v>
      </c>
      <c r="B1896" t="s">
        <v>60</v>
      </c>
      <c r="C1896" t="s">
        <v>25</v>
      </c>
      <c r="D1896" s="1">
        <v>4671</v>
      </c>
      <c r="E1896" s="1">
        <v>25082</v>
      </c>
      <c r="F1896" s="2">
        <v>31310</v>
      </c>
    </row>
    <row r="1897" spans="1:6" x14ac:dyDescent="0.25">
      <c r="A1897">
        <v>2017</v>
      </c>
      <c r="B1897" t="s">
        <v>60</v>
      </c>
      <c r="C1897" t="s">
        <v>26</v>
      </c>
      <c r="D1897" s="1">
        <v>4959</v>
      </c>
      <c r="E1897" s="1">
        <v>33667</v>
      </c>
      <c r="F1897" s="2">
        <v>36336</v>
      </c>
    </row>
    <row r="1898" spans="1:6" x14ac:dyDescent="0.25">
      <c r="A1898">
        <v>2017</v>
      </c>
      <c r="B1898" t="s">
        <v>60</v>
      </c>
      <c r="C1898" t="s">
        <v>27</v>
      </c>
      <c r="D1898" s="1">
        <v>3871</v>
      </c>
      <c r="E1898" s="1">
        <v>20493</v>
      </c>
      <c r="F1898" s="2">
        <v>36646</v>
      </c>
    </row>
    <row r="1899" spans="1:6" x14ac:dyDescent="0.25">
      <c r="A1899">
        <v>2017</v>
      </c>
      <c r="B1899" t="s">
        <v>60</v>
      </c>
      <c r="C1899" t="s">
        <v>28</v>
      </c>
      <c r="D1899" s="1">
        <v>25881</v>
      </c>
      <c r="E1899" s="1">
        <v>136480</v>
      </c>
      <c r="F1899" s="2">
        <v>35059</v>
      </c>
    </row>
    <row r="1900" spans="1:6" x14ac:dyDescent="0.25">
      <c r="A1900">
        <v>2017</v>
      </c>
      <c r="B1900" t="s">
        <v>60</v>
      </c>
      <c r="C1900" t="s">
        <v>29</v>
      </c>
      <c r="D1900" s="1">
        <v>3961</v>
      </c>
      <c r="E1900" s="1">
        <v>20593</v>
      </c>
      <c r="F1900" s="2">
        <v>32578</v>
      </c>
    </row>
    <row r="1901" spans="1:6" x14ac:dyDescent="0.25">
      <c r="A1901">
        <v>2017</v>
      </c>
      <c r="B1901" t="s">
        <v>60</v>
      </c>
      <c r="C1901" t="s">
        <v>30</v>
      </c>
      <c r="D1901" s="1">
        <v>74536</v>
      </c>
      <c r="E1901" s="1">
        <v>369805</v>
      </c>
      <c r="F1901" s="2">
        <v>40436</v>
      </c>
    </row>
    <row r="1902" spans="1:6" x14ac:dyDescent="0.25">
      <c r="A1902">
        <v>2017</v>
      </c>
      <c r="B1902" t="s">
        <v>60</v>
      </c>
      <c r="C1902" t="s">
        <v>31</v>
      </c>
      <c r="D1902" s="1">
        <v>23024</v>
      </c>
      <c r="E1902" s="1">
        <v>107404</v>
      </c>
      <c r="F1902" s="2">
        <v>33978</v>
      </c>
    </row>
    <row r="1903" spans="1:6" x14ac:dyDescent="0.25">
      <c r="A1903">
        <v>2017</v>
      </c>
      <c r="B1903" t="s">
        <v>60</v>
      </c>
      <c r="C1903" t="s">
        <v>32</v>
      </c>
      <c r="D1903" s="1">
        <v>2040</v>
      </c>
      <c r="E1903" s="1">
        <v>12231</v>
      </c>
      <c r="F1903" s="2">
        <v>34167</v>
      </c>
    </row>
    <row r="1904" spans="1:6" x14ac:dyDescent="0.25">
      <c r="A1904">
        <v>2017</v>
      </c>
      <c r="B1904" t="s">
        <v>60</v>
      </c>
      <c r="C1904" t="s">
        <v>33</v>
      </c>
      <c r="D1904" s="1">
        <v>23601</v>
      </c>
      <c r="E1904" s="1">
        <v>155257</v>
      </c>
      <c r="F1904" s="2">
        <v>33039</v>
      </c>
    </row>
    <row r="1905" spans="1:6" x14ac:dyDescent="0.25">
      <c r="A1905">
        <v>2017</v>
      </c>
      <c r="B1905" t="s">
        <v>60</v>
      </c>
      <c r="C1905" t="s">
        <v>34</v>
      </c>
      <c r="D1905" s="1">
        <v>6751</v>
      </c>
      <c r="E1905" s="1">
        <v>35772</v>
      </c>
      <c r="F1905" s="2">
        <v>34306</v>
      </c>
    </row>
    <row r="1906" spans="1:6" x14ac:dyDescent="0.25">
      <c r="A1906">
        <v>2017</v>
      </c>
      <c r="B1906" t="s">
        <v>60</v>
      </c>
      <c r="C1906" t="s">
        <v>35</v>
      </c>
      <c r="D1906" s="1">
        <v>22753</v>
      </c>
      <c r="E1906" s="1">
        <v>77028</v>
      </c>
      <c r="F1906" s="2">
        <v>31901</v>
      </c>
    </row>
    <row r="1907" spans="1:6" x14ac:dyDescent="0.25">
      <c r="A1907">
        <v>2017</v>
      </c>
      <c r="B1907" t="s">
        <v>60</v>
      </c>
      <c r="C1907" t="s">
        <v>36</v>
      </c>
      <c r="D1907" s="1">
        <v>32259</v>
      </c>
      <c r="E1907" s="1">
        <v>197527</v>
      </c>
      <c r="F1907" s="2">
        <v>32593</v>
      </c>
    </row>
    <row r="1908" spans="1:6" x14ac:dyDescent="0.25">
      <c r="A1908">
        <v>2017</v>
      </c>
      <c r="B1908" t="s">
        <v>60</v>
      </c>
      <c r="C1908" t="s">
        <v>37</v>
      </c>
      <c r="D1908" s="1">
        <v>3395</v>
      </c>
      <c r="E1908" s="1">
        <v>17959</v>
      </c>
      <c r="F1908" s="2">
        <v>32566</v>
      </c>
    </row>
    <row r="1909" spans="1:6" x14ac:dyDescent="0.25">
      <c r="A1909">
        <v>2017</v>
      </c>
      <c r="B1909" t="s">
        <v>60</v>
      </c>
      <c r="C1909" t="s">
        <v>38</v>
      </c>
      <c r="D1909" s="1">
        <v>11490</v>
      </c>
      <c r="E1909" s="1">
        <v>51779</v>
      </c>
      <c r="F1909" s="2">
        <v>32842</v>
      </c>
    </row>
    <row r="1910" spans="1:6" x14ac:dyDescent="0.25">
      <c r="A1910">
        <v>2017</v>
      </c>
      <c r="B1910" t="s">
        <v>60</v>
      </c>
      <c r="C1910" t="s">
        <v>39</v>
      </c>
      <c r="D1910" s="1">
        <v>2171</v>
      </c>
      <c r="E1910" s="1">
        <v>11078</v>
      </c>
      <c r="F1910" s="2">
        <v>31403</v>
      </c>
    </row>
    <row r="1911" spans="1:6" x14ac:dyDescent="0.25">
      <c r="A1911">
        <v>2017</v>
      </c>
      <c r="B1911" t="s">
        <v>60</v>
      </c>
      <c r="C1911" t="s">
        <v>40</v>
      </c>
      <c r="D1911" s="1">
        <v>14618</v>
      </c>
      <c r="E1911" s="1">
        <v>76045</v>
      </c>
      <c r="F1911" s="2">
        <v>34443</v>
      </c>
    </row>
    <row r="1912" spans="1:6" x14ac:dyDescent="0.25">
      <c r="A1912">
        <v>2017</v>
      </c>
      <c r="B1912" t="s">
        <v>60</v>
      </c>
      <c r="C1912" t="s">
        <v>41</v>
      </c>
      <c r="D1912" s="1">
        <v>56060</v>
      </c>
      <c r="E1912" s="1">
        <v>328026</v>
      </c>
      <c r="F1912" s="2">
        <v>37841</v>
      </c>
    </row>
    <row r="1913" spans="1:6" x14ac:dyDescent="0.25">
      <c r="A1913">
        <v>2017</v>
      </c>
      <c r="B1913" t="s">
        <v>60</v>
      </c>
      <c r="C1913" t="s">
        <v>42</v>
      </c>
      <c r="D1913" s="1">
        <v>6084</v>
      </c>
      <c r="E1913" s="1">
        <v>35143</v>
      </c>
      <c r="F1913" s="2">
        <v>34421</v>
      </c>
    </row>
    <row r="1914" spans="1:6" x14ac:dyDescent="0.25">
      <c r="A1914">
        <v>2017</v>
      </c>
      <c r="B1914" t="s">
        <v>60</v>
      </c>
      <c r="C1914" t="s">
        <v>43</v>
      </c>
      <c r="D1914" s="1">
        <v>1958</v>
      </c>
      <c r="E1914" s="1">
        <v>8658</v>
      </c>
      <c r="F1914" s="2">
        <v>34757</v>
      </c>
    </row>
    <row r="1915" spans="1:6" x14ac:dyDescent="0.25">
      <c r="A1915">
        <v>2017</v>
      </c>
      <c r="B1915" t="s">
        <v>60</v>
      </c>
      <c r="C1915" t="s">
        <v>44</v>
      </c>
      <c r="D1915" s="1">
        <v>32154</v>
      </c>
      <c r="E1915" s="1">
        <v>141985</v>
      </c>
      <c r="F1915" s="2">
        <v>42290</v>
      </c>
    </row>
    <row r="1916" spans="1:6" x14ac:dyDescent="0.25">
      <c r="A1916">
        <v>2017</v>
      </c>
      <c r="B1916" t="s">
        <v>60</v>
      </c>
      <c r="C1916" t="s">
        <v>45</v>
      </c>
      <c r="D1916" s="1">
        <v>19701</v>
      </c>
      <c r="E1916" s="1">
        <v>97492</v>
      </c>
      <c r="F1916" s="2">
        <v>38822</v>
      </c>
    </row>
    <row r="1917" spans="1:6" x14ac:dyDescent="0.25">
      <c r="A1917">
        <v>2017</v>
      </c>
      <c r="B1917" t="s">
        <v>60</v>
      </c>
      <c r="C1917" t="s">
        <v>46</v>
      </c>
      <c r="D1917" s="1">
        <v>5237</v>
      </c>
      <c r="E1917" s="1">
        <v>19979</v>
      </c>
      <c r="F1917" s="2">
        <v>29927</v>
      </c>
    </row>
    <row r="1918" spans="1:6" x14ac:dyDescent="0.25">
      <c r="A1918">
        <v>2017</v>
      </c>
      <c r="B1918" t="s">
        <v>60</v>
      </c>
      <c r="C1918" t="s">
        <v>47</v>
      </c>
      <c r="D1918" s="1">
        <v>14001</v>
      </c>
      <c r="E1918" s="1">
        <v>84153</v>
      </c>
      <c r="F1918" s="2">
        <v>29242</v>
      </c>
    </row>
    <row r="1919" spans="1:6" x14ac:dyDescent="0.25">
      <c r="A1919">
        <v>2017</v>
      </c>
      <c r="B1919" t="s">
        <v>60</v>
      </c>
      <c r="C1919" t="s">
        <v>48</v>
      </c>
      <c r="D1919" s="1">
        <v>1656</v>
      </c>
      <c r="E1919" s="1">
        <v>7231</v>
      </c>
      <c r="F1919" s="2">
        <v>35035</v>
      </c>
    </row>
  </sheetData>
  <autoFilter ref="A1:F1919" xr:uid="{F7E52F2C-F2D3-4F44-815D-AF8D50250408}"/>
  <customSheetViews>
    <customSheetView guid="{A1F01C08-243B-48FC-94A8-F102AEB1706D}">
      <selection activeCell="F150" sqref="F150"/>
      <pageMargins left="0.7" right="0.7" top="0.75" bottom="0.75" header="0.3" footer="0.3"/>
      <pageSetup orientation="portrait" r:id="rId1"/>
    </customSheetView>
    <customSheetView guid="{948164EF-B902-4A6C-8E3C-A935061C5153}" state="hidden">
      <selection activeCell="F150" sqref="F150"/>
      <pageMargins left="0.7" right="0.7" top="0.75" bottom="0.75" header="0.3" footer="0.3"/>
      <pageSetup orientation="portrait" r:id="rId2"/>
    </customSheetView>
  </customSheetView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97B61C-A761-4D8E-A7FB-47E3A9839175}">
  <dimension ref="A1:AE59"/>
  <sheetViews>
    <sheetView topLeftCell="B1" zoomScale="70" zoomScaleNormal="70" workbookViewId="0">
      <selection activeCell="M30" sqref="M30:XFD1048576"/>
    </sheetView>
  </sheetViews>
  <sheetFormatPr defaultRowHeight="15" x14ac:dyDescent="0.25"/>
  <cols>
    <col min="1" max="1" width="21.7109375" customWidth="1"/>
    <col min="2" max="2" width="19.28515625" customWidth="1"/>
    <col min="4" max="6" width="21.28515625" customWidth="1"/>
    <col min="8" max="8" width="21.42578125" customWidth="1"/>
    <col min="9" max="9" width="21.140625" customWidth="1"/>
    <col min="10" max="10" width="9.42578125" customWidth="1"/>
    <col min="11" max="11" width="16.7109375" customWidth="1"/>
    <col min="12" max="12" width="26.42578125" customWidth="1"/>
    <col min="13" max="13" width="15.7109375" customWidth="1"/>
    <col min="15" max="15" width="19.28515625" customWidth="1"/>
    <col min="16" max="16" width="22.85546875" customWidth="1"/>
    <col min="17" max="17" width="14.28515625" customWidth="1"/>
    <col min="18" max="18" width="32.85546875" customWidth="1"/>
    <col min="19" max="19" width="16.5703125" customWidth="1"/>
    <col min="20" max="20" width="16.85546875" customWidth="1"/>
    <col min="21" max="29" width="9.140625" customWidth="1"/>
    <col min="30" max="30" width="18.28515625" customWidth="1"/>
    <col min="31" max="31" width="13.28515625" customWidth="1"/>
  </cols>
  <sheetData>
    <row r="1" spans="1:31" x14ac:dyDescent="0.25">
      <c r="A1" s="9" t="s">
        <v>64</v>
      </c>
      <c r="B1" s="9"/>
      <c r="D1" s="10" t="s">
        <v>69</v>
      </c>
      <c r="E1" s="11"/>
      <c r="F1" s="11"/>
      <c r="H1" s="10" t="s">
        <v>70</v>
      </c>
      <c r="I1" s="11"/>
      <c r="K1" s="10" t="s">
        <v>73</v>
      </c>
      <c r="L1" s="11"/>
      <c r="M1" s="11"/>
      <c r="O1" s="10" t="s">
        <v>75</v>
      </c>
      <c r="P1" s="11"/>
      <c r="Q1" s="11"/>
      <c r="R1" s="11"/>
      <c r="S1" s="11"/>
      <c r="T1" s="11"/>
    </row>
    <row r="2" spans="1:31" x14ac:dyDescent="0.25">
      <c r="A2" s="8" t="s">
        <v>49</v>
      </c>
      <c r="B2" s="8" t="s">
        <v>66</v>
      </c>
      <c r="D2" s="7" t="s">
        <v>49</v>
      </c>
      <c r="E2" s="7" t="s">
        <v>63</v>
      </c>
      <c r="F2" s="7" t="s">
        <v>66</v>
      </c>
      <c r="H2" s="7" t="s">
        <v>49</v>
      </c>
      <c r="I2" s="7" t="s">
        <v>62</v>
      </c>
      <c r="K2" s="7" t="s">
        <v>50</v>
      </c>
      <c r="L2" s="7" t="s">
        <v>74</v>
      </c>
      <c r="M2" s="7" t="s">
        <v>62</v>
      </c>
      <c r="O2" s="7" t="s">
        <v>0</v>
      </c>
      <c r="P2" s="7" t="s">
        <v>62</v>
      </c>
      <c r="Q2" s="7" t="s">
        <v>76</v>
      </c>
      <c r="R2" s="7" t="s">
        <v>77</v>
      </c>
      <c r="S2" s="7" t="s">
        <v>80</v>
      </c>
      <c r="T2" s="7" t="str">
        <f>B18</f>
        <v>Average Wage</v>
      </c>
      <c r="AD2" t="s">
        <v>0</v>
      </c>
      <c r="AE2" t="s">
        <v>76</v>
      </c>
    </row>
    <row r="3" spans="1:31" x14ac:dyDescent="0.25">
      <c r="A3" t="s">
        <v>57</v>
      </c>
      <c r="B3" t="str">
        <f>Dashboard!B5</f>
        <v>Finance</v>
      </c>
      <c r="D3" t="s">
        <v>53</v>
      </c>
      <c r="E3" s="2">
        <f>AVERAGEIFS(Data!F:F,Data!B:B,D3,Data!A:A,$B$15)</f>
        <v>93586.333333333328</v>
      </c>
      <c r="F3" s="2">
        <f>IF(D3=$B$3,E3,0)</f>
        <v>0</v>
      </c>
      <c r="H3" t="s">
        <v>54</v>
      </c>
      <c r="I3" s="1">
        <f>SUMIFS(Data!E:E,Data!B:B,H3,Data!A:A,$B$15)</f>
        <v>26277342</v>
      </c>
      <c r="K3">
        <v>2017</v>
      </c>
      <c r="L3" s="2">
        <f>AVERAGEIFS(Data!F:F,Data!B:B,$B$3,Data!A:A,$K3)</f>
        <v>77330.083333333328</v>
      </c>
      <c r="M3" s="1">
        <f>SUMIFS(Data!E:E,Data!B:B,$B$3,Data!A:A,$K3)</f>
        <v>8021586</v>
      </c>
      <c r="O3" t="str" cm="1">
        <f t="array" ref="O3:O50">_xlfn._xlws.SORT(_xlfn.UNIQUE(Data!C2:C1919))</f>
        <v>Alabama</v>
      </c>
      <c r="P3">
        <f>SUMIFS(Data!E:E,Data!B:B,$B$3,Data!A:A,$B$15,Data!C:C,$O3)</f>
        <v>94715</v>
      </c>
      <c r="Q3" vm="1">
        <v>4887871</v>
      </c>
      <c r="R3" s="12">
        <f>P3/Q3*1000</f>
        <v>19.377557222766313</v>
      </c>
      <c r="S3" s="2">
        <f>AVERAGEIFS(Data!F:F,Data!B:B,$B$3,Data!A:A,$B$15,Data!C:C,$O3)</f>
        <v>75982</v>
      </c>
      <c r="T3" s="13">
        <f>IF($T$2=$S$2,-S3,R3)</f>
        <v>-75982</v>
      </c>
      <c r="AD3" t="e" vm="2">
        <v>#VALUE!</v>
      </c>
      <c r="AE3" cm="1" vm="3">
        <f t="array" ref="AE3">_FV(AD3,"Population")</f>
        <v>5024279</v>
      </c>
    </row>
    <row r="4" spans="1:31" x14ac:dyDescent="0.25">
      <c r="A4" t="s">
        <v>51</v>
      </c>
      <c r="D4" t="s">
        <v>56</v>
      </c>
      <c r="E4" s="2">
        <f>AVERAGEIFS(Data!F:F,Data!B:B,D4,Data!A:A,$B$15)</f>
        <v>90040.666666666672</v>
      </c>
      <c r="F4" s="2">
        <f t="shared" ref="F4:F12" si="0">IF(D4=$B$3,E4,0)</f>
        <v>90040.666666666672</v>
      </c>
      <c r="H4" t="s">
        <v>58</v>
      </c>
      <c r="I4" s="1">
        <f>SUMIFS(Data!E:E,Data!B:B,H4,Data!A:A,$B$15)</f>
        <v>22035033</v>
      </c>
      <c r="K4">
        <v>2018</v>
      </c>
      <c r="L4" s="2">
        <f>AVERAGEIFS(Data!F:F,Data!B:B,$B$3,Data!A:A,$K4)</f>
        <v>80167.854166666672</v>
      </c>
      <c r="M4" s="1">
        <f>SUMIFS(Data!E:E,Data!B:B,$B$3,Data!A:A,$K4)</f>
        <v>8120224</v>
      </c>
      <c r="O4" t="str">
        <v>Arizona</v>
      </c>
      <c r="P4">
        <f>SUMIFS(Data!E:E,Data!B:B,$B$3,Data!A:A,$B$15,Data!C:C,$O4)</f>
        <v>225922</v>
      </c>
      <c r="Q4" vm="4">
        <v>7171646</v>
      </c>
      <c r="R4" s="12">
        <f t="shared" ref="R4:R50" si="1">P4/Q4*1000</f>
        <v>31.502112625190925</v>
      </c>
      <c r="S4" s="2">
        <f>AVERAGEIFS(Data!F:F,Data!B:B,$B$3,Data!A:A,$B$15,Data!C:C,$O4)</f>
        <v>82956</v>
      </c>
      <c r="T4" s="13">
        <f t="shared" ref="T4:T50" si="2">IF($T$2=$S$2,-S4,R4)</f>
        <v>-82956</v>
      </c>
      <c r="AD4" t="e" vm="5">
        <v>#VALUE!</v>
      </c>
      <c r="AE4" cm="1" vm="6">
        <f t="array" ref="AE4">_FV(AD4,"Population")</f>
        <v>7151502</v>
      </c>
    </row>
    <row r="5" spans="1:31" x14ac:dyDescent="0.25">
      <c r="A5" t="s">
        <v>58</v>
      </c>
      <c r="D5" t="s">
        <v>57</v>
      </c>
      <c r="E5" s="2">
        <f>AVERAGEIFS(Data!F:F,Data!B:B,D5,Data!A:A,$B$15)</f>
        <v>74713.0625</v>
      </c>
      <c r="F5" s="2">
        <f t="shared" si="0"/>
        <v>0</v>
      </c>
      <c r="H5" t="s">
        <v>57</v>
      </c>
      <c r="I5" s="1">
        <f>SUMIFS(Data!E:E,Data!B:B,H5,Data!A:A,$B$15)</f>
        <v>20065896</v>
      </c>
      <c r="K5">
        <v>2019</v>
      </c>
      <c r="L5" s="2">
        <f>AVERAGEIFS(Data!F:F,Data!B:B,$B$3,Data!A:A,$K5)</f>
        <v>82837.375</v>
      </c>
      <c r="M5" s="1">
        <f>SUMIFS(Data!E:E,Data!B:B,$B$3,Data!A:A,$K5)</f>
        <v>8251469</v>
      </c>
      <c r="O5" t="str">
        <v>Arkansas</v>
      </c>
      <c r="P5">
        <f>SUMIFS(Data!E:E,Data!B:B,$B$3,Data!A:A,$B$15,Data!C:C,$O5)</f>
        <v>51950</v>
      </c>
      <c r="Q5" vm="7">
        <v>3013825</v>
      </c>
      <c r="R5" s="12">
        <f t="shared" si="1"/>
        <v>17.237231756986553</v>
      </c>
      <c r="S5" s="2">
        <f>AVERAGEIFS(Data!F:F,Data!B:B,$B$3,Data!A:A,$B$15,Data!C:C,$O5)</f>
        <v>65321</v>
      </c>
      <c r="T5" s="13">
        <f t="shared" si="2"/>
        <v>-65321</v>
      </c>
      <c r="AD5" t="e" vm="8">
        <v>#VALUE!</v>
      </c>
      <c r="AE5" cm="1" vm="9">
        <f t="array" ref="AE5">_FV(AD5,"Population")</f>
        <v>3011524</v>
      </c>
    </row>
    <row r="6" spans="1:31" x14ac:dyDescent="0.25">
      <c r="A6" t="s">
        <v>56</v>
      </c>
      <c r="D6" t="s">
        <v>52</v>
      </c>
      <c r="E6" s="2">
        <f>AVERAGEIFS(Data!F:F,Data!B:B,D6,Data!A:A,$B$15)</f>
        <v>68427.875</v>
      </c>
      <c r="F6" s="2">
        <f t="shared" si="0"/>
        <v>0</v>
      </c>
      <c r="H6" t="s">
        <v>59</v>
      </c>
      <c r="I6" s="1">
        <f>SUMIFS(Data!E:E,Data!B:B,H6,Data!A:A,$B$15)</f>
        <v>12649500</v>
      </c>
      <c r="K6">
        <v>2020</v>
      </c>
      <c r="L6" s="2">
        <f>AVERAGEIFS(Data!F:F,Data!B:B,$B$3,Data!A:A,$K6)</f>
        <v>90040.666666666672</v>
      </c>
      <c r="M6" s="1">
        <f>SUMIFS(Data!E:E,Data!B:B,$B$3,Data!A:A,$K6)</f>
        <v>8142043</v>
      </c>
      <c r="O6" t="str">
        <v>California</v>
      </c>
      <c r="P6">
        <f>SUMIFS(Data!E:E,Data!B:B,$B$3,Data!A:A,$B$15,Data!C:C,$O6)</f>
        <v>817007</v>
      </c>
      <c r="Q6" vm="10">
        <v>39557045</v>
      </c>
      <c r="R6" s="12">
        <f t="shared" si="1"/>
        <v>20.653893636392709</v>
      </c>
      <c r="S6" s="2">
        <f>AVERAGEIFS(Data!F:F,Data!B:B,$B$3,Data!A:A,$B$15,Data!C:C,$O6)</f>
        <v>124107</v>
      </c>
      <c r="T6" s="13">
        <f t="shared" si="2"/>
        <v>-124107</v>
      </c>
      <c r="AD6" t="e" vm="11">
        <v>#VALUE!</v>
      </c>
      <c r="AE6" cm="1" vm="12">
        <f t="array" ref="AE6">_FV(AD6,"Population")</f>
        <v>39538223</v>
      </c>
    </row>
    <row r="7" spans="1:31" x14ac:dyDescent="0.25">
      <c r="A7" t="s">
        <v>53</v>
      </c>
      <c r="D7" t="s">
        <v>51</v>
      </c>
      <c r="E7" s="2">
        <f>AVERAGEIFS(Data!F:F,Data!B:B,D7,Data!A:A,$B$15)</f>
        <v>63896.895833333336</v>
      </c>
      <c r="F7" s="2">
        <f t="shared" si="0"/>
        <v>0</v>
      </c>
      <c r="H7" t="s">
        <v>52</v>
      </c>
      <c r="I7" s="1">
        <f>SUMIFS(Data!E:E,Data!B:B,H7,Data!A:A,$B$15)</f>
        <v>12058694</v>
      </c>
      <c r="O7" t="str">
        <v>Colorado</v>
      </c>
      <c r="P7">
        <f>SUMIFS(Data!E:E,Data!B:B,$B$3,Data!A:A,$B$15,Data!C:C,$O7)</f>
        <v>165271</v>
      </c>
      <c r="Q7" vm="13">
        <v>5695564</v>
      </c>
      <c r="R7" s="12">
        <f t="shared" si="1"/>
        <v>29.017495018930521</v>
      </c>
      <c r="S7" s="2">
        <f>AVERAGEIFS(Data!F:F,Data!B:B,$B$3,Data!A:A,$B$15,Data!C:C,$O7)</f>
        <v>97276</v>
      </c>
      <c r="T7" s="13">
        <f t="shared" si="2"/>
        <v>-97276</v>
      </c>
      <c r="AD7" t="e" vm="14">
        <v>#VALUE!</v>
      </c>
      <c r="AE7" cm="1" vm="15">
        <f t="array" ref="AE7">_FV(AD7,"Population")</f>
        <v>5773714</v>
      </c>
    </row>
    <row r="8" spans="1:31" x14ac:dyDescent="0.25">
      <c r="A8" t="s">
        <v>59</v>
      </c>
      <c r="D8" t="s">
        <v>55</v>
      </c>
      <c r="E8" s="2">
        <f>AVERAGEIFS(Data!F:F,Data!B:B,D8,Data!A:A,$B$15)</f>
        <v>55605.9375</v>
      </c>
      <c r="F8" s="2">
        <f t="shared" si="0"/>
        <v>0</v>
      </c>
      <c r="H8" t="s">
        <v>56</v>
      </c>
      <c r="I8" s="1">
        <f>SUMIFS(Data!E:E,Data!B:B,H8,Data!A:A,$B$15)</f>
        <v>8142043</v>
      </c>
      <c r="O8" t="str">
        <v>Connecticut</v>
      </c>
      <c r="P8">
        <f>SUMIFS(Data!E:E,Data!B:B,$B$3,Data!A:A,$B$15,Data!C:C,$O8)</f>
        <v>118168</v>
      </c>
      <c r="Q8" vm="16">
        <v>3572665</v>
      </c>
      <c r="R8" s="12">
        <f t="shared" si="1"/>
        <v>33.075589231008223</v>
      </c>
      <c r="S8" s="2">
        <f>AVERAGEIFS(Data!F:F,Data!B:B,$B$3,Data!A:A,$B$15,Data!C:C,$O8)</f>
        <v>165086</v>
      </c>
      <c r="T8" s="13">
        <f t="shared" si="2"/>
        <v>-165086</v>
      </c>
      <c r="AD8" t="e" vm="17">
        <v>#VALUE!</v>
      </c>
      <c r="AE8" cm="1" vm="18">
        <f t="array" ref="AE8">_FV(AD8,"Population")</f>
        <v>3605944</v>
      </c>
    </row>
    <row r="9" spans="1:31" x14ac:dyDescent="0.25">
      <c r="A9" t="s">
        <v>52</v>
      </c>
      <c r="D9" t="s">
        <v>58</v>
      </c>
      <c r="E9" s="2">
        <f>AVERAGEIFS(Data!F:F,Data!B:B,D9,Data!A:A,$B$15)</f>
        <v>53607.208333333336</v>
      </c>
      <c r="F9" s="2">
        <f t="shared" si="0"/>
        <v>0</v>
      </c>
      <c r="H9" t="s">
        <v>51</v>
      </c>
      <c r="I9" s="1">
        <f>SUMIFS(Data!E:E,Data!B:B,H9,Data!A:A,$B$15)</f>
        <v>7136444</v>
      </c>
      <c r="O9" t="str">
        <v>Delaware</v>
      </c>
      <c r="P9">
        <f>SUMIFS(Data!E:E,Data!B:B,$B$3,Data!A:A,$B$15,Data!C:C,$O9)</f>
        <v>47390</v>
      </c>
      <c r="Q9" vm="19">
        <v>967171</v>
      </c>
      <c r="R9" s="12">
        <f t="shared" si="1"/>
        <v>48.99857419215423</v>
      </c>
      <c r="S9" s="2">
        <f>AVERAGEIFS(Data!F:F,Data!B:B,$B$3,Data!A:A,$B$15,Data!C:C,$O9)</f>
        <v>103154</v>
      </c>
      <c r="T9" s="13">
        <f t="shared" si="2"/>
        <v>-103154</v>
      </c>
      <c r="AD9" t="e" vm="20">
        <v>#VALUE!</v>
      </c>
      <c r="AE9" cm="1" vm="21">
        <f t="array" ref="AE9">_FV(AD9,"Population")</f>
        <v>989948</v>
      </c>
    </row>
    <row r="10" spans="1:31" x14ac:dyDescent="0.25">
      <c r="A10" t="s">
        <v>55</v>
      </c>
      <c r="D10" t="s">
        <v>54</v>
      </c>
      <c r="E10" s="2">
        <f>AVERAGEIFS(Data!F:F,Data!B:B,D10,Data!A:A,$B$15)</f>
        <v>49366.8125</v>
      </c>
      <c r="F10" s="2">
        <f t="shared" si="0"/>
        <v>0</v>
      </c>
      <c r="H10" t="s">
        <v>60</v>
      </c>
      <c r="I10" s="1">
        <f>SUMIFS(Data!E:E,Data!B:B,H10,Data!A:A,$B$15)</f>
        <v>3843699</v>
      </c>
      <c r="O10" t="str">
        <v>Florida</v>
      </c>
      <c r="P10">
        <f>SUMIFS(Data!E:E,Data!B:B,$B$3,Data!A:A,$B$15,Data!C:C,$O10)</f>
        <v>586706</v>
      </c>
      <c r="Q10" vm="22">
        <v>21670000</v>
      </c>
      <c r="R10" s="12">
        <f t="shared" si="1"/>
        <v>27.074573142593447</v>
      </c>
      <c r="S10" s="2">
        <f>AVERAGEIFS(Data!F:F,Data!B:B,$B$3,Data!A:A,$B$15,Data!C:C,$O10)</f>
        <v>84307</v>
      </c>
      <c r="T10" s="13">
        <f t="shared" si="2"/>
        <v>-84307</v>
      </c>
      <c r="AD10" t="e" vm="23">
        <v>#VALUE!</v>
      </c>
      <c r="AE10" cm="1" vm="24">
        <f t="array" ref="AE10">_FV(AD10,"Population")</f>
        <v>21538187</v>
      </c>
    </row>
    <row r="11" spans="1:31" x14ac:dyDescent="0.25">
      <c r="A11" t="s">
        <v>60</v>
      </c>
      <c r="D11" t="s">
        <v>60</v>
      </c>
      <c r="E11" s="2">
        <f>AVERAGEIFS(Data!F:F,Data!B:B,D11,Data!A:A,$B$15)</f>
        <v>40790.1875</v>
      </c>
      <c r="F11" s="2">
        <f t="shared" si="0"/>
        <v>0</v>
      </c>
      <c r="H11" t="s">
        <v>53</v>
      </c>
      <c r="I11" s="1">
        <f>SUMIFS(Data!E:E,Data!B:B,H11,Data!A:A,$B$15)</f>
        <v>2677815</v>
      </c>
      <c r="O11" t="str">
        <v>Georgia</v>
      </c>
      <c r="P11">
        <f>SUMIFS(Data!E:E,Data!B:B,$B$3,Data!A:A,$B$15,Data!C:C,$O11)</f>
        <v>242175</v>
      </c>
      <c r="Q11" vm="25">
        <v>10519475</v>
      </c>
      <c r="R11" s="12">
        <f t="shared" si="1"/>
        <v>23.021586153301374</v>
      </c>
      <c r="S11" s="2">
        <f>AVERAGEIFS(Data!F:F,Data!B:B,$B$3,Data!A:A,$B$15,Data!C:C,$O11)</f>
        <v>93145</v>
      </c>
      <c r="T11" s="13">
        <f t="shared" si="2"/>
        <v>-93145</v>
      </c>
      <c r="AD11" t="e" vm="26">
        <v>#VALUE!</v>
      </c>
      <c r="AE11" cm="1" vm="27">
        <f t="array" ref="AE11">_FV(AD11,"Population")</f>
        <v>10711908</v>
      </c>
    </row>
    <row r="12" spans="1:31" x14ac:dyDescent="0.25">
      <c r="A12" t="s">
        <v>54</v>
      </c>
      <c r="D12" t="s">
        <v>59</v>
      </c>
      <c r="E12" s="2">
        <f>AVERAGEIFS(Data!F:F,Data!B:B,D12,Data!A:A,$B$15)</f>
        <v>23286.416666666668</v>
      </c>
      <c r="F12" s="2">
        <f t="shared" si="0"/>
        <v>0</v>
      </c>
      <c r="H12" t="s">
        <v>55</v>
      </c>
      <c r="I12" s="1">
        <f>SUMIFS(Data!E:E,Data!B:B,H12,Data!A:A,$B$15)</f>
        <v>1762873</v>
      </c>
      <c r="O12" t="str">
        <v>Idaho</v>
      </c>
      <c r="P12">
        <f>SUMIFS(Data!E:E,Data!B:B,$B$3,Data!A:A,$B$15,Data!C:C,$O12)</f>
        <v>34249</v>
      </c>
      <c r="Q12" vm="28">
        <v>1754208</v>
      </c>
      <c r="R12" s="12">
        <f t="shared" si="1"/>
        <v>19.523910505481677</v>
      </c>
      <c r="S12" s="2">
        <f>AVERAGEIFS(Data!F:F,Data!B:B,$B$3,Data!A:A,$B$15,Data!C:C,$O12)</f>
        <v>68833</v>
      </c>
      <c r="T12" s="13">
        <f t="shared" si="2"/>
        <v>-68833</v>
      </c>
      <c r="AD12" t="e" vm="29">
        <v>#VALUE!</v>
      </c>
      <c r="AE12" cm="1" vm="30">
        <f t="array" ref="AE12">_FV(AD12,"Population")</f>
        <v>1839106</v>
      </c>
    </row>
    <row r="13" spans="1:31" x14ac:dyDescent="0.25">
      <c r="O13" t="str">
        <v>Illinois</v>
      </c>
      <c r="P13">
        <f>SUMIFS(Data!E:E,Data!B:B,$B$3,Data!A:A,$B$15,Data!C:C,$O13)</f>
        <v>376539</v>
      </c>
      <c r="Q13" vm="31">
        <v>12741080</v>
      </c>
      <c r="R13" s="12">
        <f t="shared" si="1"/>
        <v>29.553146201106969</v>
      </c>
      <c r="S13" s="2">
        <f>AVERAGEIFS(Data!F:F,Data!B:B,$B$3,Data!A:A,$B$15,Data!C:C,$O13)</f>
        <v>121634</v>
      </c>
      <c r="T13" s="13">
        <f t="shared" si="2"/>
        <v>-121634</v>
      </c>
      <c r="AD13" t="e" vm="32">
        <v>#VALUE!</v>
      </c>
      <c r="AE13" cm="1" vm="33">
        <f t="array" ref="AE13">_FV(AD13,"Population")</f>
        <v>12812508</v>
      </c>
    </row>
    <row r="14" spans="1:31" x14ac:dyDescent="0.25">
      <c r="A14" s="9" t="s">
        <v>67</v>
      </c>
      <c r="B14" s="9"/>
      <c r="H14" s="10" t="s">
        <v>71</v>
      </c>
      <c r="I14" s="11"/>
      <c r="O14" t="str">
        <v>Indiana</v>
      </c>
      <c r="P14">
        <f>SUMIFS(Data!E:E,Data!B:B,$B$3,Data!A:A,$B$15,Data!C:C,$O14)</f>
        <v>133449</v>
      </c>
      <c r="Q14" vm="34">
        <v>6691878</v>
      </c>
      <c r="R14" s="12">
        <f t="shared" si="1"/>
        <v>19.94193558220876</v>
      </c>
      <c r="S14" s="2">
        <f>AVERAGEIFS(Data!F:F,Data!B:B,$B$3,Data!A:A,$B$15,Data!C:C,$O14)</f>
        <v>72283</v>
      </c>
      <c r="T14" s="13">
        <f t="shared" si="2"/>
        <v>-72283</v>
      </c>
      <c r="AD14" t="e" vm="35">
        <v>#VALUE!</v>
      </c>
      <c r="AE14" cm="1" vm="36">
        <f t="array" ref="AE14">_FV(AD14,"Population")</f>
        <v>6785528</v>
      </c>
    </row>
    <row r="15" spans="1:31" x14ac:dyDescent="0.25">
      <c r="A15" s="5" t="s">
        <v>68</v>
      </c>
      <c r="B15" s="6">
        <v>2020</v>
      </c>
      <c r="D15" t="str">
        <f>INDEX(D3:D12,3)</f>
        <v>Business Services</v>
      </c>
      <c r="H15" s="7" t="s">
        <v>49</v>
      </c>
      <c r="I15" s="7" t="s">
        <v>62</v>
      </c>
      <c r="O15" t="str">
        <v>Iowa</v>
      </c>
      <c r="P15">
        <f>SUMIFS(Data!E:E,Data!B:B,$B$3,Data!A:A,$B$15,Data!C:C,$O15)</f>
        <v>109283</v>
      </c>
      <c r="Q15" vm="37">
        <v>3156145</v>
      </c>
      <c r="R15" s="12">
        <f t="shared" si="1"/>
        <v>34.625468728464625</v>
      </c>
      <c r="S15" s="2">
        <f>AVERAGEIFS(Data!F:F,Data!B:B,$B$3,Data!A:A,$B$15,Data!C:C,$O15)</f>
        <v>81131</v>
      </c>
      <c r="T15" s="13">
        <f t="shared" si="2"/>
        <v>-81131</v>
      </c>
      <c r="AD15" t="e" vm="38">
        <v>#VALUE!</v>
      </c>
      <c r="AE15" cm="1" vm="39">
        <f t="array" ref="AE15">_FV(AD15,"Population")</f>
        <v>3190369</v>
      </c>
    </row>
    <row r="16" spans="1:31" x14ac:dyDescent="0.25">
      <c r="H16" t="str">
        <f>B3</f>
        <v>Finance</v>
      </c>
      <c r="I16">
        <f>VLOOKUP(B3,H3:I12,2,0)</f>
        <v>8142043</v>
      </c>
      <c r="O16" t="str">
        <v>Kansas</v>
      </c>
      <c r="P16">
        <f>SUMIFS(Data!E:E,Data!B:B,$B$3,Data!A:A,$B$15,Data!C:C,$O16)</f>
        <v>73310</v>
      </c>
      <c r="Q16" vm="40">
        <v>2911505</v>
      </c>
      <c r="R16" s="12">
        <f t="shared" si="1"/>
        <v>25.179417517744259</v>
      </c>
      <c r="S16" s="2">
        <f>AVERAGEIFS(Data!F:F,Data!B:B,$B$3,Data!A:A,$B$15,Data!C:C,$O16)</f>
        <v>75889</v>
      </c>
      <c r="T16" s="13">
        <f t="shared" si="2"/>
        <v>-75889</v>
      </c>
      <c r="AD16" t="e" vm="41">
        <v>#VALUE!</v>
      </c>
      <c r="AE16" cm="1" vm="42">
        <f t="array" ref="AE16">_FV(AD16,"Population")</f>
        <v>2937880</v>
      </c>
    </row>
    <row r="17" spans="1:31" x14ac:dyDescent="0.25">
      <c r="A17" s="9" t="s">
        <v>78</v>
      </c>
      <c r="B17" s="9"/>
      <c r="H17" t="s">
        <v>72</v>
      </c>
      <c r="I17" s="1">
        <f>SUM(I3:I12)-I16</f>
        <v>108507296</v>
      </c>
      <c r="O17" t="str">
        <v>Kentucky</v>
      </c>
      <c r="P17">
        <f>SUMIFS(Data!E:E,Data!B:B,$B$3,Data!A:A,$B$15,Data!C:C,$O17)</f>
        <v>92079</v>
      </c>
      <c r="Q17" vm="43">
        <v>4468402</v>
      </c>
      <c r="R17" s="12">
        <f t="shared" si="1"/>
        <v>20.606695637500835</v>
      </c>
      <c r="S17" s="2">
        <f>AVERAGEIFS(Data!F:F,Data!B:B,$B$3,Data!A:A,$B$15,Data!C:C,$O17)</f>
        <v>75177</v>
      </c>
      <c r="T17" s="13">
        <f t="shared" si="2"/>
        <v>-75177</v>
      </c>
      <c r="AD17" t="e" vm="44">
        <v>#VALUE!</v>
      </c>
      <c r="AE17" cm="1" vm="45">
        <f t="array" ref="AE17">_FV(AD17,"Population")</f>
        <v>4505836</v>
      </c>
    </row>
    <row r="18" spans="1:31" x14ac:dyDescent="0.25">
      <c r="A18" s="5" t="s">
        <v>79</v>
      </c>
      <c r="B18" t="str">
        <f>IF(Dashboard!A2=1,'Data Prep'!S2,'Data Prep'!R2)</f>
        <v>Average Wage</v>
      </c>
      <c r="O18" t="str">
        <v>Louisiana</v>
      </c>
      <c r="P18">
        <f>SUMIFS(Data!E:E,Data!B:B,$B$3,Data!A:A,$B$15,Data!C:C,$O18)</f>
        <v>81149</v>
      </c>
      <c r="Q18" vm="46">
        <v>4659978</v>
      </c>
      <c r="R18" s="12">
        <f t="shared" si="1"/>
        <v>17.414030710016227</v>
      </c>
      <c r="S18" s="2">
        <f>AVERAGEIFS(Data!F:F,Data!B:B,$B$3,Data!A:A,$B$15,Data!C:C,$O18)</f>
        <v>69409</v>
      </c>
      <c r="T18" s="13">
        <f t="shared" si="2"/>
        <v>-69409</v>
      </c>
      <c r="AD18" t="e" vm="47">
        <v>#VALUE!</v>
      </c>
      <c r="AE18" cm="1" vm="48">
        <f t="array" ref="AE18">_FV(AD18,"Population")</f>
        <v>4657757</v>
      </c>
    </row>
    <row r="19" spans="1:31" x14ac:dyDescent="0.25">
      <c r="H19" s="5" t="s">
        <v>81</v>
      </c>
      <c r="I19" s="15">
        <f>I16/SUM(I16:I17)</f>
        <v>6.9799306792471413E-2</v>
      </c>
      <c r="O19" t="str">
        <v>Maine</v>
      </c>
      <c r="P19">
        <f>SUMIFS(Data!E:E,Data!B:B,$B$3,Data!A:A,$B$15,Data!C:C,$O19)</f>
        <v>30107</v>
      </c>
      <c r="Q19" vm="49">
        <v>1338404</v>
      </c>
      <c r="R19" s="12">
        <f t="shared" si="1"/>
        <v>22.494702645837879</v>
      </c>
      <c r="S19" s="2">
        <f>AVERAGEIFS(Data!F:F,Data!B:B,$B$3,Data!A:A,$B$15,Data!C:C,$O19)</f>
        <v>75870</v>
      </c>
      <c r="T19" s="13">
        <f t="shared" si="2"/>
        <v>-75870</v>
      </c>
      <c r="AD19" t="e" vm="50">
        <v>#VALUE!</v>
      </c>
      <c r="AE19" cm="1" vm="51">
        <f t="array" ref="AE19">_FV(AD19,"Population")</f>
        <v>1362359</v>
      </c>
    </row>
    <row r="20" spans="1:31" x14ac:dyDescent="0.25">
      <c r="O20" t="str">
        <v>Maryland</v>
      </c>
      <c r="P20">
        <f>SUMIFS(Data!E:E,Data!B:B,$B$3,Data!A:A,$B$15,Data!C:C,$O20)</f>
        <v>129771</v>
      </c>
      <c r="Q20" vm="52">
        <v>6042718</v>
      </c>
      <c r="R20" s="12">
        <f t="shared" si="1"/>
        <v>21.475600880266132</v>
      </c>
      <c r="S20" s="2">
        <f>AVERAGEIFS(Data!F:F,Data!B:B,$B$3,Data!A:A,$B$15,Data!C:C,$O20)</f>
        <v>110159</v>
      </c>
      <c r="T20" s="13">
        <f t="shared" si="2"/>
        <v>-110159</v>
      </c>
      <c r="AD20" t="e" vm="53">
        <v>#VALUE!</v>
      </c>
      <c r="AE20" cm="1" vm="54">
        <f t="array" ref="AE20">_FV(AD20,"Population")</f>
        <v>6165129</v>
      </c>
    </row>
    <row r="21" spans="1:31" x14ac:dyDescent="0.25">
      <c r="O21" t="str">
        <v>Massachusetts</v>
      </c>
      <c r="P21">
        <f>SUMIFS(Data!E:E,Data!B:B,$B$3,Data!A:A,$B$15,Data!C:C,$O21)</f>
        <v>212062</v>
      </c>
      <c r="Q21" vm="55">
        <v>6902149</v>
      </c>
      <c r="R21" s="12">
        <f t="shared" si="1"/>
        <v>30.724054203987773</v>
      </c>
      <c r="S21" s="2">
        <f>AVERAGEIFS(Data!F:F,Data!B:B,$B$3,Data!A:A,$B$15,Data!C:C,$O21)</f>
        <v>159120</v>
      </c>
      <c r="T21" s="13">
        <f t="shared" si="2"/>
        <v>-159120</v>
      </c>
      <c r="AD21" t="e" vm="56">
        <v>#VALUE!</v>
      </c>
      <c r="AE21" cm="1" vm="57">
        <f t="array" ref="AE21">_FV(AD21,"Population")</f>
        <v>7029917</v>
      </c>
    </row>
    <row r="22" spans="1:31" x14ac:dyDescent="0.25">
      <c r="F22" t="s">
        <v>82</v>
      </c>
      <c r="G22" t="s">
        <v>83</v>
      </c>
      <c r="O22" t="str">
        <v>Michigan</v>
      </c>
      <c r="P22">
        <f>SUMIFS(Data!E:E,Data!B:B,$B$3,Data!A:A,$B$15,Data!C:C,$O22)</f>
        <v>207448</v>
      </c>
      <c r="Q22" vm="58">
        <v>9995915</v>
      </c>
      <c r="R22" s="12">
        <f t="shared" si="1"/>
        <v>20.753277713946147</v>
      </c>
      <c r="S22" s="2">
        <f>AVERAGEIFS(Data!F:F,Data!B:B,$B$3,Data!A:A,$B$15,Data!C:C,$O22)</f>
        <v>81720</v>
      </c>
      <c r="T22" s="13">
        <f t="shared" si="2"/>
        <v>-81720</v>
      </c>
      <c r="AD22" t="e" vm="59">
        <v>#VALUE!</v>
      </c>
      <c r="AE22" cm="1" vm="60">
        <f t="array" ref="AE22">_FV(AD22,"Population")</f>
        <v>10077331</v>
      </c>
    </row>
    <row r="23" spans="1:31" x14ac:dyDescent="0.25">
      <c r="O23" t="str">
        <v>Minnesota</v>
      </c>
      <c r="P23">
        <f>SUMIFS(Data!E:E,Data!B:B,$B$3,Data!A:A,$B$15,Data!C:C,$O23)</f>
        <v>179728</v>
      </c>
      <c r="Q23" vm="61">
        <v>5611179</v>
      </c>
      <c r="R23" s="12">
        <f t="shared" si="1"/>
        <v>32.030345137804375</v>
      </c>
      <c r="S23" s="2">
        <f>AVERAGEIFS(Data!F:F,Data!B:B,$B$3,Data!A:A,$B$15,Data!C:C,$O23)</f>
        <v>104989</v>
      </c>
      <c r="T23" s="13">
        <f t="shared" si="2"/>
        <v>-104989</v>
      </c>
      <c r="AD23" t="e" vm="62">
        <v>#VALUE!</v>
      </c>
      <c r="AE23" cm="1" vm="63">
        <f t="array" ref="AE23">_FV(AD23,"Population")</f>
        <v>5706494</v>
      </c>
    </row>
    <row r="24" spans="1:31" x14ac:dyDescent="0.25">
      <c r="O24" t="str">
        <v>Mississippi</v>
      </c>
      <c r="P24">
        <f>SUMIFS(Data!E:E,Data!B:B,$B$3,Data!A:A,$B$15,Data!C:C,$O24)</f>
        <v>41912</v>
      </c>
      <c r="Q24" vm="64">
        <v>2963914</v>
      </c>
      <c r="R24" s="12">
        <f t="shared" si="1"/>
        <v>14.140761169183721</v>
      </c>
      <c r="S24" s="2">
        <f>AVERAGEIFS(Data!F:F,Data!B:B,$B$3,Data!A:A,$B$15,Data!C:C,$O24)</f>
        <v>59263</v>
      </c>
      <c r="T24" s="13">
        <f t="shared" si="2"/>
        <v>-59263</v>
      </c>
      <c r="AD24" t="e" vm="65">
        <v>#VALUE!</v>
      </c>
      <c r="AE24" cm="1" vm="66">
        <f t="array" ref="AE24">_FV(AD24,"Population")</f>
        <v>2961279</v>
      </c>
    </row>
    <row r="25" spans="1:31" x14ac:dyDescent="0.25">
      <c r="O25" t="str">
        <v>Missouri</v>
      </c>
      <c r="P25">
        <f>SUMIFS(Data!E:E,Data!B:B,$B$3,Data!A:A,$B$15,Data!C:C,$O25)</f>
        <v>165564</v>
      </c>
      <c r="Q25" vm="67">
        <v>6126452</v>
      </c>
      <c r="R25" s="12">
        <f t="shared" si="1"/>
        <v>27.024450693484582</v>
      </c>
      <c r="S25" s="2">
        <f>AVERAGEIFS(Data!F:F,Data!B:B,$B$3,Data!A:A,$B$15,Data!C:C,$O25)</f>
        <v>82664</v>
      </c>
      <c r="T25" s="13">
        <f t="shared" si="2"/>
        <v>-82664</v>
      </c>
      <c r="AD25" t="e" vm="68">
        <v>#VALUE!</v>
      </c>
      <c r="AE25" cm="1" vm="69">
        <f t="array" ref="AE25">_FV(AD25,"Population")</f>
        <v>6154913</v>
      </c>
    </row>
    <row r="26" spans="1:31" x14ac:dyDescent="0.25">
      <c r="O26" t="str">
        <v>Montana</v>
      </c>
      <c r="P26">
        <f>SUMIFS(Data!E:E,Data!B:B,$B$3,Data!A:A,$B$15,Data!C:C,$O26)</f>
        <v>21986</v>
      </c>
      <c r="Q26" vm="70">
        <v>1062305</v>
      </c>
      <c r="R26" s="12">
        <f t="shared" si="1"/>
        <v>20.696504299612634</v>
      </c>
      <c r="S26" s="2">
        <f>AVERAGEIFS(Data!F:F,Data!B:B,$B$3,Data!A:A,$B$15,Data!C:C,$O26)</f>
        <v>67330</v>
      </c>
      <c r="T26" s="13">
        <f t="shared" si="2"/>
        <v>-67330</v>
      </c>
      <c r="AD26" t="e" vm="71">
        <v>#VALUE!</v>
      </c>
      <c r="AE26" cm="1" vm="72">
        <f t="array" ref="AE26">_FV(AD26,"Population")</f>
        <v>1084225</v>
      </c>
    </row>
    <row r="27" spans="1:31" x14ac:dyDescent="0.25">
      <c r="O27" t="str">
        <v>Nebraska</v>
      </c>
      <c r="P27">
        <f>SUMIFS(Data!E:E,Data!B:B,$B$3,Data!A:A,$B$15,Data!C:C,$O27)</f>
        <v>66588</v>
      </c>
      <c r="Q27" vm="73">
        <v>1929268</v>
      </c>
      <c r="R27" s="12">
        <f t="shared" si="1"/>
        <v>34.5146449326895</v>
      </c>
      <c r="S27" s="2">
        <f>AVERAGEIFS(Data!F:F,Data!B:B,$B$3,Data!A:A,$B$15,Data!C:C,$O27)</f>
        <v>74942</v>
      </c>
      <c r="T27" s="13">
        <f t="shared" si="2"/>
        <v>-74942</v>
      </c>
      <c r="AD27" t="e" vm="74">
        <v>#VALUE!</v>
      </c>
      <c r="AE27" cm="1" vm="75">
        <f t="array" ref="AE27">_FV(AD27,"Population")</f>
        <v>1961504</v>
      </c>
    </row>
    <row r="28" spans="1:31" x14ac:dyDescent="0.25">
      <c r="O28" t="str">
        <v>Nevada</v>
      </c>
      <c r="P28">
        <f>SUMIFS(Data!E:E,Data!B:B,$B$3,Data!A:A,$B$15,Data!C:C,$O28)</f>
        <v>62325</v>
      </c>
      <c r="Q28" vm="76">
        <v>3034392</v>
      </c>
      <c r="R28" s="12">
        <f t="shared" si="1"/>
        <v>20.539534773358223</v>
      </c>
      <c r="S28" s="2">
        <f>AVERAGEIFS(Data!F:F,Data!B:B,$B$3,Data!A:A,$B$15,Data!C:C,$O28)</f>
        <v>79236</v>
      </c>
      <c r="T28" s="13">
        <f t="shared" si="2"/>
        <v>-79236</v>
      </c>
      <c r="AD28" t="e" vm="77">
        <v>#VALUE!</v>
      </c>
      <c r="AE28" cm="1" vm="78">
        <f t="array" ref="AE28">_FV(AD28,"Population")</f>
        <v>3104614</v>
      </c>
    </row>
    <row r="29" spans="1:31" x14ac:dyDescent="0.25">
      <c r="O29" t="str">
        <v>New Hampshire</v>
      </c>
      <c r="P29">
        <f>SUMIFS(Data!E:E,Data!B:B,$B$3,Data!A:A,$B$15,Data!C:C,$O29)</f>
        <v>33027</v>
      </c>
      <c r="Q29" vm="79">
        <v>1356458</v>
      </c>
      <c r="R29" s="12">
        <f t="shared" si="1"/>
        <v>24.347970965558829</v>
      </c>
      <c r="S29" s="2">
        <f>AVERAGEIFS(Data!F:F,Data!B:B,$B$3,Data!A:A,$B$15,Data!C:C,$O29)</f>
        <v>109751</v>
      </c>
      <c r="T29" s="13">
        <f t="shared" si="2"/>
        <v>-109751</v>
      </c>
      <c r="AD29" t="e" vm="80">
        <v>#VALUE!</v>
      </c>
      <c r="AE29" cm="1" vm="81">
        <f t="array" ref="AE29">_FV(AD29,"Population")</f>
        <v>1377529</v>
      </c>
    </row>
    <row r="30" spans="1:31" x14ac:dyDescent="0.25">
      <c r="O30" t="str">
        <v>New Jersey</v>
      </c>
      <c r="P30">
        <f>SUMIFS(Data!E:E,Data!B:B,$B$3,Data!A:A,$B$15,Data!C:C,$O30)</f>
        <v>235676</v>
      </c>
      <c r="Q30" vm="82">
        <v>8908520</v>
      </c>
      <c r="R30" s="12">
        <f t="shared" si="1"/>
        <v>26.455123858957492</v>
      </c>
      <c r="S30" s="2">
        <f>AVERAGEIFS(Data!F:F,Data!B:B,$B$3,Data!A:A,$B$15,Data!C:C,$O30)</f>
        <v>127870</v>
      </c>
      <c r="T30" s="13">
        <f t="shared" si="2"/>
        <v>-127870</v>
      </c>
      <c r="AD30" t="e" vm="83">
        <v>#VALUE!</v>
      </c>
      <c r="AE30" cm="1" vm="84">
        <f t="array" ref="AE30">_FV(AD30,"Population")</f>
        <v>9288994</v>
      </c>
    </row>
    <row r="31" spans="1:31" x14ac:dyDescent="0.25">
      <c r="O31" t="str">
        <v>New Mexico</v>
      </c>
      <c r="P31">
        <f>SUMIFS(Data!E:E,Data!B:B,$B$3,Data!A:A,$B$15,Data!C:C,$O31)</f>
        <v>32608</v>
      </c>
      <c r="Q31" vm="85">
        <v>2095428</v>
      </c>
      <c r="R31" s="12">
        <f t="shared" si="1"/>
        <v>15.561498653258429</v>
      </c>
      <c r="S31" s="2">
        <f>AVERAGEIFS(Data!F:F,Data!B:B,$B$3,Data!A:A,$B$15,Data!C:C,$O31)</f>
        <v>62343</v>
      </c>
      <c r="T31" s="13">
        <f t="shared" si="2"/>
        <v>-62343</v>
      </c>
      <c r="AD31" t="e" vm="86">
        <v>#VALUE!</v>
      </c>
      <c r="AE31" cm="1" vm="87">
        <f t="array" ref="AE31">_FV(AD31,"Population")</f>
        <v>2117522</v>
      </c>
    </row>
    <row r="32" spans="1:31" x14ac:dyDescent="0.25">
      <c r="O32" t="str">
        <v>New York</v>
      </c>
      <c r="P32">
        <f>SUMIFS(Data!E:E,Data!B:B,$B$3,Data!A:A,$B$15,Data!C:C,$O32)</f>
        <v>700031</v>
      </c>
      <c r="Q32" vm="88">
        <v>19542209</v>
      </c>
      <c r="R32" s="12">
        <f t="shared" si="1"/>
        <v>35.821487734574944</v>
      </c>
      <c r="S32" s="2">
        <f>AVERAGEIFS(Data!F:F,Data!B:B,$B$3,Data!A:A,$B$15,Data!C:C,$O32)</f>
        <v>207014</v>
      </c>
      <c r="T32" s="13">
        <f t="shared" si="2"/>
        <v>-207014</v>
      </c>
      <c r="AD32" t="e" vm="89">
        <v>#VALUE!</v>
      </c>
      <c r="AE32" cm="1" vm="90">
        <f t="array" ref="AE32">_FV(AD32,"Population")</f>
        <v>20201249</v>
      </c>
    </row>
    <row r="33" spans="1:31" x14ac:dyDescent="0.25">
      <c r="O33" t="str">
        <v>North Carolina</v>
      </c>
      <c r="P33">
        <f>SUMIFS(Data!E:E,Data!B:B,$B$3,Data!A:A,$B$15,Data!C:C,$O33)</f>
        <v>251672</v>
      </c>
      <c r="Q33" vm="91">
        <v>10383620</v>
      </c>
      <c r="R33" s="12">
        <f t="shared" si="1"/>
        <v>24.237404681604293</v>
      </c>
      <c r="S33" s="2">
        <f>AVERAGEIFS(Data!F:F,Data!B:B,$B$3,Data!A:A,$B$15,Data!C:C,$O33)</f>
        <v>97234</v>
      </c>
      <c r="T33" s="13">
        <f t="shared" si="2"/>
        <v>-97234</v>
      </c>
      <c r="AD33" t="e" vm="92">
        <v>#VALUE!</v>
      </c>
      <c r="AE33" cm="1" vm="93">
        <f t="array" ref="AE33">_FV(AD33,"Population")</f>
        <v>10439388</v>
      </c>
    </row>
    <row r="34" spans="1:31" x14ac:dyDescent="0.25">
      <c r="O34" t="str">
        <v>North Dakota</v>
      </c>
      <c r="P34">
        <f>SUMIFS(Data!E:E,Data!B:B,$B$3,Data!A:A,$B$15,Data!C:C,$O34)</f>
        <v>22496</v>
      </c>
      <c r="Q34" vm="94">
        <v>760077</v>
      </c>
      <c r="R34" s="12">
        <f t="shared" si="1"/>
        <v>29.59700135644152</v>
      </c>
      <c r="S34" s="2">
        <f>AVERAGEIFS(Data!F:F,Data!B:B,$B$3,Data!A:A,$B$15,Data!C:C,$O34)</f>
        <v>69243</v>
      </c>
      <c r="T34" s="13">
        <f t="shared" si="2"/>
        <v>-69243</v>
      </c>
      <c r="AD34" t="e" vm="95">
        <v>#VALUE!</v>
      </c>
      <c r="AE34" cm="1" vm="96">
        <f t="array" ref="AE34">_FV(AD34,"Population")</f>
        <v>779094</v>
      </c>
    </row>
    <row r="35" spans="1:31" x14ac:dyDescent="0.25">
      <c r="O35" t="str">
        <v>Ohio</v>
      </c>
      <c r="P35">
        <f>SUMIFS(Data!E:E,Data!B:B,$B$3,Data!A:A,$B$15,Data!C:C,$O35)</f>
        <v>287990</v>
      </c>
      <c r="Q35" vm="97">
        <v>11689442</v>
      </c>
      <c r="R35" s="12">
        <f t="shared" si="1"/>
        <v>24.636761960066185</v>
      </c>
      <c r="S35" s="2">
        <f>AVERAGEIFS(Data!F:F,Data!B:B,$B$3,Data!A:A,$B$15,Data!C:C,$O35)</f>
        <v>82336</v>
      </c>
      <c r="T35" s="13">
        <f t="shared" si="2"/>
        <v>-82336</v>
      </c>
      <c r="AD35" t="e" vm="98">
        <v>#VALUE!</v>
      </c>
      <c r="AE35" cm="1" vm="99">
        <f t="array" ref="AE35">_FV(AD35,"Population")</f>
        <v>11799448</v>
      </c>
    </row>
    <row r="36" spans="1:31" x14ac:dyDescent="0.25">
      <c r="O36" t="str">
        <v>Oklahoma</v>
      </c>
      <c r="P36">
        <f>SUMIFS(Data!E:E,Data!B:B,$B$3,Data!A:A,$B$15,Data!C:C,$O36)</f>
        <v>74614</v>
      </c>
      <c r="Q36" vm="100">
        <v>3943079</v>
      </c>
      <c r="R36" s="12">
        <f t="shared" si="1"/>
        <v>18.922775830765755</v>
      </c>
      <c r="S36" s="2">
        <f>AVERAGEIFS(Data!F:F,Data!B:B,$B$3,Data!A:A,$B$15,Data!C:C,$O36)</f>
        <v>64030</v>
      </c>
      <c r="T36" s="13">
        <f t="shared" si="2"/>
        <v>-64030</v>
      </c>
      <c r="AD36" t="e" vm="101">
        <v>#VALUE!</v>
      </c>
      <c r="AE36" cm="1" vm="102">
        <f t="array" ref="AE36">_FV(AD36,"Population")</f>
        <v>3959353</v>
      </c>
    </row>
    <row r="37" spans="1:31" x14ac:dyDescent="0.25">
      <c r="O37" t="str">
        <v>Oregon</v>
      </c>
      <c r="P37">
        <f>SUMIFS(Data!E:E,Data!B:B,$B$3,Data!A:A,$B$15,Data!C:C,$O37)</f>
        <v>83937</v>
      </c>
      <c r="Q37" vm="103">
        <v>4190713</v>
      </c>
      <c r="R37" s="12">
        <f t="shared" si="1"/>
        <v>20.029288572135577</v>
      </c>
      <c r="S37" s="2">
        <f>AVERAGEIFS(Data!F:F,Data!B:B,$B$3,Data!A:A,$B$15,Data!C:C,$O37)</f>
        <v>80727</v>
      </c>
      <c r="T37" s="13">
        <f t="shared" si="2"/>
        <v>-80727</v>
      </c>
      <c r="AD37" t="e" vm="104">
        <v>#VALUE!</v>
      </c>
      <c r="AE37" cm="1" vm="105">
        <f t="array" ref="AE37">_FV(AD37,"Population")</f>
        <v>4237256</v>
      </c>
    </row>
    <row r="38" spans="1:31" x14ac:dyDescent="0.25">
      <c r="O38" t="str">
        <v>Pennsylvania</v>
      </c>
      <c r="P38">
        <f>SUMIFS(Data!E:E,Data!B:B,$B$3,Data!A:A,$B$15,Data!C:C,$O38)</f>
        <v>325571</v>
      </c>
      <c r="Q38" vm="106">
        <v>12807060</v>
      </c>
      <c r="R38" s="12">
        <f t="shared" si="1"/>
        <v>25.421212987211742</v>
      </c>
      <c r="S38" s="2">
        <f>AVERAGEIFS(Data!F:F,Data!B:B,$B$3,Data!A:A,$B$15,Data!C:C,$O38)</f>
        <v>97231</v>
      </c>
      <c r="T38" s="13">
        <f t="shared" si="2"/>
        <v>-97231</v>
      </c>
      <c r="AD38" t="e" vm="107">
        <v>#VALUE!</v>
      </c>
      <c r="AE38" cm="1" vm="108">
        <f t="array" ref="AE38">_FV(AD38,"Population")</f>
        <v>13002700</v>
      </c>
    </row>
    <row r="39" spans="1:31" x14ac:dyDescent="0.25">
      <c r="O39" t="str">
        <v>Rhode Island</v>
      </c>
      <c r="P39">
        <f>SUMIFS(Data!E:E,Data!B:B,$B$3,Data!A:A,$B$15,Data!C:C,$O39)</f>
        <v>31304</v>
      </c>
      <c r="Q39" vm="109">
        <v>1057315</v>
      </c>
      <c r="R39" s="12">
        <f t="shared" si="1"/>
        <v>29.607070740507798</v>
      </c>
      <c r="S39" s="2">
        <f>AVERAGEIFS(Data!F:F,Data!B:B,$B$3,Data!A:A,$B$15,Data!C:C,$O39)</f>
        <v>100316</v>
      </c>
      <c r="T39" s="13">
        <f t="shared" si="2"/>
        <v>-100316</v>
      </c>
      <c r="AD39" t="e" vm="110">
        <v>#VALUE!</v>
      </c>
      <c r="AE39" cm="1" vm="111">
        <f t="array" ref="AE39">_FV(AD39,"Population")</f>
        <v>1097379</v>
      </c>
    </row>
    <row r="40" spans="1:31" x14ac:dyDescent="0.25">
      <c r="O40" t="str">
        <v>South Carolina</v>
      </c>
      <c r="P40">
        <f>SUMIFS(Data!E:E,Data!B:B,$B$3,Data!A:A,$B$15,Data!C:C,$O40)</f>
        <v>101637</v>
      </c>
      <c r="Q40" vm="112">
        <v>5084127</v>
      </c>
      <c r="R40" s="12">
        <f t="shared" si="1"/>
        <v>19.991042709987379</v>
      </c>
      <c r="S40" s="2">
        <f>AVERAGEIFS(Data!F:F,Data!B:B,$B$3,Data!A:A,$B$15,Data!C:C,$O40)</f>
        <v>71361</v>
      </c>
      <c r="T40" s="13">
        <f t="shared" si="2"/>
        <v>-71361</v>
      </c>
      <c r="AD40" t="e" vm="113">
        <v>#VALUE!</v>
      </c>
      <c r="AE40" cm="1" vm="114">
        <f t="array" ref="AE40">_FV(AD40,"Population")</f>
        <v>5118425</v>
      </c>
    </row>
    <row r="41" spans="1:31" x14ac:dyDescent="0.25">
      <c r="O41" t="str">
        <v>South Dakota</v>
      </c>
      <c r="P41">
        <f>SUMIFS(Data!E:E,Data!B:B,$B$3,Data!A:A,$B$15,Data!C:C,$O41)</f>
        <v>27809</v>
      </c>
      <c r="Q41" vm="115">
        <v>882235</v>
      </c>
      <c r="R41" s="12">
        <f t="shared" si="1"/>
        <v>31.521079984357907</v>
      </c>
      <c r="S41" s="2">
        <f>AVERAGEIFS(Data!F:F,Data!B:B,$B$3,Data!A:A,$B$15,Data!C:C,$O41)</f>
        <v>69345</v>
      </c>
      <c r="T41" s="13">
        <f t="shared" si="2"/>
        <v>-69345</v>
      </c>
      <c r="AD41" t="e" vm="116">
        <v>#VALUE!</v>
      </c>
      <c r="AE41" cm="1" vm="117">
        <f t="array" ref="AE41">_FV(AD41,"Population")</f>
        <v>886667</v>
      </c>
    </row>
    <row r="42" spans="1:31" x14ac:dyDescent="0.25">
      <c r="O42" t="str">
        <v>Tennessee</v>
      </c>
      <c r="P42">
        <f>SUMIFS(Data!E:E,Data!B:B,$B$3,Data!A:A,$B$15,Data!C:C,$O42)</f>
        <v>155926</v>
      </c>
      <c r="Q42" vm="118">
        <v>6770010</v>
      </c>
      <c r="R42" s="12">
        <f t="shared" si="1"/>
        <v>23.031871444798458</v>
      </c>
      <c r="S42" s="2">
        <f>AVERAGEIFS(Data!F:F,Data!B:B,$B$3,Data!A:A,$B$15,Data!C:C,$O42)</f>
        <v>85116</v>
      </c>
      <c r="T42" s="13">
        <f t="shared" si="2"/>
        <v>-85116</v>
      </c>
      <c r="AD42" t="e" vm="119">
        <v>#VALUE!</v>
      </c>
      <c r="AE42" cm="1" vm="120">
        <f t="array" ref="AE42">_FV(AD42,"Population")</f>
        <v>6910840</v>
      </c>
    </row>
    <row r="43" spans="1:31" x14ac:dyDescent="0.25">
      <c r="O43" t="str">
        <v>Texas</v>
      </c>
      <c r="P43">
        <f>SUMIFS(Data!E:E,Data!B:B,$B$3,Data!A:A,$B$15,Data!C:C,$O43)</f>
        <v>778554</v>
      </c>
      <c r="Q43" vm="121">
        <v>28701845</v>
      </c>
      <c r="R43" s="12">
        <f t="shared" si="1"/>
        <v>27.125573286316612</v>
      </c>
      <c r="S43" s="2">
        <f>AVERAGEIFS(Data!F:F,Data!B:B,$B$3,Data!A:A,$B$15,Data!C:C,$O43)</f>
        <v>92477</v>
      </c>
      <c r="T43" s="13">
        <f t="shared" si="2"/>
        <v>-92477</v>
      </c>
      <c r="AD43" t="e" vm="122">
        <v>#VALUE!</v>
      </c>
      <c r="AE43" cm="1" vm="123">
        <f t="array" ref="AE43">_FV(AD43,"Population")</f>
        <v>29145505</v>
      </c>
    </row>
    <row r="44" spans="1:31" x14ac:dyDescent="0.25">
      <c r="O44" t="str">
        <v>Utah</v>
      </c>
      <c r="P44">
        <f>SUMIFS(Data!E:E,Data!B:B,$B$3,Data!A:A,$B$15,Data!C:C,$O44)</f>
        <v>93379</v>
      </c>
      <c r="Q44" vm="124">
        <v>3161105</v>
      </c>
      <c r="R44" s="12">
        <f t="shared" si="1"/>
        <v>29.539986808410351</v>
      </c>
      <c r="S44" s="2">
        <f>AVERAGEIFS(Data!F:F,Data!B:B,$B$3,Data!A:A,$B$15,Data!C:C,$O44)</f>
        <v>79806</v>
      </c>
      <c r="T44" s="13">
        <f t="shared" si="2"/>
        <v>-79806</v>
      </c>
      <c r="AD44" t="e" vm="125">
        <v>#VALUE!</v>
      </c>
      <c r="AE44" cm="1" vm="126">
        <f t="array" ref="AE44">_FV(AD44,"Population")</f>
        <v>3271616</v>
      </c>
    </row>
    <row r="45" spans="1:31" x14ac:dyDescent="0.25">
      <c r="O45" t="str">
        <v>Vermont</v>
      </c>
      <c r="P45">
        <f>SUMIFS(Data!E:E,Data!B:B,$B$3,Data!A:A,$B$15,Data!C:C,$O45)</f>
        <v>11578</v>
      </c>
      <c r="Q45" vm="127">
        <v>626299</v>
      </c>
      <c r="R45" s="12">
        <f t="shared" si="1"/>
        <v>18.486377912147393</v>
      </c>
      <c r="S45" s="2">
        <f>AVERAGEIFS(Data!F:F,Data!B:B,$B$3,Data!A:A,$B$15,Data!C:C,$O45)</f>
        <v>80135</v>
      </c>
      <c r="T45" s="13">
        <f t="shared" si="2"/>
        <v>-80135</v>
      </c>
      <c r="AD45" t="e" vm="128">
        <v>#VALUE!</v>
      </c>
      <c r="AE45" cm="1" vm="129">
        <f t="array" ref="AE45">_FV(AD45,"Population")</f>
        <v>643077</v>
      </c>
    </row>
    <row r="46" spans="1:31" x14ac:dyDescent="0.25">
      <c r="O46" t="str">
        <v>Virginia</v>
      </c>
      <c r="P46">
        <f>SUMIFS(Data!E:E,Data!B:B,$B$3,Data!A:A,$B$15,Data!C:C,$O46)</f>
        <v>195671</v>
      </c>
      <c r="Q46" vm="130">
        <v>8517685</v>
      </c>
      <c r="R46" s="12">
        <f t="shared" si="1"/>
        <v>22.972321704782463</v>
      </c>
      <c r="S46" s="2">
        <f>AVERAGEIFS(Data!F:F,Data!B:B,$B$3,Data!A:A,$B$15,Data!C:C,$O46)</f>
        <v>97246</v>
      </c>
      <c r="T46" s="13">
        <f t="shared" si="2"/>
        <v>-97246</v>
      </c>
      <c r="AD46" t="e" vm="131">
        <v>#VALUE!</v>
      </c>
      <c r="AE46" cm="1" vm="132">
        <f t="array" ref="AE46">_FV(AD46,"Population")</f>
        <v>8631393</v>
      </c>
    </row>
    <row r="47" spans="1:31" x14ac:dyDescent="0.25">
      <c r="O47" t="str">
        <v>Washington</v>
      </c>
      <c r="P47">
        <f>SUMIFS(Data!E:E,Data!B:B,$B$3,Data!A:A,$B$15,Data!C:C,$O47)</f>
        <v>147772</v>
      </c>
      <c r="Q47" vm="133">
        <v>7614893</v>
      </c>
      <c r="R47" s="12">
        <f t="shared" si="1"/>
        <v>19.405656783358612</v>
      </c>
      <c r="S47" s="2">
        <f>AVERAGEIFS(Data!F:F,Data!B:B,$B$3,Data!A:A,$B$15,Data!C:C,$O47)</f>
        <v>95674</v>
      </c>
      <c r="T47" s="13">
        <f t="shared" si="2"/>
        <v>-95674</v>
      </c>
      <c r="AD47" t="e" vm="134">
        <v>#VALUE!</v>
      </c>
      <c r="AE47" cm="1" vm="135">
        <f t="array" ref="AE47">_FV(AD47,"Population")</f>
        <v>7705281</v>
      </c>
    </row>
    <row r="48" spans="1:31" x14ac:dyDescent="0.25">
      <c r="A48" t="s">
        <v>65</v>
      </c>
      <c r="O48" t="str">
        <v>West Virginia</v>
      </c>
      <c r="P48">
        <f>SUMIFS(Data!E:E,Data!B:B,$B$3,Data!A:A,$B$15,Data!C:C,$O48)</f>
        <v>24190</v>
      </c>
      <c r="Q48" vm="136">
        <v>1805832</v>
      </c>
      <c r="R48" s="12">
        <f t="shared" si="1"/>
        <v>13.395487509358567</v>
      </c>
      <c r="S48" s="2">
        <f>AVERAGEIFS(Data!F:F,Data!B:B,$B$3,Data!A:A,$B$15,Data!C:C,$O48)</f>
        <v>56764</v>
      </c>
      <c r="T48" s="13">
        <f t="shared" si="2"/>
        <v>-56764</v>
      </c>
      <c r="AD48" t="e" vm="137">
        <v>#VALUE!</v>
      </c>
      <c r="AE48" cm="1" vm="138">
        <f t="array" ref="AE48">_FV(AD48,"Population")</f>
        <v>1793716</v>
      </c>
    </row>
    <row r="49" spans="1:31" x14ac:dyDescent="0.25">
      <c r="A49" s="4" t="s">
        <v>49</v>
      </c>
      <c r="O49" t="str">
        <v>Wisconsin</v>
      </c>
      <c r="P49">
        <f>SUMIFS(Data!E:E,Data!B:B,$B$3,Data!A:A,$B$15,Data!C:C,$O49)</f>
        <v>148829</v>
      </c>
      <c r="Q49" vm="139">
        <v>5813568</v>
      </c>
      <c r="R49" s="12">
        <f t="shared" si="1"/>
        <v>25.600285401323248</v>
      </c>
      <c r="S49" s="2">
        <f>AVERAGEIFS(Data!F:F,Data!B:B,$B$3,Data!A:A,$B$15,Data!C:C,$O49)</f>
        <v>80470</v>
      </c>
      <c r="T49" s="13">
        <f t="shared" si="2"/>
        <v>-80470</v>
      </c>
      <c r="AD49" t="e" vm="140">
        <v>#VALUE!</v>
      </c>
      <c r="AE49" cm="1" vm="141">
        <f t="array" ref="AE49">_FV(AD49,"Population")</f>
        <v>5893718</v>
      </c>
    </row>
    <row r="50" spans="1:31" x14ac:dyDescent="0.25">
      <c r="A50" t="str" cm="1">
        <f t="array" ref="A50:A59">_xlfn._xlws.SORT(_xlfn.UNIQUE(Data!B2:B1919))</f>
        <v>Business Services</v>
      </c>
      <c r="O50" t="str">
        <v>Wyoming</v>
      </c>
      <c r="P50">
        <f>SUMIFS(Data!E:E,Data!B:B,$B$3,Data!A:A,$B$15,Data!C:C,$O50)</f>
        <v>10919</v>
      </c>
      <c r="Q50" vm="142">
        <v>577737</v>
      </c>
      <c r="R50" s="12">
        <f t="shared" si="1"/>
        <v>18.89960310660387</v>
      </c>
      <c r="S50" s="2">
        <f>AVERAGEIFS(Data!F:F,Data!B:B,$B$3,Data!A:A,$B$15,Data!C:C,$O50)</f>
        <v>64480</v>
      </c>
      <c r="T50" s="13">
        <f t="shared" si="2"/>
        <v>-64480</v>
      </c>
      <c r="AD50" t="e" vm="143">
        <v>#VALUE!</v>
      </c>
      <c r="AE50" cm="1" vm="144">
        <f t="array" ref="AE50">_FV(AD50,"Population")</f>
        <v>576851</v>
      </c>
    </row>
    <row r="51" spans="1:31" x14ac:dyDescent="0.25">
      <c r="A51" t="str">
        <v>Construction</v>
      </c>
    </row>
    <row r="52" spans="1:31" x14ac:dyDescent="0.25">
      <c r="A52" t="str">
        <v>Education &amp; Health</v>
      </c>
    </row>
    <row r="53" spans="1:31" x14ac:dyDescent="0.25">
      <c r="A53" t="str">
        <v>Finance</v>
      </c>
    </row>
    <row r="54" spans="1:31" x14ac:dyDescent="0.25">
      <c r="A54" t="str">
        <v>Information</v>
      </c>
    </row>
    <row r="55" spans="1:31" x14ac:dyDescent="0.25">
      <c r="A55" t="str">
        <v>Leisure &amp; Hospitality</v>
      </c>
    </row>
    <row r="56" spans="1:31" x14ac:dyDescent="0.25">
      <c r="A56" t="str">
        <v>Manufacturing</v>
      </c>
    </row>
    <row r="57" spans="1:31" x14ac:dyDescent="0.25">
      <c r="A57" t="str">
        <v>Natural Resources</v>
      </c>
    </row>
    <row r="58" spans="1:31" x14ac:dyDescent="0.25">
      <c r="A58" t="str">
        <v>Other Services</v>
      </c>
    </row>
    <row r="59" spans="1:31" x14ac:dyDescent="0.25">
      <c r="A59" t="str">
        <v>Trade &amp; Transportation</v>
      </c>
    </row>
  </sheetData>
  <sortState xmlns:xlrd2="http://schemas.microsoft.com/office/spreadsheetml/2017/richdata2" ref="K3:M6">
    <sortCondition ref="K2:K6"/>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DEB35C-87F9-4248-98D1-03F6AE8D2C86}">
  <dimension ref="A1:M30"/>
  <sheetViews>
    <sheetView showGridLines="0" showRowColHeaders="0" tabSelected="1" workbookViewId="0">
      <selection sqref="A1:A2"/>
    </sheetView>
  </sheetViews>
  <sheetFormatPr defaultColWidth="0" defaultRowHeight="15" zeroHeight="1" x14ac:dyDescent="0.25"/>
  <cols>
    <col min="1" max="1" width="5.7109375" customWidth="1"/>
    <col min="2" max="2" width="35.5703125" customWidth="1"/>
    <col min="3" max="3" width="6.28515625" customWidth="1"/>
    <col min="4" max="4" width="40.28515625" customWidth="1"/>
    <col min="5" max="7" width="9.140625" customWidth="1"/>
    <col min="8" max="8" width="5.85546875" customWidth="1"/>
    <col min="9" max="9" width="3.7109375" customWidth="1"/>
    <col min="10" max="10" width="36.42578125" customWidth="1"/>
    <col min="11" max="12" width="9.140625" customWidth="1"/>
    <col min="13" max="13" width="7.28515625" customWidth="1"/>
    <col min="14" max="16384" width="9.140625" hidden="1"/>
  </cols>
  <sheetData>
    <row r="1" spans="1:2" x14ac:dyDescent="0.25">
      <c r="A1" s="16">
        <v>9</v>
      </c>
    </row>
    <row r="2" spans="1:2" x14ac:dyDescent="0.25">
      <c r="A2" s="16">
        <v>1</v>
      </c>
    </row>
    <row r="3" spans="1:2" x14ac:dyDescent="0.25"/>
    <row r="4" spans="1:2" x14ac:dyDescent="0.25"/>
    <row r="5" spans="1:2" ht="23.25" x14ac:dyDescent="0.35">
      <c r="B5" s="14" t="str" cm="1">
        <f t="array" ref="B5">INDEX('Data Prep'!D3:D12,11-Dashboard!A1)</f>
        <v>Finance</v>
      </c>
    </row>
    <row r="6" spans="1:2" x14ac:dyDescent="0.25"/>
    <row r="7" spans="1:2" x14ac:dyDescent="0.25"/>
    <row r="8" spans="1:2" x14ac:dyDescent="0.25"/>
    <row r="9" spans="1:2" x14ac:dyDescent="0.25"/>
    <row r="10" spans="1:2" x14ac:dyDescent="0.25"/>
    <row r="11" spans="1:2" x14ac:dyDescent="0.25"/>
    <row r="12" spans="1:2" x14ac:dyDescent="0.25"/>
    <row r="13" spans="1:2" x14ac:dyDescent="0.25"/>
    <row r="14" spans="1:2" x14ac:dyDescent="0.25"/>
    <row r="15" spans="1:2" x14ac:dyDescent="0.25"/>
    <row r="16" spans="1:2" x14ac:dyDescent="0.25"/>
    <row r="17" x14ac:dyDescent="0.25"/>
    <row r="18" x14ac:dyDescent="0.25"/>
    <row r="19" x14ac:dyDescent="0.25"/>
    <row r="20" x14ac:dyDescent="0.25"/>
    <row r="21" x14ac:dyDescent="0.25"/>
    <row r="22" x14ac:dyDescent="0.25"/>
    <row r="23" x14ac:dyDescent="0.25"/>
    <row r="24" x14ac:dyDescent="0.25"/>
    <row r="25" x14ac:dyDescent="0.25"/>
    <row r="26" x14ac:dyDescent="0.25"/>
    <row r="27" x14ac:dyDescent="0.25"/>
    <row r="28" x14ac:dyDescent="0.25"/>
    <row r="29" x14ac:dyDescent="0.25"/>
    <row r="30" ht="7.5" customHeight="1" x14ac:dyDescent="0.25"/>
  </sheetData>
  <sheetProtection sheet="1" objects="1" scenarios="1" selectLockedCells="1" selectUnlockedCells="1"/>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2058" r:id="rId3" name="Spinner 10">
              <controlPr defaultSize="0" autoPict="0">
                <anchor moveWithCells="1" sizeWithCells="1">
                  <from>
                    <xdr:col>2</xdr:col>
                    <xdr:colOff>9525</xdr:colOff>
                    <xdr:row>3</xdr:row>
                    <xdr:rowOff>180975</xdr:rowOff>
                  </from>
                  <to>
                    <xdr:col>2</xdr:col>
                    <xdr:colOff>409575</xdr:colOff>
                    <xdr:row>4</xdr:row>
                    <xdr:rowOff>285750</xdr:rowOff>
                  </to>
                </anchor>
              </controlPr>
            </control>
          </mc:Choice>
        </mc:AlternateContent>
        <mc:AlternateContent xmlns:mc="http://schemas.openxmlformats.org/markup-compatibility/2006">
          <mc:Choice Requires="x14">
            <control shapeId="2060" r:id="rId4" name="Option Button 12">
              <controlPr defaultSize="0" autoFill="0" autoLine="0" autoPict="0">
                <anchor moveWithCells="1">
                  <from>
                    <xdr:col>6</xdr:col>
                    <xdr:colOff>514350</xdr:colOff>
                    <xdr:row>5</xdr:row>
                    <xdr:rowOff>171450</xdr:rowOff>
                  </from>
                  <to>
                    <xdr:col>9</xdr:col>
                    <xdr:colOff>733425</xdr:colOff>
                    <xdr:row>7</xdr:row>
                    <xdr:rowOff>180975</xdr:rowOff>
                  </to>
                </anchor>
              </controlPr>
            </control>
          </mc:Choice>
        </mc:AlternateContent>
        <mc:AlternateContent xmlns:mc="http://schemas.openxmlformats.org/markup-compatibility/2006">
          <mc:Choice Requires="x14">
            <control shapeId="2061" r:id="rId5" name="Option Button 13">
              <controlPr defaultSize="0" autoFill="0" autoLine="0" autoPict="0">
                <anchor moveWithCells="1">
                  <from>
                    <xdr:col>9</xdr:col>
                    <xdr:colOff>1314450</xdr:colOff>
                    <xdr:row>5</xdr:row>
                    <xdr:rowOff>152400</xdr:rowOff>
                  </from>
                  <to>
                    <xdr:col>10</xdr:col>
                    <xdr:colOff>495300</xdr:colOff>
                    <xdr:row>7</xdr:row>
                    <xdr:rowOff>171450</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Data Prep</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Enrique Ruiz;Tiana Zoumer</dc:creator>
  <cp:lastModifiedBy>Tiana Zoumer</cp:lastModifiedBy>
  <dcterms:created xsi:type="dcterms:W3CDTF">2021-09-21T20:47:02Z</dcterms:created>
  <dcterms:modified xsi:type="dcterms:W3CDTF">2023-09-17T21:32:55Z</dcterms:modified>
</cp:coreProperties>
</file>