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5180" windowHeight="8580" activeTab="1"/>
  </bookViews>
  <sheets>
    <sheet name="reduced data" sheetId="3" r:id="rId1"/>
    <sheet name="graphs" sheetId="2" r:id="rId2"/>
    <sheet name="raw data" sheetId="1" r:id="rId3"/>
  </sheets>
  <calcPr calcId="125725"/>
</workbook>
</file>

<file path=xl/calcChain.xml><?xml version="1.0" encoding="utf-8"?>
<calcChain xmlns="http://schemas.openxmlformats.org/spreadsheetml/2006/main">
  <c r="R18" i="3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17"/>
  <c r="D17"/>
  <c r="A59"/>
  <c r="B59"/>
  <c r="C59"/>
  <c r="D59"/>
  <c r="E59"/>
  <c r="F59"/>
  <c r="G59"/>
  <c r="H59"/>
  <c r="I59"/>
  <c r="J59"/>
  <c r="K59"/>
  <c r="B12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60"/>
  <c r="B61"/>
  <c r="B62"/>
  <c r="B63"/>
  <c r="B64"/>
  <c r="B65"/>
  <c r="B66"/>
  <c r="B67"/>
  <c r="B68"/>
  <c r="B69"/>
  <c r="B70"/>
  <c r="B71"/>
  <c r="B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60"/>
  <c r="K61"/>
  <c r="K62"/>
  <c r="K63"/>
  <c r="K64"/>
  <c r="K65"/>
  <c r="K66"/>
  <c r="K67"/>
  <c r="K68"/>
  <c r="K69"/>
  <c r="K70"/>
  <c r="K71"/>
  <c r="K17"/>
  <c r="A72"/>
  <c r="J71"/>
  <c r="I71"/>
  <c r="H71"/>
  <c r="G71"/>
  <c r="F71"/>
  <c r="E71"/>
  <c r="D71"/>
  <c r="C71"/>
  <c r="A71"/>
  <c r="J70"/>
  <c r="I70"/>
  <c r="H70"/>
  <c r="G70"/>
  <c r="F70"/>
  <c r="E70"/>
  <c r="D70"/>
  <c r="C70"/>
  <c r="A70"/>
  <c r="J69"/>
  <c r="I69"/>
  <c r="H69"/>
  <c r="G69"/>
  <c r="F69"/>
  <c r="E69"/>
  <c r="D69"/>
  <c r="C69"/>
  <c r="A69"/>
  <c r="J68"/>
  <c r="I68"/>
  <c r="H68"/>
  <c r="G68"/>
  <c r="F68"/>
  <c r="E68"/>
  <c r="D68"/>
  <c r="C68"/>
  <c r="A68"/>
  <c r="J67"/>
  <c r="I67"/>
  <c r="H67"/>
  <c r="G67"/>
  <c r="F67"/>
  <c r="E67"/>
  <c r="D67"/>
  <c r="C67"/>
  <c r="A67"/>
  <c r="J66"/>
  <c r="I66"/>
  <c r="H66"/>
  <c r="G66"/>
  <c r="F66"/>
  <c r="E66"/>
  <c r="D66"/>
  <c r="C66"/>
  <c r="A66"/>
  <c r="J65"/>
  <c r="I65"/>
  <c r="H65"/>
  <c r="G65"/>
  <c r="F65"/>
  <c r="E65"/>
  <c r="D65"/>
  <c r="C65"/>
  <c r="A65"/>
  <c r="J64"/>
  <c r="I64"/>
  <c r="H64"/>
  <c r="G64"/>
  <c r="F64"/>
  <c r="E64"/>
  <c r="D64"/>
  <c r="C64"/>
  <c r="A64"/>
  <c r="J63"/>
  <c r="I63"/>
  <c r="H63"/>
  <c r="G63"/>
  <c r="F63"/>
  <c r="E63"/>
  <c r="D63"/>
  <c r="C63"/>
  <c r="A63"/>
  <c r="J62"/>
  <c r="I62"/>
  <c r="H62"/>
  <c r="G62"/>
  <c r="F62"/>
  <c r="E62"/>
  <c r="D62"/>
  <c r="C62"/>
  <c r="A62"/>
  <c r="J61"/>
  <c r="I61"/>
  <c r="H61"/>
  <c r="G61"/>
  <c r="F61"/>
  <c r="E61"/>
  <c r="D61"/>
  <c r="C61"/>
  <c r="A61"/>
  <c r="J60"/>
  <c r="I60"/>
  <c r="H60"/>
  <c r="G60"/>
  <c r="F60"/>
  <c r="E60"/>
  <c r="D60"/>
  <c r="C60"/>
  <c r="A60"/>
  <c r="J58"/>
  <c r="I58"/>
  <c r="H58"/>
  <c r="G58"/>
  <c r="F58"/>
  <c r="E58"/>
  <c r="D58"/>
  <c r="C58"/>
  <c r="A58"/>
  <c r="J57"/>
  <c r="I57"/>
  <c r="H57"/>
  <c r="G57"/>
  <c r="F57"/>
  <c r="E57"/>
  <c r="D57"/>
  <c r="C57"/>
  <c r="A57"/>
  <c r="J56"/>
  <c r="I56"/>
  <c r="H56"/>
  <c r="G56"/>
  <c r="F56"/>
  <c r="E56"/>
  <c r="D56"/>
  <c r="C56"/>
  <c r="A56"/>
  <c r="J55"/>
  <c r="I55"/>
  <c r="H55"/>
  <c r="G55"/>
  <c r="F55"/>
  <c r="E55"/>
  <c r="D55"/>
  <c r="C55"/>
  <c r="A55"/>
  <c r="J54"/>
  <c r="I54"/>
  <c r="H54"/>
  <c r="G54"/>
  <c r="F54"/>
  <c r="E54"/>
  <c r="D54"/>
  <c r="C54"/>
  <c r="A54"/>
  <c r="J53"/>
  <c r="I53"/>
  <c r="H53"/>
  <c r="G53"/>
  <c r="F53"/>
  <c r="E53"/>
  <c r="D53"/>
  <c r="C53"/>
  <c r="A53"/>
  <c r="J52"/>
  <c r="I52"/>
  <c r="H52"/>
  <c r="G52"/>
  <c r="F52"/>
  <c r="E52"/>
  <c r="D52"/>
  <c r="C52"/>
  <c r="A52"/>
  <c r="J51"/>
  <c r="I51"/>
  <c r="H51"/>
  <c r="G51"/>
  <c r="F51"/>
  <c r="E51"/>
  <c r="D51"/>
  <c r="C51"/>
  <c r="A51"/>
  <c r="J50"/>
  <c r="I50"/>
  <c r="H50"/>
  <c r="G50"/>
  <c r="F50"/>
  <c r="E50"/>
  <c r="D50"/>
  <c r="C50"/>
  <c r="A50"/>
  <c r="J49"/>
  <c r="I49"/>
  <c r="H49"/>
  <c r="G49"/>
  <c r="F49"/>
  <c r="E49"/>
  <c r="D49"/>
  <c r="C49"/>
  <c r="A49"/>
  <c r="J48"/>
  <c r="I48"/>
  <c r="H48"/>
  <c r="G48"/>
  <c r="F48"/>
  <c r="E48"/>
  <c r="D48"/>
  <c r="C48"/>
  <c r="A48"/>
  <c r="J47"/>
  <c r="I47"/>
  <c r="H47"/>
  <c r="G47"/>
  <c r="F47"/>
  <c r="E47"/>
  <c r="D47"/>
  <c r="C47"/>
  <c r="A47"/>
  <c r="J46"/>
  <c r="I46"/>
  <c r="H46"/>
  <c r="G46"/>
  <c r="F46"/>
  <c r="E46"/>
  <c r="D46"/>
  <c r="C46"/>
  <c r="A46"/>
  <c r="J45"/>
  <c r="I45"/>
  <c r="H45"/>
  <c r="G45"/>
  <c r="F45"/>
  <c r="E45"/>
  <c r="D45"/>
  <c r="C45"/>
  <c r="A45"/>
  <c r="J44"/>
  <c r="I44"/>
  <c r="H44"/>
  <c r="G44"/>
  <c r="F44"/>
  <c r="E44"/>
  <c r="D44"/>
  <c r="C44"/>
  <c r="A44"/>
  <c r="J43"/>
  <c r="I43"/>
  <c r="H43"/>
  <c r="G43"/>
  <c r="F43"/>
  <c r="E43"/>
  <c r="D43"/>
  <c r="C43"/>
  <c r="A43"/>
  <c r="J42"/>
  <c r="I42"/>
  <c r="H42"/>
  <c r="G42"/>
  <c r="F42"/>
  <c r="E42"/>
  <c r="D42"/>
  <c r="C42"/>
  <c r="A42"/>
  <c r="J41"/>
  <c r="I41"/>
  <c r="H41"/>
  <c r="G41"/>
  <c r="F41"/>
  <c r="E41"/>
  <c r="D41"/>
  <c r="C41"/>
  <c r="A41"/>
  <c r="J40"/>
  <c r="I40"/>
  <c r="H40"/>
  <c r="G40"/>
  <c r="F40"/>
  <c r="E40"/>
  <c r="D40"/>
  <c r="C40"/>
  <c r="A40"/>
  <c r="J39"/>
  <c r="I39"/>
  <c r="H39"/>
  <c r="G39"/>
  <c r="F39"/>
  <c r="E39"/>
  <c r="D39"/>
  <c r="C39"/>
  <c r="A39"/>
  <c r="J38"/>
  <c r="I38"/>
  <c r="H38"/>
  <c r="G38"/>
  <c r="F38"/>
  <c r="E38"/>
  <c r="D38"/>
  <c r="C38"/>
  <c r="A38"/>
  <c r="J37"/>
  <c r="I37"/>
  <c r="H37"/>
  <c r="G37"/>
  <c r="F37"/>
  <c r="E37"/>
  <c r="D37"/>
  <c r="C37"/>
  <c r="A37"/>
  <c r="J36"/>
  <c r="I36"/>
  <c r="H36"/>
  <c r="G36"/>
  <c r="F36"/>
  <c r="E36"/>
  <c r="D36"/>
  <c r="C36"/>
  <c r="A36"/>
  <c r="J35"/>
  <c r="I35"/>
  <c r="H35"/>
  <c r="G35"/>
  <c r="F35"/>
  <c r="E35"/>
  <c r="D35"/>
  <c r="C35"/>
  <c r="A35"/>
  <c r="J34"/>
  <c r="I34"/>
  <c r="H34"/>
  <c r="G34"/>
  <c r="F34"/>
  <c r="E34"/>
  <c r="D34"/>
  <c r="C34"/>
  <c r="A34"/>
  <c r="J33"/>
  <c r="I33"/>
  <c r="H33"/>
  <c r="G33"/>
  <c r="F33"/>
  <c r="E33"/>
  <c r="D33"/>
  <c r="C33"/>
  <c r="A33"/>
  <c r="J32"/>
  <c r="I32"/>
  <c r="H32"/>
  <c r="G32"/>
  <c r="F32"/>
  <c r="E32"/>
  <c r="D32"/>
  <c r="C32"/>
  <c r="A32"/>
  <c r="J31"/>
  <c r="I31"/>
  <c r="H31"/>
  <c r="G31"/>
  <c r="F31"/>
  <c r="E31"/>
  <c r="D31"/>
  <c r="C31"/>
  <c r="A31"/>
  <c r="J30"/>
  <c r="I30"/>
  <c r="H30"/>
  <c r="G30"/>
  <c r="F30"/>
  <c r="E30"/>
  <c r="D30"/>
  <c r="C30"/>
  <c r="A30"/>
  <c r="J29"/>
  <c r="I29"/>
  <c r="H29"/>
  <c r="G29"/>
  <c r="F29"/>
  <c r="E29"/>
  <c r="D29"/>
  <c r="C29"/>
  <c r="A29"/>
  <c r="J28"/>
  <c r="I28"/>
  <c r="H28"/>
  <c r="G28"/>
  <c r="F28"/>
  <c r="E28"/>
  <c r="D28"/>
  <c r="C28"/>
  <c r="A28"/>
  <c r="J27"/>
  <c r="I27"/>
  <c r="H27"/>
  <c r="G27"/>
  <c r="F27"/>
  <c r="E27"/>
  <c r="D27"/>
  <c r="C27"/>
  <c r="A27"/>
  <c r="J26"/>
  <c r="I26"/>
  <c r="H26"/>
  <c r="G26"/>
  <c r="F26"/>
  <c r="E26"/>
  <c r="D26"/>
  <c r="C26"/>
  <c r="A26"/>
  <c r="J25"/>
  <c r="I25"/>
  <c r="H25"/>
  <c r="G25"/>
  <c r="F25"/>
  <c r="E25"/>
  <c r="D25"/>
  <c r="C25"/>
  <c r="A25"/>
  <c r="J24"/>
  <c r="I24"/>
  <c r="H24"/>
  <c r="G24"/>
  <c r="F24"/>
  <c r="E24"/>
  <c r="D24"/>
  <c r="C24"/>
  <c r="A24"/>
  <c r="J23"/>
  <c r="I23"/>
  <c r="H23"/>
  <c r="G23"/>
  <c r="F23"/>
  <c r="E23"/>
  <c r="D23"/>
  <c r="C23"/>
  <c r="A23"/>
  <c r="J22"/>
  <c r="I22"/>
  <c r="H22"/>
  <c r="G22"/>
  <c r="F22"/>
  <c r="E22"/>
  <c r="D22"/>
  <c r="C22"/>
  <c r="A22"/>
  <c r="J21"/>
  <c r="I21"/>
  <c r="H21"/>
  <c r="G21"/>
  <c r="F21"/>
  <c r="E21"/>
  <c r="D21"/>
  <c r="C21"/>
  <c r="A21"/>
  <c r="J20"/>
  <c r="I20"/>
  <c r="H20"/>
  <c r="G20"/>
  <c r="F20"/>
  <c r="E20"/>
  <c r="D20"/>
  <c r="C20"/>
  <c r="A20"/>
  <c r="J19"/>
  <c r="I19"/>
  <c r="H19"/>
  <c r="G19"/>
  <c r="F19"/>
  <c r="E19"/>
  <c r="D19"/>
  <c r="C19"/>
  <c r="A19"/>
  <c r="J18"/>
  <c r="I18"/>
  <c r="H18"/>
  <c r="G18"/>
  <c r="F18"/>
  <c r="E18"/>
  <c r="D18"/>
  <c r="C18"/>
  <c r="A18"/>
  <c r="B6"/>
  <c r="I17"/>
  <c r="J17"/>
  <c r="H17"/>
  <c r="F17"/>
  <c r="G17"/>
  <c r="E17"/>
  <c r="C17"/>
  <c r="A17"/>
  <c r="M18" l="1"/>
  <c r="P19"/>
  <c r="P21"/>
  <c r="P25"/>
  <c r="P27"/>
  <c r="P29"/>
  <c r="P31"/>
  <c r="P35"/>
  <c r="P41"/>
  <c r="P43"/>
  <c r="O44"/>
  <c r="M57"/>
  <c r="M55"/>
  <c r="M53"/>
  <c r="M51"/>
  <c r="M49"/>
  <c r="M47"/>
  <c r="M45"/>
  <c r="M43"/>
  <c r="M41"/>
  <c r="M39"/>
  <c r="M37"/>
  <c r="M35"/>
  <c r="M33"/>
  <c r="M31"/>
  <c r="M29"/>
  <c r="M27"/>
  <c r="M25"/>
  <c r="M23"/>
  <c r="M21"/>
  <c r="M19"/>
  <c r="M17"/>
  <c r="Q24"/>
  <c r="M58"/>
  <c r="M56"/>
  <c r="M54"/>
  <c r="M52"/>
  <c r="M50"/>
  <c r="M48"/>
  <c r="M46"/>
  <c r="M44"/>
  <c r="M42"/>
  <c r="M40"/>
  <c r="M38"/>
  <c r="M36"/>
  <c r="M34"/>
  <c r="M32"/>
  <c r="M30"/>
  <c r="M28"/>
  <c r="M26"/>
  <c r="M24"/>
  <c r="M22"/>
  <c r="M20"/>
  <c r="L17"/>
  <c r="Q17"/>
  <c r="O21"/>
  <c r="Q22"/>
  <c r="O25"/>
  <c r="Q46"/>
  <c r="Q50"/>
  <c r="O51"/>
  <c r="Q54"/>
  <c r="O55"/>
  <c r="Q58"/>
  <c r="Q60"/>
  <c r="Q62"/>
  <c r="Q64"/>
  <c r="Q66"/>
  <c r="M67"/>
  <c r="O67"/>
  <c r="Q68"/>
  <c r="Q70"/>
  <c r="M71"/>
  <c r="O71"/>
  <c r="N17"/>
  <c r="O17"/>
  <c r="P17"/>
  <c r="L19"/>
  <c r="L21"/>
  <c r="N21"/>
  <c r="L23"/>
  <c r="N23"/>
  <c r="P23"/>
  <c r="L25"/>
  <c r="N25"/>
  <c r="L27"/>
  <c r="N27"/>
  <c r="L29"/>
  <c r="L31"/>
  <c r="L35"/>
  <c r="N35"/>
  <c r="L41"/>
  <c r="N41"/>
  <c r="L43"/>
  <c r="N43"/>
  <c r="L45"/>
  <c r="N45"/>
  <c r="P45"/>
  <c r="L47"/>
  <c r="N47"/>
  <c r="P47"/>
  <c r="L49"/>
  <c r="N49"/>
  <c r="P49"/>
  <c r="L51"/>
  <c r="N51"/>
  <c r="P51"/>
  <c r="L53"/>
  <c r="N53"/>
  <c r="P53"/>
  <c r="L55"/>
  <c r="N55"/>
  <c r="P55"/>
  <c r="L57"/>
  <c r="N57"/>
  <c r="P57"/>
  <c r="L59"/>
  <c r="N59"/>
  <c r="P59"/>
  <c r="L61"/>
  <c r="N61"/>
  <c r="P61"/>
  <c r="L63"/>
  <c r="N63"/>
  <c r="P63"/>
  <c r="L65"/>
  <c r="N65"/>
  <c r="P65"/>
  <c r="L67"/>
  <c r="N67"/>
  <c r="P67"/>
  <c r="L69"/>
  <c r="N69"/>
  <c r="P69"/>
  <c r="L71"/>
  <c r="N71"/>
  <c r="P71"/>
  <c r="O18"/>
  <c r="Q18"/>
  <c r="L20"/>
  <c r="N20"/>
  <c r="P20"/>
  <c r="Q21"/>
  <c r="L22"/>
  <c r="N22"/>
  <c r="P22"/>
  <c r="O23"/>
  <c r="Q23"/>
  <c r="O26"/>
  <c r="Q26"/>
  <c r="O28"/>
  <c r="Q28"/>
  <c r="L30"/>
  <c r="N30"/>
  <c r="P30"/>
  <c r="O31"/>
  <c r="Q31"/>
  <c r="O32"/>
  <c r="Q32"/>
  <c r="L33"/>
  <c r="N33"/>
  <c r="P33"/>
  <c r="O34"/>
  <c r="Q34"/>
  <c r="O36"/>
  <c r="Q36"/>
  <c r="L37"/>
  <c r="N37"/>
  <c r="P37"/>
  <c r="O38"/>
  <c r="Q38"/>
  <c r="L39"/>
  <c r="N39"/>
  <c r="P39"/>
  <c r="O40"/>
  <c r="Q40"/>
  <c r="O42"/>
  <c r="Q42"/>
  <c r="Q44"/>
  <c r="L46"/>
  <c r="N46"/>
  <c r="P46"/>
  <c r="O47"/>
  <c r="Q47"/>
  <c r="L50"/>
  <c r="N50"/>
  <c r="P50"/>
  <c r="Q51"/>
  <c r="L54"/>
  <c r="N54"/>
  <c r="P54"/>
  <c r="Q55"/>
  <c r="L58"/>
  <c r="N58"/>
  <c r="P58"/>
  <c r="M59"/>
  <c r="O59"/>
  <c r="Q59"/>
  <c r="L62"/>
  <c r="N62"/>
  <c r="P62"/>
  <c r="M63"/>
  <c r="O63"/>
  <c r="Q63"/>
  <c r="L66"/>
  <c r="N66"/>
  <c r="P66"/>
  <c r="Q67"/>
  <c r="L70"/>
  <c r="N70"/>
  <c r="P70"/>
  <c r="Q71"/>
  <c r="L18"/>
  <c r="N18"/>
  <c r="P18"/>
  <c r="O19"/>
  <c r="Q19"/>
  <c r="O20"/>
  <c r="Q20"/>
  <c r="L24"/>
  <c r="N24"/>
  <c r="P24"/>
  <c r="Q25"/>
  <c r="L26"/>
  <c r="N26"/>
  <c r="P26"/>
  <c r="O27"/>
  <c r="Q27"/>
  <c r="L28"/>
  <c r="N28"/>
  <c r="P28"/>
  <c r="O29"/>
  <c r="Q29"/>
  <c r="O30"/>
  <c r="Q30"/>
  <c r="L32"/>
  <c r="N32"/>
  <c r="P32"/>
  <c r="O33"/>
  <c r="Q33"/>
  <c r="L34"/>
  <c r="N34"/>
  <c r="P34"/>
  <c r="O35"/>
  <c r="Q35"/>
  <c r="L36"/>
  <c r="N36"/>
  <c r="P36"/>
  <c r="O37"/>
  <c r="Q37"/>
  <c r="L38"/>
  <c r="N38"/>
  <c r="P38"/>
  <c r="O39"/>
  <c r="Q39"/>
  <c r="L40"/>
  <c r="N40"/>
  <c r="P40"/>
  <c r="O41"/>
  <c r="Q41"/>
  <c r="L42"/>
  <c r="N42"/>
  <c r="P42"/>
  <c r="O43"/>
  <c r="Q43"/>
  <c r="L44"/>
  <c r="N44"/>
  <c r="P44"/>
  <c r="O45"/>
  <c r="Q45"/>
  <c r="Q48"/>
  <c r="L48"/>
  <c r="N48"/>
  <c r="P48"/>
  <c r="O49"/>
  <c r="Q49"/>
  <c r="Q52"/>
  <c r="L52"/>
  <c r="N52"/>
  <c r="P52"/>
  <c r="O53"/>
  <c r="Q53"/>
  <c r="Q56"/>
  <c r="L56"/>
  <c r="N56"/>
  <c r="P56"/>
  <c r="O57"/>
  <c r="Q57"/>
  <c r="L60"/>
  <c r="N60"/>
  <c r="P60"/>
  <c r="M61"/>
  <c r="O61"/>
  <c r="Q61"/>
  <c r="L64"/>
  <c r="N64"/>
  <c r="P64"/>
  <c r="M65"/>
  <c r="O65"/>
  <c r="Q65"/>
  <c r="L68"/>
  <c r="N68"/>
  <c r="P68"/>
  <c r="M69"/>
  <c r="O69"/>
  <c r="Q69"/>
  <c r="N19"/>
  <c r="O22"/>
  <c r="O24"/>
  <c r="N29"/>
  <c r="N31"/>
  <c r="O46"/>
  <c r="O48"/>
  <c r="O50"/>
  <c r="O52"/>
  <c r="O54"/>
  <c r="O56"/>
  <c r="O58"/>
  <c r="M60"/>
  <c r="O60"/>
  <c r="M62"/>
  <c r="O62"/>
  <c r="M64"/>
  <c r="O64"/>
  <c r="M66"/>
  <c r="O66"/>
  <c r="M68"/>
  <c r="O68"/>
  <c r="M70"/>
  <c r="O70"/>
</calcChain>
</file>

<file path=xl/sharedStrings.xml><?xml version="1.0" encoding="utf-8"?>
<sst xmlns="http://schemas.openxmlformats.org/spreadsheetml/2006/main" count="141" uniqueCount="111">
  <si>
    <t>Time Stamp</t>
  </si>
  <si>
    <t>Total Temp (C)</t>
  </si>
  <si>
    <t>degrees C</t>
  </si>
  <si>
    <t>Dynamic Pressure</t>
  </si>
  <si>
    <t>inches of water</t>
  </si>
  <si>
    <t xml:space="preserve">velocity </t>
  </si>
  <si>
    <t>m/sec</t>
  </si>
  <si>
    <t>needs</t>
  </si>
  <si>
    <t>calibration</t>
  </si>
  <si>
    <t>drag</t>
  </si>
  <si>
    <t>Lift</t>
  </si>
  <si>
    <t>Side Force</t>
  </si>
  <si>
    <t>Pitch</t>
  </si>
  <si>
    <t>Roll</t>
  </si>
  <si>
    <t>Yaw</t>
  </si>
  <si>
    <t>Angle of Attack</t>
  </si>
  <si>
    <t>lbs</t>
  </si>
  <si>
    <t>ft. lbs</t>
  </si>
  <si>
    <t>degrees</t>
  </si>
  <si>
    <t>Test Name</t>
  </si>
  <si>
    <t>Participants</t>
  </si>
  <si>
    <t>Atmospheric Pressure</t>
  </si>
  <si>
    <t>C</t>
  </si>
  <si>
    <t>psi</t>
  </si>
  <si>
    <t>Date</t>
  </si>
  <si>
    <t>conversion factors</t>
  </si>
  <si>
    <t>lbs to newtons</t>
  </si>
  <si>
    <t xml:space="preserve">ft. lbs to N-m </t>
  </si>
  <si>
    <t>multiply by</t>
  </si>
  <si>
    <t>in. H2O to pascals</t>
  </si>
  <si>
    <t>pascals</t>
  </si>
  <si>
    <t>N</t>
  </si>
  <si>
    <t>N-m</t>
  </si>
  <si>
    <t>Reference Length</t>
  </si>
  <si>
    <t>Reference Area</t>
  </si>
  <si>
    <t>m</t>
  </si>
  <si>
    <t>m^2</t>
  </si>
  <si>
    <t>in. to meters</t>
  </si>
  <si>
    <t>Past wind tunnel data file into this sheet starting at A15</t>
  </si>
  <si>
    <t>m^2/sec</t>
  </si>
  <si>
    <t>Atmospheric Temp</t>
  </si>
  <si>
    <t>Kinematic ViscositySTP</t>
  </si>
  <si>
    <t>Reference Velocity</t>
  </si>
  <si>
    <t>Reference Reynolds #</t>
  </si>
  <si>
    <t>Air Density STP</t>
  </si>
  <si>
    <t>kg/m^3</t>
  </si>
  <si>
    <r>
      <t>15.6</t>
    </r>
    <r>
      <rPr>
        <i/>
        <vertAlign val="superscript"/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C, 1 atm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</si>
  <si>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</si>
  <si>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</si>
  <si>
    <r>
      <t>C</t>
    </r>
    <r>
      <rPr>
        <vertAlign val="subscript"/>
        <sz val="11"/>
        <color theme="1"/>
        <rFont val="Calibri"/>
        <family val="2"/>
        <scheme val="minor"/>
      </rPr>
      <t>S</t>
    </r>
  </si>
  <si>
    <r>
      <t>C</t>
    </r>
    <r>
      <rPr>
        <vertAlign val="subscript"/>
        <sz val="11"/>
        <color theme="1"/>
        <rFont val="Calibri"/>
        <family val="2"/>
        <scheme val="minor"/>
      </rPr>
      <t>m</t>
    </r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</si>
  <si>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</si>
  <si>
    <r>
      <t>C</t>
    </r>
    <r>
      <rPr>
        <vertAlign val="subscript"/>
        <sz val="11"/>
        <color theme="1"/>
        <rFont val="Calibri"/>
        <family val="2"/>
        <scheme val="minor"/>
      </rPr>
      <t>n</t>
    </r>
  </si>
  <si>
    <t>Dynamic ViscositySTP</t>
  </si>
  <si>
    <t>kg/(m s)</t>
  </si>
  <si>
    <t>2014/06/29;12:48:34</t>
  </si>
  <si>
    <t>2014/06/29;12:50:13</t>
  </si>
  <si>
    <t>2014/06/29;12:50:28</t>
  </si>
  <si>
    <t>2014/06/29;12:50:43</t>
  </si>
  <si>
    <t>2014/06/29;12:50:59</t>
  </si>
  <si>
    <t>2014/06/29;12:51:15</t>
  </si>
  <si>
    <t>2014/06/29;12:51:21</t>
  </si>
  <si>
    <t>2014/06/29;12:51:28</t>
  </si>
  <si>
    <t>2014/06/29;12:51:36</t>
  </si>
  <si>
    <t>2014/06/29;12:51:43</t>
  </si>
  <si>
    <t>2014/06/29;12:51:50</t>
  </si>
  <si>
    <t>2014/06/29;12:51:58</t>
  </si>
  <si>
    <t>2014/06/29;12:52:05</t>
  </si>
  <si>
    <t>2014/06/29;12:52:12</t>
  </si>
  <si>
    <t>2014/06/29;12:52:19</t>
  </si>
  <si>
    <t>2014/06/29;12:52:26</t>
  </si>
  <si>
    <t>2014/06/29;12:55:16</t>
  </si>
  <si>
    <t>2014/06/29;12:55:28</t>
  </si>
  <si>
    <t>2014/06/29;12:55:41</t>
  </si>
  <si>
    <t>2014/06/29;12:55:50</t>
  </si>
  <si>
    <t>2014/06/29;12:55:59</t>
  </si>
  <si>
    <t>2014/06/29;12:56:09</t>
  </si>
  <si>
    <t>2014/06/29;12:56:16</t>
  </si>
  <si>
    <t>2014/06/29;12:56:31</t>
  </si>
  <si>
    <t>2014/06/29;12:56:40</t>
  </si>
  <si>
    <t>2014/06/29;12:56:48</t>
  </si>
  <si>
    <t>2014/06/29;12:56:54</t>
  </si>
  <si>
    <t>2014/06/29;12:57:01</t>
  </si>
  <si>
    <t>2014/06/29;12:57:08</t>
  </si>
  <si>
    <t>2014/06/29;12:57:15</t>
  </si>
  <si>
    <t>2014/06/29;12:57:23</t>
  </si>
  <si>
    <t>2014/06/29;12:57:30</t>
  </si>
  <si>
    <t>2014/06/29;12:57:36</t>
  </si>
  <si>
    <t>2014/06/29;12:57:44</t>
  </si>
  <si>
    <t>2014/06/29;12:57:52</t>
  </si>
  <si>
    <t>2014/06/29;12:57:59</t>
  </si>
  <si>
    <t>2014/06/29;12:58:05</t>
  </si>
  <si>
    <t>2014/06/29;12:58:12</t>
  </si>
  <si>
    <t>2014/06/29;12:58:18</t>
  </si>
  <si>
    <t>2014/06/29;12:58:24</t>
  </si>
  <si>
    <t>2014/06/29;12:58:29</t>
  </si>
  <si>
    <t>2014/06/29;12:58:36</t>
  </si>
  <si>
    <t>2014/06/29;12:58:43</t>
  </si>
  <si>
    <t>2014/06/29;12:58:49</t>
  </si>
  <si>
    <t>2014/06/29;12:58:57</t>
  </si>
  <si>
    <t>2014/06/29;12:59:03</t>
  </si>
  <si>
    <t>2014/06/29;12:59:09</t>
  </si>
  <si>
    <t>2014/06/29;12:59:16</t>
  </si>
  <si>
    <t>2014/06/29;12:59:23</t>
  </si>
  <si>
    <t>2014/06/29;12:59:30</t>
  </si>
  <si>
    <t>2014/06/29;12:59:44</t>
  </si>
  <si>
    <t>2014/06/29;12:59:50</t>
  </si>
  <si>
    <t>2014/06/29;12:59:57</t>
  </si>
  <si>
    <t>2014/06/29;13:00:03</t>
  </si>
  <si>
    <t>2014/06/29;13:00:10</t>
  </si>
  <si>
    <t>L/D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</si>
</sst>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"/>
    <numFmt numFmtId="166" formatCode="0.000E+00"/>
    <numFmt numFmtId="167" formatCode="0.0000E+00"/>
  </numFmts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Wind Tunnel Test 1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>
              <a:noFill/>
            </a:ln>
          </c:spPr>
          <c:xVal>
            <c:numRef>
              <c:f>'reduced data'!$L$17:$L$58</c:f>
              <c:numCache>
                <c:formatCode>0.0000</c:formatCode>
                <c:ptCount val="42"/>
                <c:pt idx="0">
                  <c:v>6.247680834675845E-2</c:v>
                </c:pt>
                <c:pt idx="1">
                  <c:v>6.247680834675845E-2</c:v>
                </c:pt>
                <c:pt idx="2">
                  <c:v>7.2889609737884872E-2</c:v>
                </c:pt>
                <c:pt idx="3">
                  <c:v>7.2889609737884872E-2</c:v>
                </c:pt>
                <c:pt idx="4">
                  <c:v>8.3302411129011267E-2</c:v>
                </c:pt>
                <c:pt idx="5">
                  <c:v>9.5667612780973854E-2</c:v>
                </c:pt>
                <c:pt idx="6">
                  <c:v>8.5037878027532321E-2</c:v>
                </c:pt>
                <c:pt idx="7">
                  <c:v>7.4408143274090788E-2</c:v>
                </c:pt>
                <c:pt idx="8">
                  <c:v>7.4408143274090788E-2</c:v>
                </c:pt>
                <c:pt idx="9">
                  <c:v>7.2889609737884872E-2</c:v>
                </c:pt>
                <c:pt idx="10">
                  <c:v>0.19784322643140179</c:v>
                </c:pt>
                <c:pt idx="11">
                  <c:v>0.19784322643140179</c:v>
                </c:pt>
                <c:pt idx="12">
                  <c:v>0.23949443199590739</c:v>
                </c:pt>
                <c:pt idx="13">
                  <c:v>0.40609925425393001</c:v>
                </c:pt>
                <c:pt idx="14">
                  <c:v>0.54146567233857323</c:v>
                </c:pt>
                <c:pt idx="15">
                  <c:v>0.55187847372969967</c:v>
                </c:pt>
                <c:pt idx="16">
                  <c:v>0.12755681704129848</c:v>
                </c:pt>
                <c:pt idx="17">
                  <c:v>0.11692708228785695</c:v>
                </c:pt>
                <c:pt idx="18">
                  <c:v>0.10629734753441542</c:v>
                </c:pt>
                <c:pt idx="19">
                  <c:v>9.5667612780973854E-2</c:v>
                </c:pt>
                <c:pt idx="20">
                  <c:v>9.5667612780973854E-2</c:v>
                </c:pt>
                <c:pt idx="21">
                  <c:v>9.5667612780973854E-2</c:v>
                </c:pt>
                <c:pt idx="22">
                  <c:v>8.5037878027532321E-2</c:v>
                </c:pt>
                <c:pt idx="23">
                  <c:v>7.4408143274090788E-2</c:v>
                </c:pt>
                <c:pt idx="24">
                  <c:v>7.4408143274090788E-2</c:v>
                </c:pt>
                <c:pt idx="25">
                  <c:v>7.4408143274090788E-2</c:v>
                </c:pt>
                <c:pt idx="26">
                  <c:v>7.4408143274090788E-2</c:v>
                </c:pt>
                <c:pt idx="27">
                  <c:v>7.4408143274090788E-2</c:v>
                </c:pt>
                <c:pt idx="28">
                  <c:v>7.4408143274090788E-2</c:v>
                </c:pt>
                <c:pt idx="29">
                  <c:v>7.4408143274090788E-2</c:v>
                </c:pt>
                <c:pt idx="30">
                  <c:v>7.4408143274090788E-2</c:v>
                </c:pt>
                <c:pt idx="31">
                  <c:v>7.4408143274090788E-2</c:v>
                </c:pt>
                <c:pt idx="32">
                  <c:v>7.4408143274090788E-2</c:v>
                </c:pt>
                <c:pt idx="33">
                  <c:v>7.4408143274090788E-2</c:v>
                </c:pt>
                <c:pt idx="34">
                  <c:v>7.4408143274090788E-2</c:v>
                </c:pt>
                <c:pt idx="35">
                  <c:v>7.4408143274090788E-2</c:v>
                </c:pt>
                <c:pt idx="36">
                  <c:v>6.3778408520649241E-2</c:v>
                </c:pt>
                <c:pt idx="37">
                  <c:v>7.4408143274090788E-2</c:v>
                </c:pt>
                <c:pt idx="38">
                  <c:v>7.4408143274090788E-2</c:v>
                </c:pt>
                <c:pt idx="39">
                  <c:v>7.4408143274090788E-2</c:v>
                </c:pt>
                <c:pt idx="40">
                  <c:v>8.5037878027532321E-2</c:v>
                </c:pt>
                <c:pt idx="41">
                  <c:v>9.5667612780973854E-2</c:v>
                </c:pt>
              </c:numCache>
            </c:numRef>
          </c:xVal>
          <c:yVal>
            <c:numRef>
              <c:f>'reduced data'!$M$17:$M$58</c:f>
              <c:numCache>
                <c:formatCode>0.0000</c:formatCode>
                <c:ptCount val="42"/>
                <c:pt idx="0">
                  <c:v>8.3302411129011267E-2</c:v>
                </c:pt>
                <c:pt idx="1">
                  <c:v>0</c:v>
                </c:pt>
                <c:pt idx="2">
                  <c:v>-1.0412801391126408E-2</c:v>
                </c:pt>
                <c:pt idx="3">
                  <c:v>-5.2064006955632049E-2</c:v>
                </c:pt>
                <c:pt idx="4">
                  <c:v>-0.2186688292136546</c:v>
                </c:pt>
                <c:pt idx="5">
                  <c:v>8.5037878027532321E-2</c:v>
                </c:pt>
                <c:pt idx="6">
                  <c:v>9.5667612780973854E-2</c:v>
                </c:pt>
                <c:pt idx="7">
                  <c:v>0.10629734753441542</c:v>
                </c:pt>
                <c:pt idx="8">
                  <c:v>0.19133522556194771</c:v>
                </c:pt>
                <c:pt idx="9">
                  <c:v>0.41651205564505639</c:v>
                </c:pt>
                <c:pt idx="10">
                  <c:v>0.71848329598772209</c:v>
                </c:pt>
                <c:pt idx="11">
                  <c:v>0.84343691268123921</c:v>
                </c:pt>
                <c:pt idx="12">
                  <c:v>1.0516929405037674</c:v>
                </c:pt>
                <c:pt idx="13">
                  <c:v>1.0829313446771465</c:v>
                </c:pt>
                <c:pt idx="14">
                  <c:v>1.3328385780641803</c:v>
                </c:pt>
                <c:pt idx="15">
                  <c:v>1.3016001738908012</c:v>
                </c:pt>
                <c:pt idx="16">
                  <c:v>-0.36141098161701241</c:v>
                </c:pt>
                <c:pt idx="17">
                  <c:v>-0.28700283834292162</c:v>
                </c:pt>
                <c:pt idx="18">
                  <c:v>-0.21259469506883083</c:v>
                </c:pt>
                <c:pt idx="19">
                  <c:v>-0.19133522556194771</c:v>
                </c:pt>
                <c:pt idx="20">
                  <c:v>-0.13818655179474004</c:v>
                </c:pt>
                <c:pt idx="21">
                  <c:v>-0.10629734753441542</c:v>
                </c:pt>
                <c:pt idx="22">
                  <c:v>-9.5667612780973854E-2</c:v>
                </c:pt>
                <c:pt idx="23">
                  <c:v>-4.251893901376616E-2</c:v>
                </c:pt>
                <c:pt idx="24">
                  <c:v>-3.188920426032462E-2</c:v>
                </c:pt>
                <c:pt idx="25">
                  <c:v>-2.125946950688308E-2</c:v>
                </c:pt>
                <c:pt idx="26">
                  <c:v>-1.062973475344154E-2</c:v>
                </c:pt>
                <c:pt idx="27">
                  <c:v>0</c:v>
                </c:pt>
                <c:pt idx="28">
                  <c:v>1.062973475344154E-2</c:v>
                </c:pt>
                <c:pt idx="29">
                  <c:v>3.188920426032462E-2</c:v>
                </c:pt>
                <c:pt idx="30">
                  <c:v>4.251893901376616E-2</c:v>
                </c:pt>
                <c:pt idx="31">
                  <c:v>5.3148673767207708E-2</c:v>
                </c:pt>
                <c:pt idx="32">
                  <c:v>6.3778408520649241E-2</c:v>
                </c:pt>
                <c:pt idx="33">
                  <c:v>7.4408143274090788E-2</c:v>
                </c:pt>
                <c:pt idx="34">
                  <c:v>9.5667612780973854E-2</c:v>
                </c:pt>
                <c:pt idx="35">
                  <c:v>0.19133522556194771</c:v>
                </c:pt>
                <c:pt idx="36">
                  <c:v>0.15944602130162311</c:v>
                </c:pt>
                <c:pt idx="37">
                  <c:v>0.1807054908085062</c:v>
                </c:pt>
                <c:pt idx="38">
                  <c:v>0.21259469506883083</c:v>
                </c:pt>
                <c:pt idx="39">
                  <c:v>0.28700283834292162</c:v>
                </c:pt>
                <c:pt idx="40">
                  <c:v>0.32952177735668775</c:v>
                </c:pt>
                <c:pt idx="41">
                  <c:v>0.37204071637045388</c:v>
                </c:pt>
              </c:numCache>
            </c:numRef>
          </c:yVal>
          <c:smooth val="1"/>
        </c:ser>
        <c:axId val="76490240"/>
        <c:axId val="76492160"/>
      </c:scatterChart>
      <c:valAx>
        <c:axId val="76490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C</a:t>
                </a:r>
                <a:r>
                  <a:rPr lang="en-US" sz="2400" baseline="-25000"/>
                  <a:t>D</a:t>
                </a:r>
              </a:p>
            </c:rich>
          </c:tx>
          <c:layout/>
        </c:title>
        <c:numFmt formatCode="0.0000" sourceLinked="1"/>
        <c:majorTickMark val="none"/>
        <c:tickLblPos val="nextTo"/>
        <c:crossAx val="76492160"/>
        <c:crosses val="autoZero"/>
        <c:crossBetween val="midCat"/>
      </c:valAx>
      <c:valAx>
        <c:axId val="7649216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800" b="1" i="0" baseline="0"/>
                  <a:t>C</a:t>
                </a:r>
                <a:r>
                  <a:rPr lang="en-US" sz="1800" b="1" i="0" baseline="-25000"/>
                  <a:t>L</a:t>
                </a:r>
                <a:endParaRPr lang="en-US"/>
              </a:p>
            </c:rich>
          </c:tx>
          <c:layout/>
        </c:title>
        <c:numFmt formatCode="0.0000" sourceLinked="1"/>
        <c:majorTickMark val="none"/>
        <c:tickLblPos val="nextTo"/>
        <c:crossAx val="7649024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Wind Tunnel Test 1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>
              <a:noFill/>
            </a:ln>
          </c:spPr>
          <c:xVal>
            <c:numRef>
              <c:f>'reduced data'!$K$17:$K$58</c:f>
              <c:numCache>
                <c:formatCode>0.00</c:formatCode>
                <c:ptCount val="42"/>
                <c:pt idx="0">
                  <c:v>0</c:v>
                </c:pt>
                <c:pt idx="1">
                  <c:v>-6.12</c:v>
                </c:pt>
                <c:pt idx="2">
                  <c:v>-8.2200000000000006</c:v>
                </c:pt>
                <c:pt idx="3">
                  <c:v>-8.44</c:v>
                </c:pt>
                <c:pt idx="4">
                  <c:v>-15.9</c:v>
                </c:pt>
                <c:pt idx="5">
                  <c:v>-0.55000000000000004</c:v>
                </c:pt>
                <c:pt idx="6">
                  <c:v>1.25</c:v>
                </c:pt>
                <c:pt idx="7">
                  <c:v>4.8499999999999996</c:v>
                </c:pt>
                <c:pt idx="8">
                  <c:v>6.86</c:v>
                </c:pt>
                <c:pt idx="9">
                  <c:v>14.5</c:v>
                </c:pt>
                <c:pt idx="10">
                  <c:v>19.989999999999998</c:v>
                </c:pt>
                <c:pt idx="11">
                  <c:v>22.89</c:v>
                </c:pt>
                <c:pt idx="12">
                  <c:v>26.63</c:v>
                </c:pt>
                <c:pt idx="13">
                  <c:v>29.83</c:v>
                </c:pt>
                <c:pt idx="14">
                  <c:v>34.4</c:v>
                </c:pt>
                <c:pt idx="15">
                  <c:v>35.520000000000003</c:v>
                </c:pt>
                <c:pt idx="16">
                  <c:v>-15.91</c:v>
                </c:pt>
                <c:pt idx="17">
                  <c:v>-15.9</c:v>
                </c:pt>
                <c:pt idx="18">
                  <c:v>-14.24</c:v>
                </c:pt>
                <c:pt idx="19">
                  <c:v>-13.16</c:v>
                </c:pt>
                <c:pt idx="20">
                  <c:v>-12.79</c:v>
                </c:pt>
                <c:pt idx="21">
                  <c:v>-10.94</c:v>
                </c:pt>
                <c:pt idx="22">
                  <c:v>-9.4600000000000009</c:v>
                </c:pt>
                <c:pt idx="23">
                  <c:v>-7.6</c:v>
                </c:pt>
                <c:pt idx="24">
                  <c:v>-7.44</c:v>
                </c:pt>
                <c:pt idx="25">
                  <c:v>-6.57</c:v>
                </c:pt>
                <c:pt idx="26">
                  <c:v>-5.84</c:v>
                </c:pt>
                <c:pt idx="27">
                  <c:v>-4.4400000000000004</c:v>
                </c:pt>
                <c:pt idx="28">
                  <c:v>-3.6</c:v>
                </c:pt>
                <c:pt idx="29">
                  <c:v>-2.02</c:v>
                </c:pt>
                <c:pt idx="30">
                  <c:v>-1.23</c:v>
                </c:pt>
                <c:pt idx="31">
                  <c:v>-0.39</c:v>
                </c:pt>
                <c:pt idx="32">
                  <c:v>0.72</c:v>
                </c:pt>
                <c:pt idx="33">
                  <c:v>2.14</c:v>
                </c:pt>
                <c:pt idx="34">
                  <c:v>3.31</c:v>
                </c:pt>
                <c:pt idx="35">
                  <c:v>5.01</c:v>
                </c:pt>
                <c:pt idx="36">
                  <c:v>6.45</c:v>
                </c:pt>
                <c:pt idx="37">
                  <c:v>8.0500000000000007</c:v>
                </c:pt>
                <c:pt idx="38">
                  <c:v>9.98</c:v>
                </c:pt>
                <c:pt idx="39">
                  <c:v>10.85</c:v>
                </c:pt>
                <c:pt idx="40">
                  <c:v>12.01</c:v>
                </c:pt>
                <c:pt idx="41">
                  <c:v>13.99</c:v>
                </c:pt>
              </c:numCache>
            </c:numRef>
          </c:xVal>
          <c:yVal>
            <c:numRef>
              <c:f>'reduced data'!$M$17:$M$58</c:f>
              <c:numCache>
                <c:formatCode>0.0000</c:formatCode>
                <c:ptCount val="42"/>
                <c:pt idx="0">
                  <c:v>8.3302411129011267E-2</c:v>
                </c:pt>
                <c:pt idx="1">
                  <c:v>0</c:v>
                </c:pt>
                <c:pt idx="2">
                  <c:v>-1.0412801391126408E-2</c:v>
                </c:pt>
                <c:pt idx="3">
                  <c:v>-5.2064006955632049E-2</c:v>
                </c:pt>
                <c:pt idx="4">
                  <c:v>-0.2186688292136546</c:v>
                </c:pt>
                <c:pt idx="5">
                  <c:v>8.5037878027532321E-2</c:v>
                </c:pt>
                <c:pt idx="6">
                  <c:v>9.5667612780973854E-2</c:v>
                </c:pt>
                <c:pt idx="7">
                  <c:v>0.10629734753441542</c:v>
                </c:pt>
                <c:pt idx="8">
                  <c:v>0.19133522556194771</c:v>
                </c:pt>
                <c:pt idx="9">
                  <c:v>0.41651205564505639</c:v>
                </c:pt>
                <c:pt idx="10">
                  <c:v>0.71848329598772209</c:v>
                </c:pt>
                <c:pt idx="11">
                  <c:v>0.84343691268123921</c:v>
                </c:pt>
                <c:pt idx="12">
                  <c:v>1.0516929405037674</c:v>
                </c:pt>
                <c:pt idx="13">
                  <c:v>1.0829313446771465</c:v>
                </c:pt>
                <c:pt idx="14">
                  <c:v>1.3328385780641803</c:v>
                </c:pt>
                <c:pt idx="15">
                  <c:v>1.3016001738908012</c:v>
                </c:pt>
                <c:pt idx="16">
                  <c:v>-0.36141098161701241</c:v>
                </c:pt>
                <c:pt idx="17">
                  <c:v>-0.28700283834292162</c:v>
                </c:pt>
                <c:pt idx="18">
                  <c:v>-0.21259469506883083</c:v>
                </c:pt>
                <c:pt idx="19">
                  <c:v>-0.19133522556194771</c:v>
                </c:pt>
                <c:pt idx="20">
                  <c:v>-0.13818655179474004</c:v>
                </c:pt>
                <c:pt idx="21">
                  <c:v>-0.10629734753441542</c:v>
                </c:pt>
                <c:pt idx="22">
                  <c:v>-9.5667612780973854E-2</c:v>
                </c:pt>
                <c:pt idx="23">
                  <c:v>-4.251893901376616E-2</c:v>
                </c:pt>
                <c:pt idx="24">
                  <c:v>-3.188920426032462E-2</c:v>
                </c:pt>
                <c:pt idx="25">
                  <c:v>-2.125946950688308E-2</c:v>
                </c:pt>
                <c:pt idx="26">
                  <c:v>-1.062973475344154E-2</c:v>
                </c:pt>
                <c:pt idx="27">
                  <c:v>0</c:v>
                </c:pt>
                <c:pt idx="28">
                  <c:v>1.062973475344154E-2</c:v>
                </c:pt>
                <c:pt idx="29">
                  <c:v>3.188920426032462E-2</c:v>
                </c:pt>
                <c:pt idx="30">
                  <c:v>4.251893901376616E-2</c:v>
                </c:pt>
                <c:pt idx="31">
                  <c:v>5.3148673767207708E-2</c:v>
                </c:pt>
                <c:pt idx="32">
                  <c:v>6.3778408520649241E-2</c:v>
                </c:pt>
                <c:pt idx="33">
                  <c:v>7.4408143274090788E-2</c:v>
                </c:pt>
                <c:pt idx="34">
                  <c:v>9.5667612780973854E-2</c:v>
                </c:pt>
                <c:pt idx="35">
                  <c:v>0.19133522556194771</c:v>
                </c:pt>
                <c:pt idx="36">
                  <c:v>0.15944602130162311</c:v>
                </c:pt>
                <c:pt idx="37">
                  <c:v>0.1807054908085062</c:v>
                </c:pt>
                <c:pt idx="38">
                  <c:v>0.21259469506883083</c:v>
                </c:pt>
                <c:pt idx="39">
                  <c:v>0.28700283834292162</c:v>
                </c:pt>
                <c:pt idx="40">
                  <c:v>0.32952177735668775</c:v>
                </c:pt>
                <c:pt idx="41">
                  <c:v>0.37204071637045388</c:v>
                </c:pt>
              </c:numCache>
            </c:numRef>
          </c:yVal>
          <c:smooth val="1"/>
        </c:ser>
        <c:axId val="76525568"/>
        <c:axId val="76527488"/>
      </c:scatterChart>
      <c:valAx>
        <c:axId val="76525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alpha</a:t>
                </a:r>
                <a:endParaRPr lang="en-US" sz="2400" baseline="-25000"/>
              </a:p>
            </c:rich>
          </c:tx>
          <c:layout/>
        </c:title>
        <c:numFmt formatCode="0.00" sourceLinked="1"/>
        <c:majorTickMark val="none"/>
        <c:tickLblPos val="nextTo"/>
        <c:crossAx val="76527488"/>
        <c:crosses val="autoZero"/>
        <c:crossBetween val="midCat"/>
      </c:valAx>
      <c:valAx>
        <c:axId val="7652748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800" b="1" i="0" baseline="0"/>
                  <a:t>C</a:t>
                </a:r>
                <a:r>
                  <a:rPr lang="en-US" sz="1800" b="1" i="0" baseline="-25000"/>
                  <a:t>L</a:t>
                </a:r>
                <a:endParaRPr lang="en-US"/>
              </a:p>
            </c:rich>
          </c:tx>
          <c:layout/>
        </c:title>
        <c:numFmt formatCode="0.0000" sourceLinked="1"/>
        <c:majorTickMark val="none"/>
        <c:tickLblPos val="nextTo"/>
        <c:crossAx val="76525568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'reduced data'!$K$17:$K$71</c:f>
              <c:numCache>
                <c:formatCode>0.00</c:formatCode>
                <c:ptCount val="55"/>
                <c:pt idx="0">
                  <c:v>0</c:v>
                </c:pt>
                <c:pt idx="1">
                  <c:v>-6.12</c:v>
                </c:pt>
                <c:pt idx="2">
                  <c:v>-8.2200000000000006</c:v>
                </c:pt>
                <c:pt idx="3">
                  <c:v>-8.44</c:v>
                </c:pt>
                <c:pt idx="4">
                  <c:v>-15.9</c:v>
                </c:pt>
                <c:pt idx="5">
                  <c:v>-0.55000000000000004</c:v>
                </c:pt>
                <c:pt idx="6">
                  <c:v>1.25</c:v>
                </c:pt>
                <c:pt idx="7">
                  <c:v>4.8499999999999996</c:v>
                </c:pt>
                <c:pt idx="8">
                  <c:v>6.86</c:v>
                </c:pt>
                <c:pt idx="9">
                  <c:v>14.5</c:v>
                </c:pt>
                <c:pt idx="10">
                  <c:v>19.989999999999998</c:v>
                </c:pt>
                <c:pt idx="11">
                  <c:v>22.89</c:v>
                </c:pt>
                <c:pt idx="12">
                  <c:v>26.63</c:v>
                </c:pt>
                <c:pt idx="13">
                  <c:v>29.83</c:v>
                </c:pt>
                <c:pt idx="14">
                  <c:v>34.4</c:v>
                </c:pt>
                <c:pt idx="15">
                  <c:v>35.520000000000003</c:v>
                </c:pt>
                <c:pt idx="16">
                  <c:v>-15.91</c:v>
                </c:pt>
                <c:pt idx="17">
                  <c:v>-15.9</c:v>
                </c:pt>
                <c:pt idx="18">
                  <c:v>-14.24</c:v>
                </c:pt>
                <c:pt idx="19">
                  <c:v>-13.16</c:v>
                </c:pt>
                <c:pt idx="20">
                  <c:v>-12.79</c:v>
                </c:pt>
                <c:pt idx="21">
                  <c:v>-10.94</c:v>
                </c:pt>
                <c:pt idx="22">
                  <c:v>-9.4600000000000009</c:v>
                </c:pt>
                <c:pt idx="23">
                  <c:v>-7.6</c:v>
                </c:pt>
                <c:pt idx="24">
                  <c:v>-7.44</c:v>
                </c:pt>
                <c:pt idx="25">
                  <c:v>-6.57</c:v>
                </c:pt>
                <c:pt idx="26">
                  <c:v>-5.84</c:v>
                </c:pt>
                <c:pt idx="27">
                  <c:v>-4.4400000000000004</c:v>
                </c:pt>
                <c:pt idx="28">
                  <c:v>-3.6</c:v>
                </c:pt>
                <c:pt idx="29">
                  <c:v>-2.02</c:v>
                </c:pt>
                <c:pt idx="30">
                  <c:v>-1.23</c:v>
                </c:pt>
                <c:pt idx="31">
                  <c:v>-0.39</c:v>
                </c:pt>
                <c:pt idx="32">
                  <c:v>0.72</c:v>
                </c:pt>
                <c:pt idx="33">
                  <c:v>2.14</c:v>
                </c:pt>
                <c:pt idx="34">
                  <c:v>3.31</c:v>
                </c:pt>
                <c:pt idx="35">
                  <c:v>5.01</c:v>
                </c:pt>
                <c:pt idx="36">
                  <c:v>6.45</c:v>
                </c:pt>
                <c:pt idx="37">
                  <c:v>8.0500000000000007</c:v>
                </c:pt>
                <c:pt idx="38">
                  <c:v>9.98</c:v>
                </c:pt>
                <c:pt idx="39">
                  <c:v>10.85</c:v>
                </c:pt>
                <c:pt idx="40">
                  <c:v>12.01</c:v>
                </c:pt>
                <c:pt idx="41">
                  <c:v>13.99</c:v>
                </c:pt>
                <c:pt idx="42">
                  <c:v>15.55</c:v>
                </c:pt>
                <c:pt idx="43">
                  <c:v>17.23</c:v>
                </c:pt>
                <c:pt idx="44">
                  <c:v>18.41</c:v>
                </c:pt>
                <c:pt idx="45">
                  <c:v>20.63</c:v>
                </c:pt>
                <c:pt idx="46">
                  <c:v>22.51</c:v>
                </c:pt>
                <c:pt idx="47">
                  <c:v>24.25</c:v>
                </c:pt>
                <c:pt idx="48">
                  <c:v>26.7</c:v>
                </c:pt>
                <c:pt idx="49">
                  <c:v>29.32</c:v>
                </c:pt>
                <c:pt idx="50">
                  <c:v>29.58</c:v>
                </c:pt>
                <c:pt idx="51">
                  <c:v>31.7</c:v>
                </c:pt>
                <c:pt idx="52">
                  <c:v>32.42</c:v>
                </c:pt>
                <c:pt idx="53">
                  <c:v>33.4</c:v>
                </c:pt>
                <c:pt idx="54">
                  <c:v>34.42</c:v>
                </c:pt>
              </c:numCache>
            </c:numRef>
          </c:xVal>
          <c:yVal>
            <c:numRef>
              <c:f>'reduced data'!$R$17:$R$71</c:f>
              <c:numCache>
                <c:formatCode>0.0000</c:formatCode>
                <c:ptCount val="55"/>
                <c:pt idx="0">
                  <c:v>1.3333333333333333</c:v>
                </c:pt>
                <c:pt idx="1">
                  <c:v>0</c:v>
                </c:pt>
                <c:pt idx="2">
                  <c:v>-0.14285714285714285</c:v>
                </c:pt>
                <c:pt idx="3">
                  <c:v>-0.7142857142857143</c:v>
                </c:pt>
                <c:pt idx="4">
                  <c:v>-2.625</c:v>
                </c:pt>
                <c:pt idx="5">
                  <c:v>0.88888888888888895</c:v>
                </c:pt>
                <c:pt idx="6">
                  <c:v>1.125</c:v>
                </c:pt>
                <c:pt idx="7">
                  <c:v>1.4285714285714286</c:v>
                </c:pt>
                <c:pt idx="8">
                  <c:v>2.5714285714285712</c:v>
                </c:pt>
                <c:pt idx="9">
                  <c:v>5.7142857142857144</c:v>
                </c:pt>
                <c:pt idx="10">
                  <c:v>3.6315789473684204</c:v>
                </c:pt>
                <c:pt idx="11">
                  <c:v>4.2631578947368425</c:v>
                </c:pt>
                <c:pt idx="12">
                  <c:v>4.3913043478260869</c:v>
                </c:pt>
                <c:pt idx="13">
                  <c:v>2.6666666666666665</c:v>
                </c:pt>
                <c:pt idx="14">
                  <c:v>2.4615384615384612</c:v>
                </c:pt>
                <c:pt idx="15">
                  <c:v>2.3584905660377355</c:v>
                </c:pt>
                <c:pt idx="16">
                  <c:v>-2.8333333333333335</c:v>
                </c:pt>
                <c:pt idx="17">
                  <c:v>-2.4545454545454546</c:v>
                </c:pt>
                <c:pt idx="18">
                  <c:v>-2</c:v>
                </c:pt>
                <c:pt idx="19">
                  <c:v>-2</c:v>
                </c:pt>
                <c:pt idx="20">
                  <c:v>-1.4444444444444446</c:v>
                </c:pt>
                <c:pt idx="21">
                  <c:v>-1.1111111111111114</c:v>
                </c:pt>
                <c:pt idx="22">
                  <c:v>-1.125</c:v>
                </c:pt>
                <c:pt idx="23">
                  <c:v>-0.5714285714285714</c:v>
                </c:pt>
                <c:pt idx="24">
                  <c:v>-0.42857142857142855</c:v>
                </c:pt>
                <c:pt idx="25">
                  <c:v>-0.2857142857142857</c:v>
                </c:pt>
                <c:pt idx="26">
                  <c:v>-0.14285714285714285</c:v>
                </c:pt>
                <c:pt idx="27">
                  <c:v>0</c:v>
                </c:pt>
                <c:pt idx="28">
                  <c:v>0.14285714285714285</c:v>
                </c:pt>
                <c:pt idx="29">
                  <c:v>0.42857142857142855</c:v>
                </c:pt>
                <c:pt idx="30">
                  <c:v>0.5714285714285714</c:v>
                </c:pt>
                <c:pt idx="31">
                  <c:v>0.7142857142857143</c:v>
                </c:pt>
                <c:pt idx="32">
                  <c:v>0.8571428571428571</c:v>
                </c:pt>
                <c:pt idx="33">
                  <c:v>1</c:v>
                </c:pt>
                <c:pt idx="34">
                  <c:v>1.2857142857142856</c:v>
                </c:pt>
                <c:pt idx="35">
                  <c:v>2.5714285714285712</c:v>
                </c:pt>
                <c:pt idx="36">
                  <c:v>2.5</c:v>
                </c:pt>
                <c:pt idx="37">
                  <c:v>2.4285714285714284</c:v>
                </c:pt>
                <c:pt idx="38">
                  <c:v>2.8571428571428572</c:v>
                </c:pt>
                <c:pt idx="39">
                  <c:v>3.8571428571428572</c:v>
                </c:pt>
                <c:pt idx="40">
                  <c:v>3.875</c:v>
                </c:pt>
                <c:pt idx="41">
                  <c:v>3.8888888888888888</c:v>
                </c:pt>
                <c:pt idx="42">
                  <c:v>4.8</c:v>
                </c:pt>
                <c:pt idx="43">
                  <c:v>4.4545454545454541</c:v>
                </c:pt>
                <c:pt idx="44">
                  <c:v>4.833333333333333</c:v>
                </c:pt>
                <c:pt idx="45">
                  <c:v>4.9999999999999991</c:v>
                </c:pt>
                <c:pt idx="46">
                  <c:v>4.6470588235294121</c:v>
                </c:pt>
                <c:pt idx="47">
                  <c:v>3.5833333333333335</c:v>
                </c:pt>
                <c:pt idx="48">
                  <c:v>3.7692307692307692</c:v>
                </c:pt>
                <c:pt idx="49">
                  <c:v>3.4838709677419359</c:v>
                </c:pt>
                <c:pt idx="50">
                  <c:v>3.0277777777777781</c:v>
                </c:pt>
                <c:pt idx="51">
                  <c:v>2.8205128205128203</c:v>
                </c:pt>
                <c:pt idx="52">
                  <c:v>2.714285714285714</c:v>
                </c:pt>
                <c:pt idx="53">
                  <c:v>2.5555555555555554</c:v>
                </c:pt>
                <c:pt idx="54">
                  <c:v>2.4680851063829787</c:v>
                </c:pt>
              </c:numCache>
            </c:numRef>
          </c:yVal>
        </c:ser>
        <c:axId val="44663168"/>
        <c:axId val="44661376"/>
      </c:scatterChart>
      <c:valAx>
        <c:axId val="44663168"/>
        <c:scaling>
          <c:orientation val="minMax"/>
        </c:scaling>
        <c:axPos val="b"/>
        <c:numFmt formatCode="0.00" sourceLinked="1"/>
        <c:tickLblPos val="nextTo"/>
        <c:crossAx val="44661376"/>
        <c:crosses val="autoZero"/>
        <c:crossBetween val="midCat"/>
      </c:valAx>
      <c:valAx>
        <c:axId val="44661376"/>
        <c:scaling>
          <c:orientation val="minMax"/>
        </c:scaling>
        <c:axPos val="l"/>
        <c:majorGridlines/>
        <c:numFmt formatCode="0.0000" sourceLinked="1"/>
        <c:tickLblPos val="nextTo"/>
        <c:crossAx val="44663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0</xdr:row>
      <xdr:rowOff>76200</xdr:rowOff>
    </xdr:from>
    <xdr:to>
      <xdr:col>9</xdr:col>
      <xdr:colOff>314326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0</xdr:row>
      <xdr:rowOff>95250</xdr:rowOff>
    </xdr:from>
    <xdr:to>
      <xdr:col>19</xdr:col>
      <xdr:colOff>57150</xdr:colOff>
      <xdr:row>20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400050</xdr:colOff>
      <xdr:row>21</xdr:row>
      <xdr:rowOff>104775</xdr:rowOff>
    </xdr:from>
    <xdr:to>
      <xdr:col>11</xdr:col>
      <xdr:colOff>95250</xdr:colOff>
      <xdr:row>35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01"/>
  <sheetViews>
    <sheetView topLeftCell="B17" zoomScale="90" zoomScaleNormal="90" workbookViewId="0">
      <selection activeCell="R17" sqref="R17:R71"/>
    </sheetView>
  </sheetViews>
  <sheetFormatPr defaultRowHeight="15"/>
  <cols>
    <col min="1" max="1" width="21.7109375" customWidth="1"/>
    <col min="2" max="2" width="14.42578125" customWidth="1"/>
    <col min="3" max="3" width="17" customWidth="1"/>
    <col min="4" max="4" width="11.140625" customWidth="1"/>
    <col min="11" max="11" width="14.42578125" customWidth="1"/>
  </cols>
  <sheetData>
    <row r="1" spans="1:18">
      <c r="A1" t="s">
        <v>19</v>
      </c>
      <c r="I1" t="s">
        <v>25</v>
      </c>
      <c r="K1" t="s">
        <v>28</v>
      </c>
    </row>
    <row r="2" spans="1:18">
      <c r="A2" t="s">
        <v>20</v>
      </c>
      <c r="I2" t="s">
        <v>29</v>
      </c>
      <c r="K2">
        <v>249.089</v>
      </c>
    </row>
    <row r="3" spans="1:18">
      <c r="A3" t="s">
        <v>24</v>
      </c>
      <c r="I3" t="s">
        <v>26</v>
      </c>
      <c r="K3">
        <v>4.4482200000000001</v>
      </c>
    </row>
    <row r="4" spans="1:18">
      <c r="A4" t="s">
        <v>40</v>
      </c>
      <c r="B4" s="12">
        <v>25.87</v>
      </c>
      <c r="C4" t="s">
        <v>22</v>
      </c>
      <c r="D4" t="s">
        <v>21</v>
      </c>
      <c r="F4" s="5">
        <v>14.61</v>
      </c>
      <c r="G4" t="s">
        <v>23</v>
      </c>
      <c r="I4" t="s">
        <v>27</v>
      </c>
      <c r="K4">
        <v>1.35582</v>
      </c>
    </row>
    <row r="5" spans="1:18" ht="17.25">
      <c r="A5" t="s">
        <v>44</v>
      </c>
      <c r="B5" s="4">
        <v>1.2250000000000001</v>
      </c>
      <c r="C5" t="s">
        <v>45</v>
      </c>
      <c r="D5" s="9" t="s">
        <v>46</v>
      </c>
      <c r="I5" t="s">
        <v>37</v>
      </c>
      <c r="K5">
        <v>2.5399999999999999E-2</v>
      </c>
    </row>
    <row r="6" spans="1:18" ht="17.25">
      <c r="A6" t="s">
        <v>41</v>
      </c>
      <c r="B6" s="10">
        <f>15.68*10^(-6)</f>
        <v>1.5679999999999999E-5</v>
      </c>
      <c r="C6" t="s">
        <v>39</v>
      </c>
      <c r="D6" s="9" t="s">
        <v>46</v>
      </c>
    </row>
    <row r="7" spans="1:18">
      <c r="A7" t="s">
        <v>53</v>
      </c>
      <c r="B7" s="11">
        <v>1.7965000000000002E-5</v>
      </c>
      <c r="C7" t="s">
        <v>54</v>
      </c>
      <c r="D7" s="3"/>
    </row>
    <row r="8" spans="1:18">
      <c r="D8" s="4"/>
    </row>
    <row r="9" spans="1:18">
      <c r="A9" t="s">
        <v>33</v>
      </c>
      <c r="B9" s="4">
        <v>0.3</v>
      </c>
      <c r="C9" t="s">
        <v>35</v>
      </c>
      <c r="H9" s="4"/>
    </row>
    <row r="10" spans="1:18">
      <c r="A10" t="s">
        <v>34</v>
      </c>
      <c r="B10" s="7">
        <v>0.35</v>
      </c>
      <c r="C10" t="s">
        <v>36</v>
      </c>
    </row>
    <row r="11" spans="1:18">
      <c r="A11" t="s">
        <v>42</v>
      </c>
      <c r="B11" s="8">
        <v>4.57</v>
      </c>
      <c r="C11" t="s">
        <v>6</v>
      </c>
    </row>
    <row r="12" spans="1:18">
      <c r="A12" t="s">
        <v>43</v>
      </c>
      <c r="B12" s="13">
        <f>B5*B11*B9/B7</f>
        <v>93485.944892847212</v>
      </c>
    </row>
    <row r="15" spans="1:18">
      <c r="B15" t="s">
        <v>1</v>
      </c>
      <c r="C15" t="s">
        <v>3</v>
      </c>
      <c r="D15" s="3" t="s">
        <v>5</v>
      </c>
      <c r="E15" s="4" t="s">
        <v>9</v>
      </c>
      <c r="F15" s="4" t="s">
        <v>10</v>
      </c>
      <c r="G15" s="4" t="s">
        <v>11</v>
      </c>
      <c r="H15" s="4" t="s">
        <v>12</v>
      </c>
      <c r="I15" s="4" t="s">
        <v>13</v>
      </c>
      <c r="J15" s="4" t="s">
        <v>14</v>
      </c>
      <c r="K15" s="4" t="s">
        <v>15</v>
      </c>
      <c r="L15" s="4" t="s">
        <v>9</v>
      </c>
      <c r="M15" s="4" t="s">
        <v>10</v>
      </c>
      <c r="N15" s="4" t="s">
        <v>11</v>
      </c>
      <c r="O15" s="4" t="s">
        <v>12</v>
      </c>
      <c r="P15" s="4" t="s">
        <v>13</v>
      </c>
      <c r="Q15" s="4" t="s">
        <v>14</v>
      </c>
      <c r="R15" s="4" t="s">
        <v>110</v>
      </c>
    </row>
    <row r="16" spans="1:18" ht="18">
      <c r="A16" t="s">
        <v>0</v>
      </c>
      <c r="B16" t="s">
        <v>2</v>
      </c>
      <c r="C16" s="4" t="s">
        <v>30</v>
      </c>
      <c r="D16" s="3" t="s">
        <v>6</v>
      </c>
      <c r="E16" s="4" t="s">
        <v>31</v>
      </c>
      <c r="F16" s="4" t="s">
        <v>31</v>
      </c>
      <c r="G16" s="4" t="s">
        <v>31</v>
      </c>
      <c r="H16" s="4" t="s">
        <v>32</v>
      </c>
      <c r="I16" s="4" t="s">
        <v>32</v>
      </c>
      <c r="J16" s="4" t="s">
        <v>32</v>
      </c>
      <c r="K16" s="4" t="s">
        <v>18</v>
      </c>
      <c r="L16" s="4" t="s">
        <v>47</v>
      </c>
      <c r="M16" s="4" t="s">
        <v>48</v>
      </c>
      <c r="N16" s="4" t="s">
        <v>49</v>
      </c>
      <c r="O16" s="4" t="s">
        <v>50</v>
      </c>
      <c r="P16" s="4" t="s">
        <v>51</v>
      </c>
      <c r="Q16" s="4" t="s">
        <v>52</v>
      </c>
    </row>
    <row r="17" spans="1:18">
      <c r="A17" t="str">
        <f>'raw data'!A15</f>
        <v>2014/06/29;12:48:34</v>
      </c>
      <c r="B17" s="6">
        <f>'raw data'!B15</f>
        <v>25.47</v>
      </c>
      <c r="C17" s="6">
        <f>'raw data'!C15*$K$2</f>
        <v>12.205361</v>
      </c>
      <c r="D17" s="4">
        <f>'raw data'!D15</f>
        <v>4.57</v>
      </c>
      <c r="E17" s="7">
        <f>'raw data'!E15*$K$3</f>
        <v>0.2668932</v>
      </c>
      <c r="F17" s="7">
        <f>'raw data'!F15*$K$3</f>
        <v>-0.3558576</v>
      </c>
      <c r="G17" s="7">
        <f>'raw data'!G15*$K$3</f>
        <v>-0.1334466</v>
      </c>
      <c r="H17" s="7">
        <f>'raw data'!H15*$K$4</f>
        <v>0.10846560000000001</v>
      </c>
      <c r="I17" s="7">
        <f>'raw data'!I15*$K$4</f>
        <v>0.17625660000000001</v>
      </c>
      <c r="J17" s="7">
        <f>'raw data'!J15*$K$4</f>
        <v>0.90839940000000008</v>
      </c>
      <c r="K17" s="6">
        <f>'raw data'!K15</f>
        <v>0</v>
      </c>
      <c r="L17" s="2">
        <f t="shared" ref="L17:L48" si="0">E17/($C17*$B$10)</f>
        <v>6.247680834675845E-2</v>
      </c>
      <c r="M17" s="2">
        <f t="shared" ref="M17:M58" si="1">-F17/($C17*$B$10)</f>
        <v>8.3302411129011267E-2</v>
      </c>
      <c r="N17" s="2">
        <f t="shared" ref="N17:N48" si="2">G17/($C17*$B$10)</f>
        <v>-3.1238404173379225E-2</v>
      </c>
      <c r="O17" s="2">
        <f t="shared" ref="O17:O48" si="3">H17/($C17*$B$10*$B$9)</f>
        <v>8.4635408513170127E-2</v>
      </c>
      <c r="P17" s="2">
        <f t="shared" ref="P17:P48" si="4">I17/($C17*$B$10*$B$9)</f>
        <v>0.13753253883390146</v>
      </c>
      <c r="Q17" s="2">
        <f t="shared" ref="Q17:Q48" si="5">J17/($C17*$B$10*$B$9)</f>
        <v>0.70882154629779981</v>
      </c>
      <c r="R17" s="2">
        <f>-F17/E17</f>
        <v>1.3333333333333333</v>
      </c>
    </row>
    <row r="18" spans="1:18">
      <c r="A18" t="str">
        <f>'raw data'!A16</f>
        <v>2014/06/29;12:50:13</v>
      </c>
      <c r="B18" s="6">
        <f>'raw data'!B16</f>
        <v>25.5</v>
      </c>
      <c r="C18" s="6">
        <f>'raw data'!C16*$K$2</f>
        <v>12.205361</v>
      </c>
      <c r="D18" s="4">
        <f>'raw data'!D16</f>
        <v>4.57</v>
      </c>
      <c r="E18" s="7">
        <f>'raw data'!E16*$K$3</f>
        <v>0.2668932</v>
      </c>
      <c r="F18" s="7">
        <f>'raw data'!F16*$K$3</f>
        <v>0</v>
      </c>
      <c r="G18" s="7">
        <f>'raw data'!G16*$K$3</f>
        <v>-8.8964399999999999E-2</v>
      </c>
      <c r="H18" s="7">
        <f>'raw data'!H16*$K$4</f>
        <v>0.23048940000000001</v>
      </c>
      <c r="I18" s="7">
        <f>'raw data'!I16*$K$4</f>
        <v>-8.1349199999999997E-2</v>
      </c>
      <c r="J18" s="7">
        <f>'raw data'!J16*$K$4</f>
        <v>1.9659389999999999</v>
      </c>
      <c r="K18" s="6">
        <f>'raw data'!K16</f>
        <v>-6.12</v>
      </c>
      <c r="L18" s="2">
        <f t="shared" si="0"/>
        <v>6.247680834675845E-2</v>
      </c>
      <c r="M18" s="2">
        <f t="shared" si="1"/>
        <v>0</v>
      </c>
      <c r="N18" s="2">
        <f t="shared" si="2"/>
        <v>-2.0825602782252817E-2</v>
      </c>
      <c r="O18" s="2">
        <f t="shared" si="3"/>
        <v>0.1798502430904865</v>
      </c>
      <c r="P18" s="2">
        <f t="shared" si="4"/>
        <v>-6.3476556384877592E-2</v>
      </c>
      <c r="Q18" s="2">
        <f t="shared" si="5"/>
        <v>1.5340167793012083</v>
      </c>
      <c r="R18" s="2">
        <f t="shared" ref="R18:R71" si="6">-F18/E18</f>
        <v>0</v>
      </c>
    </row>
    <row r="19" spans="1:18">
      <c r="A19" t="str">
        <f>'raw data'!A17</f>
        <v>2014/06/29;12:50:28</v>
      </c>
      <c r="B19" s="6">
        <f>'raw data'!B17</f>
        <v>25.51</v>
      </c>
      <c r="C19" s="6">
        <f>'raw data'!C17*$K$2</f>
        <v>12.205361</v>
      </c>
      <c r="D19" s="4">
        <f>'raw data'!D17</f>
        <v>4.57</v>
      </c>
      <c r="E19" s="7">
        <f>'raw data'!E17*$K$3</f>
        <v>0.31137540000000002</v>
      </c>
      <c r="F19" s="7">
        <f>'raw data'!F17*$K$3</f>
        <v>4.44822E-2</v>
      </c>
      <c r="G19" s="7">
        <f>'raw data'!G17*$K$3</f>
        <v>-8.8964399999999999E-2</v>
      </c>
      <c r="H19" s="7">
        <f>'raw data'!H17*$K$4</f>
        <v>0.2576058</v>
      </c>
      <c r="I19" s="7">
        <f>'raw data'!I17*$K$4</f>
        <v>0.10846560000000001</v>
      </c>
      <c r="J19" s="7">
        <f>'raw data'!J17*$K$4</f>
        <v>2.0201718</v>
      </c>
      <c r="K19" s="6">
        <f>'raw data'!K17</f>
        <v>-8.2200000000000006</v>
      </c>
      <c r="L19" s="2">
        <f t="shared" si="0"/>
        <v>7.2889609737884872E-2</v>
      </c>
      <c r="M19" s="2">
        <f t="shared" si="1"/>
        <v>-1.0412801391126408E-2</v>
      </c>
      <c r="N19" s="2">
        <f t="shared" si="2"/>
        <v>-2.0825602782252817E-2</v>
      </c>
      <c r="O19" s="2">
        <f t="shared" si="3"/>
        <v>0.20100909521877902</v>
      </c>
      <c r="P19" s="2">
        <f t="shared" si="4"/>
        <v>8.4635408513170127E-2</v>
      </c>
      <c r="Q19" s="2">
        <f t="shared" si="5"/>
        <v>1.5763344835577935</v>
      </c>
      <c r="R19" s="2">
        <f t="shared" si="6"/>
        <v>-0.14285714285714285</v>
      </c>
    </row>
    <row r="20" spans="1:18">
      <c r="A20" t="str">
        <f>'raw data'!A18</f>
        <v>2014/06/29;12:50:43</v>
      </c>
      <c r="B20" s="6">
        <f>'raw data'!B18</f>
        <v>25.51</v>
      </c>
      <c r="C20" s="6">
        <f>'raw data'!C18*$K$2</f>
        <v>12.205361</v>
      </c>
      <c r="D20" s="4">
        <f>'raw data'!D18</f>
        <v>4.57</v>
      </c>
      <c r="E20" s="7">
        <f>'raw data'!E18*$K$3</f>
        <v>0.31137540000000002</v>
      </c>
      <c r="F20" s="7">
        <f>'raw data'!F18*$K$3</f>
        <v>0.22241100000000003</v>
      </c>
      <c r="G20" s="7">
        <f>'raw data'!G18*$K$3</f>
        <v>-0.31137540000000002</v>
      </c>
      <c r="H20" s="7">
        <f>'raw data'!H18*$K$4</f>
        <v>0.23048940000000001</v>
      </c>
      <c r="I20" s="7">
        <f>'raw data'!I18*$K$4</f>
        <v>0.2440476</v>
      </c>
      <c r="J20" s="7">
        <f>'raw data'!J18*$K$4</f>
        <v>2.1286374000000001</v>
      </c>
      <c r="K20" s="6">
        <f>'raw data'!K18</f>
        <v>-8.44</v>
      </c>
      <c r="L20" s="2">
        <f t="shared" si="0"/>
        <v>7.2889609737884872E-2</v>
      </c>
      <c r="M20" s="2">
        <f t="shared" si="1"/>
        <v>-5.2064006955632049E-2</v>
      </c>
      <c r="N20" s="2">
        <f t="shared" si="2"/>
        <v>-7.2889609737884872E-2</v>
      </c>
      <c r="O20" s="2">
        <f t="shared" si="3"/>
        <v>0.1798502430904865</v>
      </c>
      <c r="P20" s="2">
        <f t="shared" si="4"/>
        <v>0.19042966915463277</v>
      </c>
      <c r="Q20" s="2">
        <f t="shared" si="5"/>
        <v>1.6609698920709637</v>
      </c>
      <c r="R20" s="2">
        <f t="shared" si="6"/>
        <v>-0.7142857142857143</v>
      </c>
    </row>
    <row r="21" spans="1:18">
      <c r="A21" t="str">
        <f>'raw data'!A19</f>
        <v>2014/06/29;12:50:59</v>
      </c>
      <c r="B21" s="6">
        <f>'raw data'!B19</f>
        <v>25.5</v>
      </c>
      <c r="C21" s="6">
        <f>'raw data'!C19*$K$2</f>
        <v>12.205361</v>
      </c>
      <c r="D21" s="4">
        <f>'raw data'!D19</f>
        <v>4.57</v>
      </c>
      <c r="E21" s="7">
        <f>'raw data'!E19*$K$3</f>
        <v>0.3558576</v>
      </c>
      <c r="F21" s="7">
        <f>'raw data'!F19*$K$3</f>
        <v>0.93412620000000002</v>
      </c>
      <c r="G21" s="7">
        <f>'raw data'!G19*$K$3</f>
        <v>-8.8964399999999999E-2</v>
      </c>
      <c r="H21" s="7">
        <f>'raw data'!H19*$K$4</f>
        <v>0.31183860000000002</v>
      </c>
      <c r="I21" s="7">
        <f>'raw data'!I19*$K$4</f>
        <v>0.18981480000000003</v>
      </c>
      <c r="J21" s="7">
        <f>'raw data'!J19*$K$4</f>
        <v>2.2371029999999998</v>
      </c>
      <c r="K21" s="6">
        <f>'raw data'!K19</f>
        <v>-15.9</v>
      </c>
      <c r="L21" s="2">
        <f t="shared" si="0"/>
        <v>8.3302411129011267E-2</v>
      </c>
      <c r="M21" s="2">
        <f t="shared" si="1"/>
        <v>-0.2186688292136546</v>
      </c>
      <c r="N21" s="2">
        <f t="shared" si="2"/>
        <v>-2.0825602782252817E-2</v>
      </c>
      <c r="O21" s="2">
        <f t="shared" si="3"/>
        <v>0.24332679947536409</v>
      </c>
      <c r="P21" s="2">
        <f t="shared" si="4"/>
        <v>0.14811196489804773</v>
      </c>
      <c r="Q21" s="2">
        <f t="shared" si="5"/>
        <v>1.7456053005841334</v>
      </c>
      <c r="R21" s="2">
        <f t="shared" si="6"/>
        <v>-2.625</v>
      </c>
    </row>
    <row r="22" spans="1:18">
      <c r="A22" t="str">
        <f>'raw data'!A20</f>
        <v>2014/06/29;12:51:15</v>
      </c>
      <c r="B22" s="6">
        <f>'raw data'!B20</f>
        <v>25.54</v>
      </c>
      <c r="C22" s="6">
        <f>'raw data'!C20*$K$2</f>
        <v>11.956272</v>
      </c>
      <c r="D22" s="4">
        <f>'raw data'!D20</f>
        <v>4.57</v>
      </c>
      <c r="E22" s="7">
        <f>'raw data'!E20*$K$3</f>
        <v>0.40033979999999997</v>
      </c>
      <c r="F22" s="7">
        <f>'raw data'!F20*$K$3</f>
        <v>-0.3558576</v>
      </c>
      <c r="G22" s="7">
        <f>'raw data'!G20*$K$3</f>
        <v>-4.44822E-2</v>
      </c>
      <c r="H22" s="7">
        <f>'raw data'!H20*$K$4</f>
        <v>0.13558200000000001</v>
      </c>
      <c r="I22" s="7">
        <f>'raw data'!I20*$K$4</f>
        <v>2.7116400000000002E-2</v>
      </c>
      <c r="J22" s="7">
        <f>'raw data'!J20*$K$4</f>
        <v>2.3184521999999999</v>
      </c>
      <c r="K22" s="6">
        <f>'raw data'!K20</f>
        <v>-0.55000000000000004</v>
      </c>
      <c r="L22" s="2">
        <f t="shared" si="0"/>
        <v>9.5667612780973854E-2</v>
      </c>
      <c r="M22" s="2">
        <f t="shared" si="1"/>
        <v>8.5037878027532321E-2</v>
      </c>
      <c r="N22" s="2">
        <f t="shared" si="2"/>
        <v>-1.062973475344154E-2</v>
      </c>
      <c r="O22" s="2">
        <f t="shared" si="3"/>
        <v>0.10799830773815977</v>
      </c>
      <c r="P22" s="2">
        <f t="shared" si="4"/>
        <v>2.1599661547631953E-2</v>
      </c>
      <c r="Q22" s="2">
        <f t="shared" si="5"/>
        <v>1.8467710623225317</v>
      </c>
      <c r="R22" s="2">
        <f t="shared" si="6"/>
        <v>0.88888888888888895</v>
      </c>
    </row>
    <row r="23" spans="1:18">
      <c r="A23" t="str">
        <f>'raw data'!A21</f>
        <v>2014/06/29;12:51:21</v>
      </c>
      <c r="B23" s="6">
        <f>'raw data'!B21</f>
        <v>25.54</v>
      </c>
      <c r="C23" s="6">
        <f>'raw data'!C21*$K$2</f>
        <v>11.956272</v>
      </c>
      <c r="D23" s="4">
        <f>'raw data'!D21</f>
        <v>4.57</v>
      </c>
      <c r="E23" s="7">
        <f>'raw data'!E21*$K$3</f>
        <v>0.3558576</v>
      </c>
      <c r="F23" s="7">
        <f>'raw data'!F21*$K$3</f>
        <v>-0.40033979999999997</v>
      </c>
      <c r="G23" s="7">
        <f>'raw data'!G21*$K$3</f>
        <v>-4.44822E-2</v>
      </c>
      <c r="H23" s="7">
        <f>'raw data'!H21*$K$4</f>
        <v>0.1220238</v>
      </c>
      <c r="I23" s="7">
        <f>'raw data'!I21*$K$4</f>
        <v>0.203373</v>
      </c>
      <c r="J23" s="7">
        <f>'raw data'!J21*$K$4</f>
        <v>1.7218914000000001</v>
      </c>
      <c r="K23" s="6">
        <f>'raw data'!K21</f>
        <v>1.25</v>
      </c>
      <c r="L23" s="2">
        <f t="shared" si="0"/>
        <v>8.5037878027532321E-2</v>
      </c>
      <c r="M23" s="2">
        <f t="shared" si="1"/>
        <v>9.5667612780973854E-2</v>
      </c>
      <c r="N23" s="2">
        <f t="shared" si="2"/>
        <v>-1.062973475344154E-2</v>
      </c>
      <c r="O23" s="2">
        <f t="shared" si="3"/>
        <v>9.7198476964343777E-2</v>
      </c>
      <c r="P23" s="2">
        <f t="shared" si="4"/>
        <v>0.16199746160723963</v>
      </c>
      <c r="Q23" s="2">
        <f t="shared" si="5"/>
        <v>1.371578508274629</v>
      </c>
      <c r="R23" s="2">
        <f t="shared" si="6"/>
        <v>1.125</v>
      </c>
    </row>
    <row r="24" spans="1:18">
      <c r="A24" t="str">
        <f>'raw data'!A22</f>
        <v>2014/06/29;12:51:28</v>
      </c>
      <c r="B24" s="6">
        <f>'raw data'!B22</f>
        <v>25.53</v>
      </c>
      <c r="C24" s="6">
        <f>'raw data'!C22*$K$2</f>
        <v>11.956272</v>
      </c>
      <c r="D24" s="4">
        <f>'raw data'!D22</f>
        <v>4.57</v>
      </c>
      <c r="E24" s="7">
        <f>'raw data'!E22*$K$3</f>
        <v>0.31137540000000002</v>
      </c>
      <c r="F24" s="7">
        <f>'raw data'!F22*$K$3</f>
        <v>-0.44482200000000005</v>
      </c>
      <c r="G24" s="7">
        <f>'raw data'!G22*$K$3</f>
        <v>-0.1334466</v>
      </c>
      <c r="H24" s="7">
        <f>'raw data'!H22*$K$4</f>
        <v>1.3558200000000001E-2</v>
      </c>
      <c r="I24" s="7">
        <f>'raw data'!I22*$K$4</f>
        <v>-1.3558200000000001E-2</v>
      </c>
      <c r="J24" s="7">
        <f>'raw data'!J22*$K$4</f>
        <v>1.4100528000000001</v>
      </c>
      <c r="K24" s="6">
        <f>'raw data'!K22</f>
        <v>4.8499999999999996</v>
      </c>
      <c r="L24" s="2">
        <f t="shared" si="0"/>
        <v>7.4408143274090788E-2</v>
      </c>
      <c r="M24" s="2">
        <f t="shared" si="1"/>
        <v>0.10629734753441542</v>
      </c>
      <c r="N24" s="2">
        <f t="shared" si="2"/>
        <v>-3.188920426032462E-2</v>
      </c>
      <c r="O24" s="2">
        <f t="shared" si="3"/>
        <v>1.0799830773815976E-2</v>
      </c>
      <c r="P24" s="2">
        <f t="shared" si="4"/>
        <v>-1.0799830773815976E-2</v>
      </c>
      <c r="Q24" s="2">
        <f t="shared" si="5"/>
        <v>1.1231824004768616</v>
      </c>
      <c r="R24" s="2">
        <f t="shared" si="6"/>
        <v>1.4285714285714286</v>
      </c>
    </row>
    <row r="25" spans="1:18">
      <c r="A25" t="str">
        <f>'raw data'!A23</f>
        <v>2014/06/29;12:51:36</v>
      </c>
      <c r="B25" s="6">
        <f>'raw data'!B23</f>
        <v>25.51</v>
      </c>
      <c r="C25" s="6">
        <f>'raw data'!C23*$K$2</f>
        <v>11.956272</v>
      </c>
      <c r="D25" s="4">
        <f>'raw data'!D23</f>
        <v>4.57</v>
      </c>
      <c r="E25" s="7">
        <f>'raw data'!E23*$K$3</f>
        <v>0.31137540000000002</v>
      </c>
      <c r="F25" s="7">
        <f>'raw data'!F23*$K$3</f>
        <v>-0.80067959999999994</v>
      </c>
      <c r="G25" s="7">
        <f>'raw data'!G23*$K$3</f>
        <v>-0.1779288</v>
      </c>
      <c r="H25" s="7">
        <f>'raw data'!H23*$K$4</f>
        <v>-2.7116400000000002E-2</v>
      </c>
      <c r="I25" s="7">
        <f>'raw data'!I23*$K$4</f>
        <v>0.54232800000000003</v>
      </c>
      <c r="J25" s="7">
        <f>'raw data'!J23*$K$4</f>
        <v>0.79993380000000003</v>
      </c>
      <c r="K25" s="6">
        <f>'raw data'!K23</f>
        <v>6.86</v>
      </c>
      <c r="L25" s="2">
        <f t="shared" si="0"/>
        <v>7.4408143274090788E-2</v>
      </c>
      <c r="M25" s="2">
        <f t="shared" si="1"/>
        <v>0.19133522556194771</v>
      </c>
      <c r="N25" s="2">
        <f t="shared" si="2"/>
        <v>-4.251893901376616E-2</v>
      </c>
      <c r="O25" s="2">
        <f t="shared" si="3"/>
        <v>-2.1599661547631953E-2</v>
      </c>
      <c r="P25" s="2">
        <f t="shared" si="4"/>
        <v>0.43199323095263908</v>
      </c>
      <c r="Q25" s="2">
        <f t="shared" si="5"/>
        <v>0.63719001565514255</v>
      </c>
      <c r="R25" s="2">
        <f t="shared" si="6"/>
        <v>2.5714285714285712</v>
      </c>
    </row>
    <row r="26" spans="1:18">
      <c r="A26" t="str">
        <f>'raw data'!A24</f>
        <v>2014/06/29;12:51:43</v>
      </c>
      <c r="B26" s="6">
        <f>'raw data'!B24</f>
        <v>25.53</v>
      </c>
      <c r="C26" s="6">
        <f>'raw data'!C24*$K$2</f>
        <v>12.205361</v>
      </c>
      <c r="D26" s="4">
        <f>'raw data'!D24</f>
        <v>4.57</v>
      </c>
      <c r="E26" s="7">
        <f>'raw data'!E24*$K$3</f>
        <v>0.31137540000000002</v>
      </c>
      <c r="F26" s="7">
        <f>'raw data'!F24*$K$3</f>
        <v>-1.7792880000000002</v>
      </c>
      <c r="G26" s="7">
        <f>'raw data'!G24*$K$3</f>
        <v>-8.8964399999999999E-2</v>
      </c>
      <c r="H26" s="7">
        <f>'raw data'!H24*$K$4</f>
        <v>-1.1660052000000001</v>
      </c>
      <c r="I26" s="7">
        <f>'raw data'!I24*$K$4</f>
        <v>-1.4914020000000001</v>
      </c>
      <c r="J26" s="7">
        <f>'raw data'!J24*$K$4</f>
        <v>-3.2132934000000004</v>
      </c>
      <c r="K26" s="6">
        <f>'raw data'!K24</f>
        <v>14.5</v>
      </c>
      <c r="L26" s="2">
        <f t="shared" si="0"/>
        <v>7.2889609737884872E-2</v>
      </c>
      <c r="M26" s="2">
        <f t="shared" si="1"/>
        <v>0.41651205564505639</v>
      </c>
      <c r="N26" s="2">
        <f t="shared" si="2"/>
        <v>-2.0825602782252817E-2</v>
      </c>
      <c r="O26" s="2">
        <f t="shared" si="3"/>
        <v>-0.90983064151657878</v>
      </c>
      <c r="P26" s="2">
        <f t="shared" si="4"/>
        <v>-1.1637368670560893</v>
      </c>
      <c r="Q26" s="2">
        <f t="shared" si="5"/>
        <v>-2.507323977202665</v>
      </c>
      <c r="R26" s="2">
        <f t="shared" si="6"/>
        <v>5.7142857142857144</v>
      </c>
    </row>
    <row r="27" spans="1:18">
      <c r="A27" t="str">
        <f>'raw data'!A25</f>
        <v>2014/06/29;12:51:50</v>
      </c>
      <c r="B27" s="6">
        <f>'raw data'!B25</f>
        <v>25.51</v>
      </c>
      <c r="C27" s="6">
        <f>'raw data'!C25*$K$2</f>
        <v>12.205361</v>
      </c>
      <c r="D27" s="4">
        <f>'raw data'!D25</f>
        <v>4.57</v>
      </c>
      <c r="E27" s="7">
        <f>'raw data'!E25*$K$3</f>
        <v>0.84516180000000007</v>
      </c>
      <c r="F27" s="7">
        <f>'raw data'!F25*$K$3</f>
        <v>-3.0692717999999997</v>
      </c>
      <c r="G27" s="7">
        <f>'raw data'!G25*$K$3</f>
        <v>-0.44482200000000005</v>
      </c>
      <c r="H27" s="7">
        <f>'raw data'!H25*$K$4</f>
        <v>-1.6405422000000001</v>
      </c>
      <c r="I27" s="7">
        <f>'raw data'!I25*$K$4</f>
        <v>1.3558200000000001E-2</v>
      </c>
      <c r="J27" s="7">
        <f>'raw data'!J25*$K$4</f>
        <v>-3.5386902</v>
      </c>
      <c r="K27" s="6">
        <f>'raw data'!K25</f>
        <v>19.989999999999998</v>
      </c>
      <c r="L27" s="2">
        <f t="shared" si="0"/>
        <v>0.19784322643140179</v>
      </c>
      <c r="M27" s="2">
        <f t="shared" si="1"/>
        <v>0.71848329598772209</v>
      </c>
      <c r="N27" s="2">
        <f t="shared" si="2"/>
        <v>-0.1041280139112641</v>
      </c>
      <c r="O27" s="2">
        <f t="shared" si="3"/>
        <v>-1.2801105537616981</v>
      </c>
      <c r="P27" s="2">
        <f t="shared" si="4"/>
        <v>1.0579426064146266E-2</v>
      </c>
      <c r="Q27" s="2">
        <f t="shared" si="5"/>
        <v>-2.7612302027421749</v>
      </c>
      <c r="R27" s="2">
        <f t="shared" si="6"/>
        <v>3.6315789473684204</v>
      </c>
    </row>
    <row r="28" spans="1:18">
      <c r="A28" t="str">
        <f>'raw data'!A26</f>
        <v>2014/06/29;12:51:58</v>
      </c>
      <c r="B28" s="6">
        <f>'raw data'!B26</f>
        <v>25.51</v>
      </c>
      <c r="C28" s="6">
        <f>'raw data'!C26*$K$2</f>
        <v>12.205361</v>
      </c>
      <c r="D28" s="4">
        <f>'raw data'!D26</f>
        <v>4.57</v>
      </c>
      <c r="E28" s="7">
        <f>'raw data'!E26*$K$3</f>
        <v>0.84516180000000007</v>
      </c>
      <c r="F28" s="7">
        <f>'raw data'!F26*$K$3</f>
        <v>-3.6030582000000004</v>
      </c>
      <c r="G28" s="7">
        <f>'raw data'!G26*$K$3</f>
        <v>-0.48930420000000002</v>
      </c>
      <c r="H28" s="7">
        <f>'raw data'!H26*$K$4</f>
        <v>-1.7218914000000001</v>
      </c>
      <c r="I28" s="7">
        <f>'raw data'!I26*$K$4</f>
        <v>2.5353834000000002</v>
      </c>
      <c r="J28" s="7">
        <f>'raw data'!J26*$K$4</f>
        <v>-4.8945102</v>
      </c>
      <c r="K28" s="6">
        <f>'raw data'!K26</f>
        <v>22.89</v>
      </c>
      <c r="L28" s="2">
        <f t="shared" si="0"/>
        <v>0.19784322643140179</v>
      </c>
      <c r="M28" s="2">
        <f t="shared" si="1"/>
        <v>0.84343691268123921</v>
      </c>
      <c r="N28" s="2">
        <f t="shared" si="2"/>
        <v>-0.11454081530239051</v>
      </c>
      <c r="O28" s="2">
        <f t="shared" si="3"/>
        <v>-1.3435871101465757</v>
      </c>
      <c r="P28" s="2">
        <f t="shared" si="4"/>
        <v>1.9783526739953516</v>
      </c>
      <c r="Q28" s="2">
        <f t="shared" si="5"/>
        <v>-3.8191728091568016</v>
      </c>
      <c r="R28" s="2">
        <f t="shared" si="6"/>
        <v>4.2631578947368425</v>
      </c>
    </row>
    <row r="29" spans="1:18">
      <c r="A29" t="str">
        <f>'raw data'!A27</f>
        <v>2014/06/29;12:52:05</v>
      </c>
      <c r="B29" s="6">
        <f>'raw data'!B27</f>
        <v>25.53</v>
      </c>
      <c r="C29" s="6">
        <f>'raw data'!C27*$K$2</f>
        <v>12.205361</v>
      </c>
      <c r="D29" s="4">
        <f>'raw data'!D27</f>
        <v>4.57</v>
      </c>
      <c r="E29" s="7">
        <f>'raw data'!E27*$K$3</f>
        <v>1.0230906</v>
      </c>
      <c r="F29" s="7">
        <f>'raw data'!F27*$K$3</f>
        <v>-4.4927022000000001</v>
      </c>
      <c r="G29" s="7">
        <f>'raw data'!G27*$K$3</f>
        <v>-0.44482200000000005</v>
      </c>
      <c r="H29" s="7">
        <f>'raw data'!H27*$K$4</f>
        <v>-2.2777775999999998</v>
      </c>
      <c r="I29" s="7">
        <f>'raw data'!I27*$K$4</f>
        <v>0.33895500000000001</v>
      </c>
      <c r="J29" s="7">
        <f>'raw data'!J27*$K$4</f>
        <v>-5.1385578000000001</v>
      </c>
      <c r="K29" s="6">
        <f>'raw data'!K27</f>
        <v>26.63</v>
      </c>
      <c r="L29" s="2">
        <f t="shared" si="0"/>
        <v>0.23949443199590739</v>
      </c>
      <c r="M29" s="2">
        <f t="shared" si="1"/>
        <v>1.0516929405037674</v>
      </c>
      <c r="N29" s="2">
        <f t="shared" si="2"/>
        <v>-0.1041280139112641</v>
      </c>
      <c r="O29" s="2">
        <f t="shared" si="3"/>
        <v>-1.7773435787765723</v>
      </c>
      <c r="P29" s="2">
        <f t="shared" si="4"/>
        <v>0.26448565160365661</v>
      </c>
      <c r="Q29" s="2">
        <f t="shared" si="5"/>
        <v>-4.0096024783114341</v>
      </c>
      <c r="R29" s="2">
        <f t="shared" si="6"/>
        <v>4.3913043478260869</v>
      </c>
    </row>
    <row r="30" spans="1:18">
      <c r="A30" t="str">
        <f>'raw data'!A28</f>
        <v>2014/06/29;12:52:12</v>
      </c>
      <c r="B30" s="6">
        <f>'raw data'!B28</f>
        <v>25.54</v>
      </c>
      <c r="C30" s="6">
        <f>'raw data'!C28*$K$2</f>
        <v>12.205361</v>
      </c>
      <c r="D30" s="4">
        <f>'raw data'!D28</f>
        <v>4.57</v>
      </c>
      <c r="E30" s="7">
        <f>'raw data'!E28*$K$3</f>
        <v>1.7348058000000002</v>
      </c>
      <c r="F30" s="7">
        <f>'raw data'!F28*$K$3</f>
        <v>-4.6261488000000002</v>
      </c>
      <c r="G30" s="7">
        <f>'raw data'!G28*$K$3</f>
        <v>-0.53378639999999999</v>
      </c>
      <c r="H30" s="7">
        <f>'raw data'!H28*$K$4</f>
        <v>-2.6031743999999999</v>
      </c>
      <c r="I30" s="7">
        <f>'raw data'!I28*$K$4</f>
        <v>2.7116400000000002E-2</v>
      </c>
      <c r="J30" s="7">
        <f>'raw data'!J28*$K$4</f>
        <v>-6.1825391999999999</v>
      </c>
      <c r="K30" s="6">
        <f>'raw data'!K28</f>
        <v>29.83</v>
      </c>
      <c r="L30" s="2">
        <f t="shared" si="0"/>
        <v>0.40609925425393001</v>
      </c>
      <c r="M30" s="2">
        <f t="shared" si="1"/>
        <v>1.0829313446771465</v>
      </c>
      <c r="N30" s="2">
        <f t="shared" si="2"/>
        <v>-0.1249536166935169</v>
      </c>
      <c r="O30" s="2">
        <f t="shared" si="3"/>
        <v>-2.0312498043160829</v>
      </c>
      <c r="P30" s="2">
        <f t="shared" si="4"/>
        <v>2.1158852128292532E-2</v>
      </c>
      <c r="Q30" s="2">
        <f t="shared" si="5"/>
        <v>-4.824218285250697</v>
      </c>
      <c r="R30" s="2">
        <f t="shared" si="6"/>
        <v>2.6666666666666665</v>
      </c>
    </row>
    <row r="31" spans="1:18">
      <c r="A31" t="str">
        <f>'raw data'!A29</f>
        <v>2014/06/29;12:52:19</v>
      </c>
      <c r="B31" s="6">
        <f>'raw data'!B29</f>
        <v>25.53</v>
      </c>
      <c r="C31" s="6">
        <f>'raw data'!C29*$K$2</f>
        <v>12.205361</v>
      </c>
      <c r="D31" s="4">
        <f>'raw data'!D29</f>
        <v>4.57</v>
      </c>
      <c r="E31" s="7">
        <f>'raw data'!E29*$K$3</f>
        <v>2.3130744000000001</v>
      </c>
      <c r="F31" s="7">
        <f>'raw data'!F29*$K$3</f>
        <v>-5.6937215999999999</v>
      </c>
      <c r="G31" s="7">
        <f>'raw data'!G29*$K$3</f>
        <v>-0.48930420000000002</v>
      </c>
      <c r="H31" s="7">
        <f>'raw data'!H29*$K$4</f>
        <v>-2.8336638000000001</v>
      </c>
      <c r="I31" s="7">
        <f>'raw data'!I29*$K$4</f>
        <v>-6.7791000000000004E-2</v>
      </c>
      <c r="J31" s="7">
        <f>'raw data'!J29*$K$4</f>
        <v>-5.6808858000000004</v>
      </c>
      <c r="K31" s="6">
        <f>'raw data'!K29</f>
        <v>34.4</v>
      </c>
      <c r="L31" s="2">
        <f t="shared" si="0"/>
        <v>0.54146567233857323</v>
      </c>
      <c r="M31" s="2">
        <f t="shared" si="1"/>
        <v>1.3328385780641803</v>
      </c>
      <c r="N31" s="2">
        <f t="shared" si="2"/>
        <v>-0.11454081530239051</v>
      </c>
      <c r="O31" s="2">
        <f t="shared" si="3"/>
        <v>-2.2111000474065694</v>
      </c>
      <c r="P31" s="2">
        <f t="shared" si="4"/>
        <v>-5.2897130320731324E-2</v>
      </c>
      <c r="Q31" s="2">
        <f t="shared" si="5"/>
        <v>-4.4327795208772853</v>
      </c>
      <c r="R31" s="2">
        <f t="shared" si="6"/>
        <v>2.4615384615384612</v>
      </c>
    </row>
    <row r="32" spans="1:18">
      <c r="A32" t="str">
        <f>'raw data'!A30</f>
        <v>2014/06/29;12:52:26</v>
      </c>
      <c r="B32" s="6">
        <f>'raw data'!B30</f>
        <v>25.53</v>
      </c>
      <c r="C32" s="6">
        <f>'raw data'!C30*$K$2</f>
        <v>12.205361</v>
      </c>
      <c r="D32" s="4">
        <f>'raw data'!D30</f>
        <v>4.57</v>
      </c>
      <c r="E32" s="7">
        <f>'raw data'!E30*$K$3</f>
        <v>2.3575566000000001</v>
      </c>
      <c r="F32" s="7">
        <f>'raw data'!F30*$K$3</f>
        <v>-5.5602749999999999</v>
      </c>
      <c r="G32" s="7">
        <f>'raw data'!G30*$K$3</f>
        <v>-0.44482200000000005</v>
      </c>
      <c r="H32" s="7">
        <f>'raw data'!H30*$K$4</f>
        <v>-3.0370368000000005</v>
      </c>
      <c r="I32" s="7">
        <f>'raw data'!I30*$K$4</f>
        <v>0.2982804</v>
      </c>
      <c r="J32" s="7">
        <f>'raw data'!J30*$K$4</f>
        <v>-5.7080022000000001</v>
      </c>
      <c r="K32" s="6">
        <f>'raw data'!K30</f>
        <v>35.520000000000003</v>
      </c>
      <c r="L32" s="2">
        <f t="shared" si="0"/>
        <v>0.55187847372969967</v>
      </c>
      <c r="M32" s="2">
        <f t="shared" si="1"/>
        <v>1.3016001738908012</v>
      </c>
      <c r="N32" s="2">
        <f t="shared" si="2"/>
        <v>-0.1041280139112641</v>
      </c>
      <c r="O32" s="2">
        <f t="shared" si="3"/>
        <v>-2.3697914383687637</v>
      </c>
      <c r="P32" s="2">
        <f t="shared" si="4"/>
        <v>0.23274737341121782</v>
      </c>
      <c r="Q32" s="2">
        <f t="shared" si="5"/>
        <v>-4.4539383730055775</v>
      </c>
      <c r="R32" s="2">
        <f t="shared" si="6"/>
        <v>2.3584905660377355</v>
      </c>
    </row>
    <row r="33" spans="1:18">
      <c r="A33" t="str">
        <f>'raw data'!A31</f>
        <v>2014/06/29;12:55:16</v>
      </c>
      <c r="B33" s="6">
        <f>'raw data'!B31</f>
        <v>25.55</v>
      </c>
      <c r="C33" s="6">
        <f>'raw data'!C31*$K$2</f>
        <v>11.956272</v>
      </c>
      <c r="D33" s="4">
        <f>'raw data'!D31</f>
        <v>4.57</v>
      </c>
      <c r="E33" s="7">
        <f>'raw data'!E31*$K$3</f>
        <v>0.53378639999999999</v>
      </c>
      <c r="F33" s="7">
        <f>'raw data'!F31*$K$3</f>
        <v>1.5123948</v>
      </c>
      <c r="G33" s="7">
        <f>'raw data'!G31*$K$3</f>
        <v>-0.80067959999999994</v>
      </c>
      <c r="H33" s="7">
        <f>'raw data'!H31*$K$4</f>
        <v>-0.16269839999999999</v>
      </c>
      <c r="I33" s="7">
        <f>'raw data'!I31*$K$4</f>
        <v>1.1660052000000001</v>
      </c>
      <c r="J33" s="7">
        <f>'raw data'!J31*$K$4</f>
        <v>2.7929892000000001</v>
      </c>
      <c r="K33" s="6">
        <f>'raw data'!K31</f>
        <v>-15.91</v>
      </c>
      <c r="L33" s="2">
        <f t="shared" si="0"/>
        <v>0.12755681704129848</v>
      </c>
      <c r="M33" s="2">
        <f t="shared" si="1"/>
        <v>-0.36141098161701241</v>
      </c>
      <c r="N33" s="2">
        <f t="shared" si="2"/>
        <v>-0.19133522556194771</v>
      </c>
      <c r="O33" s="2">
        <f t="shared" si="3"/>
        <v>-0.1295979692857917</v>
      </c>
      <c r="P33" s="2">
        <f t="shared" si="4"/>
        <v>0.92878544654817397</v>
      </c>
      <c r="Q33" s="2">
        <f t="shared" si="5"/>
        <v>2.2247651394060912</v>
      </c>
      <c r="R33" s="2">
        <f t="shared" si="6"/>
        <v>-2.8333333333333335</v>
      </c>
    </row>
    <row r="34" spans="1:18">
      <c r="A34" t="str">
        <f>'raw data'!A32</f>
        <v>2014/06/29;12:55:28</v>
      </c>
      <c r="B34" s="6">
        <f>'raw data'!B32</f>
        <v>25.56</v>
      </c>
      <c r="C34" s="6">
        <f>'raw data'!C32*$K$2</f>
        <v>11.956272</v>
      </c>
      <c r="D34" s="4">
        <f>'raw data'!D32</f>
        <v>4.57</v>
      </c>
      <c r="E34" s="7">
        <f>'raw data'!E32*$K$3</f>
        <v>0.48930420000000002</v>
      </c>
      <c r="F34" s="7">
        <f>'raw data'!F32*$K$3</f>
        <v>1.2010194000000001</v>
      </c>
      <c r="G34" s="7">
        <f>'raw data'!G32*$K$3</f>
        <v>-0.75619740000000002</v>
      </c>
      <c r="H34" s="7">
        <f>'raw data'!H32*$K$4</f>
        <v>-0.18981480000000003</v>
      </c>
      <c r="I34" s="7">
        <f>'raw data'!I32*$K$4</f>
        <v>9.4907400000000017E-2</v>
      </c>
      <c r="J34" s="7">
        <f>'raw data'!J32*$K$4</f>
        <v>2.7794309999999998</v>
      </c>
      <c r="K34" s="6">
        <f>'raw data'!K32</f>
        <v>-15.9</v>
      </c>
      <c r="L34" s="2">
        <f t="shared" si="0"/>
        <v>0.11692708228785695</v>
      </c>
      <c r="M34" s="2">
        <f t="shared" si="1"/>
        <v>-0.28700283834292162</v>
      </c>
      <c r="N34" s="2">
        <f t="shared" si="2"/>
        <v>-0.1807054908085062</v>
      </c>
      <c r="O34" s="2">
        <f t="shared" si="3"/>
        <v>-0.15119763083342369</v>
      </c>
      <c r="P34" s="2">
        <f t="shared" si="4"/>
        <v>7.5598815416711845E-2</v>
      </c>
      <c r="Q34" s="2">
        <f t="shared" si="5"/>
        <v>2.2139653086322748</v>
      </c>
      <c r="R34" s="2">
        <f t="shared" si="6"/>
        <v>-2.4545454545454546</v>
      </c>
    </row>
    <row r="35" spans="1:18">
      <c r="A35" t="str">
        <f>'raw data'!A33</f>
        <v>2014/06/29;12:55:41</v>
      </c>
      <c r="B35" s="6">
        <f>'raw data'!B33</f>
        <v>25.55</v>
      </c>
      <c r="C35" s="6">
        <f>'raw data'!C33*$K$2</f>
        <v>11.956272</v>
      </c>
      <c r="D35" s="4">
        <f>'raw data'!D33</f>
        <v>4.57</v>
      </c>
      <c r="E35" s="7">
        <f>'raw data'!E33*$K$3</f>
        <v>0.44482200000000005</v>
      </c>
      <c r="F35" s="7">
        <f>'raw data'!F33*$K$3</f>
        <v>0.8896440000000001</v>
      </c>
      <c r="G35" s="7">
        <f>'raw data'!G33*$K$3</f>
        <v>-0.80067959999999994</v>
      </c>
      <c r="H35" s="7">
        <f>'raw data'!H33*$K$4</f>
        <v>-0.2982804</v>
      </c>
      <c r="I35" s="7">
        <f>'raw data'!I33*$K$4</f>
        <v>0.35251320000000003</v>
      </c>
      <c r="J35" s="7">
        <f>'raw data'!J33*$K$4</f>
        <v>2.5760579999999997</v>
      </c>
      <c r="K35" s="6">
        <f>'raw data'!K33</f>
        <v>-14.24</v>
      </c>
      <c r="L35" s="2">
        <f t="shared" si="0"/>
        <v>0.10629734753441542</v>
      </c>
      <c r="M35" s="2">
        <f t="shared" si="1"/>
        <v>-0.21259469506883083</v>
      </c>
      <c r="N35" s="2">
        <f t="shared" si="2"/>
        <v>-0.19133522556194771</v>
      </c>
      <c r="O35" s="2">
        <f t="shared" si="3"/>
        <v>-0.23759627702395147</v>
      </c>
      <c r="P35" s="2">
        <f t="shared" si="4"/>
        <v>0.28079560011921539</v>
      </c>
      <c r="Q35" s="2">
        <f t="shared" si="5"/>
        <v>2.0519678470250353</v>
      </c>
      <c r="R35" s="2">
        <f t="shared" si="6"/>
        <v>-2</v>
      </c>
    </row>
    <row r="36" spans="1:18">
      <c r="A36" t="str">
        <f>'raw data'!A34</f>
        <v>2014/06/29;12:55:50</v>
      </c>
      <c r="B36" s="6">
        <f>'raw data'!B34</f>
        <v>25.55</v>
      </c>
      <c r="C36" s="6">
        <f>'raw data'!C34*$K$2</f>
        <v>11.956272</v>
      </c>
      <c r="D36" s="4">
        <f>'raw data'!D34</f>
        <v>4.57</v>
      </c>
      <c r="E36" s="7">
        <f>'raw data'!E34*$K$3</f>
        <v>0.40033979999999997</v>
      </c>
      <c r="F36" s="7">
        <f>'raw data'!F34*$K$3</f>
        <v>0.80067959999999994</v>
      </c>
      <c r="G36" s="7">
        <f>'raw data'!G34*$K$3</f>
        <v>-0.75619740000000002</v>
      </c>
      <c r="H36" s="7">
        <f>'raw data'!H34*$K$4</f>
        <v>-0.32539679999999999</v>
      </c>
      <c r="I36" s="7">
        <f>'raw data'!I34*$K$4</f>
        <v>-5.4232800000000005E-2</v>
      </c>
      <c r="J36" s="7">
        <f>'raw data'!J34*$K$4</f>
        <v>2.5624997999999999</v>
      </c>
      <c r="K36" s="6">
        <f>'raw data'!K34</f>
        <v>-13.16</v>
      </c>
      <c r="L36" s="2">
        <f t="shared" si="0"/>
        <v>9.5667612780973854E-2</v>
      </c>
      <c r="M36" s="2">
        <f t="shared" si="1"/>
        <v>-0.19133522556194771</v>
      </c>
      <c r="N36" s="2">
        <f t="shared" si="2"/>
        <v>-0.1807054908085062</v>
      </c>
      <c r="O36" s="2">
        <f t="shared" si="3"/>
        <v>-0.25919593857158341</v>
      </c>
      <c r="P36" s="2">
        <f t="shared" si="4"/>
        <v>-4.3199323095263906E-2</v>
      </c>
      <c r="Q36" s="2">
        <f t="shared" si="5"/>
        <v>2.0411680162512194</v>
      </c>
      <c r="R36" s="2">
        <f t="shared" si="6"/>
        <v>-2</v>
      </c>
    </row>
    <row r="37" spans="1:18">
      <c r="A37" t="str">
        <f>'raw data'!A35</f>
        <v>2014/06/29;12:55:59</v>
      </c>
      <c r="B37" s="6">
        <f>'raw data'!B35</f>
        <v>25.54</v>
      </c>
      <c r="C37" s="6">
        <f>'raw data'!C35*$K$2</f>
        <v>11.956272</v>
      </c>
      <c r="D37" s="4">
        <f>'raw data'!D35</f>
        <v>4.57</v>
      </c>
      <c r="E37" s="7">
        <f>'raw data'!E35*$K$3</f>
        <v>0.40033979999999997</v>
      </c>
      <c r="F37" s="7">
        <f>'raw data'!F35*$K$3</f>
        <v>0.57826860000000002</v>
      </c>
      <c r="G37" s="7">
        <f>'raw data'!G35*$K$3</f>
        <v>-0.75619740000000002</v>
      </c>
      <c r="H37" s="7">
        <f>'raw data'!H35*$K$4</f>
        <v>-0.31183860000000002</v>
      </c>
      <c r="I37" s="7">
        <f>'raw data'!I35*$K$4</f>
        <v>-8.1349199999999997E-2</v>
      </c>
      <c r="J37" s="7">
        <f>'raw data'!J35*$K$4</f>
        <v>2.508267</v>
      </c>
      <c r="K37" s="6">
        <f>'raw data'!K35</f>
        <v>-12.79</v>
      </c>
      <c r="L37" s="2">
        <f t="shared" si="0"/>
        <v>9.5667612780973854E-2</v>
      </c>
      <c r="M37" s="2">
        <f t="shared" si="1"/>
        <v>-0.13818655179474004</v>
      </c>
      <c r="N37" s="2">
        <f t="shared" si="2"/>
        <v>-0.1807054908085062</v>
      </c>
      <c r="O37" s="2">
        <f t="shared" si="3"/>
        <v>-0.24839610779776747</v>
      </c>
      <c r="P37" s="2">
        <f t="shared" si="4"/>
        <v>-6.4798984642895852E-2</v>
      </c>
      <c r="Q37" s="2">
        <f t="shared" si="5"/>
        <v>1.9979686931559555</v>
      </c>
      <c r="R37" s="2">
        <f t="shared" si="6"/>
        <v>-1.4444444444444446</v>
      </c>
    </row>
    <row r="38" spans="1:18">
      <c r="A38" t="str">
        <f>'raw data'!A36</f>
        <v>2014/06/29;12:56:09</v>
      </c>
      <c r="B38" s="6">
        <f>'raw data'!B36</f>
        <v>25.56</v>
      </c>
      <c r="C38" s="6">
        <f>'raw data'!C36*$K$2</f>
        <v>11.956272</v>
      </c>
      <c r="D38" s="4">
        <f>'raw data'!D36</f>
        <v>4.57</v>
      </c>
      <c r="E38" s="7">
        <f>'raw data'!E36*$K$3</f>
        <v>0.40033979999999997</v>
      </c>
      <c r="F38" s="7">
        <f>'raw data'!F36*$K$3</f>
        <v>0.44482200000000005</v>
      </c>
      <c r="G38" s="7">
        <f>'raw data'!G36*$K$3</f>
        <v>-0.75619740000000002</v>
      </c>
      <c r="H38" s="7">
        <f>'raw data'!H36*$K$4</f>
        <v>-0.33895500000000001</v>
      </c>
      <c r="I38" s="7">
        <f>'raw data'!I36*$K$4</f>
        <v>-0.2576058</v>
      </c>
      <c r="J38" s="7">
        <f>'raw data'!J36*$K$4</f>
        <v>2.4404760000000003</v>
      </c>
      <c r="K38" s="6">
        <f>'raw data'!K36</f>
        <v>-10.94</v>
      </c>
      <c r="L38" s="2">
        <f t="shared" si="0"/>
        <v>9.5667612780973854E-2</v>
      </c>
      <c r="M38" s="2">
        <f t="shared" si="1"/>
        <v>-0.10629734753441542</v>
      </c>
      <c r="N38" s="2">
        <f t="shared" si="2"/>
        <v>-0.1807054908085062</v>
      </c>
      <c r="O38" s="2">
        <f t="shared" si="3"/>
        <v>-0.26999576934539943</v>
      </c>
      <c r="P38" s="2">
        <f t="shared" si="4"/>
        <v>-0.20519678470250355</v>
      </c>
      <c r="Q38" s="2">
        <f t="shared" si="5"/>
        <v>1.9439695392868759</v>
      </c>
      <c r="R38" s="2">
        <f t="shared" si="6"/>
        <v>-1.1111111111111114</v>
      </c>
    </row>
    <row r="39" spans="1:18">
      <c r="A39" t="str">
        <f>'raw data'!A37</f>
        <v>2014/06/29;12:56:16</v>
      </c>
      <c r="B39" s="6">
        <f>'raw data'!B37</f>
        <v>25.56</v>
      </c>
      <c r="C39" s="6">
        <f>'raw data'!C37*$K$2</f>
        <v>11.956272</v>
      </c>
      <c r="D39" s="4">
        <f>'raw data'!D37</f>
        <v>4.57</v>
      </c>
      <c r="E39" s="7">
        <f>'raw data'!E37*$K$3</f>
        <v>0.3558576</v>
      </c>
      <c r="F39" s="7">
        <f>'raw data'!F37*$K$3</f>
        <v>0.40033979999999997</v>
      </c>
      <c r="G39" s="7">
        <f>'raw data'!G37*$K$3</f>
        <v>-0.71171519999999999</v>
      </c>
      <c r="H39" s="7">
        <f>'raw data'!H37*$K$4</f>
        <v>-0.36607140000000005</v>
      </c>
      <c r="I39" s="7">
        <f>'raw data'!I37*$K$4</f>
        <v>9.4907400000000017E-2</v>
      </c>
      <c r="J39" s="7">
        <f>'raw data'!J37*$K$4</f>
        <v>2.4269178</v>
      </c>
      <c r="K39" s="6">
        <f>'raw data'!K37</f>
        <v>-9.4600000000000009</v>
      </c>
      <c r="L39" s="2">
        <f t="shared" si="0"/>
        <v>8.5037878027532321E-2</v>
      </c>
      <c r="M39" s="2">
        <f t="shared" si="1"/>
        <v>-9.5667612780973854E-2</v>
      </c>
      <c r="N39" s="2">
        <f t="shared" si="2"/>
        <v>-0.17007575605506464</v>
      </c>
      <c r="O39" s="2">
        <f t="shared" si="3"/>
        <v>-0.29159543089303136</v>
      </c>
      <c r="P39" s="2">
        <f t="shared" si="4"/>
        <v>7.5598815416711845E-2</v>
      </c>
      <c r="Q39" s="2">
        <f t="shared" si="5"/>
        <v>1.9331697085130597</v>
      </c>
      <c r="R39" s="2">
        <f t="shared" si="6"/>
        <v>-1.125</v>
      </c>
    </row>
    <row r="40" spans="1:18">
      <c r="A40" t="str">
        <f>'raw data'!A38</f>
        <v>2014/06/29;12:56:31</v>
      </c>
      <c r="B40" s="6">
        <f>'raw data'!B38</f>
        <v>25.54</v>
      </c>
      <c r="C40" s="6">
        <f>'raw data'!C38*$K$2</f>
        <v>11.956272</v>
      </c>
      <c r="D40" s="4">
        <f>'raw data'!D38</f>
        <v>4.57</v>
      </c>
      <c r="E40" s="7">
        <f>'raw data'!E38*$K$3</f>
        <v>0.31137540000000002</v>
      </c>
      <c r="F40" s="7">
        <f>'raw data'!F38*$K$3</f>
        <v>0.1779288</v>
      </c>
      <c r="G40" s="7">
        <f>'raw data'!G38*$K$3</f>
        <v>-0.71171519999999999</v>
      </c>
      <c r="H40" s="7">
        <f>'raw data'!H38*$K$4</f>
        <v>-0.35251320000000003</v>
      </c>
      <c r="I40" s="7">
        <f>'raw data'!I38*$K$4</f>
        <v>0.2576058</v>
      </c>
      <c r="J40" s="7">
        <f>'raw data'!J38*$K$4</f>
        <v>2.2777775999999998</v>
      </c>
      <c r="K40" s="6">
        <f>'raw data'!K38</f>
        <v>-7.6</v>
      </c>
      <c r="L40" s="2">
        <f t="shared" si="0"/>
        <v>7.4408143274090788E-2</v>
      </c>
      <c r="M40" s="2">
        <f t="shared" si="1"/>
        <v>-4.251893901376616E-2</v>
      </c>
      <c r="N40" s="2">
        <f t="shared" si="2"/>
        <v>-0.17007575605506464</v>
      </c>
      <c r="O40" s="2">
        <f t="shared" si="3"/>
        <v>-0.28079560011921539</v>
      </c>
      <c r="P40" s="2">
        <f t="shared" si="4"/>
        <v>0.20519678470250355</v>
      </c>
      <c r="Q40" s="2">
        <f t="shared" si="5"/>
        <v>1.8143715700010838</v>
      </c>
      <c r="R40" s="2">
        <f t="shared" si="6"/>
        <v>-0.5714285714285714</v>
      </c>
    </row>
    <row r="41" spans="1:18">
      <c r="A41" t="str">
        <f>'raw data'!A39</f>
        <v>2014/06/29;12:56:40</v>
      </c>
      <c r="B41" s="6">
        <f>'raw data'!B39</f>
        <v>25.54</v>
      </c>
      <c r="C41" s="6">
        <f>'raw data'!C39*$K$2</f>
        <v>11.956272</v>
      </c>
      <c r="D41" s="4">
        <f>'raw data'!D39</f>
        <v>4.57</v>
      </c>
      <c r="E41" s="7">
        <f>'raw data'!E39*$K$3</f>
        <v>0.31137540000000002</v>
      </c>
      <c r="F41" s="7">
        <f>'raw data'!F39*$K$3</f>
        <v>0.1334466</v>
      </c>
      <c r="G41" s="7">
        <f>'raw data'!G39*$K$3</f>
        <v>-0.80067959999999994</v>
      </c>
      <c r="H41" s="7">
        <f>'raw data'!H39*$K$4</f>
        <v>-0.35251320000000003</v>
      </c>
      <c r="I41" s="7">
        <f>'raw data'!I39*$K$4</f>
        <v>0.27116400000000002</v>
      </c>
      <c r="J41" s="7">
        <f>'raw data'!J39*$K$4</f>
        <v>2.3184521999999999</v>
      </c>
      <c r="K41" s="6">
        <f>'raw data'!K39</f>
        <v>-7.44</v>
      </c>
      <c r="L41" s="2">
        <f t="shared" si="0"/>
        <v>7.4408143274090788E-2</v>
      </c>
      <c r="M41" s="2">
        <f t="shared" si="1"/>
        <v>-3.188920426032462E-2</v>
      </c>
      <c r="N41" s="2">
        <f t="shared" si="2"/>
        <v>-0.19133522556194771</v>
      </c>
      <c r="O41" s="2">
        <f t="shared" si="3"/>
        <v>-0.28079560011921539</v>
      </c>
      <c r="P41" s="2">
        <f t="shared" si="4"/>
        <v>0.21599661547631954</v>
      </c>
      <c r="Q41" s="2">
        <f t="shared" si="5"/>
        <v>1.8467710623225317</v>
      </c>
      <c r="R41" s="2">
        <f t="shared" si="6"/>
        <v>-0.42857142857142855</v>
      </c>
    </row>
    <row r="42" spans="1:18">
      <c r="A42" t="str">
        <f>'raw data'!A40</f>
        <v>2014/06/29;12:56:48</v>
      </c>
      <c r="B42" s="6">
        <f>'raw data'!B40</f>
        <v>25.55</v>
      </c>
      <c r="C42" s="6">
        <f>'raw data'!C40*$K$2</f>
        <v>11.956272</v>
      </c>
      <c r="D42" s="4">
        <f>'raw data'!D40</f>
        <v>4.57</v>
      </c>
      <c r="E42" s="7">
        <f>'raw data'!E40*$K$3</f>
        <v>0.31137540000000002</v>
      </c>
      <c r="F42" s="7">
        <f>'raw data'!F40*$K$3</f>
        <v>8.8964399999999999E-2</v>
      </c>
      <c r="G42" s="7">
        <f>'raw data'!G40*$K$3</f>
        <v>-0.80067959999999994</v>
      </c>
      <c r="H42" s="7">
        <f>'raw data'!H40*$K$4</f>
        <v>-0.36607140000000005</v>
      </c>
      <c r="I42" s="7">
        <f>'raw data'!I40*$K$4</f>
        <v>0.4474206</v>
      </c>
      <c r="J42" s="7">
        <f>'raw data'!J40*$K$4</f>
        <v>2.2235448</v>
      </c>
      <c r="K42" s="6">
        <f>'raw data'!K40</f>
        <v>-6.57</v>
      </c>
      <c r="L42" s="2">
        <f t="shared" si="0"/>
        <v>7.4408143274090788E-2</v>
      </c>
      <c r="M42" s="2">
        <f t="shared" si="1"/>
        <v>-2.125946950688308E-2</v>
      </c>
      <c r="N42" s="2">
        <f t="shared" si="2"/>
        <v>-0.19133522556194771</v>
      </c>
      <c r="O42" s="2">
        <f t="shared" si="3"/>
        <v>-0.29159543089303136</v>
      </c>
      <c r="P42" s="2">
        <f t="shared" si="4"/>
        <v>0.35639441553592721</v>
      </c>
      <c r="Q42" s="2">
        <f t="shared" si="5"/>
        <v>1.77117224690582</v>
      </c>
      <c r="R42" s="2">
        <f t="shared" si="6"/>
        <v>-0.2857142857142857</v>
      </c>
    </row>
    <row r="43" spans="1:18">
      <c r="A43" t="str">
        <f>'raw data'!A41</f>
        <v>2014/06/29;12:56:54</v>
      </c>
      <c r="B43" s="6">
        <f>'raw data'!B41</f>
        <v>25.56</v>
      </c>
      <c r="C43" s="6">
        <f>'raw data'!C41*$K$2</f>
        <v>11.956272</v>
      </c>
      <c r="D43" s="4">
        <f>'raw data'!D41</f>
        <v>4.57</v>
      </c>
      <c r="E43" s="7">
        <f>'raw data'!E41*$K$3</f>
        <v>0.31137540000000002</v>
      </c>
      <c r="F43" s="7">
        <f>'raw data'!F41*$K$3</f>
        <v>4.44822E-2</v>
      </c>
      <c r="G43" s="7">
        <f>'raw data'!G41*$K$3</f>
        <v>-0.57826860000000002</v>
      </c>
      <c r="H43" s="7">
        <f>'raw data'!H41*$K$4</f>
        <v>-0.39318779999999998</v>
      </c>
      <c r="I43" s="7">
        <f>'raw data'!I41*$K$4</f>
        <v>-2.7116400000000002E-2</v>
      </c>
      <c r="J43" s="7">
        <f>'raw data'!J41*$K$4</f>
        <v>2.1286374000000001</v>
      </c>
      <c r="K43" s="6">
        <f>'raw data'!K41</f>
        <v>-5.84</v>
      </c>
      <c r="L43" s="2">
        <f t="shared" si="0"/>
        <v>7.4408143274090788E-2</v>
      </c>
      <c r="M43" s="2">
        <f t="shared" si="1"/>
        <v>-1.062973475344154E-2</v>
      </c>
      <c r="N43" s="2">
        <f t="shared" si="2"/>
        <v>-0.13818655179474004</v>
      </c>
      <c r="O43" s="2">
        <f t="shared" si="3"/>
        <v>-0.31319509244066329</v>
      </c>
      <c r="P43" s="2">
        <f t="shared" si="4"/>
        <v>-2.1599661547631953E-2</v>
      </c>
      <c r="Q43" s="2">
        <f t="shared" si="5"/>
        <v>1.6955734314891082</v>
      </c>
      <c r="R43" s="2">
        <f t="shared" si="6"/>
        <v>-0.14285714285714285</v>
      </c>
    </row>
    <row r="44" spans="1:18">
      <c r="A44" t="str">
        <f>'raw data'!A42</f>
        <v>2014/06/29;12:57:01</v>
      </c>
      <c r="B44" s="6">
        <f>'raw data'!B42</f>
        <v>25.57</v>
      </c>
      <c r="C44" s="6">
        <f>'raw data'!C42*$K$2</f>
        <v>11.956272</v>
      </c>
      <c r="D44" s="4">
        <f>'raw data'!D42</f>
        <v>4.57</v>
      </c>
      <c r="E44" s="7">
        <f>'raw data'!E42*$K$3</f>
        <v>0.31137540000000002</v>
      </c>
      <c r="F44" s="7">
        <f>'raw data'!F42*$K$3</f>
        <v>0</v>
      </c>
      <c r="G44" s="7">
        <f>'raw data'!G42*$K$3</f>
        <v>-0.71171519999999999</v>
      </c>
      <c r="H44" s="7">
        <f>'raw data'!H42*$K$4</f>
        <v>-0.43386240000000004</v>
      </c>
      <c r="I44" s="7">
        <f>'raw data'!I42*$K$4</f>
        <v>0.50165340000000003</v>
      </c>
      <c r="J44" s="7">
        <f>'raw data'!J42*$K$4</f>
        <v>1.9523808</v>
      </c>
      <c r="K44" s="6">
        <f>'raw data'!K42</f>
        <v>-4.4400000000000004</v>
      </c>
      <c r="L44" s="2">
        <f t="shared" si="0"/>
        <v>7.4408143274090788E-2</v>
      </c>
      <c r="M44" s="2">
        <f t="shared" si="1"/>
        <v>0</v>
      </c>
      <c r="N44" s="2">
        <f t="shared" si="2"/>
        <v>-0.17007575605506464</v>
      </c>
      <c r="O44" s="2">
        <f t="shared" si="3"/>
        <v>-0.34559458476211125</v>
      </c>
      <c r="P44" s="2">
        <f t="shared" si="4"/>
        <v>0.39959373863119113</v>
      </c>
      <c r="Q44" s="2">
        <f t="shared" si="5"/>
        <v>1.5551756314295004</v>
      </c>
      <c r="R44" s="2">
        <f t="shared" si="6"/>
        <v>0</v>
      </c>
    </row>
    <row r="45" spans="1:18">
      <c r="A45" t="str">
        <f>'raw data'!A43</f>
        <v>2014/06/29;12:57:08</v>
      </c>
      <c r="B45" s="6">
        <f>'raw data'!B43</f>
        <v>25.58</v>
      </c>
      <c r="C45" s="6">
        <f>'raw data'!C43*$K$2</f>
        <v>11.956272</v>
      </c>
      <c r="D45" s="4">
        <f>'raw data'!D43</f>
        <v>4.57</v>
      </c>
      <c r="E45" s="7">
        <f>'raw data'!E43*$K$3</f>
        <v>0.31137540000000002</v>
      </c>
      <c r="F45" s="7">
        <f>'raw data'!F43*$K$3</f>
        <v>-4.44822E-2</v>
      </c>
      <c r="G45" s="7">
        <f>'raw data'!G43*$K$3</f>
        <v>-0.71171519999999999</v>
      </c>
      <c r="H45" s="7">
        <f>'raw data'!H43*$K$4</f>
        <v>-0.43386240000000004</v>
      </c>
      <c r="I45" s="7">
        <f>'raw data'!I43*$K$4</f>
        <v>0.10846560000000001</v>
      </c>
      <c r="J45" s="7">
        <f>'raw data'!J43*$K$4</f>
        <v>1.8845897999999999</v>
      </c>
      <c r="K45" s="6">
        <f>'raw data'!K43</f>
        <v>-3.6</v>
      </c>
      <c r="L45" s="2">
        <f t="shared" si="0"/>
        <v>7.4408143274090788E-2</v>
      </c>
      <c r="M45" s="2">
        <f t="shared" si="1"/>
        <v>1.062973475344154E-2</v>
      </c>
      <c r="N45" s="2">
        <f t="shared" si="2"/>
        <v>-0.17007575605506464</v>
      </c>
      <c r="O45" s="2">
        <f t="shared" si="3"/>
        <v>-0.34559458476211125</v>
      </c>
      <c r="P45" s="2">
        <f t="shared" si="4"/>
        <v>8.6398646190527811E-2</v>
      </c>
      <c r="Q45" s="2">
        <f t="shared" si="5"/>
        <v>1.5011764775604206</v>
      </c>
      <c r="R45" s="2">
        <f t="shared" si="6"/>
        <v>0.14285714285714285</v>
      </c>
    </row>
    <row r="46" spans="1:18">
      <c r="A46" t="str">
        <f>'raw data'!A44</f>
        <v>2014/06/29;12:57:15</v>
      </c>
      <c r="B46" s="6">
        <f>'raw data'!B44</f>
        <v>25.58</v>
      </c>
      <c r="C46" s="6">
        <f>'raw data'!C44*$K$2</f>
        <v>11.956272</v>
      </c>
      <c r="D46" s="4">
        <f>'raw data'!D44</f>
        <v>4.57</v>
      </c>
      <c r="E46" s="7">
        <f>'raw data'!E44*$K$3</f>
        <v>0.31137540000000002</v>
      </c>
      <c r="F46" s="7">
        <f>'raw data'!F44*$K$3</f>
        <v>-0.1334466</v>
      </c>
      <c r="G46" s="7">
        <f>'raw data'!G44*$K$3</f>
        <v>-0.57826860000000002</v>
      </c>
      <c r="H46" s="7">
        <f>'raw data'!H44*$K$4</f>
        <v>-0.43386240000000004</v>
      </c>
      <c r="I46" s="7">
        <f>'raw data'!I44*$K$4</f>
        <v>0.28472219999999998</v>
      </c>
      <c r="J46" s="7">
        <f>'raw data'!J44*$K$4</f>
        <v>1.6134257999999999</v>
      </c>
      <c r="K46" s="6">
        <f>'raw data'!K44</f>
        <v>-2.02</v>
      </c>
      <c r="L46" s="2">
        <f t="shared" si="0"/>
        <v>7.4408143274090788E-2</v>
      </c>
      <c r="M46" s="2">
        <f t="shared" si="1"/>
        <v>3.188920426032462E-2</v>
      </c>
      <c r="N46" s="2">
        <f t="shared" si="2"/>
        <v>-0.13818655179474004</v>
      </c>
      <c r="O46" s="2">
        <f t="shared" si="3"/>
        <v>-0.34559458476211125</v>
      </c>
      <c r="P46" s="2">
        <f t="shared" si="4"/>
        <v>0.22679644625013548</v>
      </c>
      <c r="Q46" s="2">
        <f t="shared" si="5"/>
        <v>1.2851798620841011</v>
      </c>
      <c r="R46" s="2">
        <f t="shared" si="6"/>
        <v>0.42857142857142855</v>
      </c>
    </row>
    <row r="47" spans="1:18">
      <c r="A47" t="str">
        <f>'raw data'!A45</f>
        <v>2014/06/29;12:57:23</v>
      </c>
      <c r="B47" s="6">
        <f>'raw data'!B45</f>
        <v>25.58</v>
      </c>
      <c r="C47" s="6">
        <f>'raw data'!C45*$K$2</f>
        <v>11.956272</v>
      </c>
      <c r="D47" s="4">
        <f>'raw data'!D45</f>
        <v>4.57</v>
      </c>
      <c r="E47" s="7">
        <f>'raw data'!E45*$K$3</f>
        <v>0.31137540000000002</v>
      </c>
      <c r="F47" s="7">
        <f>'raw data'!F45*$K$3</f>
        <v>-0.1779288</v>
      </c>
      <c r="G47" s="7">
        <f>'raw data'!G45*$K$3</f>
        <v>-0.71171519999999999</v>
      </c>
      <c r="H47" s="7">
        <f>'raw data'!H45*$K$4</f>
        <v>-0.46097880000000002</v>
      </c>
      <c r="I47" s="7">
        <f>'raw data'!I45*$K$4</f>
        <v>0.2576058</v>
      </c>
      <c r="J47" s="7">
        <f>'raw data'!J45*$K$4</f>
        <v>0.97619040000000001</v>
      </c>
      <c r="K47" s="6">
        <f>'raw data'!K45</f>
        <v>-1.23</v>
      </c>
      <c r="L47" s="2">
        <f t="shared" si="0"/>
        <v>7.4408143274090788E-2</v>
      </c>
      <c r="M47" s="2">
        <f t="shared" si="1"/>
        <v>4.251893901376616E-2</v>
      </c>
      <c r="N47" s="2">
        <f t="shared" si="2"/>
        <v>-0.17007575605506464</v>
      </c>
      <c r="O47" s="2">
        <f t="shared" si="3"/>
        <v>-0.36719424630974318</v>
      </c>
      <c r="P47" s="2">
        <f t="shared" si="4"/>
        <v>0.20519678470250355</v>
      </c>
      <c r="Q47" s="2">
        <f t="shared" si="5"/>
        <v>0.77758781571475022</v>
      </c>
      <c r="R47" s="2">
        <f t="shared" si="6"/>
        <v>0.5714285714285714</v>
      </c>
    </row>
    <row r="48" spans="1:18">
      <c r="A48" t="str">
        <f>'raw data'!A46</f>
        <v>2014/06/29;12:57:30</v>
      </c>
      <c r="B48" s="6">
        <f>'raw data'!B46</f>
        <v>25.55</v>
      </c>
      <c r="C48" s="6">
        <f>'raw data'!C46*$K$2</f>
        <v>11.956272</v>
      </c>
      <c r="D48" s="4">
        <f>'raw data'!D46</f>
        <v>4.57</v>
      </c>
      <c r="E48" s="7">
        <f>'raw data'!E46*$K$3</f>
        <v>0.31137540000000002</v>
      </c>
      <c r="F48" s="7">
        <f>'raw data'!F46*$K$3</f>
        <v>-0.22241100000000003</v>
      </c>
      <c r="G48" s="7">
        <f>'raw data'!G46*$K$3</f>
        <v>-0.71171519999999999</v>
      </c>
      <c r="H48" s="7">
        <f>'raw data'!H46*$K$4</f>
        <v>-0.47453699999999999</v>
      </c>
      <c r="I48" s="7">
        <f>'raw data'!I46*$K$4</f>
        <v>1.2744708</v>
      </c>
      <c r="J48" s="7">
        <f>'raw data'!J46*$K$4</f>
        <v>1.3693782000000001</v>
      </c>
      <c r="K48" s="6">
        <f>'raw data'!K46</f>
        <v>-0.39</v>
      </c>
      <c r="L48" s="2">
        <f t="shared" si="0"/>
        <v>7.4408143274090788E-2</v>
      </c>
      <c r="M48" s="2">
        <f t="shared" si="1"/>
        <v>5.3148673767207708E-2</v>
      </c>
      <c r="N48" s="2">
        <f t="shared" si="2"/>
        <v>-0.17007575605506464</v>
      </c>
      <c r="O48" s="2">
        <f t="shared" si="3"/>
        <v>-0.37799407708355914</v>
      </c>
      <c r="P48" s="2">
        <f t="shared" si="4"/>
        <v>1.0151840927387017</v>
      </c>
      <c r="Q48" s="2">
        <f t="shared" si="5"/>
        <v>1.0907829081554137</v>
      </c>
      <c r="R48" s="2">
        <f t="shared" si="6"/>
        <v>0.7142857142857143</v>
      </c>
    </row>
    <row r="49" spans="1:18">
      <c r="A49" t="str">
        <f>'raw data'!A47</f>
        <v>2014/06/29;12:57:36</v>
      </c>
      <c r="B49" s="6">
        <f>'raw data'!B47</f>
        <v>25.55</v>
      </c>
      <c r="C49" s="6">
        <f>'raw data'!C47*$K$2</f>
        <v>11.956272</v>
      </c>
      <c r="D49" s="4">
        <f>'raw data'!D47</f>
        <v>4.57</v>
      </c>
      <c r="E49" s="7">
        <f>'raw data'!E47*$K$3</f>
        <v>0.31137540000000002</v>
      </c>
      <c r="F49" s="7">
        <f>'raw data'!F47*$K$3</f>
        <v>-0.2668932</v>
      </c>
      <c r="G49" s="7">
        <f>'raw data'!G47*$K$3</f>
        <v>-0.71171519999999999</v>
      </c>
      <c r="H49" s="7">
        <f>'raw data'!H47*$K$4</f>
        <v>-0.47453699999999999</v>
      </c>
      <c r="I49" s="7">
        <f>'raw data'!I47*$K$4</f>
        <v>0.17625660000000001</v>
      </c>
      <c r="J49" s="7">
        <f>'raw data'!J47*$K$4</f>
        <v>1.2473544000000001</v>
      </c>
      <c r="K49" s="6">
        <f>'raw data'!K47</f>
        <v>0.72</v>
      </c>
      <c r="L49" s="2">
        <f t="shared" ref="L49:L80" si="7">E49/($C49*$B$10)</f>
        <v>7.4408143274090788E-2</v>
      </c>
      <c r="M49" s="2">
        <f t="shared" si="1"/>
        <v>6.3778408520649241E-2</v>
      </c>
      <c r="N49" s="2">
        <f t="shared" ref="N49:N80" si="8">G49/($C49*$B$10)</f>
        <v>-0.17007575605506464</v>
      </c>
      <c r="O49" s="2">
        <f t="shared" ref="O49:O80" si="9">H49/($C49*$B$10*$B$9)</f>
        <v>-0.37799407708355914</v>
      </c>
      <c r="P49" s="2">
        <f t="shared" ref="P49:P80" si="10">I49/($C49*$B$10*$B$9)</f>
        <v>0.1403978000596077</v>
      </c>
      <c r="Q49" s="2">
        <f t="shared" ref="Q49:Q80" si="11">J49/($C49*$B$10*$B$9)</f>
        <v>0.99358443119106987</v>
      </c>
      <c r="R49" s="2">
        <f t="shared" si="6"/>
        <v>0.8571428571428571</v>
      </c>
    </row>
    <row r="50" spans="1:18">
      <c r="A50" t="str">
        <f>'raw data'!A48</f>
        <v>2014/06/29;12:57:44</v>
      </c>
      <c r="B50" s="6">
        <f>'raw data'!B48</f>
        <v>25.56</v>
      </c>
      <c r="C50" s="6">
        <f>'raw data'!C48*$K$2</f>
        <v>11.956272</v>
      </c>
      <c r="D50" s="4">
        <f>'raw data'!D48</f>
        <v>4.57</v>
      </c>
      <c r="E50" s="7">
        <f>'raw data'!E48*$K$3</f>
        <v>0.31137540000000002</v>
      </c>
      <c r="F50" s="7">
        <f>'raw data'!F48*$K$3</f>
        <v>-0.31137540000000002</v>
      </c>
      <c r="G50" s="7">
        <f>'raw data'!G48*$K$3</f>
        <v>-0.71171519999999999</v>
      </c>
      <c r="H50" s="7">
        <f>'raw data'!H48*$K$4</f>
        <v>-0.48809520000000001</v>
      </c>
      <c r="I50" s="7">
        <f>'raw data'!I48*$K$4</f>
        <v>0.51521159999999999</v>
      </c>
      <c r="J50" s="7">
        <f>'raw data'!J48*$K$4</f>
        <v>1.2337962</v>
      </c>
      <c r="K50" s="6">
        <f>'raw data'!K48</f>
        <v>2.14</v>
      </c>
      <c r="L50" s="2">
        <f t="shared" si="7"/>
        <v>7.4408143274090788E-2</v>
      </c>
      <c r="M50" s="2">
        <f t="shared" si="1"/>
        <v>7.4408143274090788E-2</v>
      </c>
      <c r="N50" s="2">
        <f t="shared" si="8"/>
        <v>-0.17007575605506464</v>
      </c>
      <c r="O50" s="2">
        <f t="shared" si="9"/>
        <v>-0.38879390785737511</v>
      </c>
      <c r="P50" s="2">
        <f t="shared" si="10"/>
        <v>0.4103935694050071</v>
      </c>
      <c r="Q50" s="2">
        <f t="shared" si="11"/>
        <v>0.9827846004172538</v>
      </c>
      <c r="R50" s="2">
        <f t="shared" si="6"/>
        <v>1</v>
      </c>
    </row>
    <row r="51" spans="1:18">
      <c r="A51" t="str">
        <f>'raw data'!A49</f>
        <v>2014/06/29;12:57:52</v>
      </c>
      <c r="B51" s="6">
        <f>'raw data'!B49</f>
        <v>25.56</v>
      </c>
      <c r="C51" s="6">
        <f>'raw data'!C49*$K$2</f>
        <v>11.956272</v>
      </c>
      <c r="D51" s="4">
        <f>'raw data'!D49</f>
        <v>4.57</v>
      </c>
      <c r="E51" s="7">
        <f>'raw data'!E49*$K$3</f>
        <v>0.31137540000000002</v>
      </c>
      <c r="F51" s="7">
        <f>'raw data'!F49*$K$3</f>
        <v>-0.40033979999999997</v>
      </c>
      <c r="G51" s="7">
        <f>'raw data'!G49*$K$3</f>
        <v>-0.66723299999999997</v>
      </c>
      <c r="H51" s="7">
        <f>'raw data'!H49*$K$4</f>
        <v>-0.48809520000000001</v>
      </c>
      <c r="I51" s="7">
        <f>'raw data'!I49*$K$4</f>
        <v>0.21693120000000002</v>
      </c>
      <c r="J51" s="7">
        <f>'raw data'!J49*$K$4</f>
        <v>1.0575396000000001</v>
      </c>
      <c r="K51" s="6">
        <f>'raw data'!K49</f>
        <v>3.31</v>
      </c>
      <c r="L51" s="2">
        <f t="shared" si="7"/>
        <v>7.4408143274090788E-2</v>
      </c>
      <c r="M51" s="2">
        <f t="shared" si="1"/>
        <v>9.5667612780973854E-2</v>
      </c>
      <c r="N51" s="2">
        <f t="shared" si="8"/>
        <v>-0.15944602130162311</v>
      </c>
      <c r="O51" s="2">
        <f t="shared" si="9"/>
        <v>-0.38879390785737511</v>
      </c>
      <c r="P51" s="2">
        <f t="shared" si="10"/>
        <v>0.17279729238105562</v>
      </c>
      <c r="Q51" s="2">
        <f t="shared" si="11"/>
        <v>0.84238680035764624</v>
      </c>
      <c r="R51" s="2">
        <f t="shared" si="6"/>
        <v>1.2857142857142856</v>
      </c>
    </row>
    <row r="52" spans="1:18">
      <c r="A52" t="str">
        <f>'raw data'!A50</f>
        <v>2014/06/29;12:57:59</v>
      </c>
      <c r="B52" s="6">
        <f>'raw data'!B50</f>
        <v>25.56</v>
      </c>
      <c r="C52" s="6">
        <f>'raw data'!C50*$K$2</f>
        <v>11.956272</v>
      </c>
      <c r="D52" s="4">
        <f>'raw data'!D50</f>
        <v>4.57</v>
      </c>
      <c r="E52" s="7">
        <f>'raw data'!E50*$K$3</f>
        <v>0.31137540000000002</v>
      </c>
      <c r="F52" s="7">
        <f>'raw data'!F50*$K$3</f>
        <v>-0.80067959999999994</v>
      </c>
      <c r="G52" s="7">
        <f>'raw data'!G50*$K$3</f>
        <v>-0.48930420000000002</v>
      </c>
      <c r="H52" s="7">
        <f>'raw data'!H50*$K$4</f>
        <v>-0.56944439999999996</v>
      </c>
      <c r="I52" s="7">
        <f>'raw data'!I50*$K$4</f>
        <v>-1.3558200000000001E-2</v>
      </c>
      <c r="J52" s="7">
        <f>'raw data'!J50*$K$4</f>
        <v>0.36607140000000005</v>
      </c>
      <c r="K52" s="6">
        <f>'raw data'!K50</f>
        <v>5.01</v>
      </c>
      <c r="L52" s="2">
        <f t="shared" si="7"/>
        <v>7.4408143274090788E-2</v>
      </c>
      <c r="M52" s="2">
        <f t="shared" si="1"/>
        <v>0.19133522556194771</v>
      </c>
      <c r="N52" s="2">
        <f t="shared" si="8"/>
        <v>-0.11692708228785695</v>
      </c>
      <c r="O52" s="2">
        <f t="shared" si="9"/>
        <v>-0.45359289250027096</v>
      </c>
      <c r="P52" s="2">
        <f t="shared" si="10"/>
        <v>-1.0799830773815976E-2</v>
      </c>
      <c r="Q52" s="2">
        <f t="shared" si="11"/>
        <v>0.29159543089303136</v>
      </c>
      <c r="R52" s="2">
        <f t="shared" si="6"/>
        <v>2.5714285714285712</v>
      </c>
    </row>
    <row r="53" spans="1:18">
      <c r="A53" t="str">
        <f>'raw data'!A51</f>
        <v>2014/06/29;12:58:05</v>
      </c>
      <c r="B53" s="6">
        <f>'raw data'!B51</f>
        <v>25.55</v>
      </c>
      <c r="C53" s="6">
        <f>'raw data'!C51*$K$2</f>
        <v>11.956272</v>
      </c>
      <c r="D53" s="4">
        <f>'raw data'!D51</f>
        <v>4.57</v>
      </c>
      <c r="E53" s="7">
        <f>'raw data'!E51*$K$3</f>
        <v>0.2668932</v>
      </c>
      <c r="F53" s="7">
        <f>'raw data'!F51*$K$3</f>
        <v>-0.66723299999999997</v>
      </c>
      <c r="G53" s="7">
        <f>'raw data'!G51*$K$3</f>
        <v>-0.71171519999999999</v>
      </c>
      <c r="H53" s="7">
        <f>'raw data'!H51*$K$4</f>
        <v>-0.5965608</v>
      </c>
      <c r="I53" s="7">
        <f>'raw data'!I51*$K$4</f>
        <v>-0.1491402</v>
      </c>
      <c r="J53" s="7">
        <f>'raw data'!J51*$K$4</f>
        <v>-0.47453699999999999</v>
      </c>
      <c r="K53" s="6">
        <f>'raw data'!K51</f>
        <v>6.45</v>
      </c>
      <c r="L53" s="2">
        <f t="shared" si="7"/>
        <v>6.3778408520649241E-2</v>
      </c>
      <c r="M53" s="2">
        <f t="shared" si="1"/>
        <v>0.15944602130162311</v>
      </c>
      <c r="N53" s="2">
        <f t="shared" si="8"/>
        <v>-0.17007575605506464</v>
      </c>
      <c r="O53" s="2">
        <f t="shared" si="9"/>
        <v>-0.47519255404790295</v>
      </c>
      <c r="P53" s="2">
        <f t="shared" si="10"/>
        <v>-0.11879813851197574</v>
      </c>
      <c r="Q53" s="2">
        <f t="shared" si="11"/>
        <v>-0.37799407708355914</v>
      </c>
      <c r="R53" s="2">
        <f t="shared" si="6"/>
        <v>2.5</v>
      </c>
    </row>
    <row r="54" spans="1:18">
      <c r="A54" t="str">
        <f>'raw data'!A52</f>
        <v>2014/06/29;12:58:12</v>
      </c>
      <c r="B54" s="6">
        <f>'raw data'!B52</f>
        <v>25.55</v>
      </c>
      <c r="C54" s="6">
        <f>'raw data'!C52*$K$2</f>
        <v>11.956272</v>
      </c>
      <c r="D54" s="4">
        <f>'raw data'!D52</f>
        <v>4.57</v>
      </c>
      <c r="E54" s="7">
        <f>'raw data'!E52*$K$3</f>
        <v>0.31137540000000002</v>
      </c>
      <c r="F54" s="7">
        <f>'raw data'!F52*$K$3</f>
        <v>-0.75619740000000002</v>
      </c>
      <c r="G54" s="7">
        <f>'raw data'!G52*$K$3</f>
        <v>-0.48930420000000002</v>
      </c>
      <c r="H54" s="7">
        <f>'raw data'!H52*$K$4</f>
        <v>-0.69146819999999998</v>
      </c>
      <c r="I54" s="7">
        <f>'raw data'!I52*$K$4</f>
        <v>0.2440476</v>
      </c>
      <c r="J54" s="7">
        <f>'raw data'!J52*$K$4</f>
        <v>-0.62367720000000004</v>
      </c>
      <c r="K54" s="6">
        <f>'raw data'!K52</f>
        <v>8.0500000000000007</v>
      </c>
      <c r="L54" s="2">
        <f t="shared" si="7"/>
        <v>7.4408143274090788E-2</v>
      </c>
      <c r="M54" s="2">
        <f t="shared" si="1"/>
        <v>0.1807054908085062</v>
      </c>
      <c r="N54" s="2">
        <f t="shared" si="8"/>
        <v>-0.11692708228785695</v>
      </c>
      <c r="O54" s="2">
        <f t="shared" si="9"/>
        <v>-0.55079136946461471</v>
      </c>
      <c r="P54" s="2">
        <f t="shared" si="10"/>
        <v>0.19439695392868755</v>
      </c>
      <c r="Q54" s="2">
        <f t="shared" si="11"/>
        <v>-0.49679221559553494</v>
      </c>
      <c r="R54" s="2">
        <f t="shared" si="6"/>
        <v>2.4285714285714284</v>
      </c>
    </row>
    <row r="55" spans="1:18">
      <c r="A55" t="str">
        <f>'raw data'!A53</f>
        <v>2014/06/29;12:58:18</v>
      </c>
      <c r="B55" s="6">
        <f>'raw data'!B53</f>
        <v>25.56</v>
      </c>
      <c r="C55" s="6">
        <f>'raw data'!C53*$K$2</f>
        <v>11.956272</v>
      </c>
      <c r="D55" s="4">
        <f>'raw data'!D53</f>
        <v>4.57</v>
      </c>
      <c r="E55" s="7">
        <f>'raw data'!E53*$K$3</f>
        <v>0.31137540000000002</v>
      </c>
      <c r="F55" s="7">
        <f>'raw data'!F53*$K$3</f>
        <v>-0.8896440000000001</v>
      </c>
      <c r="G55" s="7">
        <f>'raw data'!G53*$K$3</f>
        <v>-0.53378639999999999</v>
      </c>
      <c r="H55" s="7">
        <f>'raw data'!H53*$K$4</f>
        <v>-0.92195760000000004</v>
      </c>
      <c r="I55" s="7">
        <f>'raw data'!I53*$K$4</f>
        <v>-1.3558200000000001E-2</v>
      </c>
      <c r="J55" s="7">
        <f>'raw data'!J53*$K$4</f>
        <v>-1.3829364</v>
      </c>
      <c r="K55" s="6">
        <f>'raw data'!K53</f>
        <v>9.98</v>
      </c>
      <c r="L55" s="2">
        <f t="shared" si="7"/>
        <v>7.4408143274090788E-2</v>
      </c>
      <c r="M55" s="2">
        <f t="shared" si="1"/>
        <v>0.21259469506883083</v>
      </c>
      <c r="N55" s="2">
        <f t="shared" si="8"/>
        <v>-0.12755681704129848</v>
      </c>
      <c r="O55" s="2">
        <f t="shared" si="9"/>
        <v>-0.73438849261948635</v>
      </c>
      <c r="P55" s="2">
        <f t="shared" si="10"/>
        <v>-1.0799830773815976E-2</v>
      </c>
      <c r="Q55" s="2">
        <f t="shared" si="11"/>
        <v>-1.1015827389292294</v>
      </c>
      <c r="R55" s="2">
        <f t="shared" si="6"/>
        <v>2.8571428571428572</v>
      </c>
    </row>
    <row r="56" spans="1:18">
      <c r="A56" t="str">
        <f>'raw data'!A54</f>
        <v>2014/06/29;12:58:24</v>
      </c>
      <c r="B56" s="6">
        <f>'raw data'!B54</f>
        <v>25.57</v>
      </c>
      <c r="C56" s="6">
        <f>'raw data'!C54*$K$2</f>
        <v>11.956272</v>
      </c>
      <c r="D56" s="4">
        <f>'raw data'!D54</f>
        <v>4.57</v>
      </c>
      <c r="E56" s="7">
        <f>'raw data'!E54*$K$3</f>
        <v>0.31137540000000002</v>
      </c>
      <c r="F56" s="7">
        <f>'raw data'!F54*$K$3</f>
        <v>-1.2010194000000001</v>
      </c>
      <c r="G56" s="7">
        <f>'raw data'!G54*$K$3</f>
        <v>-0.53378639999999999</v>
      </c>
      <c r="H56" s="7">
        <f>'raw data'!H54*$K$4</f>
        <v>-0.81349199999999999</v>
      </c>
      <c r="I56" s="7">
        <f>'raw data'!I54*$K$4</f>
        <v>-9.4907400000000017E-2</v>
      </c>
      <c r="J56" s="7">
        <f>'raw data'!J54*$K$4</f>
        <v>-1.5591929999999998</v>
      </c>
      <c r="K56" s="6">
        <f>'raw data'!K54</f>
        <v>10.85</v>
      </c>
      <c r="L56" s="2">
        <f t="shared" si="7"/>
        <v>7.4408143274090788E-2</v>
      </c>
      <c r="M56" s="2">
        <f t="shared" si="1"/>
        <v>0.28700283834292162</v>
      </c>
      <c r="N56" s="2">
        <f t="shared" si="8"/>
        <v>-0.12755681704129848</v>
      </c>
      <c r="O56" s="2">
        <f t="shared" si="9"/>
        <v>-0.64798984642895852</v>
      </c>
      <c r="P56" s="2">
        <f t="shared" si="10"/>
        <v>-7.5598815416711845E-2</v>
      </c>
      <c r="Q56" s="2">
        <f t="shared" si="11"/>
        <v>-1.241980538988837</v>
      </c>
      <c r="R56" s="2">
        <f t="shared" si="6"/>
        <v>3.8571428571428572</v>
      </c>
    </row>
    <row r="57" spans="1:18">
      <c r="A57" t="str">
        <f>'raw data'!A55</f>
        <v>2014/06/29;12:58:29</v>
      </c>
      <c r="B57" s="6">
        <f>'raw data'!B55</f>
        <v>25.57</v>
      </c>
      <c r="C57" s="6">
        <f>'raw data'!C55*$K$2</f>
        <v>11.956272</v>
      </c>
      <c r="D57" s="4">
        <f>'raw data'!D55</f>
        <v>4.57</v>
      </c>
      <c r="E57" s="7">
        <f>'raw data'!E55*$K$3</f>
        <v>0.3558576</v>
      </c>
      <c r="F57" s="7">
        <f>'raw data'!F55*$K$3</f>
        <v>-1.3789482</v>
      </c>
      <c r="G57" s="7">
        <f>'raw data'!G55*$K$3</f>
        <v>-0.57826860000000002</v>
      </c>
      <c r="H57" s="7">
        <f>'raw data'!H55*$K$4</f>
        <v>-0.8541666</v>
      </c>
      <c r="I57" s="7">
        <f>'raw data'!I55*$K$4</f>
        <v>-4.0674599999999998E-2</v>
      </c>
      <c r="J57" s="7">
        <f>'raw data'!J55*$K$4</f>
        <v>-1.8574734000000002</v>
      </c>
      <c r="K57" s="6">
        <f>'raw data'!K55</f>
        <v>12.01</v>
      </c>
      <c r="L57" s="2">
        <f t="shared" si="7"/>
        <v>8.5037878027532321E-2</v>
      </c>
      <c r="M57" s="2">
        <f t="shared" si="1"/>
        <v>0.32952177735668775</v>
      </c>
      <c r="N57" s="2">
        <f t="shared" si="8"/>
        <v>-0.13818655179474004</v>
      </c>
      <c r="O57" s="2">
        <f t="shared" si="9"/>
        <v>-0.68038933875040652</v>
      </c>
      <c r="P57" s="2">
        <f t="shared" si="10"/>
        <v>-3.2399492321447926E-2</v>
      </c>
      <c r="Q57" s="2">
        <f t="shared" si="11"/>
        <v>-1.4795768160127889</v>
      </c>
      <c r="R57" s="2">
        <f t="shared" si="6"/>
        <v>3.875</v>
      </c>
    </row>
    <row r="58" spans="1:18">
      <c r="A58" t="str">
        <f>'raw data'!A56</f>
        <v>2014/06/29;12:58:36</v>
      </c>
      <c r="B58" s="6">
        <f>'raw data'!B56</f>
        <v>25.57</v>
      </c>
      <c r="C58" s="6">
        <f>'raw data'!C56*$K$2</f>
        <v>11.956272</v>
      </c>
      <c r="D58" s="4">
        <f>'raw data'!D56</f>
        <v>4.57</v>
      </c>
      <c r="E58" s="7">
        <f>'raw data'!E56*$K$3</f>
        <v>0.40033979999999997</v>
      </c>
      <c r="F58" s="7">
        <f>'raw data'!F56*$K$3</f>
        <v>-1.5568769999999998</v>
      </c>
      <c r="G58" s="7">
        <f>'raw data'!G56*$K$3</f>
        <v>-0.57826860000000002</v>
      </c>
      <c r="H58" s="7">
        <f>'raw data'!H56*$K$4</f>
        <v>-1.1795633999999999</v>
      </c>
      <c r="I58" s="7">
        <f>'raw data'!I56*$K$4</f>
        <v>-9.4907400000000017E-2</v>
      </c>
      <c r="J58" s="7">
        <f>'raw data'!J56*$K$4</f>
        <v>-2.101521</v>
      </c>
      <c r="K58" s="6">
        <f>'raw data'!K56</f>
        <v>13.99</v>
      </c>
      <c r="L58" s="2">
        <f t="shared" si="7"/>
        <v>9.5667612780973854E-2</v>
      </c>
      <c r="M58" s="2">
        <f t="shared" si="1"/>
        <v>0.37204071637045388</v>
      </c>
      <c r="N58" s="2">
        <f t="shared" si="8"/>
        <v>-0.13818655179474004</v>
      </c>
      <c r="O58" s="2">
        <f t="shared" si="9"/>
        <v>-0.93958527732198982</v>
      </c>
      <c r="P58" s="2">
        <f t="shared" si="10"/>
        <v>-7.5598815416711845E-2</v>
      </c>
      <c r="Q58" s="2">
        <f t="shared" si="11"/>
        <v>-1.6739737699414763</v>
      </c>
      <c r="R58" s="2">
        <f t="shared" si="6"/>
        <v>3.8888888888888888</v>
      </c>
    </row>
    <row r="59" spans="1:18">
      <c r="A59" t="str">
        <f>'raw data'!A57</f>
        <v>2014/06/29;12:58:43</v>
      </c>
      <c r="B59" s="6">
        <f>'raw data'!B57</f>
        <v>25.56</v>
      </c>
      <c r="C59" s="6">
        <f>'raw data'!C57*$K$2</f>
        <v>11.956272</v>
      </c>
      <c r="D59" s="4">
        <f>'raw data'!D57</f>
        <v>4.57</v>
      </c>
      <c r="E59" s="7">
        <f>'raw data'!E57*$K$3</f>
        <v>0.44482200000000005</v>
      </c>
      <c r="F59" s="7">
        <f>'raw data'!F57*$K$3</f>
        <v>-2.1351456</v>
      </c>
      <c r="G59" s="7">
        <f>'raw data'!G57*$K$3</f>
        <v>-0.62275080000000005</v>
      </c>
      <c r="H59" s="7">
        <f>'raw data'!H57*$K$4</f>
        <v>-1.1931216</v>
      </c>
      <c r="I59" s="7">
        <f>'raw data'!I57*$K$4</f>
        <v>0.37962960000000007</v>
      </c>
      <c r="J59" s="7">
        <f>'raw data'!J57*$K$4</f>
        <v>-2.7251981999999999</v>
      </c>
      <c r="K59" s="6">
        <f>'raw data'!K57</f>
        <v>15.55</v>
      </c>
      <c r="L59" s="2">
        <f t="shared" si="7"/>
        <v>0.10629734753441542</v>
      </c>
      <c r="M59" s="2">
        <f t="shared" ref="M59:M100" si="12">F59/($C59*$B$10)</f>
        <v>-0.51022726816519393</v>
      </c>
      <c r="N59" s="2">
        <f t="shared" si="8"/>
        <v>-0.14881628654818158</v>
      </c>
      <c r="O59" s="2">
        <f t="shared" si="9"/>
        <v>-0.9503851080958059</v>
      </c>
      <c r="P59" s="2">
        <f t="shared" si="10"/>
        <v>0.30239526166684738</v>
      </c>
      <c r="Q59" s="2">
        <f t="shared" si="11"/>
        <v>-2.1707659855370109</v>
      </c>
      <c r="R59" s="2">
        <f t="shared" si="6"/>
        <v>4.8</v>
      </c>
    </row>
    <row r="60" spans="1:18">
      <c r="A60" t="str">
        <f>'raw data'!A58</f>
        <v>2014/06/29;12:58:49</v>
      </c>
      <c r="B60" s="6">
        <f>'raw data'!B58</f>
        <v>25.56</v>
      </c>
      <c r="C60" s="6">
        <f>'raw data'!C58*$K$2</f>
        <v>11.956272</v>
      </c>
      <c r="D60" s="4">
        <f>'raw data'!D58</f>
        <v>4.57</v>
      </c>
      <c r="E60" s="7">
        <f>'raw data'!E58*$K$3</f>
        <v>0.48930420000000002</v>
      </c>
      <c r="F60" s="7">
        <f>'raw data'!F58*$K$3</f>
        <v>-2.1796278</v>
      </c>
      <c r="G60" s="7">
        <f>'raw data'!G58*$K$3</f>
        <v>-0.57826860000000002</v>
      </c>
      <c r="H60" s="7">
        <f>'raw data'!H58*$K$4</f>
        <v>-1.2202380000000002</v>
      </c>
      <c r="I60" s="7">
        <f>'raw data'!I58*$K$4</f>
        <v>0.32539679999999999</v>
      </c>
      <c r="J60" s="7">
        <f>'raw data'!J58*$K$4</f>
        <v>-2.8336638000000001</v>
      </c>
      <c r="K60" s="6">
        <f>'raw data'!K58</f>
        <v>17.23</v>
      </c>
      <c r="L60" s="2">
        <f t="shared" si="7"/>
        <v>0.11692708228785695</v>
      </c>
      <c r="M60" s="2">
        <f t="shared" si="12"/>
        <v>-0.52085700291863546</v>
      </c>
      <c r="N60" s="2">
        <f t="shared" si="8"/>
        <v>-0.13818655179474004</v>
      </c>
      <c r="O60" s="2">
        <f t="shared" si="9"/>
        <v>-0.97198476964343794</v>
      </c>
      <c r="P60" s="2">
        <f t="shared" si="10"/>
        <v>0.25919593857158341</v>
      </c>
      <c r="Q60" s="2">
        <f t="shared" si="11"/>
        <v>-2.2571646317275391</v>
      </c>
      <c r="R60" s="2">
        <f t="shared" si="6"/>
        <v>4.4545454545454541</v>
      </c>
    </row>
    <row r="61" spans="1:18">
      <c r="A61" t="str">
        <f>'raw data'!A59</f>
        <v>2014/06/29;12:58:57</v>
      </c>
      <c r="B61" s="6">
        <f>'raw data'!B59</f>
        <v>25.57</v>
      </c>
      <c r="C61" s="6">
        <f>'raw data'!C59*$K$2</f>
        <v>11.956272</v>
      </c>
      <c r="D61" s="4">
        <f>'raw data'!D59</f>
        <v>4.57</v>
      </c>
      <c r="E61" s="7">
        <f>'raw data'!E59*$K$3</f>
        <v>0.53378639999999999</v>
      </c>
      <c r="F61" s="7">
        <f>'raw data'!F59*$K$3</f>
        <v>-2.5799675999999998</v>
      </c>
      <c r="G61" s="7">
        <f>'raw data'!G59*$K$3</f>
        <v>-0.57826860000000002</v>
      </c>
      <c r="H61" s="7">
        <f>'raw data'!H59*$K$4</f>
        <v>-1.4236110000000002</v>
      </c>
      <c r="I61" s="7">
        <f>'raw data'!I59*$K$4</f>
        <v>0.1491402</v>
      </c>
      <c r="J61" s="7">
        <f>'raw data'!J59*$K$4</f>
        <v>-3.5522484000000003</v>
      </c>
      <c r="K61" s="6">
        <f>'raw data'!K59</f>
        <v>18.41</v>
      </c>
      <c r="L61" s="2">
        <f t="shared" si="7"/>
        <v>0.12755681704129848</v>
      </c>
      <c r="M61" s="2">
        <f t="shared" si="12"/>
        <v>-0.61652461569960926</v>
      </c>
      <c r="N61" s="2">
        <f t="shared" si="8"/>
        <v>-0.13818655179474004</v>
      </c>
      <c r="O61" s="2">
        <f t="shared" si="9"/>
        <v>-1.1339822312506775</v>
      </c>
      <c r="P61" s="2">
        <f t="shared" si="10"/>
        <v>0.11879813851197574</v>
      </c>
      <c r="Q61" s="2">
        <f t="shared" si="11"/>
        <v>-2.8295556627397858</v>
      </c>
      <c r="R61" s="2">
        <f t="shared" si="6"/>
        <v>4.833333333333333</v>
      </c>
    </row>
    <row r="62" spans="1:18">
      <c r="A62" t="str">
        <f>'raw data'!A60</f>
        <v>2014/06/29;12:59:03</v>
      </c>
      <c r="B62" s="6">
        <f>'raw data'!B60</f>
        <v>25.56</v>
      </c>
      <c r="C62" s="6">
        <f>'raw data'!C60*$K$2</f>
        <v>11.956272</v>
      </c>
      <c r="D62" s="4">
        <f>'raw data'!D60</f>
        <v>4.57</v>
      </c>
      <c r="E62" s="7">
        <f>'raw data'!E60*$K$3</f>
        <v>0.62275080000000005</v>
      </c>
      <c r="F62" s="7">
        <f>'raw data'!F60*$K$3</f>
        <v>-3.1137539999999997</v>
      </c>
      <c r="G62" s="7">
        <f>'raw data'!G60*$K$3</f>
        <v>-0.57826860000000002</v>
      </c>
      <c r="H62" s="7">
        <f>'raw data'!H60*$K$4</f>
        <v>-1.5049602000000002</v>
      </c>
      <c r="I62" s="7">
        <f>'raw data'!I60*$K$4</f>
        <v>9.4907400000000017E-2</v>
      </c>
      <c r="J62" s="7">
        <f>'raw data'!J60*$K$4</f>
        <v>-3.5522484000000003</v>
      </c>
      <c r="K62" s="6">
        <f>'raw data'!K60</f>
        <v>20.63</v>
      </c>
      <c r="L62" s="2">
        <f t="shared" si="7"/>
        <v>0.14881628654818158</v>
      </c>
      <c r="M62" s="2">
        <f t="shared" si="12"/>
        <v>-0.74408143274090777</v>
      </c>
      <c r="N62" s="2">
        <f t="shared" si="8"/>
        <v>-0.13818655179474004</v>
      </c>
      <c r="O62" s="2">
        <f t="shared" si="9"/>
        <v>-1.1987812158935736</v>
      </c>
      <c r="P62" s="2">
        <f t="shared" si="10"/>
        <v>7.5598815416711845E-2</v>
      </c>
      <c r="Q62" s="2">
        <f t="shared" si="11"/>
        <v>-2.8295556627397858</v>
      </c>
      <c r="R62" s="2">
        <f t="shared" si="6"/>
        <v>4.9999999999999991</v>
      </c>
    </row>
    <row r="63" spans="1:18">
      <c r="A63" t="str">
        <f>'raw data'!A61</f>
        <v>2014/06/29;12:59:09</v>
      </c>
      <c r="B63" s="6">
        <f>'raw data'!B61</f>
        <v>25.57</v>
      </c>
      <c r="C63" s="6">
        <f>'raw data'!C61*$K$2</f>
        <v>11.956272</v>
      </c>
      <c r="D63" s="4">
        <f>'raw data'!D61</f>
        <v>4.57</v>
      </c>
      <c r="E63" s="7">
        <f>'raw data'!E61*$K$3</f>
        <v>0.75619740000000002</v>
      </c>
      <c r="F63" s="7">
        <f>'raw data'!F61*$K$3</f>
        <v>-3.5140938000000004</v>
      </c>
      <c r="G63" s="7">
        <f>'raw data'!G61*$K$3</f>
        <v>-0.57826860000000002</v>
      </c>
      <c r="H63" s="7">
        <f>'raw data'!H61*$K$4</f>
        <v>-1.6134257999999999</v>
      </c>
      <c r="I63" s="7">
        <f>'raw data'!I61*$K$4</f>
        <v>0.27116400000000002</v>
      </c>
      <c r="J63" s="7">
        <f>'raw data'!J61*$K$4</f>
        <v>-4.1081345999999996</v>
      </c>
      <c r="K63" s="6">
        <f>'raw data'!K61</f>
        <v>22.51</v>
      </c>
      <c r="L63" s="2">
        <f t="shared" si="7"/>
        <v>0.1807054908085062</v>
      </c>
      <c r="M63" s="2">
        <f t="shared" si="12"/>
        <v>-0.83974904552188179</v>
      </c>
      <c r="N63" s="2">
        <f t="shared" si="8"/>
        <v>-0.13818655179474004</v>
      </c>
      <c r="O63" s="2">
        <f t="shared" si="9"/>
        <v>-1.2851798620841011</v>
      </c>
      <c r="P63" s="2">
        <f t="shared" si="10"/>
        <v>0.21599661547631954</v>
      </c>
      <c r="Q63" s="2">
        <f t="shared" si="11"/>
        <v>-3.2723487244662404</v>
      </c>
      <c r="R63" s="2">
        <f t="shared" si="6"/>
        <v>4.6470588235294121</v>
      </c>
    </row>
    <row r="64" spans="1:18">
      <c r="A64" t="str">
        <f>'raw data'!A62</f>
        <v>2014/06/29;12:59:16</v>
      </c>
      <c r="B64" s="6">
        <f>'raw data'!B62</f>
        <v>25.57</v>
      </c>
      <c r="C64" s="6">
        <f>'raw data'!C62*$K$2</f>
        <v>11.956272</v>
      </c>
      <c r="D64" s="4">
        <f>'raw data'!D62</f>
        <v>4.57</v>
      </c>
      <c r="E64" s="7">
        <f>'raw data'!E62*$K$3</f>
        <v>1.0675728</v>
      </c>
      <c r="F64" s="7">
        <f>'raw data'!F62*$K$3</f>
        <v>-3.8254692000000001</v>
      </c>
      <c r="G64" s="7">
        <f>'raw data'!G62*$K$3</f>
        <v>-0.57826860000000002</v>
      </c>
      <c r="H64" s="7">
        <f>'raw data'!H62*$K$4</f>
        <v>-1.9252643999999999</v>
      </c>
      <c r="I64" s="7">
        <f>'raw data'!I62*$K$4</f>
        <v>0.51521159999999999</v>
      </c>
      <c r="J64" s="7">
        <f>'raw data'!J62*$K$4</f>
        <v>-4.5284388</v>
      </c>
      <c r="K64" s="6">
        <f>'raw data'!K62</f>
        <v>24.25</v>
      </c>
      <c r="L64" s="2">
        <f t="shared" si="7"/>
        <v>0.25511363408259696</v>
      </c>
      <c r="M64" s="2">
        <f t="shared" si="12"/>
        <v>-0.91415718879597252</v>
      </c>
      <c r="N64" s="2">
        <f t="shared" si="8"/>
        <v>-0.13818655179474004</v>
      </c>
      <c r="O64" s="2">
        <f t="shared" si="9"/>
        <v>-1.5335759698818685</v>
      </c>
      <c r="P64" s="2">
        <f t="shared" si="10"/>
        <v>0.4103935694050071</v>
      </c>
      <c r="Q64" s="2">
        <f t="shared" si="11"/>
        <v>-3.6071434784545358</v>
      </c>
      <c r="R64" s="2">
        <f t="shared" si="6"/>
        <v>3.5833333333333335</v>
      </c>
    </row>
    <row r="65" spans="1:18">
      <c r="A65" t="str">
        <f>'raw data'!A63</f>
        <v>2014/06/29;12:59:23</v>
      </c>
      <c r="B65" s="6">
        <f>'raw data'!B63</f>
        <v>25.57</v>
      </c>
      <c r="C65" s="6">
        <f>'raw data'!C63*$K$2</f>
        <v>11.956272</v>
      </c>
      <c r="D65" s="4">
        <f>'raw data'!D63</f>
        <v>4.57</v>
      </c>
      <c r="E65" s="7">
        <f>'raw data'!E63*$K$3</f>
        <v>1.1565372</v>
      </c>
      <c r="F65" s="7">
        <f>'raw data'!F63*$K$3</f>
        <v>-4.3592556</v>
      </c>
      <c r="G65" s="7">
        <f>'raw data'!G63*$K$3</f>
        <v>-0.57826860000000002</v>
      </c>
      <c r="H65" s="7">
        <f>'raw data'!H63*$K$4</f>
        <v>-2.1693120000000001</v>
      </c>
      <c r="I65" s="7">
        <f>'raw data'!I63*$K$4</f>
        <v>-0.2576058</v>
      </c>
      <c r="J65" s="7">
        <f>'raw data'!J63*$K$4</f>
        <v>-4.7046954000000003</v>
      </c>
      <c r="K65" s="6">
        <f>'raw data'!K63</f>
        <v>26.7</v>
      </c>
      <c r="L65" s="2">
        <f t="shared" si="7"/>
        <v>0.27637310358948008</v>
      </c>
      <c r="M65" s="2">
        <f t="shared" si="12"/>
        <v>-1.0417140058372709</v>
      </c>
      <c r="N65" s="2">
        <f t="shared" si="8"/>
        <v>-0.13818655179474004</v>
      </c>
      <c r="O65" s="2">
        <f t="shared" si="9"/>
        <v>-1.7279729238105563</v>
      </c>
      <c r="P65" s="2">
        <f t="shared" si="10"/>
        <v>-0.20519678470250355</v>
      </c>
      <c r="Q65" s="2">
        <f t="shared" si="11"/>
        <v>-3.7475412785141438</v>
      </c>
      <c r="R65" s="2">
        <f t="shared" si="6"/>
        <v>3.7692307692307692</v>
      </c>
    </row>
    <row r="66" spans="1:18">
      <c r="A66" t="str">
        <f>'raw data'!A64</f>
        <v>2014/06/29;12:59:30</v>
      </c>
      <c r="B66" s="6">
        <f>'raw data'!B64</f>
        <v>25.56</v>
      </c>
      <c r="C66" s="6">
        <f>'raw data'!C64*$K$2</f>
        <v>11.956272</v>
      </c>
      <c r="D66" s="4">
        <f>'raw data'!D64</f>
        <v>4.57</v>
      </c>
      <c r="E66" s="7">
        <f>'raw data'!E64*$K$3</f>
        <v>1.3789482</v>
      </c>
      <c r="F66" s="7">
        <f>'raw data'!F64*$K$3</f>
        <v>-4.8040776000000003</v>
      </c>
      <c r="G66" s="7">
        <f>'raw data'!G64*$K$3</f>
        <v>-0.57826860000000002</v>
      </c>
      <c r="H66" s="7">
        <f>'raw data'!H64*$K$4</f>
        <v>-2.5489416</v>
      </c>
      <c r="I66" s="7">
        <f>'raw data'!I64*$K$4</f>
        <v>0.2982804</v>
      </c>
      <c r="J66" s="7">
        <f>'raw data'!J64*$K$4</f>
        <v>-5.7351186000000007</v>
      </c>
      <c r="K66" s="6">
        <f>'raw data'!K64</f>
        <v>29.32</v>
      </c>
      <c r="L66" s="2">
        <f t="shared" si="7"/>
        <v>0.32952177735668775</v>
      </c>
      <c r="M66" s="2">
        <f t="shared" si="12"/>
        <v>-1.1480113533716865</v>
      </c>
      <c r="N66" s="2">
        <f t="shared" si="8"/>
        <v>-0.13818655179474004</v>
      </c>
      <c r="O66" s="2">
        <f t="shared" si="9"/>
        <v>-2.0303681854774034</v>
      </c>
      <c r="P66" s="2">
        <f t="shared" si="10"/>
        <v>0.23759627702395147</v>
      </c>
      <c r="Q66" s="2">
        <f t="shared" si="11"/>
        <v>-4.5683284173241585</v>
      </c>
      <c r="R66" s="2">
        <f t="shared" si="6"/>
        <v>3.4838709677419359</v>
      </c>
    </row>
    <row r="67" spans="1:18">
      <c r="A67" t="str">
        <f>'raw data'!A65</f>
        <v>2014/06/29;12:59:44</v>
      </c>
      <c r="B67" s="6">
        <f>'raw data'!B65</f>
        <v>25.56</v>
      </c>
      <c r="C67" s="6">
        <f>'raw data'!C65*$K$2</f>
        <v>11.956272</v>
      </c>
      <c r="D67" s="4">
        <f>'raw data'!D65</f>
        <v>4.57</v>
      </c>
      <c r="E67" s="7">
        <f>'raw data'!E65*$K$3</f>
        <v>1.6013591999999999</v>
      </c>
      <c r="F67" s="7">
        <f>'raw data'!F65*$K$3</f>
        <v>-4.8485598000000003</v>
      </c>
      <c r="G67" s="7">
        <f>'raw data'!G65*$K$3</f>
        <v>-0.2668932</v>
      </c>
      <c r="H67" s="7">
        <f>'raw data'!H65*$K$4</f>
        <v>-2.6167325999999997</v>
      </c>
      <c r="I67" s="7">
        <f>'raw data'!I65*$K$4</f>
        <v>0.90839940000000008</v>
      </c>
      <c r="J67" s="7">
        <f>'raw data'!J65*$K$4</f>
        <v>-7.0773804</v>
      </c>
      <c r="K67" s="6">
        <f>'raw data'!K65</f>
        <v>29.58</v>
      </c>
      <c r="L67" s="2">
        <f t="shared" si="7"/>
        <v>0.38267045112389542</v>
      </c>
      <c r="M67" s="2">
        <f t="shared" si="12"/>
        <v>-1.1586410881251279</v>
      </c>
      <c r="N67" s="2">
        <f t="shared" si="8"/>
        <v>-6.3778408520649241E-2</v>
      </c>
      <c r="O67" s="2">
        <f t="shared" si="9"/>
        <v>-2.0843673393464832</v>
      </c>
      <c r="P67" s="2">
        <f t="shared" si="10"/>
        <v>0.72358866184567039</v>
      </c>
      <c r="Q67" s="2">
        <f t="shared" si="11"/>
        <v>-5.6375116639319396</v>
      </c>
      <c r="R67" s="2">
        <f t="shared" si="6"/>
        <v>3.0277777777777781</v>
      </c>
    </row>
    <row r="68" spans="1:18">
      <c r="A68" t="str">
        <f>'raw data'!A66</f>
        <v>2014/06/29;12:59:50</v>
      </c>
      <c r="B68" s="6">
        <f>'raw data'!B66</f>
        <v>25.56</v>
      </c>
      <c r="C68" s="6">
        <f>'raw data'!C66*$K$2</f>
        <v>11.956272</v>
      </c>
      <c r="D68" s="4">
        <f>'raw data'!D66</f>
        <v>4.57</v>
      </c>
      <c r="E68" s="7">
        <f>'raw data'!E66*$K$3</f>
        <v>1.7348058000000002</v>
      </c>
      <c r="F68" s="7">
        <f>'raw data'!F66*$K$3</f>
        <v>-4.8930420000000003</v>
      </c>
      <c r="G68" s="7">
        <f>'raw data'!G66*$K$3</f>
        <v>-0.40033979999999997</v>
      </c>
      <c r="H68" s="7">
        <f>'raw data'!H66*$K$4</f>
        <v>-2.6438489999999999</v>
      </c>
      <c r="I68" s="7">
        <f>'raw data'!I66*$K$4</f>
        <v>1.9794972</v>
      </c>
      <c r="J68" s="7">
        <f>'raw data'!J66*$K$4</f>
        <v>-6.7384253999999997</v>
      </c>
      <c r="K68" s="6">
        <f>'raw data'!K66</f>
        <v>31.7</v>
      </c>
      <c r="L68" s="2">
        <f t="shared" si="7"/>
        <v>0.41455965538422013</v>
      </c>
      <c r="M68" s="2">
        <f t="shared" si="12"/>
        <v>-1.1692708228785695</v>
      </c>
      <c r="N68" s="2">
        <f t="shared" si="8"/>
        <v>-9.5667612780973854E-2</v>
      </c>
      <c r="O68" s="2">
        <f t="shared" si="9"/>
        <v>-2.1059670008941151</v>
      </c>
      <c r="P68" s="2">
        <f t="shared" si="10"/>
        <v>1.5767752929771324</v>
      </c>
      <c r="Q68" s="2">
        <f t="shared" si="11"/>
        <v>-5.36751589458654</v>
      </c>
      <c r="R68" s="2">
        <f t="shared" si="6"/>
        <v>2.8205128205128203</v>
      </c>
    </row>
    <row r="69" spans="1:18">
      <c r="A69" t="str">
        <f>'raw data'!A67</f>
        <v>2014/06/29;12:59:57</v>
      </c>
      <c r="B69" s="6">
        <f>'raw data'!B67</f>
        <v>25.56</v>
      </c>
      <c r="C69" s="6">
        <f>'raw data'!C67*$K$2</f>
        <v>11.956272</v>
      </c>
      <c r="D69" s="4">
        <f>'raw data'!D67</f>
        <v>4.57</v>
      </c>
      <c r="E69" s="7">
        <f>'raw data'!E67*$K$3</f>
        <v>1.8682524</v>
      </c>
      <c r="F69" s="7">
        <f>'raw data'!F67*$K$3</f>
        <v>-5.0709707999999996</v>
      </c>
      <c r="G69" s="7">
        <f>'raw data'!G67*$K$3</f>
        <v>-0.40033979999999997</v>
      </c>
      <c r="H69" s="7">
        <f>'raw data'!H67*$K$4</f>
        <v>-2.7794309999999998</v>
      </c>
      <c r="I69" s="7">
        <f>'raw data'!I67*$K$4</f>
        <v>0.84060840000000003</v>
      </c>
      <c r="J69" s="7">
        <f>'raw data'!J67*$K$4</f>
        <v>-6.6164015999999997</v>
      </c>
      <c r="K69" s="6">
        <f>'raw data'!K67</f>
        <v>32.42</v>
      </c>
      <c r="L69" s="2">
        <f t="shared" si="7"/>
        <v>0.44644885964454473</v>
      </c>
      <c r="M69" s="2">
        <f t="shared" si="12"/>
        <v>-1.2117897618923354</v>
      </c>
      <c r="N69" s="2">
        <f t="shared" si="8"/>
        <v>-9.5667612780973854E-2</v>
      </c>
      <c r="O69" s="2">
        <f t="shared" si="9"/>
        <v>-2.2139653086322748</v>
      </c>
      <c r="P69" s="2">
        <f t="shared" si="10"/>
        <v>0.66958950797659056</v>
      </c>
      <c r="Q69" s="2">
        <f t="shared" si="11"/>
        <v>-5.2703174176221959</v>
      </c>
      <c r="R69" s="2">
        <f t="shared" si="6"/>
        <v>2.714285714285714</v>
      </c>
    </row>
    <row r="70" spans="1:18">
      <c r="A70" t="str">
        <f>'raw data'!A68</f>
        <v>2014/06/29;13:00:03</v>
      </c>
      <c r="B70" s="6">
        <f>'raw data'!B68</f>
        <v>25.56</v>
      </c>
      <c r="C70" s="6">
        <f>'raw data'!C68*$K$2</f>
        <v>11.956272</v>
      </c>
      <c r="D70" s="4">
        <f>'raw data'!D68</f>
        <v>4.57</v>
      </c>
      <c r="E70" s="7">
        <f>'raw data'!E68*$K$3</f>
        <v>2.0016989999999999</v>
      </c>
      <c r="F70" s="7">
        <f>'raw data'!F68*$K$3</f>
        <v>-5.1154529999999996</v>
      </c>
      <c r="G70" s="7">
        <f>'raw data'!G68*$K$3</f>
        <v>-0.40033979999999997</v>
      </c>
      <c r="H70" s="7">
        <f>'raw data'!H68*$K$4</f>
        <v>-2.8201056000000002</v>
      </c>
      <c r="I70" s="7">
        <f>'raw data'!I68*$K$4</f>
        <v>1.1931216</v>
      </c>
      <c r="J70" s="7">
        <f>'raw data'!J68*$K$4</f>
        <v>-7.1316131999999994</v>
      </c>
      <c r="K70" s="6">
        <f>'raw data'!K68</f>
        <v>33.4</v>
      </c>
      <c r="L70" s="2">
        <f t="shared" si="7"/>
        <v>0.47833806390486933</v>
      </c>
      <c r="M70" s="2">
        <f t="shared" si="12"/>
        <v>-1.2224194966457771</v>
      </c>
      <c r="N70" s="2">
        <f t="shared" si="8"/>
        <v>-9.5667612780973854E-2</v>
      </c>
      <c r="O70" s="2">
        <f t="shared" si="9"/>
        <v>-2.2463648009537232</v>
      </c>
      <c r="P70" s="2">
        <f t="shared" si="10"/>
        <v>0.9503851080958059</v>
      </c>
      <c r="Q70" s="2">
        <f t="shared" si="11"/>
        <v>-5.6807109870272026</v>
      </c>
      <c r="R70" s="2">
        <f t="shared" si="6"/>
        <v>2.5555555555555554</v>
      </c>
    </row>
    <row r="71" spans="1:18">
      <c r="A71" t="str">
        <f>'raw data'!A69</f>
        <v>2014/06/29;13:00:10</v>
      </c>
      <c r="B71" s="6">
        <f>'raw data'!B69</f>
        <v>25.56</v>
      </c>
      <c r="C71" s="6">
        <f>'raw data'!C69*$K$2</f>
        <v>11.956272</v>
      </c>
      <c r="D71" s="4">
        <f>'raw data'!D69</f>
        <v>4.57</v>
      </c>
      <c r="E71" s="7">
        <f>'raw data'!E69*$K$3</f>
        <v>2.0906633999999999</v>
      </c>
      <c r="F71" s="7">
        <f>'raw data'!F69*$K$3</f>
        <v>-5.1599351999999996</v>
      </c>
      <c r="G71" s="7">
        <f>'raw data'!G69*$K$3</f>
        <v>-0.40033979999999997</v>
      </c>
      <c r="H71" s="7">
        <f>'raw data'!H69*$K$4</f>
        <v>-2.9150130000000001</v>
      </c>
      <c r="I71" s="7">
        <f>'raw data'!I69*$K$4</f>
        <v>6.7791000000000004E-2</v>
      </c>
      <c r="J71" s="7">
        <f>'raw data'!J69*$K$4</f>
        <v>-7.0095894000000003</v>
      </c>
      <c r="K71" s="6">
        <f>'raw data'!K69</f>
        <v>34.42</v>
      </c>
      <c r="L71" s="2">
        <f t="shared" si="7"/>
        <v>0.49959753341175239</v>
      </c>
      <c r="M71" s="2">
        <f t="shared" si="12"/>
        <v>-1.2330492313992185</v>
      </c>
      <c r="N71" s="2">
        <f t="shared" si="8"/>
        <v>-9.5667612780973854E-2</v>
      </c>
      <c r="O71" s="2">
        <f t="shared" si="9"/>
        <v>-2.3219636163704349</v>
      </c>
      <c r="P71" s="2">
        <f t="shared" si="10"/>
        <v>5.3999153869079886E-2</v>
      </c>
      <c r="Q71" s="2">
        <f t="shared" si="11"/>
        <v>-5.5835125100628593</v>
      </c>
      <c r="R71" s="2">
        <f t="shared" si="6"/>
        <v>2.4680851063829787</v>
      </c>
    </row>
    <row r="72" spans="1:18">
      <c r="A72">
        <f>'raw data'!A70</f>
        <v>0</v>
      </c>
      <c r="B72" s="6"/>
      <c r="C72" s="6"/>
      <c r="D72" s="4"/>
      <c r="E72" s="7"/>
      <c r="F72" s="7"/>
      <c r="G72" s="7"/>
      <c r="H72" s="7"/>
      <c r="I72" s="7"/>
      <c r="J72" s="7"/>
      <c r="K72" s="6"/>
      <c r="L72" s="2"/>
      <c r="M72" s="2"/>
      <c r="N72" s="2"/>
      <c r="O72" s="2"/>
      <c r="P72" s="2"/>
      <c r="Q72" s="2"/>
      <c r="R72" s="2"/>
    </row>
    <row r="73" spans="1:18">
      <c r="B73" s="6"/>
      <c r="C73" s="6"/>
      <c r="D73" s="4"/>
      <c r="E73" s="7"/>
      <c r="F73" s="7"/>
      <c r="G73" s="7"/>
      <c r="H73" s="7"/>
      <c r="I73" s="7"/>
      <c r="J73" s="7"/>
      <c r="K73" s="6"/>
      <c r="L73" s="2"/>
      <c r="M73" s="2"/>
      <c r="N73" s="2"/>
      <c r="O73" s="2"/>
      <c r="P73" s="2"/>
      <c r="Q73" s="2"/>
      <c r="R73" s="2"/>
    </row>
    <row r="74" spans="1:18">
      <c r="B74" s="6"/>
      <c r="C74" s="6"/>
      <c r="D74" s="4"/>
      <c r="E74" s="7"/>
      <c r="F74" s="7"/>
      <c r="G74" s="7"/>
      <c r="H74" s="7"/>
      <c r="I74" s="7"/>
      <c r="J74" s="7"/>
      <c r="K74" s="6"/>
      <c r="L74" s="2"/>
      <c r="M74" s="2"/>
      <c r="N74" s="2"/>
      <c r="O74" s="2"/>
      <c r="P74" s="2"/>
      <c r="Q74" s="2"/>
      <c r="R74" s="2"/>
    </row>
    <row r="75" spans="1:18">
      <c r="B75" s="6"/>
      <c r="C75" s="6"/>
      <c r="D75" s="4"/>
      <c r="E75" s="7"/>
      <c r="F75" s="7"/>
      <c r="G75" s="7"/>
      <c r="H75" s="7"/>
      <c r="I75" s="7"/>
      <c r="J75" s="7"/>
      <c r="K75" s="6"/>
      <c r="L75" s="2"/>
      <c r="M75" s="2"/>
      <c r="N75" s="2"/>
      <c r="O75" s="2"/>
      <c r="P75" s="2"/>
      <c r="Q75" s="2"/>
      <c r="R75" s="2"/>
    </row>
    <row r="76" spans="1:18">
      <c r="B76" s="6"/>
      <c r="C76" s="6"/>
      <c r="D76" s="4"/>
      <c r="E76" s="7"/>
      <c r="F76" s="7"/>
      <c r="G76" s="7"/>
      <c r="H76" s="7"/>
      <c r="I76" s="7"/>
      <c r="J76" s="7"/>
      <c r="K76" s="6"/>
      <c r="L76" s="2"/>
      <c r="M76" s="2"/>
      <c r="N76" s="2"/>
      <c r="O76" s="2"/>
      <c r="P76" s="2"/>
      <c r="Q76" s="2"/>
      <c r="R76" s="2"/>
    </row>
    <row r="77" spans="1:18">
      <c r="B77" s="6"/>
      <c r="C77" s="6"/>
      <c r="D77" s="4"/>
      <c r="E77" s="7"/>
      <c r="F77" s="7"/>
      <c r="G77" s="7"/>
      <c r="H77" s="7"/>
      <c r="I77" s="7"/>
      <c r="J77" s="7"/>
      <c r="K77" s="6"/>
      <c r="L77" s="2"/>
      <c r="M77" s="2"/>
      <c r="N77" s="2"/>
      <c r="O77" s="2"/>
      <c r="P77" s="2"/>
      <c r="Q77" s="2"/>
      <c r="R77" s="2"/>
    </row>
    <row r="78" spans="1:18">
      <c r="B78" s="6"/>
      <c r="C78" s="6"/>
      <c r="D78" s="4"/>
      <c r="E78" s="7"/>
      <c r="F78" s="7"/>
      <c r="G78" s="7"/>
      <c r="H78" s="7"/>
      <c r="I78" s="7"/>
      <c r="J78" s="7"/>
      <c r="K78" s="6"/>
      <c r="L78" s="2"/>
      <c r="M78" s="2"/>
      <c r="N78" s="2"/>
      <c r="O78" s="2"/>
      <c r="P78" s="2"/>
      <c r="Q78" s="2"/>
      <c r="R78" s="2"/>
    </row>
    <row r="79" spans="1:18">
      <c r="B79" s="6"/>
      <c r="C79" s="6"/>
      <c r="D79" s="4"/>
      <c r="E79" s="7"/>
      <c r="F79" s="7"/>
      <c r="G79" s="7"/>
      <c r="H79" s="7"/>
      <c r="I79" s="7"/>
      <c r="J79" s="7"/>
      <c r="K79" s="6"/>
      <c r="L79" s="2"/>
      <c r="M79" s="2"/>
      <c r="N79" s="2"/>
      <c r="O79" s="2"/>
      <c r="P79" s="2"/>
      <c r="Q79" s="2"/>
      <c r="R79" s="2"/>
    </row>
    <row r="80" spans="1:18">
      <c r="B80" s="6"/>
      <c r="C80" s="6"/>
      <c r="D80" s="4"/>
      <c r="E80" s="7"/>
      <c r="F80" s="7"/>
      <c r="G80" s="7"/>
      <c r="H80" s="7"/>
      <c r="I80" s="7"/>
      <c r="J80" s="7"/>
      <c r="K80" s="6"/>
      <c r="L80" s="2"/>
      <c r="M80" s="2"/>
      <c r="N80" s="2"/>
      <c r="O80" s="2"/>
      <c r="P80" s="2"/>
      <c r="Q80" s="2"/>
      <c r="R80" s="2"/>
    </row>
    <row r="81" spans="2:18">
      <c r="B81" s="6"/>
      <c r="C81" s="6"/>
      <c r="D81" s="4"/>
      <c r="E81" s="7"/>
      <c r="F81" s="7"/>
      <c r="G81" s="7"/>
      <c r="H81" s="7"/>
      <c r="I81" s="7"/>
      <c r="J81" s="7"/>
      <c r="K81" s="6"/>
      <c r="L81" s="2"/>
      <c r="M81" s="2"/>
      <c r="N81" s="2"/>
      <c r="O81" s="2"/>
      <c r="P81" s="2"/>
      <c r="Q81" s="2"/>
      <c r="R81" s="2"/>
    </row>
    <row r="82" spans="2:18">
      <c r="B82" s="6"/>
      <c r="C82" s="6"/>
      <c r="D82" s="4"/>
      <c r="E82" s="7"/>
      <c r="F82" s="7"/>
      <c r="G82" s="7"/>
      <c r="H82" s="7"/>
      <c r="I82" s="7"/>
      <c r="J82" s="7"/>
      <c r="K82" s="6"/>
      <c r="L82" s="2"/>
      <c r="M82" s="2"/>
      <c r="N82" s="2"/>
      <c r="O82" s="2"/>
      <c r="P82" s="2"/>
      <c r="Q82" s="2"/>
      <c r="R82" s="2"/>
    </row>
    <row r="83" spans="2:18">
      <c r="B83" s="6"/>
      <c r="C83" s="6"/>
      <c r="D83" s="4"/>
      <c r="E83" s="7"/>
      <c r="F83" s="7"/>
      <c r="G83" s="7"/>
      <c r="H83" s="7"/>
      <c r="I83" s="7"/>
      <c r="J83" s="7"/>
      <c r="K83" s="6"/>
      <c r="L83" s="2"/>
      <c r="M83" s="2"/>
      <c r="N83" s="2"/>
      <c r="O83" s="2"/>
      <c r="P83" s="2"/>
      <c r="Q83" s="2"/>
      <c r="R83" s="2"/>
    </row>
    <row r="84" spans="2:18">
      <c r="B84" s="6"/>
      <c r="C84" s="6"/>
      <c r="D84" s="4"/>
      <c r="E84" s="7"/>
      <c r="F84" s="7"/>
      <c r="G84" s="7"/>
      <c r="H84" s="7"/>
      <c r="I84" s="7"/>
      <c r="J84" s="7"/>
      <c r="K84" s="6"/>
      <c r="L84" s="2"/>
      <c r="M84" s="2"/>
      <c r="N84" s="2"/>
      <c r="O84" s="2"/>
      <c r="P84" s="2"/>
      <c r="Q84" s="2"/>
      <c r="R84" s="2"/>
    </row>
    <row r="85" spans="2:18">
      <c r="B85" s="6"/>
      <c r="C85" s="6"/>
      <c r="D85" s="4"/>
      <c r="E85" s="7"/>
      <c r="F85" s="7"/>
      <c r="G85" s="7"/>
      <c r="H85" s="7"/>
      <c r="I85" s="7"/>
      <c r="J85" s="7"/>
      <c r="K85" s="6"/>
      <c r="L85" s="2"/>
      <c r="M85" s="2"/>
      <c r="N85" s="2"/>
      <c r="O85" s="2"/>
      <c r="P85" s="2"/>
      <c r="Q85" s="2"/>
      <c r="R85" s="2"/>
    </row>
    <row r="86" spans="2:18">
      <c r="B86" s="6"/>
      <c r="C86" s="4"/>
      <c r="D86" s="4"/>
      <c r="E86" s="7"/>
      <c r="F86" s="7"/>
      <c r="G86" s="7"/>
      <c r="H86" s="7"/>
      <c r="I86" s="7"/>
      <c r="J86" s="7"/>
      <c r="K86" s="6"/>
      <c r="L86" s="2"/>
      <c r="M86" s="2"/>
      <c r="N86" s="2"/>
      <c r="O86" s="2"/>
      <c r="P86" s="2"/>
      <c r="Q86" s="2"/>
      <c r="R86" s="2"/>
    </row>
    <row r="87" spans="2:18">
      <c r="B87" s="6"/>
      <c r="C87" s="4"/>
      <c r="D87" s="4"/>
      <c r="E87" s="7"/>
      <c r="F87" s="7"/>
      <c r="G87" s="7"/>
      <c r="H87" s="7"/>
      <c r="I87" s="7"/>
      <c r="J87" s="7"/>
      <c r="K87" s="6"/>
      <c r="L87" s="2"/>
      <c r="M87" s="2"/>
      <c r="N87" s="2"/>
      <c r="O87" s="2"/>
      <c r="P87" s="2"/>
      <c r="Q87" s="2"/>
      <c r="R87" s="2"/>
    </row>
    <row r="88" spans="2:18">
      <c r="B88" s="6"/>
      <c r="C88" s="4"/>
      <c r="D88" s="4"/>
      <c r="E88" s="7"/>
      <c r="F88" s="7"/>
      <c r="G88" s="7"/>
      <c r="H88" s="7"/>
      <c r="I88" s="7"/>
      <c r="J88" s="7"/>
      <c r="K88" s="6"/>
      <c r="L88" s="2"/>
      <c r="M88" s="2"/>
      <c r="N88" s="2"/>
      <c r="O88" s="2"/>
      <c r="P88" s="2"/>
      <c r="Q88" s="2"/>
      <c r="R88" s="2"/>
    </row>
    <row r="89" spans="2:18">
      <c r="B89" s="6"/>
      <c r="C89" s="4"/>
      <c r="D89" s="4"/>
      <c r="E89" s="7"/>
      <c r="F89" s="7"/>
      <c r="G89" s="7"/>
      <c r="H89" s="7"/>
      <c r="I89" s="7"/>
      <c r="J89" s="7"/>
      <c r="K89" s="6"/>
      <c r="L89" s="2"/>
      <c r="M89" s="2"/>
      <c r="N89" s="2"/>
      <c r="O89" s="2"/>
      <c r="P89" s="2"/>
      <c r="Q89" s="2"/>
      <c r="R89" s="2"/>
    </row>
    <row r="90" spans="2:18">
      <c r="B90" s="6"/>
      <c r="C90" s="4"/>
      <c r="D90" s="4"/>
      <c r="E90" s="7"/>
      <c r="F90" s="7"/>
      <c r="G90" s="7"/>
      <c r="H90" s="7"/>
      <c r="I90" s="7"/>
      <c r="J90" s="7"/>
      <c r="K90" s="6"/>
      <c r="L90" s="2"/>
      <c r="M90" s="2"/>
      <c r="N90" s="2"/>
      <c r="O90" s="2"/>
      <c r="P90" s="2"/>
      <c r="Q90" s="2"/>
      <c r="R90" s="2"/>
    </row>
    <row r="91" spans="2:18">
      <c r="B91" s="6"/>
      <c r="C91" s="4"/>
      <c r="D91" s="4"/>
      <c r="E91" s="7"/>
      <c r="F91" s="7"/>
      <c r="G91" s="7"/>
      <c r="H91" s="7"/>
      <c r="I91" s="7"/>
      <c r="J91" s="7"/>
      <c r="K91" s="6"/>
      <c r="L91" s="2"/>
      <c r="M91" s="2"/>
      <c r="N91" s="2"/>
      <c r="O91" s="2"/>
      <c r="P91" s="2"/>
      <c r="Q91" s="2"/>
      <c r="R91" s="2"/>
    </row>
    <row r="92" spans="2:18">
      <c r="B92" s="6"/>
      <c r="C92" s="4"/>
      <c r="D92" s="4"/>
      <c r="E92" s="7"/>
      <c r="F92" s="7"/>
      <c r="G92" s="7"/>
      <c r="H92" s="7"/>
      <c r="I92" s="7"/>
      <c r="J92" s="7"/>
      <c r="K92" s="6"/>
      <c r="L92" s="2"/>
      <c r="M92" s="2"/>
      <c r="N92" s="2"/>
      <c r="O92" s="2"/>
      <c r="P92" s="2"/>
      <c r="Q92" s="2"/>
      <c r="R92" s="2"/>
    </row>
    <row r="93" spans="2:18">
      <c r="B93" s="6"/>
      <c r="C93" s="4"/>
      <c r="D93" s="4"/>
      <c r="E93" s="7"/>
      <c r="F93" s="7"/>
      <c r="G93" s="7"/>
      <c r="H93" s="7"/>
      <c r="I93" s="7"/>
      <c r="J93" s="7"/>
      <c r="K93" s="6"/>
      <c r="L93" s="2"/>
      <c r="M93" s="2"/>
      <c r="N93" s="2"/>
      <c r="O93" s="2"/>
      <c r="P93" s="2"/>
      <c r="Q93" s="2"/>
      <c r="R93" s="2"/>
    </row>
    <row r="94" spans="2:18">
      <c r="B94" s="6"/>
      <c r="C94" s="4"/>
      <c r="D94" s="4"/>
      <c r="E94" s="7"/>
      <c r="F94" s="7"/>
      <c r="G94" s="7"/>
      <c r="H94" s="7"/>
      <c r="I94" s="7"/>
      <c r="J94" s="7"/>
      <c r="K94" s="6"/>
      <c r="L94" s="2"/>
      <c r="M94" s="2"/>
      <c r="N94" s="2"/>
      <c r="O94" s="2"/>
      <c r="P94" s="2"/>
      <c r="Q94" s="2"/>
      <c r="R94" s="2"/>
    </row>
    <row r="95" spans="2:18">
      <c r="B95" s="6"/>
      <c r="C95" s="4"/>
      <c r="D95" s="4"/>
      <c r="E95" s="7"/>
      <c r="F95" s="7"/>
      <c r="G95" s="7"/>
      <c r="H95" s="7"/>
      <c r="I95" s="7"/>
      <c r="J95" s="7"/>
      <c r="K95" s="6"/>
      <c r="L95" s="2"/>
      <c r="M95" s="2"/>
      <c r="N95" s="2"/>
      <c r="O95" s="2"/>
      <c r="P95" s="2"/>
      <c r="Q95" s="2"/>
      <c r="R95" s="2"/>
    </row>
    <row r="96" spans="2:18">
      <c r="B96" s="6"/>
      <c r="C96" s="4"/>
      <c r="D96" s="4"/>
      <c r="E96" s="7"/>
      <c r="F96" s="7"/>
      <c r="G96" s="7"/>
      <c r="H96" s="7"/>
      <c r="I96" s="7"/>
      <c r="J96" s="7"/>
      <c r="K96" s="6"/>
      <c r="L96" s="2"/>
      <c r="M96" s="2"/>
      <c r="N96" s="2"/>
      <c r="O96" s="2"/>
      <c r="P96" s="2"/>
      <c r="Q96" s="2"/>
      <c r="R96" s="2"/>
    </row>
    <row r="97" spans="2:18">
      <c r="B97" s="6"/>
      <c r="C97" s="4"/>
      <c r="D97" s="4"/>
      <c r="E97" s="7"/>
      <c r="F97" s="7"/>
      <c r="G97" s="7"/>
      <c r="H97" s="7"/>
      <c r="I97" s="7"/>
      <c r="J97" s="7"/>
      <c r="K97" s="6"/>
      <c r="L97" s="2"/>
      <c r="M97" s="2"/>
      <c r="N97" s="2"/>
      <c r="O97" s="2"/>
      <c r="P97" s="2"/>
      <c r="Q97" s="2"/>
      <c r="R97" s="2"/>
    </row>
    <row r="98" spans="2:18">
      <c r="B98" s="6"/>
      <c r="C98" s="4"/>
      <c r="D98" s="4"/>
      <c r="E98" s="7"/>
      <c r="F98" s="7"/>
      <c r="G98" s="7"/>
      <c r="H98" s="7"/>
      <c r="I98" s="7"/>
      <c r="J98" s="7"/>
      <c r="K98" s="6"/>
      <c r="L98" s="2"/>
      <c r="M98" s="2"/>
      <c r="N98" s="2"/>
      <c r="O98" s="2"/>
      <c r="P98" s="2"/>
      <c r="Q98" s="2"/>
      <c r="R98" s="2"/>
    </row>
    <row r="99" spans="2:18">
      <c r="B99" s="6"/>
      <c r="C99" s="4"/>
      <c r="D99" s="4"/>
      <c r="E99" s="7"/>
      <c r="F99" s="7"/>
      <c r="G99" s="7"/>
      <c r="H99" s="7"/>
      <c r="I99" s="7"/>
      <c r="J99" s="7"/>
      <c r="K99" s="6"/>
      <c r="L99" s="2"/>
      <c r="M99" s="2"/>
      <c r="N99" s="2"/>
      <c r="O99" s="2"/>
      <c r="P99" s="2"/>
      <c r="Q99" s="2"/>
      <c r="R99" s="2"/>
    </row>
    <row r="100" spans="2:18">
      <c r="B100" s="6"/>
      <c r="C100" s="4"/>
      <c r="D100" s="4"/>
      <c r="E100" s="7"/>
      <c r="F100" s="7"/>
      <c r="G100" s="7"/>
      <c r="H100" s="7"/>
      <c r="I100" s="7"/>
      <c r="J100" s="7"/>
      <c r="K100" s="6"/>
      <c r="L100" s="2"/>
      <c r="M100" s="2"/>
      <c r="N100" s="2"/>
      <c r="O100" s="2"/>
      <c r="P100" s="2"/>
      <c r="Q100" s="2"/>
      <c r="R100" s="2"/>
    </row>
    <row r="101" spans="2:18">
      <c r="B101" s="6"/>
      <c r="E101" s="2"/>
      <c r="F101" s="2"/>
      <c r="G101" s="2"/>
      <c r="H101" s="2"/>
      <c r="I101" s="2"/>
      <c r="J101" s="2"/>
      <c r="K101" s="6"/>
      <c r="L101" s="2"/>
      <c r="M101" s="2"/>
      <c r="N101" s="2"/>
      <c r="O101" s="2"/>
      <c r="P101" s="2"/>
      <c r="Q101" s="2"/>
      <c r="R101" s="2"/>
    </row>
    <row r="102" spans="2:18">
      <c r="B102" s="6"/>
      <c r="E102" s="2"/>
      <c r="F102" s="2"/>
      <c r="G102" s="2"/>
      <c r="H102" s="2"/>
      <c r="I102" s="2"/>
      <c r="J102" s="2"/>
      <c r="K102" s="6"/>
      <c r="L102" s="2"/>
      <c r="M102" s="2"/>
      <c r="N102" s="2"/>
      <c r="O102" s="2"/>
      <c r="P102" s="2"/>
      <c r="Q102" s="2"/>
      <c r="R102" s="2"/>
    </row>
    <row r="103" spans="2:18">
      <c r="B103" s="6"/>
      <c r="E103" s="2"/>
      <c r="F103" s="2"/>
      <c r="G103" s="2"/>
      <c r="H103" s="2"/>
      <c r="I103" s="2"/>
      <c r="J103" s="2"/>
      <c r="K103" s="6"/>
      <c r="L103" s="2"/>
      <c r="M103" s="2"/>
      <c r="N103" s="2"/>
      <c r="O103" s="2"/>
      <c r="P103" s="2"/>
      <c r="Q103" s="2"/>
      <c r="R103" s="2"/>
    </row>
    <row r="104" spans="2:18">
      <c r="B104" s="6"/>
      <c r="E104" s="2"/>
      <c r="F104" s="2"/>
      <c r="G104" s="2"/>
      <c r="H104" s="2"/>
      <c r="I104" s="2"/>
      <c r="J104" s="2"/>
      <c r="K104" s="6"/>
      <c r="L104" s="2"/>
      <c r="M104" s="2"/>
      <c r="N104" s="2"/>
      <c r="O104" s="2"/>
      <c r="P104" s="2"/>
      <c r="Q104" s="2"/>
      <c r="R104" s="2"/>
    </row>
    <row r="105" spans="2:18">
      <c r="B105" s="6"/>
      <c r="E105" s="2"/>
      <c r="F105" s="2"/>
      <c r="G105" s="2"/>
      <c r="H105" s="2"/>
      <c r="I105" s="2"/>
      <c r="J105" s="2"/>
      <c r="K105" s="6"/>
      <c r="L105" s="2"/>
      <c r="M105" s="2"/>
      <c r="N105" s="2"/>
      <c r="O105" s="2"/>
      <c r="P105" s="2"/>
      <c r="Q105" s="2"/>
      <c r="R105" s="2"/>
    </row>
    <row r="106" spans="2:18">
      <c r="B106" s="6"/>
      <c r="E106" s="2"/>
      <c r="F106" s="2"/>
      <c r="G106" s="2"/>
      <c r="H106" s="2"/>
      <c r="I106" s="2"/>
      <c r="J106" s="2"/>
      <c r="K106" s="6"/>
      <c r="L106" s="2"/>
      <c r="M106" s="2"/>
      <c r="N106" s="2"/>
      <c r="O106" s="2"/>
      <c r="P106" s="2"/>
      <c r="Q106" s="2"/>
      <c r="R106" s="2"/>
    </row>
    <row r="107" spans="2:18">
      <c r="B107" s="6"/>
      <c r="E107" s="2"/>
      <c r="F107" s="2"/>
      <c r="G107" s="2"/>
      <c r="H107" s="2"/>
      <c r="I107" s="2"/>
      <c r="J107" s="2"/>
      <c r="K107" s="6"/>
      <c r="L107" s="2"/>
      <c r="M107" s="2"/>
      <c r="N107" s="2"/>
      <c r="O107" s="2"/>
      <c r="P107" s="2"/>
      <c r="Q107" s="2"/>
      <c r="R107" s="2"/>
    </row>
    <row r="108" spans="2:18">
      <c r="B108" s="6"/>
      <c r="E108" s="2"/>
      <c r="F108" s="2"/>
      <c r="G108" s="2"/>
      <c r="H108" s="2"/>
      <c r="I108" s="2"/>
      <c r="J108" s="2"/>
      <c r="K108" s="6"/>
      <c r="L108" s="2"/>
      <c r="M108" s="2"/>
      <c r="N108" s="2"/>
      <c r="O108" s="2"/>
      <c r="P108" s="2"/>
      <c r="Q108" s="2"/>
      <c r="R108" s="2"/>
    </row>
    <row r="109" spans="2:18">
      <c r="B109" s="6"/>
      <c r="E109" s="2"/>
      <c r="F109" s="2"/>
      <c r="G109" s="2"/>
      <c r="H109" s="2"/>
      <c r="I109" s="2"/>
      <c r="J109" s="2"/>
      <c r="K109" s="6"/>
      <c r="L109" s="2"/>
      <c r="M109" s="2"/>
      <c r="N109" s="2"/>
      <c r="O109" s="2"/>
      <c r="P109" s="2"/>
      <c r="Q109" s="2"/>
      <c r="R109" s="2"/>
    </row>
    <row r="110" spans="2:18">
      <c r="B110" s="6"/>
      <c r="E110" s="2"/>
      <c r="F110" s="2"/>
      <c r="G110" s="2"/>
      <c r="H110" s="2"/>
      <c r="I110" s="2"/>
      <c r="J110" s="2"/>
      <c r="K110" s="6"/>
      <c r="L110" s="2"/>
      <c r="M110" s="2"/>
      <c r="N110" s="2"/>
      <c r="O110" s="2"/>
      <c r="P110" s="2"/>
      <c r="Q110" s="2"/>
      <c r="R110" s="2"/>
    </row>
    <row r="111" spans="2:18">
      <c r="B111" s="6"/>
      <c r="E111" s="2"/>
      <c r="F111" s="2"/>
      <c r="G111" s="2"/>
      <c r="H111" s="2"/>
      <c r="I111" s="2"/>
      <c r="J111" s="2"/>
      <c r="K111" s="6"/>
      <c r="L111" s="2"/>
      <c r="M111" s="2"/>
      <c r="N111" s="2"/>
      <c r="O111" s="2"/>
      <c r="P111" s="2"/>
      <c r="Q111" s="2"/>
      <c r="R111" s="2"/>
    </row>
    <row r="112" spans="2:18">
      <c r="B112" s="6"/>
      <c r="E112" s="2"/>
      <c r="F112" s="2"/>
      <c r="G112" s="2"/>
      <c r="H112" s="2"/>
      <c r="I112" s="2"/>
      <c r="J112" s="2"/>
      <c r="K112" s="6"/>
      <c r="L112" s="2"/>
      <c r="M112" s="2"/>
      <c r="N112" s="2"/>
      <c r="O112" s="2"/>
      <c r="P112" s="2"/>
      <c r="Q112" s="2"/>
      <c r="R112" s="2"/>
    </row>
    <row r="113" spans="2:18">
      <c r="B113" s="6"/>
      <c r="E113" s="2"/>
      <c r="F113" s="2"/>
      <c r="G113" s="2"/>
      <c r="H113" s="2"/>
      <c r="I113" s="2"/>
      <c r="J113" s="2"/>
      <c r="K113" s="6"/>
      <c r="L113" s="2"/>
      <c r="M113" s="2"/>
      <c r="N113" s="2"/>
      <c r="O113" s="2"/>
      <c r="P113" s="2"/>
      <c r="Q113" s="2"/>
      <c r="R113" s="2"/>
    </row>
    <row r="114" spans="2:18">
      <c r="B114" s="6"/>
      <c r="E114" s="2"/>
      <c r="F114" s="2"/>
      <c r="G114" s="2"/>
      <c r="H114" s="2"/>
      <c r="I114" s="2"/>
      <c r="J114" s="2"/>
      <c r="K114" s="6"/>
    </row>
    <row r="115" spans="2:18">
      <c r="B115" s="6"/>
      <c r="E115" s="2"/>
      <c r="F115" s="2"/>
      <c r="G115" s="2"/>
      <c r="H115" s="2"/>
      <c r="I115" s="2"/>
      <c r="J115" s="2"/>
      <c r="K115" s="6"/>
    </row>
    <row r="116" spans="2:18">
      <c r="B116" s="6"/>
      <c r="E116" s="2"/>
      <c r="F116" s="2"/>
      <c r="G116" s="2"/>
      <c r="H116" s="2"/>
      <c r="I116" s="2"/>
      <c r="J116" s="2"/>
      <c r="K116" s="6"/>
    </row>
    <row r="117" spans="2:18">
      <c r="B117" s="6"/>
      <c r="E117" s="2"/>
      <c r="F117" s="2"/>
      <c r="G117" s="2"/>
      <c r="H117" s="2"/>
      <c r="I117" s="2"/>
      <c r="J117" s="2"/>
      <c r="K117" s="6"/>
    </row>
    <row r="118" spans="2:18">
      <c r="B118" s="6"/>
      <c r="E118" s="2"/>
      <c r="F118" s="2"/>
      <c r="G118" s="2"/>
      <c r="H118" s="2"/>
      <c r="I118" s="2"/>
      <c r="J118" s="2"/>
      <c r="K118" s="6"/>
    </row>
    <row r="119" spans="2:18">
      <c r="B119" s="6"/>
      <c r="E119" s="2"/>
      <c r="F119" s="2"/>
      <c r="G119" s="2"/>
      <c r="H119" s="2"/>
      <c r="I119" s="2"/>
      <c r="J119" s="2"/>
      <c r="K119" s="6"/>
    </row>
    <row r="120" spans="2:18">
      <c r="B120" s="6"/>
      <c r="E120" s="2"/>
      <c r="F120" s="2"/>
      <c r="G120" s="2"/>
      <c r="H120" s="2"/>
      <c r="I120" s="2"/>
      <c r="J120" s="2"/>
      <c r="K120" s="6"/>
    </row>
    <row r="121" spans="2:18">
      <c r="B121" s="6"/>
      <c r="E121" s="2"/>
      <c r="F121" s="2"/>
      <c r="G121" s="2"/>
      <c r="H121" s="2"/>
      <c r="I121" s="2"/>
      <c r="J121" s="2"/>
      <c r="K121" s="6"/>
    </row>
    <row r="122" spans="2:18">
      <c r="B122" s="6"/>
      <c r="E122" s="2"/>
      <c r="F122" s="2"/>
      <c r="G122" s="2"/>
      <c r="H122" s="2"/>
      <c r="I122" s="2"/>
      <c r="J122" s="2"/>
      <c r="K122" s="6"/>
    </row>
    <row r="123" spans="2:18">
      <c r="B123" s="6"/>
      <c r="E123" s="2"/>
      <c r="F123" s="2"/>
      <c r="G123" s="2"/>
      <c r="H123" s="2"/>
      <c r="I123" s="2"/>
      <c r="J123" s="2"/>
      <c r="K123" s="6"/>
    </row>
    <row r="124" spans="2:18">
      <c r="B124" s="6"/>
      <c r="E124" s="2"/>
      <c r="F124" s="2"/>
      <c r="G124" s="2"/>
      <c r="H124" s="2"/>
      <c r="I124" s="2"/>
      <c r="J124" s="2"/>
      <c r="K124" s="6"/>
    </row>
    <row r="125" spans="2:18">
      <c r="B125" s="6"/>
      <c r="E125" s="2"/>
      <c r="F125" s="2"/>
      <c r="G125" s="2"/>
      <c r="H125" s="2"/>
      <c r="I125" s="2"/>
      <c r="J125" s="2"/>
      <c r="K125" s="6"/>
    </row>
    <row r="126" spans="2:18">
      <c r="B126" s="6"/>
      <c r="E126" s="2"/>
      <c r="F126" s="2"/>
      <c r="G126" s="2"/>
      <c r="H126" s="2"/>
      <c r="I126" s="2"/>
      <c r="J126" s="2"/>
      <c r="K126" s="6"/>
    </row>
    <row r="127" spans="2:18">
      <c r="B127" s="6"/>
      <c r="E127" s="2"/>
      <c r="F127" s="2"/>
      <c r="G127" s="2"/>
      <c r="H127" s="2"/>
      <c r="I127" s="2"/>
      <c r="J127" s="2"/>
      <c r="K127" s="6"/>
    </row>
    <row r="128" spans="2:18">
      <c r="B128" s="6"/>
      <c r="E128" s="2"/>
      <c r="F128" s="2"/>
      <c r="G128" s="2"/>
      <c r="H128" s="2"/>
      <c r="I128" s="2"/>
      <c r="J128" s="2"/>
      <c r="K128" s="6"/>
    </row>
    <row r="129" spans="2:11">
      <c r="B129" s="6"/>
      <c r="E129" s="2"/>
      <c r="F129" s="2"/>
      <c r="G129" s="2"/>
      <c r="H129" s="2"/>
      <c r="I129" s="2"/>
      <c r="J129" s="2"/>
      <c r="K129" s="6"/>
    </row>
    <row r="130" spans="2:11">
      <c r="B130" s="6"/>
      <c r="E130" s="2"/>
      <c r="F130" s="2"/>
      <c r="G130" s="2"/>
      <c r="H130" s="2"/>
      <c r="I130" s="2"/>
      <c r="J130" s="2"/>
      <c r="K130" s="6"/>
    </row>
    <row r="131" spans="2:11">
      <c r="B131" s="6"/>
      <c r="E131" s="2"/>
      <c r="F131" s="2"/>
      <c r="G131" s="2"/>
      <c r="H131" s="2"/>
      <c r="I131" s="2"/>
      <c r="J131" s="2"/>
      <c r="K131" s="6"/>
    </row>
    <row r="132" spans="2:11">
      <c r="B132" s="6"/>
      <c r="E132" s="2"/>
      <c r="F132" s="2"/>
      <c r="G132" s="2"/>
      <c r="H132" s="2"/>
      <c r="I132" s="2"/>
      <c r="J132" s="2"/>
      <c r="K132" s="6"/>
    </row>
    <row r="133" spans="2:11">
      <c r="B133" s="6"/>
      <c r="E133" s="2"/>
      <c r="F133" s="2"/>
      <c r="G133" s="2"/>
      <c r="H133" s="2"/>
      <c r="I133" s="2"/>
      <c r="J133" s="2"/>
      <c r="K133" s="6"/>
    </row>
    <row r="134" spans="2:11">
      <c r="B134" s="6"/>
      <c r="E134" s="2"/>
      <c r="F134" s="2"/>
      <c r="G134" s="2"/>
      <c r="H134" s="2"/>
      <c r="I134" s="2"/>
      <c r="J134" s="2"/>
      <c r="K134" s="6"/>
    </row>
    <row r="135" spans="2:11">
      <c r="B135" s="6"/>
      <c r="E135" s="2"/>
      <c r="F135" s="2"/>
      <c r="G135" s="2"/>
      <c r="H135" s="2"/>
      <c r="I135" s="2"/>
      <c r="J135" s="2"/>
      <c r="K135" s="6"/>
    </row>
    <row r="136" spans="2:11">
      <c r="B136" s="6"/>
      <c r="E136" s="2"/>
      <c r="F136" s="2"/>
      <c r="G136" s="2"/>
      <c r="H136" s="2"/>
      <c r="I136" s="2"/>
      <c r="J136" s="2"/>
      <c r="K136" s="6"/>
    </row>
    <row r="137" spans="2:11">
      <c r="B137" s="6"/>
      <c r="E137" s="2"/>
      <c r="F137" s="2"/>
      <c r="G137" s="2"/>
      <c r="H137" s="2"/>
      <c r="I137" s="2"/>
      <c r="J137" s="2"/>
      <c r="K137" s="6"/>
    </row>
    <row r="138" spans="2:11">
      <c r="B138" s="6"/>
      <c r="E138" s="2"/>
      <c r="F138" s="2"/>
      <c r="G138" s="2"/>
      <c r="H138" s="2"/>
      <c r="I138" s="2"/>
      <c r="J138" s="2"/>
      <c r="K138" s="6"/>
    </row>
    <row r="139" spans="2:11">
      <c r="B139" s="6"/>
      <c r="E139" s="2"/>
      <c r="F139" s="2"/>
      <c r="G139" s="2"/>
      <c r="H139" s="2"/>
      <c r="I139" s="2"/>
      <c r="J139" s="2"/>
      <c r="K139" s="6"/>
    </row>
    <row r="140" spans="2:11">
      <c r="B140" s="6"/>
      <c r="E140" s="2"/>
      <c r="F140" s="2"/>
      <c r="G140" s="2"/>
      <c r="H140" s="2"/>
      <c r="I140" s="2"/>
      <c r="J140" s="2"/>
      <c r="K140" s="6"/>
    </row>
    <row r="141" spans="2:11">
      <c r="B141" s="6"/>
      <c r="E141" s="2"/>
      <c r="F141" s="2"/>
      <c r="G141" s="2"/>
      <c r="H141" s="2"/>
      <c r="I141" s="2"/>
      <c r="J141" s="2"/>
      <c r="K141" s="6"/>
    </row>
    <row r="142" spans="2:11">
      <c r="B142" s="6"/>
      <c r="E142" s="2"/>
      <c r="F142" s="2"/>
      <c r="G142" s="2"/>
      <c r="H142" s="2"/>
      <c r="I142" s="2"/>
      <c r="J142" s="2"/>
      <c r="K142" s="6"/>
    </row>
    <row r="143" spans="2:11">
      <c r="B143" s="6"/>
      <c r="E143" s="2"/>
      <c r="F143" s="2"/>
      <c r="G143" s="2"/>
      <c r="H143" s="2"/>
      <c r="I143" s="2"/>
      <c r="J143" s="2"/>
      <c r="K143" s="6"/>
    </row>
    <row r="144" spans="2:11">
      <c r="B144" s="6"/>
      <c r="E144" s="2"/>
      <c r="F144" s="2"/>
      <c r="G144" s="2"/>
      <c r="H144" s="2"/>
      <c r="I144" s="2"/>
      <c r="J144" s="2"/>
      <c r="K144" s="6"/>
    </row>
    <row r="145" spans="2:11">
      <c r="B145" s="6"/>
      <c r="E145" s="2"/>
      <c r="F145" s="2"/>
      <c r="G145" s="2"/>
      <c r="H145" s="2"/>
      <c r="I145" s="2"/>
      <c r="J145" s="2"/>
      <c r="K145" s="6"/>
    </row>
    <row r="146" spans="2:11">
      <c r="B146" s="6"/>
      <c r="E146" s="2"/>
      <c r="F146" s="2"/>
      <c r="G146" s="2"/>
      <c r="H146" s="2"/>
      <c r="I146" s="2"/>
      <c r="J146" s="2"/>
      <c r="K146" s="6"/>
    </row>
    <row r="147" spans="2:11">
      <c r="B147" s="6"/>
      <c r="E147" s="2"/>
      <c r="F147" s="2"/>
      <c r="G147" s="2"/>
      <c r="H147" s="2"/>
      <c r="I147" s="2"/>
      <c r="J147" s="2"/>
      <c r="K147" s="6"/>
    </row>
    <row r="148" spans="2:11">
      <c r="B148" s="6"/>
      <c r="E148" s="2"/>
      <c r="F148" s="2"/>
      <c r="G148" s="2"/>
      <c r="H148" s="2"/>
      <c r="I148" s="2"/>
      <c r="J148" s="2"/>
      <c r="K148" s="6"/>
    </row>
    <row r="149" spans="2:11">
      <c r="B149" s="6"/>
      <c r="E149" s="2"/>
      <c r="F149" s="2"/>
      <c r="G149" s="2"/>
      <c r="H149" s="2"/>
      <c r="I149" s="2"/>
      <c r="J149" s="2"/>
      <c r="K149" s="6"/>
    </row>
    <row r="150" spans="2:11">
      <c r="B150" s="6"/>
      <c r="E150" s="2"/>
      <c r="F150" s="2"/>
      <c r="G150" s="2"/>
      <c r="H150" s="2"/>
      <c r="I150" s="2"/>
      <c r="J150" s="2"/>
      <c r="K150" s="6"/>
    </row>
    <row r="151" spans="2:11">
      <c r="B151" s="6"/>
      <c r="E151" s="2"/>
      <c r="F151" s="2"/>
      <c r="G151" s="2"/>
      <c r="H151" s="2"/>
      <c r="I151" s="2"/>
      <c r="J151" s="2"/>
      <c r="K151" s="6"/>
    </row>
    <row r="152" spans="2:11">
      <c r="B152" s="6"/>
      <c r="E152" s="2"/>
      <c r="F152" s="2"/>
      <c r="G152" s="2"/>
      <c r="H152" s="2"/>
      <c r="I152" s="2"/>
      <c r="J152" s="2"/>
      <c r="K152" s="6"/>
    </row>
    <row r="153" spans="2:11">
      <c r="B153" s="6"/>
      <c r="E153" s="2"/>
      <c r="F153" s="2"/>
      <c r="G153" s="2"/>
      <c r="H153" s="2"/>
      <c r="I153" s="2"/>
      <c r="J153" s="2"/>
      <c r="K153" s="6"/>
    </row>
    <row r="154" spans="2:11">
      <c r="B154" s="6"/>
      <c r="E154" s="2"/>
      <c r="F154" s="2"/>
      <c r="G154" s="2"/>
      <c r="H154" s="2"/>
      <c r="I154" s="2"/>
      <c r="J154" s="2"/>
      <c r="K154" s="6"/>
    </row>
    <row r="155" spans="2:11">
      <c r="B155" s="6"/>
      <c r="E155" s="2"/>
      <c r="F155" s="2"/>
      <c r="G155" s="2"/>
      <c r="H155" s="2"/>
      <c r="I155" s="2"/>
      <c r="J155" s="2"/>
      <c r="K155" s="6"/>
    </row>
    <row r="156" spans="2:11">
      <c r="B156" s="6"/>
      <c r="E156" s="2"/>
      <c r="F156" s="2"/>
      <c r="G156" s="2"/>
      <c r="H156" s="2"/>
      <c r="I156" s="2"/>
      <c r="J156" s="2"/>
      <c r="K156" s="6"/>
    </row>
    <row r="157" spans="2:11">
      <c r="B157" s="6"/>
      <c r="E157" s="2"/>
      <c r="F157" s="2"/>
      <c r="G157" s="2"/>
      <c r="H157" s="2"/>
      <c r="I157" s="2"/>
      <c r="J157" s="2"/>
      <c r="K157" s="6"/>
    </row>
    <row r="158" spans="2:11">
      <c r="B158" s="6"/>
      <c r="E158" s="2"/>
      <c r="F158" s="2"/>
      <c r="G158" s="2"/>
      <c r="H158" s="2"/>
      <c r="I158" s="2"/>
      <c r="J158" s="2"/>
      <c r="K158" s="6"/>
    </row>
    <row r="159" spans="2:11">
      <c r="B159" s="6"/>
      <c r="E159" s="2"/>
      <c r="F159" s="2"/>
      <c r="G159" s="2"/>
      <c r="H159" s="2"/>
      <c r="I159" s="2"/>
      <c r="J159" s="2"/>
      <c r="K159" s="6"/>
    </row>
    <row r="160" spans="2:11">
      <c r="B160" s="6"/>
      <c r="E160" s="2"/>
      <c r="F160" s="2"/>
      <c r="G160" s="2"/>
      <c r="H160" s="2"/>
      <c r="I160" s="2"/>
      <c r="J160" s="2"/>
      <c r="K160" s="6"/>
    </row>
    <row r="161" spans="2:11">
      <c r="B161" s="6"/>
      <c r="E161" s="2"/>
      <c r="F161" s="2"/>
      <c r="G161" s="2"/>
      <c r="H161" s="2"/>
      <c r="I161" s="2"/>
      <c r="J161" s="2"/>
      <c r="K161" s="6"/>
    </row>
    <row r="162" spans="2:11">
      <c r="B162" s="6"/>
      <c r="E162" s="2"/>
      <c r="F162" s="2"/>
      <c r="G162" s="2"/>
      <c r="H162" s="2"/>
      <c r="I162" s="2"/>
      <c r="J162" s="2"/>
      <c r="K162" s="6"/>
    </row>
    <row r="163" spans="2:11">
      <c r="B163" s="6"/>
      <c r="E163" s="2"/>
      <c r="F163" s="2"/>
      <c r="G163" s="2"/>
      <c r="H163" s="2"/>
      <c r="I163" s="2"/>
      <c r="J163" s="2"/>
      <c r="K163" s="6"/>
    </row>
    <row r="164" spans="2:11">
      <c r="B164" s="6"/>
      <c r="E164" s="2"/>
      <c r="F164" s="2"/>
      <c r="G164" s="2"/>
      <c r="H164" s="2"/>
      <c r="I164" s="2"/>
      <c r="J164" s="2"/>
      <c r="K164" s="6"/>
    </row>
    <row r="165" spans="2:11">
      <c r="B165" s="6"/>
      <c r="E165" s="2"/>
      <c r="F165" s="2"/>
      <c r="G165" s="2"/>
      <c r="H165" s="2"/>
      <c r="I165" s="2"/>
      <c r="J165" s="2"/>
      <c r="K165" s="6"/>
    </row>
    <row r="166" spans="2:11">
      <c r="B166" s="6"/>
      <c r="E166" s="2"/>
      <c r="F166" s="2"/>
      <c r="G166" s="2"/>
      <c r="H166" s="2"/>
      <c r="I166" s="2"/>
      <c r="J166" s="2"/>
      <c r="K166" s="6"/>
    </row>
    <row r="167" spans="2:11">
      <c r="B167" s="6"/>
      <c r="E167" s="2"/>
      <c r="F167" s="2"/>
      <c r="G167" s="2"/>
      <c r="H167" s="2"/>
      <c r="I167" s="2"/>
      <c r="J167" s="2"/>
      <c r="K167" s="6"/>
    </row>
    <row r="168" spans="2:11">
      <c r="B168" s="6"/>
      <c r="E168" s="2"/>
      <c r="F168" s="2"/>
      <c r="G168" s="2"/>
      <c r="H168" s="2"/>
      <c r="I168" s="2"/>
      <c r="J168" s="2"/>
      <c r="K168" s="6"/>
    </row>
    <row r="169" spans="2:11">
      <c r="B169" s="6"/>
      <c r="E169" s="2"/>
      <c r="F169" s="2"/>
      <c r="G169" s="2"/>
      <c r="H169" s="2"/>
      <c r="I169" s="2"/>
      <c r="J169" s="2"/>
      <c r="K169" s="6"/>
    </row>
    <row r="170" spans="2:11">
      <c r="B170" s="6"/>
      <c r="E170" s="2"/>
      <c r="F170" s="2"/>
      <c r="G170" s="2"/>
      <c r="H170" s="2"/>
      <c r="I170" s="2"/>
      <c r="J170" s="2"/>
      <c r="K170" s="6"/>
    </row>
    <row r="171" spans="2:11">
      <c r="B171" s="6"/>
      <c r="E171" s="2"/>
      <c r="F171" s="2"/>
      <c r="G171" s="2"/>
      <c r="H171" s="2"/>
      <c r="I171" s="2"/>
      <c r="J171" s="2"/>
      <c r="K171" s="6"/>
    </row>
    <row r="172" spans="2:11">
      <c r="B172" s="6"/>
      <c r="E172" s="2"/>
      <c r="F172" s="2"/>
      <c r="G172" s="2"/>
      <c r="H172" s="2"/>
      <c r="I172" s="2"/>
      <c r="J172" s="2"/>
      <c r="K172" s="6"/>
    </row>
    <row r="173" spans="2:11">
      <c r="B173" s="6"/>
      <c r="E173" s="2"/>
      <c r="F173" s="2"/>
      <c r="G173" s="2"/>
      <c r="H173" s="2"/>
      <c r="I173" s="2"/>
      <c r="J173" s="2"/>
      <c r="K173" s="6"/>
    </row>
    <row r="174" spans="2:11">
      <c r="B174" s="6"/>
      <c r="E174" s="2"/>
      <c r="F174" s="2"/>
      <c r="G174" s="2"/>
      <c r="H174" s="2"/>
      <c r="I174" s="2"/>
      <c r="J174" s="2"/>
      <c r="K174" s="6"/>
    </row>
    <row r="175" spans="2:11">
      <c r="B175" s="6"/>
      <c r="E175" s="2"/>
      <c r="F175" s="2"/>
      <c r="G175" s="2"/>
      <c r="H175" s="2"/>
      <c r="I175" s="2"/>
      <c r="J175" s="2"/>
      <c r="K175" s="6"/>
    </row>
    <row r="176" spans="2:11">
      <c r="B176" s="6"/>
      <c r="E176" s="2"/>
      <c r="F176" s="2"/>
      <c r="G176" s="2"/>
      <c r="H176" s="2"/>
      <c r="I176" s="2"/>
      <c r="J176" s="2"/>
      <c r="K176" s="6"/>
    </row>
    <row r="177" spans="2:11">
      <c r="B177" s="6"/>
      <c r="E177" s="2"/>
      <c r="F177" s="2"/>
      <c r="G177" s="2"/>
      <c r="H177" s="2"/>
      <c r="I177" s="2"/>
      <c r="J177" s="2"/>
      <c r="K177" s="6"/>
    </row>
    <row r="178" spans="2:11">
      <c r="B178" s="6"/>
      <c r="E178" s="2"/>
      <c r="F178" s="2"/>
      <c r="G178" s="2"/>
      <c r="H178" s="2"/>
      <c r="I178" s="2"/>
      <c r="J178" s="2"/>
      <c r="K178" s="6"/>
    </row>
    <row r="179" spans="2:11">
      <c r="B179" s="6"/>
      <c r="E179" s="2"/>
      <c r="F179" s="2"/>
      <c r="G179" s="2"/>
      <c r="H179" s="2"/>
      <c r="I179" s="2"/>
      <c r="J179" s="2"/>
      <c r="K179" s="6"/>
    </row>
    <row r="180" spans="2:11">
      <c r="B180" s="6"/>
      <c r="E180" s="2"/>
      <c r="F180" s="2"/>
      <c r="G180" s="2"/>
      <c r="H180" s="2"/>
      <c r="I180" s="2"/>
      <c r="J180" s="2"/>
      <c r="K180" s="6"/>
    </row>
    <row r="181" spans="2:11">
      <c r="B181" s="6"/>
      <c r="E181" s="2"/>
      <c r="F181" s="2"/>
      <c r="G181" s="2"/>
      <c r="H181" s="2"/>
      <c r="I181" s="2"/>
      <c r="J181" s="2"/>
      <c r="K181" s="6"/>
    </row>
    <row r="182" spans="2:11">
      <c r="B182" s="6"/>
      <c r="E182" s="2"/>
      <c r="F182" s="2"/>
      <c r="G182" s="2"/>
      <c r="H182" s="2"/>
      <c r="I182" s="2"/>
      <c r="J182" s="2"/>
      <c r="K182" s="6"/>
    </row>
    <row r="183" spans="2:11">
      <c r="B183" s="6"/>
      <c r="E183" s="2"/>
      <c r="F183" s="2"/>
      <c r="G183" s="2"/>
      <c r="H183" s="2"/>
      <c r="I183" s="2"/>
      <c r="J183" s="2"/>
      <c r="K183" s="6"/>
    </row>
    <row r="184" spans="2:11">
      <c r="B184" s="6"/>
      <c r="E184" s="2"/>
      <c r="F184" s="2"/>
      <c r="G184" s="2"/>
      <c r="H184" s="2"/>
      <c r="I184" s="2"/>
      <c r="J184" s="2"/>
      <c r="K184" s="6"/>
    </row>
    <row r="185" spans="2:11">
      <c r="B185" s="6"/>
      <c r="E185" s="2"/>
      <c r="F185" s="2"/>
      <c r="G185" s="2"/>
      <c r="H185" s="2"/>
      <c r="I185" s="2"/>
      <c r="J185" s="2"/>
      <c r="K185" s="6"/>
    </row>
    <row r="186" spans="2:11">
      <c r="B186" s="6"/>
      <c r="E186" s="2"/>
      <c r="F186" s="2"/>
      <c r="G186" s="2"/>
      <c r="H186" s="2"/>
      <c r="I186" s="2"/>
      <c r="J186" s="2"/>
      <c r="K186" s="4"/>
    </row>
    <row r="187" spans="2:11">
      <c r="B187" s="6"/>
      <c r="E187" s="2"/>
      <c r="F187" s="2"/>
      <c r="G187" s="2"/>
      <c r="H187" s="2"/>
      <c r="I187" s="2"/>
      <c r="J187" s="2"/>
      <c r="K187" s="4"/>
    </row>
    <row r="188" spans="2:11">
      <c r="B188" s="6"/>
      <c r="E188" s="2"/>
      <c r="F188" s="2"/>
      <c r="G188" s="2"/>
      <c r="H188" s="2"/>
      <c r="I188" s="2"/>
      <c r="J188" s="2"/>
      <c r="K188" s="4"/>
    </row>
    <row r="189" spans="2:11">
      <c r="B189" s="6"/>
      <c r="E189" s="2"/>
      <c r="F189" s="2"/>
      <c r="G189" s="2"/>
      <c r="H189" s="2"/>
      <c r="I189" s="2"/>
      <c r="J189" s="2"/>
      <c r="K189" s="4"/>
    </row>
    <row r="190" spans="2:11">
      <c r="B190" s="6"/>
      <c r="E190" s="2"/>
      <c r="F190" s="2"/>
      <c r="G190" s="2"/>
      <c r="H190" s="2"/>
      <c r="I190" s="2"/>
      <c r="J190" s="2"/>
      <c r="K190" s="4"/>
    </row>
    <row r="191" spans="2:11">
      <c r="B191" s="6"/>
      <c r="E191" s="2"/>
      <c r="F191" s="2"/>
      <c r="G191" s="2"/>
      <c r="H191" s="2"/>
      <c r="I191" s="2"/>
      <c r="J191" s="2"/>
      <c r="K191" s="4"/>
    </row>
    <row r="192" spans="2:11">
      <c r="K192" s="4"/>
    </row>
    <row r="193" spans="11:11">
      <c r="K193" s="4"/>
    </row>
    <row r="194" spans="11:11">
      <c r="K194" s="4"/>
    </row>
    <row r="195" spans="11:11">
      <c r="K195" s="4"/>
    </row>
    <row r="196" spans="11:11">
      <c r="K196" s="4"/>
    </row>
    <row r="197" spans="11:11">
      <c r="K197" s="4"/>
    </row>
    <row r="198" spans="11:11">
      <c r="K198" s="4"/>
    </row>
    <row r="199" spans="11:11">
      <c r="K199" s="4"/>
    </row>
    <row r="200" spans="11:11">
      <c r="K200" s="4"/>
    </row>
    <row r="201" spans="11:11">
      <c r="K201" s="4"/>
    </row>
  </sheetData>
  <pageMargins left="0.7" right="0.7" top="0.75" bottom="0.75" header="0.3" footer="0.3"/>
  <ignoredErrors>
    <ignoredError sqref="M17:M5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A23" sqref="A23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P70"/>
  <sheetViews>
    <sheetView workbookViewId="0">
      <selection activeCell="L53" sqref="L53"/>
    </sheetView>
  </sheetViews>
  <sheetFormatPr defaultRowHeight="15"/>
  <cols>
    <col min="1" max="1" width="21" customWidth="1"/>
    <col min="2" max="2" width="13.7109375" customWidth="1"/>
    <col min="3" max="3" width="16.28515625" customWidth="1"/>
  </cols>
  <sheetData>
    <row r="3" spans="1:16">
      <c r="A3" t="s">
        <v>38</v>
      </c>
    </row>
    <row r="11" spans="1:16">
      <c r="D11" s="3" t="s">
        <v>7</v>
      </c>
    </row>
    <row r="12" spans="1:16">
      <c r="D12" s="3" t="s">
        <v>8</v>
      </c>
    </row>
    <row r="13" spans="1:16">
      <c r="B13" t="s">
        <v>1</v>
      </c>
      <c r="C13" t="s">
        <v>3</v>
      </c>
      <c r="D13" t="s">
        <v>5</v>
      </c>
      <c r="E13" t="s">
        <v>9</v>
      </c>
      <c r="F13" t="s">
        <v>10</v>
      </c>
      <c r="G13" t="s">
        <v>11</v>
      </c>
      <c r="H13" t="s">
        <v>12</v>
      </c>
      <c r="I13" t="s">
        <v>13</v>
      </c>
      <c r="J13" t="s">
        <v>14</v>
      </c>
      <c r="K13" t="s">
        <v>15</v>
      </c>
    </row>
    <row r="14" spans="1:16">
      <c r="A14" t="s">
        <v>0</v>
      </c>
      <c r="B14" t="s">
        <v>2</v>
      </c>
      <c r="C14" t="s">
        <v>4</v>
      </c>
      <c r="D14" t="s">
        <v>6</v>
      </c>
      <c r="E14" s="4" t="s">
        <v>16</v>
      </c>
      <c r="F14" s="4" t="s">
        <v>16</v>
      </c>
      <c r="G14" s="4" t="s">
        <v>16</v>
      </c>
      <c r="H14" s="4" t="s">
        <v>17</v>
      </c>
      <c r="I14" s="4" t="s">
        <v>17</v>
      </c>
      <c r="J14" s="4" t="s">
        <v>17</v>
      </c>
      <c r="K14" s="4" t="s">
        <v>18</v>
      </c>
    </row>
    <row r="15" spans="1:16">
      <c r="A15" s="4" t="s">
        <v>55</v>
      </c>
      <c r="B15" s="1">
        <v>25.47</v>
      </c>
      <c r="C15" s="4">
        <v>4.9000000000000002E-2</v>
      </c>
      <c r="D15" s="4">
        <v>4.57</v>
      </c>
      <c r="E15" s="4">
        <v>0.06</v>
      </c>
      <c r="F15" s="4">
        <v>-0.08</v>
      </c>
      <c r="G15" s="4">
        <v>-0.03</v>
      </c>
      <c r="H15" s="4">
        <v>0.08</v>
      </c>
      <c r="I15" s="4">
        <v>0.13</v>
      </c>
      <c r="J15" s="4">
        <v>0.67</v>
      </c>
      <c r="K15">
        <v>0</v>
      </c>
      <c r="M15" s="4"/>
      <c r="N15" s="4"/>
      <c r="P15" s="1"/>
    </row>
    <row r="16" spans="1:16">
      <c r="A16" s="4" t="s">
        <v>56</v>
      </c>
      <c r="B16" s="1">
        <v>25.5</v>
      </c>
      <c r="C16" s="4">
        <v>4.9000000000000002E-2</v>
      </c>
      <c r="D16" s="4">
        <v>4.57</v>
      </c>
      <c r="E16" s="4">
        <v>0.06</v>
      </c>
      <c r="F16" s="4">
        <v>0</v>
      </c>
      <c r="G16" s="4">
        <v>-0.02</v>
      </c>
      <c r="H16" s="4">
        <v>0.17</v>
      </c>
      <c r="I16" s="4">
        <v>-0.06</v>
      </c>
      <c r="J16" s="4">
        <v>1.45</v>
      </c>
      <c r="K16">
        <v>-6.12</v>
      </c>
      <c r="M16" s="4"/>
      <c r="N16" s="4"/>
      <c r="P16" s="1"/>
    </row>
    <row r="17" spans="1:16">
      <c r="A17" s="4" t="s">
        <v>57</v>
      </c>
      <c r="B17" s="1">
        <v>25.51</v>
      </c>
      <c r="C17" s="4">
        <v>4.9000000000000002E-2</v>
      </c>
      <c r="D17" s="4">
        <v>4.57</v>
      </c>
      <c r="E17" s="4">
        <v>7.0000000000000007E-2</v>
      </c>
      <c r="F17" s="4">
        <v>0.01</v>
      </c>
      <c r="G17" s="4">
        <v>-0.02</v>
      </c>
      <c r="H17" s="4">
        <v>0.19</v>
      </c>
      <c r="I17" s="4">
        <v>0.08</v>
      </c>
      <c r="J17" s="4">
        <v>1.49</v>
      </c>
      <c r="K17">
        <v>-8.2200000000000006</v>
      </c>
      <c r="M17" s="4"/>
      <c r="N17" s="4"/>
      <c r="P17" s="1"/>
    </row>
    <row r="18" spans="1:16">
      <c r="A18" s="4" t="s">
        <v>58</v>
      </c>
      <c r="B18" s="1">
        <v>25.51</v>
      </c>
      <c r="C18" s="4">
        <v>4.9000000000000002E-2</v>
      </c>
      <c r="D18" s="4">
        <v>4.57</v>
      </c>
      <c r="E18" s="4">
        <v>7.0000000000000007E-2</v>
      </c>
      <c r="F18" s="4">
        <v>0.05</v>
      </c>
      <c r="G18" s="4">
        <v>-7.0000000000000007E-2</v>
      </c>
      <c r="H18" s="4">
        <v>0.17</v>
      </c>
      <c r="I18" s="4">
        <v>0.18</v>
      </c>
      <c r="J18" s="4">
        <v>1.57</v>
      </c>
      <c r="K18">
        <v>-8.44</v>
      </c>
      <c r="M18" s="4"/>
      <c r="N18" s="4"/>
      <c r="P18" s="1"/>
    </row>
    <row r="19" spans="1:16">
      <c r="A19" s="4" t="s">
        <v>59</v>
      </c>
      <c r="B19" s="1">
        <v>25.5</v>
      </c>
      <c r="C19" s="4">
        <v>4.9000000000000002E-2</v>
      </c>
      <c r="D19" s="4">
        <v>4.57</v>
      </c>
      <c r="E19" s="4">
        <v>0.08</v>
      </c>
      <c r="F19" s="4">
        <v>0.21</v>
      </c>
      <c r="G19" s="4">
        <v>-0.02</v>
      </c>
      <c r="H19" s="4">
        <v>0.23</v>
      </c>
      <c r="I19" s="4">
        <v>0.14000000000000001</v>
      </c>
      <c r="J19" s="4">
        <v>1.65</v>
      </c>
      <c r="K19">
        <v>-15.9</v>
      </c>
      <c r="M19" s="4"/>
      <c r="N19" s="4"/>
      <c r="P19" s="1"/>
    </row>
    <row r="20" spans="1:16">
      <c r="A20" s="4" t="s">
        <v>60</v>
      </c>
      <c r="B20" s="1">
        <v>25.54</v>
      </c>
      <c r="C20" s="4">
        <v>4.8000000000000001E-2</v>
      </c>
      <c r="D20" s="4">
        <v>4.57</v>
      </c>
      <c r="E20" s="4">
        <v>0.09</v>
      </c>
      <c r="F20" s="4">
        <v>-0.08</v>
      </c>
      <c r="G20" s="4">
        <v>-0.01</v>
      </c>
      <c r="H20" s="4">
        <v>0.1</v>
      </c>
      <c r="I20" s="4">
        <v>0.02</v>
      </c>
      <c r="J20" s="4">
        <v>1.71</v>
      </c>
      <c r="K20">
        <v>-0.55000000000000004</v>
      </c>
      <c r="M20" s="4"/>
      <c r="N20" s="4"/>
      <c r="P20" s="1"/>
    </row>
    <row r="21" spans="1:16">
      <c r="A21" s="4" t="s">
        <v>61</v>
      </c>
      <c r="B21" s="1">
        <v>25.54</v>
      </c>
      <c r="C21" s="4">
        <v>4.8000000000000001E-2</v>
      </c>
      <c r="D21" s="4">
        <v>4.57</v>
      </c>
      <c r="E21" s="4">
        <v>0.08</v>
      </c>
      <c r="F21" s="4">
        <v>-0.09</v>
      </c>
      <c r="G21" s="4">
        <v>-0.01</v>
      </c>
      <c r="H21" s="4">
        <v>0.09</v>
      </c>
      <c r="I21" s="4">
        <v>0.15</v>
      </c>
      <c r="J21" s="4">
        <v>1.27</v>
      </c>
      <c r="K21">
        <v>1.25</v>
      </c>
      <c r="M21" s="4"/>
      <c r="N21" s="4"/>
      <c r="P21" s="1"/>
    </row>
    <row r="22" spans="1:16">
      <c r="A22" s="4" t="s">
        <v>62</v>
      </c>
      <c r="B22" s="1">
        <v>25.53</v>
      </c>
      <c r="C22" s="4">
        <v>4.8000000000000001E-2</v>
      </c>
      <c r="D22" s="4">
        <v>4.57</v>
      </c>
      <c r="E22" s="4">
        <v>7.0000000000000007E-2</v>
      </c>
      <c r="F22" s="4">
        <v>-0.1</v>
      </c>
      <c r="G22" s="4">
        <v>-0.03</v>
      </c>
      <c r="H22" s="4">
        <v>0.01</v>
      </c>
      <c r="I22" s="4">
        <v>-0.01</v>
      </c>
      <c r="J22" s="4">
        <v>1.04</v>
      </c>
      <c r="K22">
        <v>4.8499999999999996</v>
      </c>
      <c r="M22" s="4"/>
      <c r="N22" s="4"/>
      <c r="P22" s="1"/>
    </row>
    <row r="23" spans="1:16">
      <c r="A23" s="4" t="s">
        <v>63</v>
      </c>
      <c r="B23" s="1">
        <v>25.51</v>
      </c>
      <c r="C23" s="4">
        <v>4.8000000000000001E-2</v>
      </c>
      <c r="D23" s="4">
        <v>4.57</v>
      </c>
      <c r="E23" s="4">
        <v>7.0000000000000007E-2</v>
      </c>
      <c r="F23" s="4">
        <v>-0.18</v>
      </c>
      <c r="G23" s="4">
        <v>-0.04</v>
      </c>
      <c r="H23" s="4">
        <v>-0.02</v>
      </c>
      <c r="I23" s="4">
        <v>0.4</v>
      </c>
      <c r="J23" s="4">
        <v>0.59</v>
      </c>
      <c r="K23">
        <v>6.86</v>
      </c>
      <c r="M23" s="4"/>
      <c r="N23" s="4"/>
      <c r="P23" s="1"/>
    </row>
    <row r="24" spans="1:16">
      <c r="A24" s="4" t="s">
        <v>64</v>
      </c>
      <c r="B24" s="1">
        <v>25.53</v>
      </c>
      <c r="C24" s="4">
        <v>4.9000000000000002E-2</v>
      </c>
      <c r="D24" s="4">
        <v>4.57</v>
      </c>
      <c r="E24" s="4">
        <v>7.0000000000000007E-2</v>
      </c>
      <c r="F24" s="4">
        <v>-0.4</v>
      </c>
      <c r="G24" s="4">
        <v>-0.02</v>
      </c>
      <c r="H24" s="4">
        <v>-0.86</v>
      </c>
      <c r="I24" s="4">
        <v>-1.1000000000000001</v>
      </c>
      <c r="J24" s="4">
        <v>-2.37</v>
      </c>
      <c r="K24">
        <v>14.5</v>
      </c>
      <c r="M24" s="4"/>
      <c r="N24" s="4"/>
      <c r="P24" s="1"/>
    </row>
    <row r="25" spans="1:16">
      <c r="A25" s="4" t="s">
        <v>65</v>
      </c>
      <c r="B25" s="1">
        <v>25.51</v>
      </c>
      <c r="C25" s="4">
        <v>4.9000000000000002E-2</v>
      </c>
      <c r="D25" s="4">
        <v>4.57</v>
      </c>
      <c r="E25" s="4">
        <v>0.19</v>
      </c>
      <c r="F25" s="4">
        <v>-0.69</v>
      </c>
      <c r="G25" s="4">
        <v>-0.1</v>
      </c>
      <c r="H25" s="4">
        <v>-1.21</v>
      </c>
      <c r="I25" s="4">
        <v>0.01</v>
      </c>
      <c r="J25" s="4">
        <v>-2.61</v>
      </c>
      <c r="K25">
        <v>19.989999999999998</v>
      </c>
      <c r="M25" s="4"/>
      <c r="N25" s="4"/>
      <c r="P25" s="1"/>
    </row>
    <row r="26" spans="1:16">
      <c r="A26" s="4" t="s">
        <v>66</v>
      </c>
      <c r="B26" s="1">
        <v>25.51</v>
      </c>
      <c r="C26" s="4">
        <v>4.9000000000000002E-2</v>
      </c>
      <c r="D26" s="4">
        <v>4.57</v>
      </c>
      <c r="E26" s="4">
        <v>0.19</v>
      </c>
      <c r="F26" s="4">
        <v>-0.81</v>
      </c>
      <c r="G26" s="4">
        <v>-0.11</v>
      </c>
      <c r="H26" s="4">
        <v>-1.27</v>
      </c>
      <c r="I26" s="4">
        <v>1.87</v>
      </c>
      <c r="J26" s="4">
        <v>-3.61</v>
      </c>
      <c r="K26">
        <v>22.89</v>
      </c>
      <c r="M26" s="4"/>
      <c r="N26" s="4"/>
      <c r="P26" s="1"/>
    </row>
    <row r="27" spans="1:16">
      <c r="A27" s="4" t="s">
        <v>67</v>
      </c>
      <c r="B27" s="1">
        <v>25.53</v>
      </c>
      <c r="C27" s="4">
        <v>4.9000000000000002E-2</v>
      </c>
      <c r="D27" s="4">
        <v>4.57</v>
      </c>
      <c r="E27" s="4">
        <v>0.23</v>
      </c>
      <c r="F27" s="4">
        <v>-1.01</v>
      </c>
      <c r="G27" s="4">
        <v>-0.1</v>
      </c>
      <c r="H27" s="4">
        <v>-1.68</v>
      </c>
      <c r="I27" s="4">
        <v>0.25</v>
      </c>
      <c r="J27" s="4">
        <v>-3.79</v>
      </c>
      <c r="K27">
        <v>26.63</v>
      </c>
      <c r="M27" s="4"/>
      <c r="N27" s="4"/>
      <c r="P27" s="1"/>
    </row>
    <row r="28" spans="1:16">
      <c r="A28" s="4" t="s">
        <v>68</v>
      </c>
      <c r="B28" s="1">
        <v>25.54</v>
      </c>
      <c r="C28" s="4">
        <v>4.9000000000000002E-2</v>
      </c>
      <c r="D28" s="4">
        <v>4.57</v>
      </c>
      <c r="E28" s="4">
        <v>0.39</v>
      </c>
      <c r="F28" s="4">
        <v>-1.04</v>
      </c>
      <c r="G28" s="4">
        <v>-0.12</v>
      </c>
      <c r="H28" s="4">
        <v>-1.92</v>
      </c>
      <c r="I28" s="4">
        <v>0.02</v>
      </c>
      <c r="J28" s="4">
        <v>-4.5599999999999996</v>
      </c>
      <c r="K28">
        <v>29.83</v>
      </c>
      <c r="M28" s="4"/>
      <c r="N28" s="4"/>
      <c r="P28" s="1"/>
    </row>
    <row r="29" spans="1:16">
      <c r="A29" s="4" t="s">
        <v>69</v>
      </c>
      <c r="B29" s="1">
        <v>25.53</v>
      </c>
      <c r="C29" s="4">
        <v>4.9000000000000002E-2</v>
      </c>
      <c r="D29" s="4">
        <v>4.57</v>
      </c>
      <c r="E29" s="4">
        <v>0.52</v>
      </c>
      <c r="F29" s="4">
        <v>-1.28</v>
      </c>
      <c r="G29" s="4">
        <v>-0.11</v>
      </c>
      <c r="H29" s="4">
        <v>-2.09</v>
      </c>
      <c r="I29" s="4">
        <v>-0.05</v>
      </c>
      <c r="J29" s="4">
        <v>-4.1900000000000004</v>
      </c>
      <c r="K29">
        <v>34.4</v>
      </c>
      <c r="M29" s="4"/>
      <c r="N29" s="4"/>
      <c r="P29" s="1"/>
    </row>
    <row r="30" spans="1:16">
      <c r="A30" s="4" t="s">
        <v>70</v>
      </c>
      <c r="B30" s="1">
        <v>25.53</v>
      </c>
      <c r="C30" s="4">
        <v>4.9000000000000002E-2</v>
      </c>
      <c r="D30" s="4">
        <v>4.57</v>
      </c>
      <c r="E30" s="4">
        <v>0.53</v>
      </c>
      <c r="F30" s="4">
        <v>-1.25</v>
      </c>
      <c r="G30" s="4">
        <v>-0.1</v>
      </c>
      <c r="H30" s="4">
        <v>-2.2400000000000002</v>
      </c>
      <c r="I30" s="4">
        <v>0.22</v>
      </c>
      <c r="J30" s="4">
        <v>-4.21</v>
      </c>
      <c r="K30">
        <v>35.520000000000003</v>
      </c>
      <c r="M30" s="4"/>
      <c r="N30" s="4"/>
      <c r="P30" s="1"/>
    </row>
    <row r="31" spans="1:16">
      <c r="A31" s="4" t="s">
        <v>71</v>
      </c>
      <c r="B31" s="1">
        <v>25.55</v>
      </c>
      <c r="C31" s="4">
        <v>4.8000000000000001E-2</v>
      </c>
      <c r="D31" s="4">
        <v>4.57</v>
      </c>
      <c r="E31" s="4">
        <v>0.12</v>
      </c>
      <c r="F31" s="4">
        <v>0.34</v>
      </c>
      <c r="G31" s="4">
        <v>-0.18</v>
      </c>
      <c r="H31" s="4">
        <v>-0.12</v>
      </c>
      <c r="I31" s="4">
        <v>0.86</v>
      </c>
      <c r="J31" s="4">
        <v>2.06</v>
      </c>
      <c r="K31">
        <v>-15.91</v>
      </c>
      <c r="M31" s="4"/>
      <c r="N31" s="4"/>
      <c r="P31" s="1"/>
    </row>
    <row r="32" spans="1:16">
      <c r="A32" s="4" t="s">
        <v>72</v>
      </c>
      <c r="B32" s="1">
        <v>25.56</v>
      </c>
      <c r="C32" s="4">
        <v>4.8000000000000001E-2</v>
      </c>
      <c r="D32" s="4">
        <v>4.57</v>
      </c>
      <c r="E32" s="4">
        <v>0.11</v>
      </c>
      <c r="F32" s="4">
        <v>0.27</v>
      </c>
      <c r="G32" s="4">
        <v>-0.17</v>
      </c>
      <c r="H32" s="4">
        <v>-0.14000000000000001</v>
      </c>
      <c r="I32" s="4">
        <v>7.0000000000000007E-2</v>
      </c>
      <c r="J32" s="4">
        <v>2.0499999999999998</v>
      </c>
      <c r="K32">
        <v>-15.9</v>
      </c>
      <c r="M32" s="4"/>
      <c r="N32" s="4"/>
      <c r="P32" s="1"/>
    </row>
    <row r="33" spans="1:16">
      <c r="A33" s="4" t="s">
        <v>73</v>
      </c>
      <c r="B33" s="1">
        <v>25.55</v>
      </c>
      <c r="C33" s="4">
        <v>4.8000000000000001E-2</v>
      </c>
      <c r="D33" s="4">
        <v>4.57</v>
      </c>
      <c r="E33" s="4">
        <v>0.1</v>
      </c>
      <c r="F33" s="4">
        <v>0.2</v>
      </c>
      <c r="G33" s="4">
        <v>-0.18</v>
      </c>
      <c r="H33" s="4">
        <v>-0.22</v>
      </c>
      <c r="I33" s="4">
        <v>0.26</v>
      </c>
      <c r="J33" s="4">
        <v>1.9</v>
      </c>
      <c r="K33">
        <v>-14.24</v>
      </c>
      <c r="M33" s="4"/>
      <c r="N33" s="4"/>
      <c r="P33" s="1"/>
    </row>
    <row r="34" spans="1:16">
      <c r="A34" s="4" t="s">
        <v>74</v>
      </c>
      <c r="B34" s="1">
        <v>25.55</v>
      </c>
      <c r="C34" s="4">
        <v>4.8000000000000001E-2</v>
      </c>
      <c r="D34" s="4">
        <v>4.57</v>
      </c>
      <c r="E34" s="4">
        <v>0.09</v>
      </c>
      <c r="F34" s="4">
        <v>0.18</v>
      </c>
      <c r="G34" s="4">
        <v>-0.17</v>
      </c>
      <c r="H34" s="4">
        <v>-0.24</v>
      </c>
      <c r="I34" s="4">
        <v>-0.04</v>
      </c>
      <c r="J34" s="4">
        <v>1.89</v>
      </c>
      <c r="K34">
        <v>-13.16</v>
      </c>
      <c r="M34" s="4"/>
      <c r="N34" s="4"/>
      <c r="P34" s="1"/>
    </row>
    <row r="35" spans="1:16">
      <c r="A35" s="4" t="s">
        <v>75</v>
      </c>
      <c r="B35" s="1">
        <v>25.54</v>
      </c>
      <c r="C35" s="4">
        <v>4.8000000000000001E-2</v>
      </c>
      <c r="D35" s="4">
        <v>4.57</v>
      </c>
      <c r="E35" s="4">
        <v>0.09</v>
      </c>
      <c r="F35" s="4">
        <v>0.13</v>
      </c>
      <c r="G35" s="4">
        <v>-0.17</v>
      </c>
      <c r="H35" s="4">
        <v>-0.23</v>
      </c>
      <c r="I35" s="4">
        <v>-0.06</v>
      </c>
      <c r="J35" s="4">
        <v>1.85</v>
      </c>
      <c r="K35">
        <v>-12.79</v>
      </c>
      <c r="M35" s="4"/>
      <c r="N35" s="4"/>
      <c r="P35" s="1"/>
    </row>
    <row r="36" spans="1:16">
      <c r="A36" s="4" t="s">
        <v>76</v>
      </c>
      <c r="B36" s="1">
        <v>25.56</v>
      </c>
      <c r="C36" s="4">
        <v>4.8000000000000001E-2</v>
      </c>
      <c r="D36" s="4">
        <v>4.57</v>
      </c>
      <c r="E36" s="4">
        <v>0.09</v>
      </c>
      <c r="F36" s="4">
        <v>0.1</v>
      </c>
      <c r="G36" s="4">
        <v>-0.17</v>
      </c>
      <c r="H36" s="4">
        <v>-0.25</v>
      </c>
      <c r="I36" s="4">
        <v>-0.19</v>
      </c>
      <c r="J36" s="4">
        <v>1.8</v>
      </c>
      <c r="K36">
        <v>-10.94</v>
      </c>
      <c r="M36" s="4"/>
      <c r="N36" s="4"/>
      <c r="P36" s="1"/>
    </row>
    <row r="37" spans="1:16">
      <c r="A37" s="4" t="s">
        <v>77</v>
      </c>
      <c r="B37" s="1">
        <v>25.56</v>
      </c>
      <c r="C37" s="4">
        <v>4.8000000000000001E-2</v>
      </c>
      <c r="D37" s="4">
        <v>4.57</v>
      </c>
      <c r="E37" s="4">
        <v>0.08</v>
      </c>
      <c r="F37" s="4">
        <v>0.09</v>
      </c>
      <c r="G37" s="4">
        <v>-0.16</v>
      </c>
      <c r="H37" s="4">
        <v>-0.27</v>
      </c>
      <c r="I37" s="4">
        <v>7.0000000000000007E-2</v>
      </c>
      <c r="J37" s="4">
        <v>1.79</v>
      </c>
      <c r="K37">
        <v>-9.4600000000000009</v>
      </c>
      <c r="M37" s="4"/>
      <c r="N37" s="4"/>
      <c r="P37" s="1"/>
    </row>
    <row r="38" spans="1:16">
      <c r="A38" s="4" t="s">
        <v>78</v>
      </c>
      <c r="B38" s="1">
        <v>25.54</v>
      </c>
      <c r="C38" s="4">
        <v>4.8000000000000001E-2</v>
      </c>
      <c r="D38" s="4">
        <v>4.57</v>
      </c>
      <c r="E38" s="4">
        <v>7.0000000000000007E-2</v>
      </c>
      <c r="F38" s="4">
        <v>0.04</v>
      </c>
      <c r="G38" s="4">
        <v>-0.16</v>
      </c>
      <c r="H38" s="4">
        <v>-0.26</v>
      </c>
      <c r="I38" s="4">
        <v>0.19</v>
      </c>
      <c r="J38" s="4">
        <v>1.68</v>
      </c>
      <c r="K38">
        <v>-7.6</v>
      </c>
      <c r="M38" s="4"/>
      <c r="N38" s="4"/>
      <c r="P38" s="1"/>
    </row>
    <row r="39" spans="1:16">
      <c r="A39" s="4" t="s">
        <v>79</v>
      </c>
      <c r="B39" s="1">
        <v>25.54</v>
      </c>
      <c r="C39" s="4">
        <v>4.8000000000000001E-2</v>
      </c>
      <c r="D39" s="4">
        <v>4.57</v>
      </c>
      <c r="E39" s="4">
        <v>7.0000000000000007E-2</v>
      </c>
      <c r="F39" s="4">
        <v>0.03</v>
      </c>
      <c r="G39" s="4">
        <v>-0.18</v>
      </c>
      <c r="H39" s="4">
        <v>-0.26</v>
      </c>
      <c r="I39" s="4">
        <v>0.2</v>
      </c>
      <c r="J39" s="4">
        <v>1.71</v>
      </c>
      <c r="K39">
        <v>-7.44</v>
      </c>
      <c r="M39" s="4"/>
      <c r="N39" s="4"/>
      <c r="P39" s="1"/>
    </row>
    <row r="40" spans="1:16">
      <c r="A40" s="4" t="s">
        <v>80</v>
      </c>
      <c r="B40" s="1">
        <v>25.55</v>
      </c>
      <c r="C40" s="4">
        <v>4.8000000000000001E-2</v>
      </c>
      <c r="D40" s="4">
        <v>4.57</v>
      </c>
      <c r="E40" s="4">
        <v>7.0000000000000007E-2</v>
      </c>
      <c r="F40" s="4">
        <v>0.02</v>
      </c>
      <c r="G40" s="4">
        <v>-0.18</v>
      </c>
      <c r="H40" s="4">
        <v>-0.27</v>
      </c>
      <c r="I40" s="4">
        <v>0.33</v>
      </c>
      <c r="J40" s="4">
        <v>1.64</v>
      </c>
      <c r="K40">
        <v>-6.57</v>
      </c>
      <c r="M40" s="4"/>
      <c r="N40" s="4"/>
      <c r="P40" s="1"/>
    </row>
    <row r="41" spans="1:16">
      <c r="A41" s="4" t="s">
        <v>81</v>
      </c>
      <c r="B41" s="1">
        <v>25.56</v>
      </c>
      <c r="C41" s="4">
        <v>4.8000000000000001E-2</v>
      </c>
      <c r="D41" s="4">
        <v>4.57</v>
      </c>
      <c r="E41" s="4">
        <v>7.0000000000000007E-2</v>
      </c>
      <c r="F41" s="4">
        <v>0.01</v>
      </c>
      <c r="G41" s="4">
        <v>-0.13</v>
      </c>
      <c r="H41" s="4">
        <v>-0.28999999999999998</v>
      </c>
      <c r="I41" s="4">
        <v>-0.02</v>
      </c>
      <c r="J41" s="4">
        <v>1.57</v>
      </c>
      <c r="K41">
        <v>-5.84</v>
      </c>
      <c r="M41" s="4"/>
      <c r="N41" s="4"/>
      <c r="P41" s="1"/>
    </row>
    <row r="42" spans="1:16">
      <c r="A42" s="4" t="s">
        <v>82</v>
      </c>
      <c r="B42" s="1">
        <v>25.57</v>
      </c>
      <c r="C42" s="4">
        <v>4.8000000000000001E-2</v>
      </c>
      <c r="D42" s="4">
        <v>4.57</v>
      </c>
      <c r="E42" s="4">
        <v>7.0000000000000007E-2</v>
      </c>
      <c r="F42" s="4">
        <v>0</v>
      </c>
      <c r="G42" s="4">
        <v>-0.16</v>
      </c>
      <c r="H42" s="4">
        <v>-0.32</v>
      </c>
      <c r="I42" s="4">
        <v>0.37</v>
      </c>
      <c r="J42" s="4">
        <v>1.44</v>
      </c>
      <c r="K42">
        <v>-4.4400000000000004</v>
      </c>
      <c r="M42" s="4"/>
      <c r="N42" s="4"/>
      <c r="P42" s="1"/>
    </row>
    <row r="43" spans="1:16">
      <c r="A43" s="4" t="s">
        <v>83</v>
      </c>
      <c r="B43" s="1">
        <v>25.58</v>
      </c>
      <c r="C43" s="4">
        <v>4.8000000000000001E-2</v>
      </c>
      <c r="D43" s="4">
        <v>4.57</v>
      </c>
      <c r="E43" s="4">
        <v>7.0000000000000007E-2</v>
      </c>
      <c r="F43" s="4">
        <v>-0.01</v>
      </c>
      <c r="G43" s="4">
        <v>-0.16</v>
      </c>
      <c r="H43" s="4">
        <v>-0.32</v>
      </c>
      <c r="I43" s="4">
        <v>0.08</v>
      </c>
      <c r="J43" s="4">
        <v>1.39</v>
      </c>
      <c r="K43">
        <v>-3.6</v>
      </c>
      <c r="M43" s="4"/>
      <c r="N43" s="4"/>
      <c r="P43" s="1"/>
    </row>
    <row r="44" spans="1:16">
      <c r="A44" s="4" t="s">
        <v>84</v>
      </c>
      <c r="B44" s="1">
        <v>25.58</v>
      </c>
      <c r="C44" s="4">
        <v>4.8000000000000001E-2</v>
      </c>
      <c r="D44" s="4">
        <v>4.57</v>
      </c>
      <c r="E44" s="4">
        <v>7.0000000000000007E-2</v>
      </c>
      <c r="F44" s="4">
        <v>-0.03</v>
      </c>
      <c r="G44" s="4">
        <v>-0.13</v>
      </c>
      <c r="H44" s="4">
        <v>-0.32</v>
      </c>
      <c r="I44" s="4">
        <v>0.21</v>
      </c>
      <c r="J44" s="4">
        <v>1.19</v>
      </c>
      <c r="K44">
        <v>-2.02</v>
      </c>
      <c r="M44" s="4"/>
      <c r="N44" s="4"/>
      <c r="P44" s="1"/>
    </row>
    <row r="45" spans="1:16">
      <c r="A45" s="4" t="s">
        <v>85</v>
      </c>
      <c r="B45" s="1">
        <v>25.58</v>
      </c>
      <c r="C45" s="4">
        <v>4.8000000000000001E-2</v>
      </c>
      <c r="D45" s="4">
        <v>4.57</v>
      </c>
      <c r="E45" s="4">
        <v>7.0000000000000007E-2</v>
      </c>
      <c r="F45" s="4">
        <v>-0.04</v>
      </c>
      <c r="G45" s="4">
        <v>-0.16</v>
      </c>
      <c r="H45" s="4">
        <v>-0.34</v>
      </c>
      <c r="I45" s="4">
        <v>0.19</v>
      </c>
      <c r="J45" s="4">
        <v>0.72</v>
      </c>
      <c r="K45">
        <v>-1.23</v>
      </c>
      <c r="M45" s="4"/>
      <c r="N45" s="4"/>
      <c r="P45" s="1"/>
    </row>
    <row r="46" spans="1:16">
      <c r="A46" s="4" t="s">
        <v>86</v>
      </c>
      <c r="B46" s="1">
        <v>25.55</v>
      </c>
      <c r="C46" s="4">
        <v>4.8000000000000001E-2</v>
      </c>
      <c r="D46" s="4">
        <v>4.57</v>
      </c>
      <c r="E46" s="4">
        <v>7.0000000000000007E-2</v>
      </c>
      <c r="F46" s="4">
        <v>-0.05</v>
      </c>
      <c r="G46" s="4">
        <v>-0.16</v>
      </c>
      <c r="H46" s="4">
        <v>-0.35</v>
      </c>
      <c r="I46" s="4">
        <v>0.94</v>
      </c>
      <c r="J46" s="4">
        <v>1.01</v>
      </c>
      <c r="K46">
        <v>-0.39</v>
      </c>
      <c r="M46" s="4"/>
      <c r="N46" s="4"/>
      <c r="P46" s="1"/>
    </row>
    <row r="47" spans="1:16">
      <c r="A47" s="4" t="s">
        <v>87</v>
      </c>
      <c r="B47" s="1">
        <v>25.55</v>
      </c>
      <c r="C47" s="4">
        <v>4.8000000000000001E-2</v>
      </c>
      <c r="D47" s="4">
        <v>4.57</v>
      </c>
      <c r="E47" s="4">
        <v>7.0000000000000007E-2</v>
      </c>
      <c r="F47" s="4">
        <v>-0.06</v>
      </c>
      <c r="G47" s="4">
        <v>-0.16</v>
      </c>
      <c r="H47" s="4">
        <v>-0.35</v>
      </c>
      <c r="I47" s="4">
        <v>0.13</v>
      </c>
      <c r="J47" s="4">
        <v>0.92</v>
      </c>
      <c r="K47">
        <v>0.72</v>
      </c>
      <c r="M47" s="4"/>
      <c r="N47" s="4"/>
      <c r="P47" s="1"/>
    </row>
    <row r="48" spans="1:16">
      <c r="A48" s="4" t="s">
        <v>88</v>
      </c>
      <c r="B48" s="1">
        <v>25.56</v>
      </c>
      <c r="C48" s="4">
        <v>4.8000000000000001E-2</v>
      </c>
      <c r="D48" s="4">
        <v>4.57</v>
      </c>
      <c r="E48" s="4">
        <v>7.0000000000000007E-2</v>
      </c>
      <c r="F48" s="4">
        <v>-7.0000000000000007E-2</v>
      </c>
      <c r="G48" s="4">
        <v>-0.16</v>
      </c>
      <c r="H48" s="4">
        <v>-0.36</v>
      </c>
      <c r="I48" s="4">
        <v>0.38</v>
      </c>
      <c r="J48" s="4">
        <v>0.91</v>
      </c>
      <c r="K48">
        <v>2.14</v>
      </c>
      <c r="M48" s="4"/>
      <c r="N48" s="4"/>
      <c r="P48" s="1"/>
    </row>
    <row r="49" spans="1:16">
      <c r="A49" s="4" t="s">
        <v>89</v>
      </c>
      <c r="B49" s="1">
        <v>25.56</v>
      </c>
      <c r="C49" s="4">
        <v>4.8000000000000001E-2</v>
      </c>
      <c r="D49" s="4">
        <v>4.57</v>
      </c>
      <c r="E49" s="4">
        <v>7.0000000000000007E-2</v>
      </c>
      <c r="F49" s="4">
        <v>-0.09</v>
      </c>
      <c r="G49" s="4">
        <v>-0.15</v>
      </c>
      <c r="H49" s="4">
        <v>-0.36</v>
      </c>
      <c r="I49" s="4">
        <v>0.16</v>
      </c>
      <c r="J49" s="4">
        <v>0.78</v>
      </c>
      <c r="K49">
        <v>3.31</v>
      </c>
      <c r="M49" s="4"/>
      <c r="N49" s="4"/>
      <c r="P49" s="1"/>
    </row>
    <row r="50" spans="1:16">
      <c r="A50" s="4" t="s">
        <v>90</v>
      </c>
      <c r="B50" s="1">
        <v>25.56</v>
      </c>
      <c r="C50" s="4">
        <v>4.8000000000000001E-2</v>
      </c>
      <c r="D50" s="4">
        <v>4.57</v>
      </c>
      <c r="E50" s="4">
        <v>7.0000000000000007E-2</v>
      </c>
      <c r="F50" s="4">
        <v>-0.18</v>
      </c>
      <c r="G50" s="4">
        <v>-0.11</v>
      </c>
      <c r="H50" s="4">
        <v>-0.42</v>
      </c>
      <c r="I50" s="4">
        <v>-0.01</v>
      </c>
      <c r="J50" s="4">
        <v>0.27</v>
      </c>
      <c r="K50">
        <v>5.01</v>
      </c>
      <c r="M50" s="4"/>
      <c r="N50" s="4"/>
      <c r="P50" s="1"/>
    </row>
    <row r="51" spans="1:16">
      <c r="A51" s="4" t="s">
        <v>91</v>
      </c>
      <c r="B51" s="1">
        <v>25.55</v>
      </c>
      <c r="C51" s="4">
        <v>4.8000000000000001E-2</v>
      </c>
      <c r="D51" s="4">
        <v>4.57</v>
      </c>
      <c r="E51" s="4">
        <v>0.06</v>
      </c>
      <c r="F51" s="4">
        <v>-0.15</v>
      </c>
      <c r="G51" s="4">
        <v>-0.16</v>
      </c>
      <c r="H51" s="4">
        <v>-0.44</v>
      </c>
      <c r="I51" s="4">
        <v>-0.11</v>
      </c>
      <c r="J51" s="4">
        <v>-0.35</v>
      </c>
      <c r="K51">
        <v>6.45</v>
      </c>
      <c r="M51" s="4"/>
      <c r="N51" s="4"/>
      <c r="P51" s="1"/>
    </row>
    <row r="52" spans="1:16">
      <c r="A52" s="4" t="s">
        <v>92</v>
      </c>
      <c r="B52" s="1">
        <v>25.55</v>
      </c>
      <c r="C52" s="4">
        <v>4.8000000000000001E-2</v>
      </c>
      <c r="D52" s="4">
        <v>4.57</v>
      </c>
      <c r="E52" s="4">
        <v>7.0000000000000007E-2</v>
      </c>
      <c r="F52" s="4">
        <v>-0.17</v>
      </c>
      <c r="G52" s="4">
        <v>-0.11</v>
      </c>
      <c r="H52" s="4">
        <v>-0.51</v>
      </c>
      <c r="I52" s="4">
        <v>0.18</v>
      </c>
      <c r="J52" s="4">
        <v>-0.46</v>
      </c>
      <c r="K52">
        <v>8.0500000000000007</v>
      </c>
      <c r="M52" s="4"/>
      <c r="N52" s="4"/>
      <c r="P52" s="1"/>
    </row>
    <row r="53" spans="1:16">
      <c r="A53" s="4" t="s">
        <v>93</v>
      </c>
      <c r="B53" s="1">
        <v>25.56</v>
      </c>
      <c r="C53" s="4">
        <v>4.8000000000000001E-2</v>
      </c>
      <c r="D53" s="4">
        <v>4.57</v>
      </c>
      <c r="E53" s="4">
        <v>7.0000000000000007E-2</v>
      </c>
      <c r="F53" s="4">
        <v>-0.2</v>
      </c>
      <c r="G53" s="4">
        <v>-0.12</v>
      </c>
      <c r="H53" s="4">
        <v>-0.68</v>
      </c>
      <c r="I53" s="4">
        <v>-0.01</v>
      </c>
      <c r="J53" s="4">
        <v>-1.02</v>
      </c>
      <c r="K53">
        <v>9.98</v>
      </c>
      <c r="M53" s="4"/>
      <c r="N53" s="4"/>
      <c r="P53" s="1"/>
    </row>
    <row r="54" spans="1:16">
      <c r="A54" s="4" t="s">
        <v>94</v>
      </c>
      <c r="B54" s="1">
        <v>25.57</v>
      </c>
      <c r="C54" s="4">
        <v>4.8000000000000001E-2</v>
      </c>
      <c r="D54" s="4">
        <v>4.57</v>
      </c>
      <c r="E54" s="4">
        <v>7.0000000000000007E-2</v>
      </c>
      <c r="F54" s="4">
        <v>-0.27</v>
      </c>
      <c r="G54" s="4">
        <v>-0.12</v>
      </c>
      <c r="H54" s="4">
        <v>-0.6</v>
      </c>
      <c r="I54" s="4">
        <v>-7.0000000000000007E-2</v>
      </c>
      <c r="J54" s="4">
        <v>-1.1499999999999999</v>
      </c>
      <c r="K54">
        <v>10.85</v>
      </c>
      <c r="M54" s="4"/>
      <c r="N54" s="4"/>
      <c r="P54" s="1"/>
    </row>
    <row r="55" spans="1:16">
      <c r="A55" s="4" t="s">
        <v>95</v>
      </c>
      <c r="B55" s="1">
        <v>25.57</v>
      </c>
      <c r="C55" s="4">
        <v>4.8000000000000001E-2</v>
      </c>
      <c r="D55" s="4">
        <v>4.57</v>
      </c>
      <c r="E55" s="4">
        <v>0.08</v>
      </c>
      <c r="F55" s="4">
        <v>-0.31</v>
      </c>
      <c r="G55" s="4">
        <v>-0.13</v>
      </c>
      <c r="H55" s="4">
        <v>-0.63</v>
      </c>
      <c r="I55" s="4">
        <v>-0.03</v>
      </c>
      <c r="J55" s="4">
        <v>-1.37</v>
      </c>
      <c r="K55">
        <v>12.01</v>
      </c>
      <c r="M55" s="4"/>
      <c r="N55" s="4"/>
      <c r="P55" s="1"/>
    </row>
    <row r="56" spans="1:16">
      <c r="A56" s="4" t="s">
        <v>96</v>
      </c>
      <c r="B56" s="1">
        <v>25.57</v>
      </c>
      <c r="C56" s="4">
        <v>4.8000000000000001E-2</v>
      </c>
      <c r="D56" s="4">
        <v>4.57</v>
      </c>
      <c r="E56" s="4">
        <v>0.09</v>
      </c>
      <c r="F56" s="4">
        <v>-0.35</v>
      </c>
      <c r="G56" s="4">
        <v>-0.13</v>
      </c>
      <c r="H56" s="4">
        <v>-0.87</v>
      </c>
      <c r="I56" s="4">
        <v>-7.0000000000000007E-2</v>
      </c>
      <c r="J56" s="4">
        <v>-1.55</v>
      </c>
      <c r="K56">
        <v>13.99</v>
      </c>
      <c r="M56" s="4"/>
      <c r="N56" s="4"/>
      <c r="P56" s="1"/>
    </row>
    <row r="57" spans="1:16">
      <c r="A57" t="s">
        <v>97</v>
      </c>
      <c r="B57">
        <v>25.56</v>
      </c>
      <c r="C57">
        <v>4.8000000000000001E-2</v>
      </c>
      <c r="D57" s="4">
        <v>4.57</v>
      </c>
      <c r="E57">
        <v>0.1</v>
      </c>
      <c r="F57">
        <v>-0.48</v>
      </c>
      <c r="G57">
        <v>-0.14000000000000001</v>
      </c>
      <c r="H57">
        <v>-0.88</v>
      </c>
      <c r="I57">
        <v>0.28000000000000003</v>
      </c>
      <c r="J57">
        <v>-2.0099999999999998</v>
      </c>
      <c r="K57">
        <v>15.55</v>
      </c>
    </row>
    <row r="58" spans="1:16">
      <c r="A58" t="s">
        <v>98</v>
      </c>
      <c r="B58">
        <v>25.56</v>
      </c>
      <c r="C58">
        <v>4.8000000000000001E-2</v>
      </c>
      <c r="D58" s="4">
        <v>4.57</v>
      </c>
      <c r="E58">
        <v>0.11</v>
      </c>
      <c r="F58">
        <v>-0.49</v>
      </c>
      <c r="G58">
        <v>-0.13</v>
      </c>
      <c r="H58">
        <v>-0.9</v>
      </c>
      <c r="I58">
        <v>0.24</v>
      </c>
      <c r="J58">
        <v>-2.09</v>
      </c>
      <c r="K58">
        <v>17.23</v>
      </c>
    </row>
    <row r="59" spans="1:16">
      <c r="A59" t="s">
        <v>99</v>
      </c>
      <c r="B59">
        <v>25.57</v>
      </c>
      <c r="C59">
        <v>4.8000000000000001E-2</v>
      </c>
      <c r="D59" s="4">
        <v>4.57</v>
      </c>
      <c r="E59">
        <v>0.12</v>
      </c>
      <c r="F59">
        <v>-0.57999999999999996</v>
      </c>
      <c r="G59">
        <v>-0.13</v>
      </c>
      <c r="H59">
        <v>-1.05</v>
      </c>
      <c r="I59">
        <v>0.11</v>
      </c>
      <c r="J59">
        <v>-2.62</v>
      </c>
      <c r="K59">
        <v>18.41</v>
      </c>
    </row>
    <row r="60" spans="1:16">
      <c r="A60" t="s">
        <v>100</v>
      </c>
      <c r="B60">
        <v>25.56</v>
      </c>
      <c r="C60">
        <v>4.8000000000000001E-2</v>
      </c>
      <c r="D60" s="4">
        <v>4.57</v>
      </c>
      <c r="E60">
        <v>0.14000000000000001</v>
      </c>
      <c r="F60">
        <v>-0.7</v>
      </c>
      <c r="G60">
        <v>-0.13</v>
      </c>
      <c r="H60">
        <v>-1.1100000000000001</v>
      </c>
      <c r="I60">
        <v>7.0000000000000007E-2</v>
      </c>
      <c r="J60">
        <v>-2.62</v>
      </c>
      <c r="K60">
        <v>20.63</v>
      </c>
    </row>
    <row r="61" spans="1:16">
      <c r="A61" t="s">
        <v>101</v>
      </c>
      <c r="B61">
        <v>25.57</v>
      </c>
      <c r="C61">
        <v>4.8000000000000001E-2</v>
      </c>
      <c r="D61" s="4">
        <v>4.57</v>
      </c>
      <c r="E61">
        <v>0.17</v>
      </c>
      <c r="F61">
        <v>-0.79</v>
      </c>
      <c r="G61">
        <v>-0.13</v>
      </c>
      <c r="H61">
        <v>-1.19</v>
      </c>
      <c r="I61">
        <v>0.2</v>
      </c>
      <c r="J61">
        <v>-3.03</v>
      </c>
      <c r="K61">
        <v>22.51</v>
      </c>
    </row>
    <row r="62" spans="1:16">
      <c r="A62" t="s">
        <v>102</v>
      </c>
      <c r="B62">
        <v>25.57</v>
      </c>
      <c r="C62">
        <v>4.8000000000000001E-2</v>
      </c>
      <c r="D62" s="4">
        <v>4.57</v>
      </c>
      <c r="E62">
        <v>0.24</v>
      </c>
      <c r="F62">
        <v>-0.86</v>
      </c>
      <c r="G62">
        <v>-0.13</v>
      </c>
      <c r="H62">
        <v>-1.42</v>
      </c>
      <c r="I62">
        <v>0.38</v>
      </c>
      <c r="J62">
        <v>-3.34</v>
      </c>
      <c r="K62">
        <v>24.25</v>
      </c>
    </row>
    <row r="63" spans="1:16">
      <c r="A63" t="s">
        <v>103</v>
      </c>
      <c r="B63">
        <v>25.57</v>
      </c>
      <c r="C63">
        <v>4.8000000000000001E-2</v>
      </c>
      <c r="D63" s="4">
        <v>4.57</v>
      </c>
      <c r="E63">
        <v>0.26</v>
      </c>
      <c r="F63">
        <v>-0.98</v>
      </c>
      <c r="G63">
        <v>-0.13</v>
      </c>
      <c r="H63">
        <v>-1.6</v>
      </c>
      <c r="I63">
        <v>-0.19</v>
      </c>
      <c r="J63">
        <v>-3.47</v>
      </c>
      <c r="K63">
        <v>26.7</v>
      </c>
    </row>
    <row r="64" spans="1:16">
      <c r="A64" t="s">
        <v>104</v>
      </c>
      <c r="B64">
        <v>25.56</v>
      </c>
      <c r="C64">
        <v>4.8000000000000001E-2</v>
      </c>
      <c r="D64" s="4">
        <v>4.57</v>
      </c>
      <c r="E64">
        <v>0.31</v>
      </c>
      <c r="F64">
        <v>-1.08</v>
      </c>
      <c r="G64">
        <v>-0.13</v>
      </c>
      <c r="H64">
        <v>-1.88</v>
      </c>
      <c r="I64">
        <v>0.22</v>
      </c>
      <c r="J64">
        <v>-4.2300000000000004</v>
      </c>
      <c r="K64">
        <v>29.32</v>
      </c>
    </row>
    <row r="65" spans="1:11">
      <c r="A65" t="s">
        <v>105</v>
      </c>
      <c r="B65">
        <v>25.56</v>
      </c>
      <c r="C65">
        <v>4.8000000000000001E-2</v>
      </c>
      <c r="D65" s="4">
        <v>4.57</v>
      </c>
      <c r="E65">
        <v>0.36</v>
      </c>
      <c r="F65">
        <v>-1.0900000000000001</v>
      </c>
      <c r="G65">
        <v>-0.06</v>
      </c>
      <c r="H65">
        <v>-1.93</v>
      </c>
      <c r="I65">
        <v>0.67</v>
      </c>
      <c r="J65">
        <v>-5.22</v>
      </c>
      <c r="K65">
        <v>29.58</v>
      </c>
    </row>
    <row r="66" spans="1:11">
      <c r="A66" t="s">
        <v>106</v>
      </c>
      <c r="B66">
        <v>25.56</v>
      </c>
      <c r="C66">
        <v>4.8000000000000001E-2</v>
      </c>
      <c r="D66" s="4">
        <v>4.57</v>
      </c>
      <c r="E66">
        <v>0.39</v>
      </c>
      <c r="F66">
        <v>-1.1000000000000001</v>
      </c>
      <c r="G66">
        <v>-0.09</v>
      </c>
      <c r="H66">
        <v>-1.95</v>
      </c>
      <c r="I66">
        <v>1.46</v>
      </c>
      <c r="J66">
        <v>-4.97</v>
      </c>
      <c r="K66">
        <v>31.7</v>
      </c>
    </row>
    <row r="67" spans="1:11">
      <c r="A67" t="s">
        <v>107</v>
      </c>
      <c r="B67">
        <v>25.56</v>
      </c>
      <c r="C67">
        <v>4.8000000000000001E-2</v>
      </c>
      <c r="D67" s="4">
        <v>4.57</v>
      </c>
      <c r="E67">
        <v>0.42</v>
      </c>
      <c r="F67">
        <v>-1.1399999999999999</v>
      </c>
      <c r="G67">
        <v>-0.09</v>
      </c>
      <c r="H67">
        <v>-2.0499999999999998</v>
      </c>
      <c r="I67">
        <v>0.62</v>
      </c>
      <c r="J67">
        <v>-4.88</v>
      </c>
      <c r="K67">
        <v>32.42</v>
      </c>
    </row>
    <row r="68" spans="1:11">
      <c r="A68" t="s">
        <v>108</v>
      </c>
      <c r="B68">
        <v>25.56</v>
      </c>
      <c r="C68">
        <v>4.8000000000000001E-2</v>
      </c>
      <c r="D68" s="4">
        <v>4.57</v>
      </c>
      <c r="E68">
        <v>0.45</v>
      </c>
      <c r="F68">
        <v>-1.1499999999999999</v>
      </c>
      <c r="G68">
        <v>-0.09</v>
      </c>
      <c r="H68">
        <v>-2.08</v>
      </c>
      <c r="I68">
        <v>0.88</v>
      </c>
      <c r="J68">
        <v>-5.26</v>
      </c>
      <c r="K68">
        <v>33.4</v>
      </c>
    </row>
    <row r="69" spans="1:11">
      <c r="A69" t="s">
        <v>109</v>
      </c>
      <c r="B69">
        <v>25.56</v>
      </c>
      <c r="C69">
        <v>4.8000000000000001E-2</v>
      </c>
      <c r="D69" s="4">
        <v>4.57</v>
      </c>
      <c r="E69">
        <v>0.47</v>
      </c>
      <c r="F69">
        <v>-1.1599999999999999</v>
      </c>
      <c r="G69">
        <v>-0.09</v>
      </c>
      <c r="H69">
        <v>-2.15</v>
      </c>
      <c r="I69">
        <v>0.05</v>
      </c>
      <c r="J69">
        <v>-5.17</v>
      </c>
      <c r="K69">
        <v>34.42</v>
      </c>
    </row>
    <row r="70" spans="1:11">
      <c r="D7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reduced data</vt:lpstr>
      <vt:lpstr>graphs</vt:lpstr>
      <vt:lpstr>raw data</vt:lpstr>
    </vt:vector>
  </TitlesOfParts>
  <Company>Engineering Computer Network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2013-04-28T15:07:31Z</dcterms:created>
  <dcterms:modified xsi:type="dcterms:W3CDTF">2014-06-29T19:44:14Z</dcterms:modified>
</cp:coreProperties>
</file>