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updateLinks="always" defaultThemeVersion="124226"/>
  <mc:AlternateContent xmlns:mc="http://schemas.openxmlformats.org/markup-compatibility/2006">
    <mc:Choice Requires="x15">
      <x15ac:absPath xmlns:x15ac="http://schemas.microsoft.com/office/spreadsheetml/2010/11/ac" url="J:\FADS\2010\2020\FINAL FILES\Vegetables\REVIEWED\"/>
    </mc:Choice>
  </mc:AlternateContent>
  <xr:revisionPtr revIDLastSave="0" documentId="13_ncr:1_{EFD2FC0A-B91D-4C2B-80F7-1090A2BD80F2}" xr6:coauthVersionLast="45" xr6:coauthVersionMax="45" xr10:uidLastSave="{00000000-0000-0000-0000-000000000000}"/>
  <bookViews>
    <workbookView xWindow="28680" yWindow="-120" windowWidth="29040" windowHeight="15840" tabRatio="891" xr2:uid="{00000000-000D-0000-FFFF-FFFF00000000}"/>
  </bookViews>
  <sheets>
    <sheet name="TableOfContents" sheetId="80" r:id="rId1"/>
    <sheet name="Total" sheetId="34" r:id="rId2"/>
    <sheet name="Artichokes" sheetId="2" r:id="rId3"/>
    <sheet name="Asparagus" sheetId="9" r:id="rId4"/>
    <sheet name="DryBeans" sheetId="74" r:id="rId5"/>
    <sheet name="DryPeas" sheetId="75" r:id="rId6"/>
    <sheet name="LimaBeans" sheetId="53" r:id="rId7"/>
    <sheet name="SnapBeans" sheetId="46" r:id="rId8"/>
    <sheet name="Beets" sheetId="54" r:id="rId9"/>
    <sheet name="Broccoli" sheetId="40" r:id="rId10"/>
    <sheet name="BrusselsSprouts" sheetId="41" r:id="rId11"/>
    <sheet name="Cabbage" sheetId="42" r:id="rId12"/>
    <sheet name="Carrots" sheetId="43" r:id="rId13"/>
    <sheet name="Cauliflower" sheetId="44" r:id="rId14"/>
    <sheet name="Celery" sheetId="47" r:id="rId15"/>
    <sheet name="CollardGreens" sheetId="57" r:id="rId16"/>
    <sheet name="SweetCorn" sheetId="48" r:id="rId17"/>
    <sheet name="Cucumbers" sheetId="49" r:id="rId18"/>
    <sheet name="Eggplant" sheetId="50" r:id="rId19"/>
    <sheet name="Escarole" sheetId="51" r:id="rId20"/>
    <sheet name="Garlic" sheetId="55" r:id="rId21"/>
    <sheet name="Kale" sheetId="56" r:id="rId22"/>
    <sheet name="HeadLettuce" sheetId="58" r:id="rId23"/>
    <sheet name="RomaineLettuce" sheetId="59" r:id="rId24"/>
    <sheet name="Mushrooms" sheetId="60" r:id="rId25"/>
    <sheet name="MustardGreens" sheetId="61" r:id="rId26"/>
    <sheet name="Okra" sheetId="62" r:id="rId27"/>
    <sheet name="Onions" sheetId="63" r:id="rId28"/>
    <sheet name="GreenPeas" sheetId="64" r:id="rId29"/>
    <sheet name="BellPeppers" sheetId="76" r:id="rId30"/>
    <sheet name="ChilePeppers" sheetId="65" r:id="rId31"/>
    <sheet name="Potatoes" sheetId="66" r:id="rId32"/>
    <sheet name="Pumpkin" sheetId="67" r:id="rId33"/>
    <sheet name="Radishes" sheetId="68" r:id="rId34"/>
    <sheet name="Spinach" sheetId="69" r:id="rId35"/>
    <sheet name="Squash" sheetId="73" r:id="rId36"/>
    <sheet name="SweetPotatoes" sheetId="70" r:id="rId37"/>
    <sheet name="Tomatoes" sheetId="71" r:id="rId38"/>
    <sheet name="TurnipGreens" sheetId="72" r:id="rId39"/>
    <sheet name="OtherProcVegetables" sheetId="81" r:id="rId40"/>
  </sheets>
  <definedNames>
    <definedName name="_xlnm.Print_Titles" localSheetId="2">Artichokes!$1:$4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6" i="81" l="1"/>
  <c r="B7" i="81"/>
  <c r="B8" i="81"/>
  <c r="B9" i="81"/>
  <c r="B10" i="81"/>
  <c r="B11" i="81"/>
  <c r="B12" i="81"/>
  <c r="B13" i="81"/>
  <c r="B14" i="81"/>
  <c r="B15" i="81"/>
  <c r="B16" i="81"/>
  <c r="B17" i="81"/>
  <c r="B18" i="81"/>
  <c r="B19" i="81"/>
  <c r="B20" i="81"/>
  <c r="B21" i="81"/>
  <c r="B22" i="81"/>
  <c r="B23" i="81"/>
  <c r="B24" i="81"/>
  <c r="B5" i="81"/>
  <c r="B54" i="81"/>
  <c r="B42" i="81"/>
  <c r="B34" i="81"/>
  <c r="B35" i="81"/>
  <c r="B30" i="81"/>
  <c r="B55" i="72"/>
  <c r="D55" i="71"/>
  <c r="B55" i="70"/>
  <c r="B55" i="73"/>
  <c r="B55" i="67"/>
  <c r="B55" i="68"/>
  <c r="G18" i="34"/>
  <c r="G30" i="34"/>
  <c r="G42" i="34"/>
  <c r="H54" i="34"/>
  <c r="D55" i="65"/>
  <c r="B55" i="65" s="1"/>
  <c r="B55" i="76"/>
  <c r="B55" i="64"/>
  <c r="D55" i="63"/>
  <c r="B55" i="62"/>
  <c r="B55" i="61"/>
  <c r="D54" i="60"/>
  <c r="B5" i="59"/>
  <c r="B6" i="59"/>
  <c r="B7" i="59"/>
  <c r="B8" i="59"/>
  <c r="B9" i="59"/>
  <c r="B10" i="59"/>
  <c r="B11" i="59"/>
  <c r="B12" i="59"/>
  <c r="B13" i="59"/>
  <c r="B14" i="59"/>
  <c r="B15" i="59"/>
  <c r="B16" i="59"/>
  <c r="B17" i="59"/>
  <c r="B18" i="59"/>
  <c r="B19" i="59"/>
  <c r="B55" i="59"/>
  <c r="B55" i="58"/>
  <c r="B55" i="56"/>
  <c r="B55" i="55"/>
  <c r="B55" i="51"/>
  <c r="D55" i="49"/>
  <c r="B55" i="50"/>
  <c r="B55" i="57"/>
  <c r="B55" i="47"/>
  <c r="D55" i="44"/>
  <c r="B55" i="43"/>
  <c r="D5" i="42"/>
  <c r="D6" i="42"/>
  <c r="D7" i="42"/>
  <c r="D8" i="42"/>
  <c r="D9" i="42"/>
  <c r="D10" i="42"/>
  <c r="D11" i="42"/>
  <c r="D12" i="42"/>
  <c r="D13" i="42"/>
  <c r="D14" i="42"/>
  <c r="D15" i="42"/>
  <c r="D16" i="42"/>
  <c r="D17" i="42"/>
  <c r="D18" i="42"/>
  <c r="D19" i="42"/>
  <c r="D20" i="42"/>
  <c r="D21" i="42"/>
  <c r="D22" i="42"/>
  <c r="D23" i="42"/>
  <c r="D24" i="42"/>
  <c r="D25" i="42"/>
  <c r="D26" i="42"/>
  <c r="D27" i="42"/>
  <c r="D28" i="42"/>
  <c r="D29" i="42"/>
  <c r="D30" i="42"/>
  <c r="D31" i="42"/>
  <c r="D32" i="42"/>
  <c r="D33" i="42"/>
  <c r="D34" i="42"/>
  <c r="D35" i="42"/>
  <c r="D36" i="42"/>
  <c r="D37" i="42"/>
  <c r="D38" i="42"/>
  <c r="D39" i="42"/>
  <c r="D40" i="42"/>
  <c r="D41" i="42"/>
  <c r="D42" i="42"/>
  <c r="D43" i="42"/>
  <c r="D44" i="42"/>
  <c r="D55" i="42"/>
  <c r="B55" i="41"/>
  <c r="D55" i="40"/>
  <c r="D55" i="54"/>
  <c r="B55" i="54" s="1"/>
  <c r="G7" i="34" l="1"/>
  <c r="B55" i="44"/>
  <c r="B55" i="48"/>
  <c r="G50" i="34"/>
  <c r="G38" i="34"/>
  <c r="G26" i="34"/>
  <c r="G14" i="34"/>
  <c r="G49" i="34"/>
  <c r="G48" i="34"/>
  <c r="G36" i="34"/>
  <c r="G24" i="34"/>
  <c r="G12" i="34"/>
  <c r="G37" i="34"/>
  <c r="G25" i="34"/>
  <c r="G13" i="34"/>
  <c r="F53" i="34"/>
  <c r="G47" i="34"/>
  <c r="G35" i="34"/>
  <c r="G23" i="34"/>
  <c r="G11" i="34"/>
  <c r="G46" i="34"/>
  <c r="G34" i="34"/>
  <c r="G22" i="34"/>
  <c r="G10" i="34"/>
  <c r="G45" i="34"/>
  <c r="G33" i="34"/>
  <c r="G21" i="34"/>
  <c r="G9" i="34"/>
  <c r="G44" i="34"/>
  <c r="G32" i="34"/>
  <c r="G20" i="34"/>
  <c r="G8" i="34"/>
  <c r="D54" i="46"/>
  <c r="G54" i="34"/>
  <c r="G43" i="34"/>
  <c r="G31" i="34"/>
  <c r="G19" i="34"/>
  <c r="G6" i="34"/>
  <c r="G52" i="34"/>
  <c r="G41" i="34"/>
  <c r="G29" i="34"/>
  <c r="G17" i="34"/>
  <c r="G5" i="34"/>
  <c r="G53" i="34"/>
  <c r="G40" i="34"/>
  <c r="G28" i="34"/>
  <c r="G16" i="34"/>
  <c r="F54" i="34"/>
  <c r="G51" i="34"/>
  <c r="G39" i="34"/>
  <c r="G27" i="34"/>
  <c r="G15" i="34"/>
  <c r="B54" i="60"/>
  <c r="F29" i="34"/>
  <c r="F40" i="34"/>
  <c r="F28" i="34"/>
  <c r="F16" i="34"/>
  <c r="F52" i="34"/>
  <c r="F51" i="34"/>
  <c r="F39" i="34"/>
  <c r="F27" i="34"/>
  <c r="F15" i="34"/>
  <c r="F50" i="34"/>
  <c r="F38" i="34"/>
  <c r="F26" i="34"/>
  <c r="F14" i="34"/>
  <c r="F17" i="34"/>
  <c r="F48" i="34"/>
  <c r="F36" i="34"/>
  <c r="F24" i="34"/>
  <c r="F12" i="34"/>
  <c r="F49" i="34"/>
  <c r="F47" i="34"/>
  <c r="F35" i="34"/>
  <c r="F23" i="34"/>
  <c r="F11" i="34"/>
  <c r="F41" i="34"/>
  <c r="F46" i="34"/>
  <c r="F34" i="34"/>
  <c r="F22" i="34"/>
  <c r="F10" i="34"/>
  <c r="F13" i="34"/>
  <c r="F45" i="34"/>
  <c r="F33" i="34"/>
  <c r="F21" i="34"/>
  <c r="F9" i="34"/>
  <c r="F25" i="34"/>
  <c r="F44" i="34"/>
  <c r="F32" i="34"/>
  <c r="F20" i="34"/>
  <c r="F8" i="34"/>
  <c r="F43" i="34"/>
  <c r="F31" i="34"/>
  <c r="F19" i="34"/>
  <c r="F7" i="34"/>
  <c r="F5" i="34"/>
  <c r="F37" i="34"/>
  <c r="F42" i="34"/>
  <c r="F30" i="34"/>
  <c r="F18" i="34"/>
  <c r="F6" i="34"/>
  <c r="B28" i="81"/>
  <c r="B47" i="81"/>
  <c r="B32" i="81"/>
  <c r="B52" i="81"/>
  <c r="B25" i="81"/>
  <c r="B51" i="81"/>
  <c r="B26" i="81"/>
  <c r="B45" i="81"/>
  <c r="B44" i="81"/>
  <c r="B38" i="81"/>
  <c r="B27" i="81"/>
  <c r="B46" i="81"/>
  <c r="B33" i="81"/>
  <c r="B41" i="81"/>
  <c r="B43" i="81"/>
  <c r="B31" i="81"/>
  <c r="B53" i="81"/>
  <c r="B55" i="81"/>
  <c r="B37" i="81"/>
  <c r="B50" i="81"/>
  <c r="B36" i="81"/>
  <c r="B49" i="81"/>
  <c r="B40" i="81"/>
  <c r="B29" i="81"/>
  <c r="B48" i="81"/>
  <c r="B39" i="81"/>
  <c r="B55" i="71"/>
  <c r="B55" i="69"/>
  <c r="D55" i="66"/>
  <c r="B55" i="66" s="1"/>
  <c r="B55" i="63"/>
  <c r="B55" i="49"/>
  <c r="B55" i="42"/>
  <c r="B55" i="40"/>
  <c r="B55" i="46"/>
  <c r="B55" i="75" l="1"/>
  <c r="B55" i="74"/>
  <c r="E54" i="34" l="1"/>
  <c r="E53" i="34" l="1"/>
  <c r="E51" i="34" l="1"/>
  <c r="E52" i="34" l="1"/>
  <c r="E50" i="34" l="1"/>
  <c r="E13" i="34" l="1"/>
  <c r="E25" i="34"/>
  <c r="E44" i="34"/>
  <c r="E11" i="34"/>
  <c r="E27" i="34"/>
  <c r="E14" i="34"/>
  <c r="E49" i="34"/>
  <c r="E28" i="34"/>
  <c r="E36" i="34"/>
  <c r="E42" i="34"/>
  <c r="E30" i="34"/>
  <c r="E21" i="34"/>
  <c r="E46" i="34"/>
  <c r="E9" i="34"/>
  <c r="E35" i="34"/>
  <c r="E45" i="34"/>
  <c r="E24" i="34"/>
  <c r="E34" i="34"/>
  <c r="E43" i="34"/>
  <c r="E31" i="34"/>
  <c r="E29" i="34"/>
  <c r="E12" i="34"/>
  <c r="E17" i="34"/>
  <c r="E22" i="34"/>
  <c r="E23" i="34"/>
  <c r="E37" i="34"/>
  <c r="E7" i="34"/>
  <c r="E15" i="34"/>
  <c r="E5" i="34"/>
  <c r="E20" i="34"/>
  <c r="E6" i="34"/>
  <c r="E38" i="34"/>
  <c r="E48" i="34"/>
  <c r="E41" i="34"/>
  <c r="E10" i="34"/>
  <c r="E40" i="34"/>
  <c r="E39" i="34"/>
  <c r="E18" i="34"/>
  <c r="E26" i="34"/>
  <c r="E32" i="34"/>
  <c r="E33" i="34" l="1"/>
  <c r="E8" i="34"/>
  <c r="E19" i="34"/>
  <c r="E16" i="34"/>
  <c r="E47" i="34"/>
  <c r="B55" i="2" l="1"/>
  <c r="C54" i="34" l="1"/>
  <c r="C52" i="34" l="1"/>
  <c r="C51" i="34"/>
  <c r="C50" i="34" l="1"/>
  <c r="C49" i="34" l="1"/>
  <c r="C48" i="34" l="1"/>
  <c r="C47" i="34" l="1"/>
  <c r="C22" i="34" l="1"/>
  <c r="C18" i="34"/>
  <c r="C42" i="34"/>
  <c r="C17" i="34"/>
  <c r="C14" i="34"/>
  <c r="C19" i="34"/>
  <c r="C33" i="34"/>
  <c r="C32" i="34"/>
  <c r="C10" i="34"/>
  <c r="C28" i="34"/>
  <c r="C43" i="34"/>
  <c r="C5" i="34"/>
  <c r="C25" i="34"/>
  <c r="C21" i="34"/>
  <c r="C8" i="34"/>
  <c r="C11" i="34"/>
  <c r="C6" i="34"/>
  <c r="C12" i="34"/>
  <c r="C44" i="34"/>
  <c r="C45" i="34"/>
  <c r="C26" i="34"/>
  <c r="C27" i="34"/>
  <c r="C41" i="34"/>
  <c r="C7" i="34"/>
  <c r="C40" i="34"/>
  <c r="C46" i="34"/>
  <c r="C30" i="34"/>
  <c r="C36" i="34"/>
  <c r="C34" i="34"/>
  <c r="C20" i="34"/>
  <c r="C37" i="34"/>
  <c r="C9" i="34"/>
  <c r="C39" i="34"/>
  <c r="C24" i="34"/>
  <c r="C31" i="34"/>
  <c r="C13" i="34"/>
  <c r="C35" i="34"/>
  <c r="C29" i="34"/>
  <c r="C16" i="34" l="1"/>
  <c r="C23" i="34"/>
  <c r="C15" i="34"/>
  <c r="C38" i="34"/>
  <c r="D5" i="63" l="1"/>
  <c r="D39" i="63"/>
  <c r="H27" i="34"/>
  <c r="D20" i="63"/>
  <c r="H23" i="34"/>
  <c r="B54" i="75"/>
  <c r="D10" i="63"/>
  <c r="D28" i="63"/>
  <c r="B28" i="63" s="1"/>
  <c r="H28" i="34"/>
  <c r="H49" i="34"/>
  <c r="H35" i="34"/>
  <c r="H36" i="34"/>
  <c r="H34" i="34"/>
  <c r="H24" i="34"/>
  <c r="D54" i="54"/>
  <c r="B54" i="54" s="1"/>
  <c r="D54" i="71"/>
  <c r="D54" i="49"/>
  <c r="D54" i="42"/>
  <c r="B54" i="42" s="1"/>
  <c r="D53" i="60"/>
  <c r="D54" i="65"/>
  <c r="B54" i="65" s="1"/>
  <c r="D54" i="63"/>
  <c r="D54" i="40"/>
  <c r="D54" i="44"/>
  <c r="B54" i="44" s="1"/>
  <c r="B54" i="70"/>
  <c r="B54" i="73"/>
  <c r="B54" i="59"/>
  <c r="B54" i="72"/>
  <c r="B54" i="68"/>
  <c r="B54" i="76"/>
  <c r="B54" i="62"/>
  <c r="B54" i="61"/>
  <c r="B54" i="56"/>
  <c r="B54" i="58"/>
  <c r="B54" i="55"/>
  <c r="B54" i="51"/>
  <c r="B54" i="50"/>
  <c r="B54" i="57"/>
  <c r="B54" i="47"/>
  <c r="B54" i="41"/>
  <c r="B54" i="67"/>
  <c r="B53" i="76"/>
  <c r="B32" i="72"/>
  <c r="B33" i="72"/>
  <c r="B34" i="72"/>
  <c r="B35" i="72"/>
  <c r="B36" i="72"/>
  <c r="B37" i="72"/>
  <c r="B38" i="72"/>
  <c r="B39" i="72"/>
  <c r="B40" i="72"/>
  <c r="B41" i="72"/>
  <c r="B42" i="72"/>
  <c r="B43" i="72"/>
  <c r="B44" i="72"/>
  <c r="B45" i="72"/>
  <c r="B46" i="72"/>
  <c r="B47" i="72"/>
  <c r="B48" i="72"/>
  <c r="B49" i="72"/>
  <c r="B50" i="72"/>
  <c r="B51" i="72"/>
  <c r="B52" i="72"/>
  <c r="B53" i="72"/>
  <c r="D5" i="71"/>
  <c r="B5" i="71" s="1"/>
  <c r="D6" i="71"/>
  <c r="B6" i="71" s="1"/>
  <c r="D7" i="71"/>
  <c r="D9" i="71"/>
  <c r="B9" i="71" s="1"/>
  <c r="D10" i="71"/>
  <c r="B10" i="71" s="1"/>
  <c r="D11" i="71"/>
  <c r="B11" i="71" s="1"/>
  <c r="D12" i="71"/>
  <c r="D13" i="71"/>
  <c r="B13" i="71" s="1"/>
  <c r="D14" i="71"/>
  <c r="B14" i="71" s="1"/>
  <c r="D15" i="71"/>
  <c r="D16" i="71"/>
  <c r="D17" i="71"/>
  <c r="D18" i="71"/>
  <c r="D19" i="71"/>
  <c r="D20" i="71"/>
  <c r="D21" i="71"/>
  <c r="B21" i="71" s="1"/>
  <c r="D22" i="71"/>
  <c r="D23" i="71"/>
  <c r="D24" i="71"/>
  <c r="B24" i="71" s="1"/>
  <c r="D25" i="71"/>
  <c r="B25" i="71" s="1"/>
  <c r="D26" i="71"/>
  <c r="B26" i="71" s="1"/>
  <c r="D27" i="71"/>
  <c r="B27" i="71" s="1"/>
  <c r="D28" i="71"/>
  <c r="D29" i="71"/>
  <c r="B29" i="71" s="1"/>
  <c r="D30" i="71"/>
  <c r="B30" i="71" s="1"/>
  <c r="D31" i="71"/>
  <c r="D32" i="71"/>
  <c r="D33" i="71"/>
  <c r="D34" i="71"/>
  <c r="D35" i="71"/>
  <c r="D36" i="71"/>
  <c r="B36" i="71" s="1"/>
  <c r="D37" i="71"/>
  <c r="B37" i="71" s="1"/>
  <c r="D38" i="71"/>
  <c r="D39" i="71"/>
  <c r="B39" i="71" s="1"/>
  <c r="D40" i="71"/>
  <c r="B40" i="71" s="1"/>
  <c r="D41" i="71"/>
  <c r="D42" i="71"/>
  <c r="D43" i="71"/>
  <c r="B43" i="71" s="1"/>
  <c r="D44" i="71"/>
  <c r="B44" i="71" s="1"/>
  <c r="D45" i="71"/>
  <c r="B45" i="71" s="1"/>
  <c r="D46" i="71"/>
  <c r="D47" i="71"/>
  <c r="D48" i="71"/>
  <c r="B48" i="71" s="1"/>
  <c r="D49" i="71"/>
  <c r="B49" i="71" s="1"/>
  <c r="D50" i="71"/>
  <c r="D51" i="71"/>
  <c r="B51" i="71" s="1"/>
  <c r="D52" i="71"/>
  <c r="D53" i="71"/>
  <c r="B53" i="71" s="1"/>
  <c r="B5" i="70"/>
  <c r="B6" i="70"/>
  <c r="B7" i="70"/>
  <c r="B8" i="70"/>
  <c r="B9" i="70"/>
  <c r="B10" i="70"/>
  <c r="B11" i="70"/>
  <c r="B12" i="70"/>
  <c r="B13" i="70"/>
  <c r="B14" i="70"/>
  <c r="B15" i="70"/>
  <c r="B16" i="70"/>
  <c r="B17" i="70"/>
  <c r="B18" i="70"/>
  <c r="B20" i="70"/>
  <c r="B21" i="70"/>
  <c r="B22" i="70"/>
  <c r="B23" i="70"/>
  <c r="B24" i="70"/>
  <c r="B25" i="70"/>
  <c r="B26" i="70"/>
  <c r="B27" i="70"/>
  <c r="B28" i="70"/>
  <c r="B29" i="70"/>
  <c r="B30" i="70"/>
  <c r="B31" i="70"/>
  <c r="B32" i="70"/>
  <c r="B33" i="70"/>
  <c r="B34" i="70"/>
  <c r="B35" i="70"/>
  <c r="B36" i="70"/>
  <c r="B37" i="70"/>
  <c r="B38" i="70"/>
  <c r="B39" i="70"/>
  <c r="B40" i="70"/>
  <c r="B41" i="70"/>
  <c r="B42" i="70"/>
  <c r="B43" i="70"/>
  <c r="B44" i="70"/>
  <c r="B45" i="70"/>
  <c r="B46" i="70"/>
  <c r="B47" i="70"/>
  <c r="B48" i="70"/>
  <c r="B49" i="70"/>
  <c r="B50" i="70"/>
  <c r="B51" i="70"/>
  <c r="B52" i="70"/>
  <c r="B53" i="70"/>
  <c r="B5" i="73"/>
  <c r="B6" i="73"/>
  <c r="B7" i="73"/>
  <c r="B8" i="73"/>
  <c r="B9" i="73"/>
  <c r="B10" i="73"/>
  <c r="B11" i="73"/>
  <c r="B12" i="73"/>
  <c r="B13" i="73"/>
  <c r="B14" i="73"/>
  <c r="B15" i="73"/>
  <c r="B16" i="73"/>
  <c r="B17" i="73"/>
  <c r="B18" i="73"/>
  <c r="B19" i="73"/>
  <c r="B20" i="73"/>
  <c r="B21" i="73"/>
  <c r="B22" i="73"/>
  <c r="B23" i="73"/>
  <c r="B24" i="73"/>
  <c r="B25" i="73"/>
  <c r="B26" i="73"/>
  <c r="B27" i="73"/>
  <c r="B28" i="73"/>
  <c r="B29" i="73"/>
  <c r="B30" i="73"/>
  <c r="B31" i="73"/>
  <c r="B32" i="73"/>
  <c r="B33" i="73"/>
  <c r="B34" i="73"/>
  <c r="B35" i="73"/>
  <c r="B36" i="73"/>
  <c r="B37" i="73"/>
  <c r="B38" i="73"/>
  <c r="B39" i="73"/>
  <c r="B40" i="73"/>
  <c r="B41" i="73"/>
  <c r="B42" i="73"/>
  <c r="B43" i="73"/>
  <c r="B44" i="73"/>
  <c r="B45" i="73"/>
  <c r="B46" i="73"/>
  <c r="B47" i="73"/>
  <c r="B48" i="73"/>
  <c r="B49" i="73"/>
  <c r="B50" i="73"/>
  <c r="B51" i="73"/>
  <c r="B52" i="73"/>
  <c r="B53" i="73"/>
  <c r="D5" i="69"/>
  <c r="D13" i="69"/>
  <c r="D21" i="69"/>
  <c r="D24" i="69"/>
  <c r="B24" i="69" s="1"/>
  <c r="D28" i="69"/>
  <c r="B28" i="69" s="1"/>
  <c r="D36" i="69"/>
  <c r="B36" i="69" s="1"/>
  <c r="D53" i="69"/>
  <c r="B5" i="68"/>
  <c r="B6" i="68"/>
  <c r="B7" i="68"/>
  <c r="B8" i="68"/>
  <c r="B9" i="68"/>
  <c r="B10" i="68"/>
  <c r="B11" i="68"/>
  <c r="B12" i="68"/>
  <c r="B13" i="68"/>
  <c r="B14" i="68"/>
  <c r="B15" i="68"/>
  <c r="B16" i="68"/>
  <c r="B17" i="68"/>
  <c r="B18" i="68"/>
  <c r="B19" i="68"/>
  <c r="B20" i="68"/>
  <c r="B21" i="68"/>
  <c r="B22" i="68"/>
  <c r="B23" i="68"/>
  <c r="B24" i="68"/>
  <c r="B25" i="68"/>
  <c r="B26" i="68"/>
  <c r="B27" i="68"/>
  <c r="B28" i="68"/>
  <c r="B29" i="68"/>
  <c r="B30" i="68"/>
  <c r="B31" i="68"/>
  <c r="B32" i="68"/>
  <c r="B33" i="68"/>
  <c r="B34" i="68"/>
  <c r="B35" i="68"/>
  <c r="B36" i="68"/>
  <c r="B37" i="68"/>
  <c r="B38" i="68"/>
  <c r="B39" i="68"/>
  <c r="B40" i="68"/>
  <c r="B41" i="68"/>
  <c r="B42" i="68"/>
  <c r="B43" i="68"/>
  <c r="B44" i="68"/>
  <c r="B45" i="68"/>
  <c r="B46" i="68"/>
  <c r="B47" i="68"/>
  <c r="B48" i="68"/>
  <c r="B49" i="68"/>
  <c r="B50" i="68"/>
  <c r="B51" i="68"/>
  <c r="B52" i="68"/>
  <c r="B53" i="68"/>
  <c r="B22" i="67"/>
  <c r="B23" i="67"/>
  <c r="B24" i="67"/>
  <c r="B25" i="67"/>
  <c r="B26" i="67"/>
  <c r="B27" i="67"/>
  <c r="B28" i="67"/>
  <c r="B29" i="67"/>
  <c r="B30" i="67"/>
  <c r="B31" i="67"/>
  <c r="B32" i="67"/>
  <c r="B33" i="67"/>
  <c r="B34" i="67"/>
  <c r="B35" i="67"/>
  <c r="B36" i="67"/>
  <c r="B37" i="67"/>
  <c r="B38" i="67"/>
  <c r="B39" i="67"/>
  <c r="B40" i="67"/>
  <c r="B41" i="67"/>
  <c r="B42" i="67"/>
  <c r="B43" i="67"/>
  <c r="B44" i="67"/>
  <c r="B45" i="67"/>
  <c r="B46" i="67"/>
  <c r="B47" i="67"/>
  <c r="B48" i="67"/>
  <c r="B49" i="67"/>
  <c r="B50" i="67"/>
  <c r="B51" i="67"/>
  <c r="B52" i="67"/>
  <c r="B53" i="67"/>
  <c r="H43" i="34"/>
  <c r="H46" i="34"/>
  <c r="D5" i="65"/>
  <c r="D6" i="65"/>
  <c r="D7" i="65"/>
  <c r="D8" i="65"/>
  <c r="D9" i="65"/>
  <c r="D10" i="65"/>
  <c r="D11" i="65"/>
  <c r="D12" i="65"/>
  <c r="D13" i="65"/>
  <c r="D14" i="65"/>
  <c r="D15" i="65"/>
  <c r="B15" i="65" s="1"/>
  <c r="D16" i="65"/>
  <c r="B16" i="65" s="1"/>
  <c r="D17" i="65"/>
  <c r="B17" i="65" s="1"/>
  <c r="D18" i="65"/>
  <c r="B18" i="65" s="1"/>
  <c r="D19" i="65"/>
  <c r="B19" i="65" s="1"/>
  <c r="D20" i="65"/>
  <c r="B20" i="65" s="1"/>
  <c r="D21" i="65"/>
  <c r="B21" i="65" s="1"/>
  <c r="D22" i="65"/>
  <c r="B22" i="65" s="1"/>
  <c r="D23" i="65"/>
  <c r="B23" i="65" s="1"/>
  <c r="D24" i="65"/>
  <c r="B24" i="65" s="1"/>
  <c r="D25" i="65"/>
  <c r="B25" i="65" s="1"/>
  <c r="D26" i="65"/>
  <c r="B26" i="65" s="1"/>
  <c r="D27" i="65"/>
  <c r="B27" i="65" s="1"/>
  <c r="D28" i="65"/>
  <c r="B28" i="65" s="1"/>
  <c r="D29" i="65"/>
  <c r="B29" i="65" s="1"/>
  <c r="D30" i="65"/>
  <c r="B30" i="65" s="1"/>
  <c r="D31" i="65"/>
  <c r="B31" i="65" s="1"/>
  <c r="D32" i="65"/>
  <c r="B32" i="65" s="1"/>
  <c r="D33" i="65"/>
  <c r="B33" i="65" s="1"/>
  <c r="D34" i="65"/>
  <c r="B34" i="65" s="1"/>
  <c r="D35" i="65"/>
  <c r="B35" i="65" s="1"/>
  <c r="D36" i="65"/>
  <c r="B36" i="65" s="1"/>
  <c r="D37" i="65"/>
  <c r="B37" i="65" s="1"/>
  <c r="D38" i="65"/>
  <c r="B38" i="65" s="1"/>
  <c r="D39" i="65"/>
  <c r="B39" i="65" s="1"/>
  <c r="D40" i="65"/>
  <c r="B40" i="65" s="1"/>
  <c r="D41" i="65"/>
  <c r="B41" i="65" s="1"/>
  <c r="D42" i="65"/>
  <c r="B42" i="65" s="1"/>
  <c r="D43" i="65"/>
  <c r="B43" i="65" s="1"/>
  <c r="D44" i="65"/>
  <c r="B44" i="65" s="1"/>
  <c r="D45" i="65"/>
  <c r="B45" i="65" s="1"/>
  <c r="D46" i="65"/>
  <c r="B46" i="65" s="1"/>
  <c r="D47" i="65"/>
  <c r="B47" i="65" s="1"/>
  <c r="D48" i="65"/>
  <c r="B48" i="65" s="1"/>
  <c r="D49" i="65"/>
  <c r="B49" i="65" s="1"/>
  <c r="D50" i="65"/>
  <c r="B50" i="65" s="1"/>
  <c r="D51" i="65"/>
  <c r="B51" i="65" s="1"/>
  <c r="D52" i="65"/>
  <c r="B52" i="65" s="1"/>
  <c r="D53" i="65"/>
  <c r="B53" i="65" s="1"/>
  <c r="B5" i="76"/>
  <c r="B6" i="76"/>
  <c r="B7" i="76"/>
  <c r="B8" i="76"/>
  <c r="B9" i="76"/>
  <c r="B10" i="76"/>
  <c r="B11" i="76"/>
  <c r="B12" i="76"/>
  <c r="B13" i="76"/>
  <c r="B14" i="76"/>
  <c r="B15" i="76"/>
  <c r="B16" i="76"/>
  <c r="B17" i="76"/>
  <c r="B18" i="76"/>
  <c r="B19" i="76"/>
  <c r="B20" i="76"/>
  <c r="B21" i="76"/>
  <c r="B22" i="76"/>
  <c r="B23" i="76"/>
  <c r="B24" i="76"/>
  <c r="B25" i="76"/>
  <c r="B26" i="76"/>
  <c r="B27" i="76"/>
  <c r="B28" i="76"/>
  <c r="B29" i="76"/>
  <c r="B30" i="76"/>
  <c r="B31" i="76"/>
  <c r="B32" i="76"/>
  <c r="B33" i="76"/>
  <c r="B34" i="76"/>
  <c r="B35" i="76"/>
  <c r="B36" i="76"/>
  <c r="B37" i="76"/>
  <c r="B38" i="76"/>
  <c r="B39" i="76"/>
  <c r="B40" i="76"/>
  <c r="B41" i="76"/>
  <c r="B42" i="76"/>
  <c r="B43" i="76"/>
  <c r="B44" i="76"/>
  <c r="B45" i="76"/>
  <c r="B46" i="76"/>
  <c r="B47" i="76"/>
  <c r="B48" i="76"/>
  <c r="B49" i="76"/>
  <c r="B50" i="76"/>
  <c r="B51" i="76"/>
  <c r="B52" i="76"/>
  <c r="D6" i="64"/>
  <c r="B6" i="64" s="1"/>
  <c r="D12" i="64"/>
  <c r="B12" i="64" s="1"/>
  <c r="D13" i="64"/>
  <c r="B13" i="64" s="1"/>
  <c r="D14" i="64"/>
  <c r="B14" i="64" s="1"/>
  <c r="D18" i="64"/>
  <c r="B18" i="64" s="1"/>
  <c r="D19" i="64"/>
  <c r="B19" i="64" s="1"/>
  <c r="D21" i="64"/>
  <c r="B21" i="64" s="1"/>
  <c r="D24" i="64"/>
  <c r="B24" i="64" s="1"/>
  <c r="D25" i="64"/>
  <c r="B25" i="64" s="1"/>
  <c r="D27" i="64"/>
  <c r="B27" i="64" s="1"/>
  <c r="D28" i="64"/>
  <c r="B28" i="64" s="1"/>
  <c r="D30" i="64"/>
  <c r="B30" i="64" s="1"/>
  <c r="D33" i="64"/>
  <c r="B33" i="64" s="1"/>
  <c r="D34" i="64"/>
  <c r="B34" i="64" s="1"/>
  <c r="D36" i="64"/>
  <c r="B36" i="64" s="1"/>
  <c r="D39" i="64"/>
  <c r="B39" i="64" s="1"/>
  <c r="D40" i="64"/>
  <c r="B40" i="64" s="1"/>
  <c r="D42" i="64"/>
  <c r="B42" i="64" s="1"/>
  <c r="D44" i="64"/>
  <c r="B44" i="64" s="1"/>
  <c r="D46" i="64"/>
  <c r="B46" i="64" s="1"/>
  <c r="D48" i="64"/>
  <c r="B48" i="64" s="1"/>
  <c r="D49" i="64"/>
  <c r="B49" i="64" s="1"/>
  <c r="D51" i="64"/>
  <c r="B51" i="64" s="1"/>
  <c r="B5" i="63"/>
  <c r="B9" i="62"/>
  <c r="B10" i="62"/>
  <c r="B11" i="62"/>
  <c r="B12" i="62"/>
  <c r="B13" i="62"/>
  <c r="B14" i="62"/>
  <c r="B15" i="62"/>
  <c r="B16" i="62"/>
  <c r="B17" i="62"/>
  <c r="B18" i="62"/>
  <c r="B19" i="62"/>
  <c r="B20" i="62"/>
  <c r="B21" i="62"/>
  <c r="B22" i="62"/>
  <c r="B23" i="62"/>
  <c r="B24" i="62"/>
  <c r="B25" i="62"/>
  <c r="B26" i="62"/>
  <c r="B27" i="62"/>
  <c r="B28" i="62"/>
  <c r="B29" i="62"/>
  <c r="B30" i="62"/>
  <c r="B31" i="62"/>
  <c r="B32" i="62"/>
  <c r="B33" i="62"/>
  <c r="B34" i="62"/>
  <c r="B35" i="62"/>
  <c r="B36" i="62"/>
  <c r="B37" i="62"/>
  <c r="B38" i="62"/>
  <c r="B39" i="62"/>
  <c r="B40" i="62"/>
  <c r="B41" i="62"/>
  <c r="B42" i="62"/>
  <c r="B43" i="62"/>
  <c r="B44" i="62"/>
  <c r="B45" i="62"/>
  <c r="B46" i="62"/>
  <c r="B47" i="62"/>
  <c r="B48" i="62"/>
  <c r="B49" i="62"/>
  <c r="B50" i="62"/>
  <c r="B51" i="62"/>
  <c r="B52" i="62"/>
  <c r="B53" i="62"/>
  <c r="B32" i="61"/>
  <c r="B33" i="61"/>
  <c r="B34" i="61"/>
  <c r="B35" i="61"/>
  <c r="B36" i="61"/>
  <c r="B37" i="61"/>
  <c r="B38" i="61"/>
  <c r="B39" i="61"/>
  <c r="B40" i="61"/>
  <c r="B41" i="61"/>
  <c r="B42" i="61"/>
  <c r="B43" i="61"/>
  <c r="B44" i="61"/>
  <c r="B45" i="61"/>
  <c r="B46" i="61"/>
  <c r="B47" i="61"/>
  <c r="B48" i="61"/>
  <c r="B49" i="61"/>
  <c r="B50" i="61"/>
  <c r="B51" i="61"/>
  <c r="B52" i="61"/>
  <c r="B53" i="61"/>
  <c r="D5" i="60"/>
  <c r="B5" i="60" s="1"/>
  <c r="D6" i="60"/>
  <c r="B6" i="60" s="1"/>
  <c r="D7" i="60"/>
  <c r="D8" i="60"/>
  <c r="D9" i="60"/>
  <c r="D10" i="60"/>
  <c r="B10" i="60" s="1"/>
  <c r="D11" i="60"/>
  <c r="D12" i="60"/>
  <c r="D13" i="60"/>
  <c r="D14" i="60"/>
  <c r="B14" i="60" s="1"/>
  <c r="D15" i="60"/>
  <c r="B15" i="60" s="1"/>
  <c r="D16" i="60"/>
  <c r="B16" i="60" s="1"/>
  <c r="D17" i="60"/>
  <c r="D18" i="60"/>
  <c r="B18" i="60" s="1"/>
  <c r="D19" i="60"/>
  <c r="D20" i="60"/>
  <c r="B20" i="60" s="1"/>
  <c r="D21" i="60"/>
  <c r="B21" i="60" s="1"/>
  <c r="D22" i="60"/>
  <c r="B22" i="60" s="1"/>
  <c r="D23" i="60"/>
  <c r="D24" i="60"/>
  <c r="D25" i="60"/>
  <c r="D26" i="60"/>
  <c r="D27" i="60"/>
  <c r="B27" i="60" s="1"/>
  <c r="D28" i="60"/>
  <c r="D29" i="60"/>
  <c r="D30" i="60"/>
  <c r="D31" i="60"/>
  <c r="D32" i="60"/>
  <c r="B32" i="60" s="1"/>
  <c r="D33" i="60"/>
  <c r="D34" i="60"/>
  <c r="D35" i="60"/>
  <c r="D36" i="60"/>
  <c r="B36" i="60" s="1"/>
  <c r="D37" i="60"/>
  <c r="D38" i="60"/>
  <c r="D39" i="60"/>
  <c r="D40" i="60"/>
  <c r="D41" i="60"/>
  <c r="D42" i="60"/>
  <c r="D43" i="60"/>
  <c r="D44" i="60"/>
  <c r="D45" i="60"/>
  <c r="D46" i="60"/>
  <c r="B46" i="60" s="1"/>
  <c r="D47" i="60"/>
  <c r="B47" i="60" s="1"/>
  <c r="D48" i="60"/>
  <c r="B48" i="60" s="1"/>
  <c r="D49" i="60"/>
  <c r="D50" i="60"/>
  <c r="B50" i="60" s="1"/>
  <c r="D51" i="60"/>
  <c r="B51" i="60" s="1"/>
  <c r="D52" i="60"/>
  <c r="B20" i="59"/>
  <c r="B21" i="59"/>
  <c r="B22" i="59"/>
  <c r="B23" i="59"/>
  <c r="B24" i="59"/>
  <c r="B25" i="59"/>
  <c r="B26" i="59"/>
  <c r="B27" i="59"/>
  <c r="B28" i="59"/>
  <c r="B29" i="59"/>
  <c r="B30" i="59"/>
  <c r="B31" i="59"/>
  <c r="B32" i="59"/>
  <c r="B33" i="59"/>
  <c r="B34" i="59"/>
  <c r="B35" i="59"/>
  <c r="B36" i="59"/>
  <c r="B37" i="59"/>
  <c r="B38" i="59"/>
  <c r="B39" i="59"/>
  <c r="B40" i="59"/>
  <c r="B41" i="59"/>
  <c r="B42" i="59"/>
  <c r="B43" i="59"/>
  <c r="B44" i="59"/>
  <c r="B45" i="59"/>
  <c r="B46" i="59"/>
  <c r="B47" i="59"/>
  <c r="B48" i="59"/>
  <c r="B49" i="59"/>
  <c r="B50" i="59"/>
  <c r="B51" i="59"/>
  <c r="B52" i="59"/>
  <c r="B53" i="59"/>
  <c r="B5" i="58"/>
  <c r="B6" i="58"/>
  <c r="B7" i="58"/>
  <c r="B8" i="58"/>
  <c r="B9" i="58"/>
  <c r="B10" i="58"/>
  <c r="B11" i="58"/>
  <c r="B12" i="58"/>
  <c r="B13" i="58"/>
  <c r="B14" i="58"/>
  <c r="B15" i="58"/>
  <c r="B16" i="58"/>
  <c r="B17" i="58"/>
  <c r="B18" i="58"/>
  <c r="B19" i="58"/>
  <c r="B20" i="58"/>
  <c r="B21" i="58"/>
  <c r="B22" i="58"/>
  <c r="B23" i="58"/>
  <c r="B24" i="58"/>
  <c r="B25" i="58"/>
  <c r="B26" i="58"/>
  <c r="B27" i="58"/>
  <c r="B28" i="58"/>
  <c r="B29" i="58"/>
  <c r="B30" i="58"/>
  <c r="B31" i="58"/>
  <c r="B32" i="58"/>
  <c r="B33" i="58"/>
  <c r="B34" i="58"/>
  <c r="B35" i="58"/>
  <c r="B36" i="58"/>
  <c r="B37" i="58"/>
  <c r="B38" i="58"/>
  <c r="B39" i="58"/>
  <c r="B40" i="58"/>
  <c r="B41" i="58"/>
  <c r="B42" i="58"/>
  <c r="B43" i="58"/>
  <c r="B44" i="58"/>
  <c r="B45" i="58"/>
  <c r="B46" i="58"/>
  <c r="B47" i="58"/>
  <c r="B48" i="58"/>
  <c r="B49" i="58"/>
  <c r="B50" i="58"/>
  <c r="B51" i="58"/>
  <c r="B52" i="58"/>
  <c r="B53" i="58"/>
  <c r="B32" i="56"/>
  <c r="B33" i="56"/>
  <c r="B34" i="56"/>
  <c r="B35" i="56"/>
  <c r="B36" i="56"/>
  <c r="B37" i="56"/>
  <c r="B38" i="56"/>
  <c r="B39" i="56"/>
  <c r="B40" i="56"/>
  <c r="B41" i="56"/>
  <c r="B42" i="56"/>
  <c r="B43" i="56"/>
  <c r="B44" i="56"/>
  <c r="B45" i="56"/>
  <c r="B46" i="56"/>
  <c r="B47" i="56"/>
  <c r="B48" i="56"/>
  <c r="B49" i="56"/>
  <c r="B50" i="56"/>
  <c r="B51" i="56"/>
  <c r="B52" i="56"/>
  <c r="B53" i="56"/>
  <c r="B5" i="55"/>
  <c r="B6" i="55"/>
  <c r="B7" i="55"/>
  <c r="B8" i="55"/>
  <c r="B9" i="55"/>
  <c r="B10" i="55"/>
  <c r="B11" i="55"/>
  <c r="B12" i="55"/>
  <c r="B13" i="55"/>
  <c r="B14" i="55"/>
  <c r="B15" i="55"/>
  <c r="B16" i="55"/>
  <c r="B17" i="55"/>
  <c r="B18" i="55"/>
  <c r="B19" i="55"/>
  <c r="B20" i="55"/>
  <c r="B21" i="55"/>
  <c r="B22" i="55"/>
  <c r="B23" i="55"/>
  <c r="B24" i="55"/>
  <c r="B25" i="55"/>
  <c r="B26" i="55"/>
  <c r="B27" i="55"/>
  <c r="B28" i="55"/>
  <c r="B29" i="55"/>
  <c r="B30" i="55"/>
  <c r="B31" i="55"/>
  <c r="B32" i="55"/>
  <c r="B33" i="55"/>
  <c r="B34" i="55"/>
  <c r="B35" i="55"/>
  <c r="B36" i="55"/>
  <c r="B37" i="55"/>
  <c r="B38" i="55"/>
  <c r="B39" i="55"/>
  <c r="B40" i="55"/>
  <c r="B41" i="55"/>
  <c r="B42" i="55"/>
  <c r="B43" i="55"/>
  <c r="B44" i="55"/>
  <c r="B45" i="55"/>
  <c r="B46" i="55"/>
  <c r="B47" i="55"/>
  <c r="B48" i="55"/>
  <c r="B49" i="55"/>
  <c r="B50" i="55"/>
  <c r="B51" i="55"/>
  <c r="B52" i="55"/>
  <c r="B53" i="55"/>
  <c r="B5" i="51"/>
  <c r="B6" i="51"/>
  <c r="B7" i="51"/>
  <c r="B8" i="51"/>
  <c r="B9" i="51"/>
  <c r="B10" i="51"/>
  <c r="B11" i="51"/>
  <c r="B12" i="51"/>
  <c r="B13" i="51"/>
  <c r="B14" i="51"/>
  <c r="B15" i="51"/>
  <c r="B16" i="51"/>
  <c r="B17" i="51"/>
  <c r="B18" i="51"/>
  <c r="B19" i="51"/>
  <c r="B20" i="51"/>
  <c r="B21" i="51"/>
  <c r="B22" i="51"/>
  <c r="B23" i="51"/>
  <c r="B24" i="51"/>
  <c r="B25" i="51"/>
  <c r="B26" i="51"/>
  <c r="B27" i="51"/>
  <c r="B28" i="51"/>
  <c r="B29" i="51"/>
  <c r="B30" i="51"/>
  <c r="B31" i="51"/>
  <c r="B32" i="51"/>
  <c r="B33" i="51"/>
  <c r="B34" i="51"/>
  <c r="B35" i="51"/>
  <c r="B36" i="51"/>
  <c r="B37" i="51"/>
  <c r="B38" i="51"/>
  <c r="B39" i="51"/>
  <c r="B40" i="51"/>
  <c r="B41" i="51"/>
  <c r="B42" i="51"/>
  <c r="B43" i="51"/>
  <c r="B44" i="51"/>
  <c r="B45" i="51"/>
  <c r="B46" i="51"/>
  <c r="B47" i="51"/>
  <c r="B48" i="51"/>
  <c r="B49" i="51"/>
  <c r="B50" i="51"/>
  <c r="B51" i="51"/>
  <c r="B52" i="51"/>
  <c r="B53" i="51"/>
  <c r="B5" i="50"/>
  <c r="B6" i="50"/>
  <c r="B7" i="50"/>
  <c r="B8" i="50"/>
  <c r="B9" i="50"/>
  <c r="B10" i="50"/>
  <c r="B11" i="50"/>
  <c r="B12" i="50"/>
  <c r="B13" i="50"/>
  <c r="B14" i="50"/>
  <c r="B15" i="50"/>
  <c r="B16" i="50"/>
  <c r="B17" i="50"/>
  <c r="B18" i="50"/>
  <c r="B19" i="50"/>
  <c r="B20" i="50"/>
  <c r="B21" i="50"/>
  <c r="B22" i="50"/>
  <c r="B23" i="50"/>
  <c r="B24" i="50"/>
  <c r="B25" i="50"/>
  <c r="B26" i="50"/>
  <c r="B27" i="50"/>
  <c r="B28" i="50"/>
  <c r="B29" i="50"/>
  <c r="B30" i="50"/>
  <c r="B31" i="50"/>
  <c r="B32" i="50"/>
  <c r="B33" i="50"/>
  <c r="B34" i="50"/>
  <c r="B35" i="50"/>
  <c r="B36" i="50"/>
  <c r="B37" i="50"/>
  <c r="B38" i="50"/>
  <c r="B39" i="50"/>
  <c r="B40" i="50"/>
  <c r="B41" i="50"/>
  <c r="B42" i="50"/>
  <c r="B43" i="50"/>
  <c r="B44" i="50"/>
  <c r="B45" i="50"/>
  <c r="B46" i="50"/>
  <c r="B47" i="50"/>
  <c r="B48" i="50"/>
  <c r="B49" i="50"/>
  <c r="B50" i="50"/>
  <c r="B51" i="50"/>
  <c r="B52" i="50"/>
  <c r="B53" i="50"/>
  <c r="D5" i="49"/>
  <c r="D6" i="49"/>
  <c r="D7" i="49"/>
  <c r="D8" i="49"/>
  <c r="D9" i="49"/>
  <c r="D10" i="49"/>
  <c r="D11" i="49"/>
  <c r="D12" i="49"/>
  <c r="D13" i="49"/>
  <c r="B13" i="49" s="1"/>
  <c r="D14" i="49"/>
  <c r="D15" i="49"/>
  <c r="D16" i="49"/>
  <c r="D17" i="49"/>
  <c r="D18" i="49"/>
  <c r="D19" i="49"/>
  <c r="B19" i="49" s="1"/>
  <c r="D20" i="49"/>
  <c r="D21" i="49"/>
  <c r="D22" i="49"/>
  <c r="B22" i="49" s="1"/>
  <c r="D23" i="49"/>
  <c r="D24" i="49"/>
  <c r="D25" i="49"/>
  <c r="B25" i="49" s="1"/>
  <c r="D26" i="49"/>
  <c r="D27" i="49"/>
  <c r="B27" i="49" s="1"/>
  <c r="D28" i="49"/>
  <c r="B28" i="49" s="1"/>
  <c r="D29" i="49"/>
  <c r="B29" i="49" s="1"/>
  <c r="D30" i="49"/>
  <c r="D31" i="49"/>
  <c r="D32" i="49"/>
  <c r="B32" i="49" s="1"/>
  <c r="D33" i="49"/>
  <c r="D34" i="49"/>
  <c r="D35" i="49"/>
  <c r="D36" i="49"/>
  <c r="D37" i="49"/>
  <c r="D38" i="49"/>
  <c r="D39" i="49"/>
  <c r="B39" i="49" s="1"/>
  <c r="D40" i="49"/>
  <c r="D41" i="49"/>
  <c r="D42" i="49"/>
  <c r="B42" i="49" s="1"/>
  <c r="D43" i="49"/>
  <c r="D44" i="49"/>
  <c r="D45" i="49"/>
  <c r="B45" i="49" s="1"/>
  <c r="D46" i="49"/>
  <c r="B46" i="49" s="1"/>
  <c r="D47" i="49"/>
  <c r="D48" i="49"/>
  <c r="D49" i="49"/>
  <c r="D50" i="49"/>
  <c r="B50" i="49" s="1"/>
  <c r="D51" i="49"/>
  <c r="D52" i="49"/>
  <c r="D53" i="49"/>
  <c r="B53" i="49" s="1"/>
  <c r="D8" i="48"/>
  <c r="D34" i="48"/>
  <c r="D35" i="48"/>
  <c r="B35" i="48" s="1"/>
  <c r="D36" i="48"/>
  <c r="D37" i="48"/>
  <c r="D38" i="48"/>
  <c r="D39" i="48"/>
  <c r="B39" i="48" s="1"/>
  <c r="D42" i="48"/>
  <c r="D43" i="48"/>
  <c r="B43" i="48" s="1"/>
  <c r="D45" i="48"/>
  <c r="D49" i="48"/>
  <c r="B49" i="48" s="1"/>
  <c r="D50" i="48"/>
  <c r="B50" i="48" s="1"/>
  <c r="B5" i="57"/>
  <c r="B6" i="57"/>
  <c r="B7" i="57"/>
  <c r="B8" i="57"/>
  <c r="B9" i="57"/>
  <c r="B10" i="57"/>
  <c r="B11" i="57"/>
  <c r="B12" i="57"/>
  <c r="B13" i="57"/>
  <c r="B14" i="57"/>
  <c r="B15" i="57"/>
  <c r="B16" i="57"/>
  <c r="B17" i="57"/>
  <c r="B18" i="57"/>
  <c r="B19" i="57"/>
  <c r="B20" i="57"/>
  <c r="B21" i="57"/>
  <c r="B22" i="57"/>
  <c r="B23" i="57"/>
  <c r="B24" i="57"/>
  <c r="B25" i="57"/>
  <c r="B26" i="57"/>
  <c r="B27" i="57"/>
  <c r="B28" i="57"/>
  <c r="B29" i="57"/>
  <c r="B30" i="57"/>
  <c r="B31" i="57"/>
  <c r="B32" i="57"/>
  <c r="B33" i="57"/>
  <c r="B34" i="57"/>
  <c r="B35" i="57"/>
  <c r="B36" i="57"/>
  <c r="B37" i="57"/>
  <c r="B38" i="57"/>
  <c r="B39" i="57"/>
  <c r="B40" i="57"/>
  <c r="B41" i="57"/>
  <c r="B42" i="57"/>
  <c r="B43" i="57"/>
  <c r="B44" i="57"/>
  <c r="B45" i="57"/>
  <c r="B46" i="57"/>
  <c r="B47" i="57"/>
  <c r="B48" i="57"/>
  <c r="B49" i="57"/>
  <c r="B50" i="57"/>
  <c r="B51" i="57"/>
  <c r="B52" i="57"/>
  <c r="B53" i="57"/>
  <c r="B5" i="47"/>
  <c r="B6" i="47"/>
  <c r="B7" i="47"/>
  <c r="B8" i="47"/>
  <c r="B9" i="47"/>
  <c r="B10" i="47"/>
  <c r="B11" i="47"/>
  <c r="B12" i="47"/>
  <c r="B13" i="47"/>
  <c r="B14" i="47"/>
  <c r="B15" i="47"/>
  <c r="B16" i="47"/>
  <c r="B17" i="47"/>
  <c r="B18" i="47"/>
  <c r="B19" i="47"/>
  <c r="B20" i="47"/>
  <c r="B21" i="47"/>
  <c r="B22" i="47"/>
  <c r="B23" i="47"/>
  <c r="B24" i="47"/>
  <c r="B25" i="47"/>
  <c r="B26" i="47"/>
  <c r="B27" i="47"/>
  <c r="B28" i="47"/>
  <c r="B29" i="47"/>
  <c r="B30" i="47"/>
  <c r="B31" i="47"/>
  <c r="B32" i="47"/>
  <c r="B33" i="47"/>
  <c r="B34" i="47"/>
  <c r="B35" i="47"/>
  <c r="B36" i="47"/>
  <c r="B37" i="47"/>
  <c r="B38" i="47"/>
  <c r="B39" i="47"/>
  <c r="B40" i="47"/>
  <c r="B41" i="47"/>
  <c r="B42" i="47"/>
  <c r="B43" i="47"/>
  <c r="B44" i="47"/>
  <c r="B45" i="47"/>
  <c r="B46" i="47"/>
  <c r="B47" i="47"/>
  <c r="B48" i="47"/>
  <c r="B49" i="47"/>
  <c r="B50" i="47"/>
  <c r="B51" i="47"/>
  <c r="B52" i="47"/>
  <c r="B53" i="47"/>
  <c r="D5" i="44"/>
  <c r="D6" i="44"/>
  <c r="B6" i="44" s="1"/>
  <c r="D7" i="44"/>
  <c r="D8" i="44"/>
  <c r="D9" i="44"/>
  <c r="B9" i="44" s="1"/>
  <c r="D10" i="44"/>
  <c r="D11" i="44"/>
  <c r="D12" i="44"/>
  <c r="D13" i="44"/>
  <c r="D14" i="44"/>
  <c r="D15" i="44"/>
  <c r="B15" i="44" s="1"/>
  <c r="D16" i="44"/>
  <c r="B16" i="44" s="1"/>
  <c r="D17" i="44"/>
  <c r="D18" i="44"/>
  <c r="D19" i="44"/>
  <c r="D20" i="44"/>
  <c r="D21" i="44"/>
  <c r="D23" i="44"/>
  <c r="D24" i="44"/>
  <c r="D25" i="44"/>
  <c r="D26" i="44"/>
  <c r="D27" i="44"/>
  <c r="D28" i="44"/>
  <c r="D29" i="44"/>
  <c r="D30" i="44"/>
  <c r="D31" i="44"/>
  <c r="D33" i="44"/>
  <c r="D34" i="44"/>
  <c r="D35" i="44"/>
  <c r="D36" i="44"/>
  <c r="D37" i="44"/>
  <c r="D38" i="44"/>
  <c r="D39" i="44"/>
  <c r="D40" i="44"/>
  <c r="D41" i="44"/>
  <c r="D42" i="44"/>
  <c r="D43" i="44"/>
  <c r="D44" i="44"/>
  <c r="B44" i="44" s="1"/>
  <c r="D45" i="44"/>
  <c r="D46" i="44"/>
  <c r="D47" i="44"/>
  <c r="D48" i="44"/>
  <c r="D49" i="44"/>
  <c r="D50" i="44"/>
  <c r="D51" i="44"/>
  <c r="D52" i="44"/>
  <c r="D53" i="44"/>
  <c r="D9" i="43"/>
  <c r="B9" i="43" s="1"/>
  <c r="D13" i="43"/>
  <c r="B13" i="43" s="1"/>
  <c r="D17" i="43"/>
  <c r="B17" i="43" s="1"/>
  <c r="D20" i="43"/>
  <c r="B20" i="43" s="1"/>
  <c r="D25" i="43"/>
  <c r="B25" i="43" s="1"/>
  <c r="D33" i="43"/>
  <c r="B33" i="43" s="1"/>
  <c r="D37" i="43"/>
  <c r="B37" i="43" s="1"/>
  <c r="D45" i="43"/>
  <c r="B45" i="43" s="1"/>
  <c r="D53" i="43"/>
  <c r="B53" i="43" s="1"/>
  <c r="B5" i="42"/>
  <c r="B7" i="42"/>
  <c r="B9" i="42"/>
  <c r="B12" i="42"/>
  <c r="B19" i="42"/>
  <c r="B21" i="42"/>
  <c r="B25" i="42"/>
  <c r="D45" i="42"/>
  <c r="D46" i="42"/>
  <c r="D47" i="42"/>
  <c r="D48" i="42"/>
  <c r="D49" i="42"/>
  <c r="D50" i="42"/>
  <c r="D51" i="42"/>
  <c r="D52" i="42"/>
  <c r="D53" i="42"/>
  <c r="B5" i="41"/>
  <c r="B6" i="41"/>
  <c r="B7" i="41"/>
  <c r="B8" i="41"/>
  <c r="B9" i="41"/>
  <c r="B10" i="41"/>
  <c r="B11" i="41"/>
  <c r="B12" i="41"/>
  <c r="B13" i="41"/>
  <c r="B14" i="41"/>
  <c r="B15" i="41"/>
  <c r="B16" i="41"/>
  <c r="B18" i="41"/>
  <c r="B19" i="41"/>
  <c r="B20" i="41"/>
  <c r="B21" i="41"/>
  <c r="B22" i="41"/>
  <c r="B23" i="41"/>
  <c r="B24" i="41"/>
  <c r="B25" i="41"/>
  <c r="B26" i="41"/>
  <c r="B27" i="41"/>
  <c r="B28" i="41"/>
  <c r="B29" i="41"/>
  <c r="B30" i="41"/>
  <c r="B31" i="41"/>
  <c r="B32" i="41"/>
  <c r="B33" i="41"/>
  <c r="B34" i="41"/>
  <c r="B35" i="41"/>
  <c r="B36" i="41"/>
  <c r="B37" i="41"/>
  <c r="B38" i="41"/>
  <c r="B39" i="41"/>
  <c r="B40" i="41"/>
  <c r="B41" i="41"/>
  <c r="B42" i="41"/>
  <c r="B43" i="41"/>
  <c r="B44" i="41"/>
  <c r="B45" i="41"/>
  <c r="B46" i="41"/>
  <c r="B47" i="41"/>
  <c r="B48" i="41"/>
  <c r="B49" i="41"/>
  <c r="B50" i="41"/>
  <c r="B51" i="41"/>
  <c r="B52" i="41"/>
  <c r="B53" i="41"/>
  <c r="D6" i="40"/>
  <c r="D7" i="40"/>
  <c r="B7" i="40" s="1"/>
  <c r="D8" i="40"/>
  <c r="D9" i="40"/>
  <c r="B9" i="40" s="1"/>
  <c r="D10" i="40"/>
  <c r="B10" i="40" s="1"/>
  <c r="D11" i="40"/>
  <c r="D12" i="40"/>
  <c r="D13" i="40"/>
  <c r="D14" i="40"/>
  <c r="B14" i="40" s="1"/>
  <c r="D15" i="40"/>
  <c r="D16" i="40"/>
  <c r="D17" i="40"/>
  <c r="D19" i="40"/>
  <c r="D20" i="40"/>
  <c r="B20" i="40" s="1"/>
  <c r="D21" i="40"/>
  <c r="D22" i="40"/>
  <c r="D23" i="40"/>
  <c r="D24" i="40"/>
  <c r="D25" i="40"/>
  <c r="D26" i="40"/>
  <c r="D27" i="40"/>
  <c r="D28" i="40"/>
  <c r="D29" i="40"/>
  <c r="B29" i="40" s="1"/>
  <c r="D30" i="40"/>
  <c r="D31" i="40"/>
  <c r="D32" i="40"/>
  <c r="D33" i="40"/>
  <c r="B33" i="40" s="1"/>
  <c r="D34" i="40"/>
  <c r="D35" i="40"/>
  <c r="D36" i="40"/>
  <c r="D37" i="40"/>
  <c r="D39" i="40"/>
  <c r="D41" i="40"/>
  <c r="B41" i="40" s="1"/>
  <c r="D42" i="40"/>
  <c r="D43" i="40"/>
  <c r="D44" i="40"/>
  <c r="B44" i="40" s="1"/>
  <c r="D45" i="40"/>
  <c r="B45" i="40" s="1"/>
  <c r="D46" i="40"/>
  <c r="D47" i="40"/>
  <c r="D48" i="40"/>
  <c r="D49" i="40"/>
  <c r="D50" i="40"/>
  <c r="D51" i="40"/>
  <c r="D52" i="40"/>
  <c r="D53" i="40"/>
  <c r="D5" i="54"/>
  <c r="B5" i="54" s="1"/>
  <c r="D6" i="54"/>
  <c r="B6" i="54" s="1"/>
  <c r="D7" i="54"/>
  <c r="B7" i="54" s="1"/>
  <c r="D8" i="54"/>
  <c r="B8" i="54" s="1"/>
  <c r="D9" i="54"/>
  <c r="B9" i="54" s="1"/>
  <c r="D10" i="54"/>
  <c r="B10" i="54" s="1"/>
  <c r="D11" i="54"/>
  <c r="B11" i="54" s="1"/>
  <c r="D12" i="54"/>
  <c r="B12" i="54" s="1"/>
  <c r="D14" i="54"/>
  <c r="B14" i="54" s="1"/>
  <c r="D15" i="54"/>
  <c r="B15" i="54" s="1"/>
  <c r="D16" i="54"/>
  <c r="B16" i="54" s="1"/>
  <c r="D17" i="54"/>
  <c r="B17" i="54" s="1"/>
  <c r="D18" i="54"/>
  <c r="B18" i="54" s="1"/>
  <c r="D19" i="54"/>
  <c r="B19" i="54" s="1"/>
  <c r="D20" i="54"/>
  <c r="B20" i="54" s="1"/>
  <c r="D21" i="54"/>
  <c r="B21" i="54" s="1"/>
  <c r="D23" i="54"/>
  <c r="B23" i="54" s="1"/>
  <c r="D24" i="54"/>
  <c r="B24" i="54" s="1"/>
  <c r="D25" i="54"/>
  <c r="B25" i="54" s="1"/>
  <c r="D26" i="54"/>
  <c r="B26" i="54" s="1"/>
  <c r="D27" i="54"/>
  <c r="B27" i="54" s="1"/>
  <c r="D28" i="54"/>
  <c r="B28" i="54" s="1"/>
  <c r="D29" i="54"/>
  <c r="B29" i="54" s="1"/>
  <c r="D31" i="54"/>
  <c r="B31" i="54" s="1"/>
  <c r="D32" i="54"/>
  <c r="B32" i="54" s="1"/>
  <c r="D33" i="54"/>
  <c r="B33" i="54" s="1"/>
  <c r="D34" i="54"/>
  <c r="B34" i="54" s="1"/>
  <c r="D35" i="54"/>
  <c r="B35" i="54" s="1"/>
  <c r="D36" i="54"/>
  <c r="B36" i="54" s="1"/>
  <c r="D37" i="54"/>
  <c r="B37" i="54" s="1"/>
  <c r="D38" i="54"/>
  <c r="B38" i="54" s="1"/>
  <c r="D39" i="54"/>
  <c r="B39" i="54" s="1"/>
  <c r="D41" i="54"/>
  <c r="B41" i="54" s="1"/>
  <c r="D42" i="54"/>
  <c r="B42" i="54" s="1"/>
  <c r="D44" i="54"/>
  <c r="B44" i="54" s="1"/>
  <c r="D46" i="54"/>
  <c r="B46" i="54" s="1"/>
  <c r="D47" i="54"/>
  <c r="B47" i="54" s="1"/>
  <c r="D48" i="54"/>
  <c r="B48" i="54" s="1"/>
  <c r="D49" i="54"/>
  <c r="B49" i="54" s="1"/>
  <c r="D50" i="54"/>
  <c r="B50" i="54" s="1"/>
  <c r="D51" i="54"/>
  <c r="B51" i="54" s="1"/>
  <c r="D52" i="54"/>
  <c r="B52" i="54" s="1"/>
  <c r="D53" i="54"/>
  <c r="B53" i="54" s="1"/>
  <c r="D17" i="46"/>
  <c r="B17" i="46" s="1"/>
  <c r="D19" i="46"/>
  <c r="D35" i="46"/>
  <c r="D51" i="46"/>
  <c r="D13" i="53"/>
  <c r="D17" i="53"/>
  <c r="D18" i="53"/>
  <c r="D22" i="53"/>
  <c r="D24" i="53"/>
  <c r="D29" i="53"/>
  <c r="B29" i="53" s="1"/>
  <c r="D32" i="53"/>
  <c r="B32" i="53" s="1"/>
  <c r="D34" i="53"/>
  <c r="D35" i="53"/>
  <c r="B35" i="53" s="1"/>
  <c r="D44" i="53"/>
  <c r="B44" i="53" s="1"/>
  <c r="D51" i="53"/>
  <c r="B5" i="75"/>
  <c r="B6" i="75"/>
  <c r="B7" i="75"/>
  <c r="B8" i="75"/>
  <c r="B9" i="75"/>
  <c r="B10" i="75"/>
  <c r="B11" i="75"/>
  <c r="B12" i="75"/>
  <c r="B13" i="75"/>
  <c r="B14" i="75"/>
  <c r="B15" i="75"/>
  <c r="B16" i="75"/>
  <c r="B17" i="75"/>
  <c r="B18" i="75"/>
  <c r="B19" i="75"/>
  <c r="B20" i="75"/>
  <c r="B21" i="75"/>
  <c r="B22" i="75"/>
  <c r="B23" i="75"/>
  <c r="B24" i="75"/>
  <c r="B25" i="75"/>
  <c r="B26" i="75"/>
  <c r="B27" i="75"/>
  <c r="B28" i="75"/>
  <c r="B29" i="75"/>
  <c r="B30" i="75"/>
  <c r="B31" i="75"/>
  <c r="B32" i="75"/>
  <c r="B33" i="75"/>
  <c r="B34" i="75"/>
  <c r="B35" i="75"/>
  <c r="B36" i="75"/>
  <c r="B37" i="75"/>
  <c r="B38" i="75"/>
  <c r="B39" i="75"/>
  <c r="B40" i="75"/>
  <c r="B41" i="75"/>
  <c r="B42" i="75"/>
  <c r="B43" i="75"/>
  <c r="B44" i="75"/>
  <c r="B45" i="75"/>
  <c r="B46" i="75"/>
  <c r="B47" i="75"/>
  <c r="B48" i="75"/>
  <c r="B49" i="75"/>
  <c r="B50" i="75"/>
  <c r="B51" i="75"/>
  <c r="B52" i="75"/>
  <c r="B53" i="75"/>
  <c r="D7" i="9"/>
  <c r="B7" i="9" s="1"/>
  <c r="D10" i="9"/>
  <c r="D11" i="9"/>
  <c r="B11" i="9" s="1"/>
  <c r="D13" i="9"/>
  <c r="D18" i="9"/>
  <c r="D20" i="9"/>
  <c r="B20" i="9" s="1"/>
  <c r="D22" i="9"/>
  <c r="D23" i="9"/>
  <c r="B23" i="9" s="1"/>
  <c r="D25" i="9"/>
  <c r="B25" i="9" s="1"/>
  <c r="D37" i="9"/>
  <c r="B37" i="9" s="1"/>
  <c r="D54" i="9"/>
  <c r="B7" i="2"/>
  <c r="B10" i="2"/>
  <c r="B11" i="2"/>
  <c r="B12" i="2"/>
  <c r="B13" i="2"/>
  <c r="B14" i="2"/>
  <c r="B15" i="2"/>
  <c r="B17" i="2"/>
  <c r="B18" i="2"/>
  <c r="B22" i="2"/>
  <c r="B23" i="2"/>
  <c r="B24" i="2"/>
  <c r="B26" i="2"/>
  <c r="B28" i="2"/>
  <c r="B31" i="2"/>
  <c r="B32" i="2"/>
  <c r="B33" i="2"/>
  <c r="B34" i="2"/>
  <c r="B36" i="2"/>
  <c r="B38" i="2"/>
  <c r="B39" i="2"/>
  <c r="B40" i="2"/>
  <c r="B42" i="2"/>
  <c r="B44" i="2"/>
  <c r="B45" i="2"/>
  <c r="B47" i="2"/>
  <c r="B48" i="2"/>
  <c r="B49" i="2"/>
  <c r="B51" i="2"/>
  <c r="B53" i="2"/>
  <c r="B54" i="2"/>
  <c r="H8" i="34"/>
  <c r="H9" i="34"/>
  <c r="H10" i="34"/>
  <c r="H12" i="34"/>
  <c r="H13" i="34"/>
  <c r="H16" i="34"/>
  <c r="H17" i="34"/>
  <c r="H21" i="34"/>
  <c r="H25" i="34"/>
  <c r="D26" i="66"/>
  <c r="B26" i="66" s="1"/>
  <c r="H29" i="34"/>
  <c r="H30" i="34"/>
  <c r="H31" i="34"/>
  <c r="H32" i="34"/>
  <c r="H33" i="34"/>
  <c r="H37" i="34"/>
  <c r="H39" i="34"/>
  <c r="H42" i="34"/>
  <c r="H44" i="34"/>
  <c r="H45" i="34"/>
  <c r="H48" i="34"/>
  <c r="H50" i="34"/>
  <c r="H51" i="34"/>
  <c r="D52" i="66"/>
  <c r="B52" i="66" s="1"/>
  <c r="D51" i="63"/>
  <c r="B51" i="63" s="1"/>
  <c r="D48" i="63"/>
  <c r="B48" i="63" s="1"/>
  <c r="D45" i="63"/>
  <c r="B45" i="63" s="1"/>
  <c r="D41" i="63"/>
  <c r="D37" i="63"/>
  <c r="D34" i="63"/>
  <c r="B34" i="63" s="1"/>
  <c r="D27" i="63"/>
  <c r="B27" i="63" s="1"/>
  <c r="D26" i="63"/>
  <c r="B26" i="63" s="1"/>
  <c r="D22" i="63"/>
  <c r="B22" i="63" s="1"/>
  <c r="D13" i="63"/>
  <c r="B13" i="63" s="1"/>
  <c r="D12" i="63"/>
  <c r="B12" i="63" s="1"/>
  <c r="H7" i="34"/>
  <c r="H14" i="34"/>
  <c r="H11" i="34"/>
  <c r="H22" i="34"/>
  <c r="H38" i="34"/>
  <c r="H53" i="34"/>
  <c r="H5" i="34"/>
  <c r="H41" i="34"/>
  <c r="D38" i="64"/>
  <c r="B38" i="64" s="1"/>
  <c r="D19" i="43"/>
  <c r="B19" i="43" s="1"/>
  <c r="D11" i="43"/>
  <c r="B11" i="43" s="1"/>
  <c r="D29" i="48"/>
  <c r="B29" i="48" s="1"/>
  <c r="D52" i="48"/>
  <c r="D40" i="48"/>
  <c r="D17" i="69"/>
  <c r="D10" i="48"/>
  <c r="D41" i="48"/>
  <c r="D27" i="43"/>
  <c r="B27" i="43" s="1"/>
  <c r="D13" i="54"/>
  <c r="B13" i="54" s="1"/>
  <c r="D40" i="9"/>
  <c r="B20" i="71"/>
  <c r="D31" i="53"/>
  <c r="D9" i="48"/>
  <c r="B9" i="48" s="1"/>
  <c r="B31" i="71"/>
  <c r="B41" i="71"/>
  <c r="D52" i="43"/>
  <c r="B52" i="43" s="1"/>
  <c r="D39" i="43"/>
  <c r="B39" i="43" s="1"/>
  <c r="D48" i="48"/>
  <c r="B48" i="48" s="1"/>
  <c r="D32" i="48"/>
  <c r="B32" i="48" s="1"/>
  <c r="D29" i="69"/>
  <c r="B13" i="42"/>
  <c r="D43" i="43"/>
  <c r="B43" i="43" s="1"/>
  <c r="D35" i="43"/>
  <c r="B35" i="43" s="1"/>
  <c r="D44" i="48"/>
  <c r="B44" i="48" s="1"/>
  <c r="B43" i="49"/>
  <c r="B42" i="71"/>
  <c r="B18" i="71"/>
  <c r="D22" i="44"/>
  <c r="D16" i="9"/>
  <c r="B16" i="9" s="1"/>
  <c r="D21" i="43"/>
  <c r="B21" i="43" s="1"/>
  <c r="B36" i="48"/>
  <c r="D29" i="63"/>
  <c r="B17" i="41"/>
  <c r="B6" i="2"/>
  <c r="D11" i="63"/>
  <c r="D46" i="63"/>
  <c r="D16" i="63"/>
  <c r="D50" i="63"/>
  <c r="B50" i="63" s="1"/>
  <c r="D17" i="63"/>
  <c r="D35" i="63"/>
  <c r="B35" i="63" s="1"/>
  <c r="D36" i="63"/>
  <c r="B36" i="63" s="1"/>
  <c r="D32" i="63"/>
  <c r="B32" i="63" s="1"/>
  <c r="D14" i="63"/>
  <c r="B14" i="63" s="1"/>
  <c r="D8" i="63"/>
  <c r="B8" i="63" s="1"/>
  <c r="D33" i="66"/>
  <c r="B33" i="66" s="1"/>
  <c r="D42" i="63"/>
  <c r="D43" i="54"/>
  <c r="B43" i="54" s="1"/>
  <c r="B43" i="2"/>
  <c r="B35" i="2"/>
  <c r="B27" i="2"/>
  <c r="B19" i="2"/>
  <c r="D34" i="9"/>
  <c r="B34" i="9" s="1"/>
  <c r="D48" i="53"/>
  <c r="B48" i="53" s="1"/>
  <c r="D40" i="53"/>
  <c r="B40" i="53" s="1"/>
  <c r="B30" i="2"/>
  <c r="D24" i="9"/>
  <c r="B24" i="9" s="1"/>
  <c r="D47" i="53"/>
  <c r="D40" i="40"/>
  <c r="B40" i="40" s="1"/>
  <c r="B5" i="2"/>
  <c r="D52" i="9"/>
  <c r="B52" i="9" s="1"/>
  <c r="D49" i="9"/>
  <c r="B49" i="9" s="1"/>
  <c r="D44" i="9"/>
  <c r="B44" i="9" s="1"/>
  <c r="H18" i="34"/>
  <c r="B16" i="2"/>
  <c r="H20" i="34"/>
  <c r="B29" i="2"/>
  <c r="D32" i="44"/>
  <c r="B32" i="44" s="1"/>
  <c r="D36" i="9"/>
  <c r="D38" i="9"/>
  <c r="B38" i="9" s="1"/>
  <c r="D15" i="53"/>
  <c r="D45" i="54"/>
  <c r="B45" i="54" s="1"/>
  <c r="D14" i="9"/>
  <c r="D28" i="53"/>
  <c r="B28" i="53" s="1"/>
  <c r="B49" i="74"/>
  <c r="B13" i="74"/>
  <c r="B39" i="74"/>
  <c r="B46" i="74"/>
  <c r="B9" i="74"/>
  <c r="B12" i="74"/>
  <c r="B20" i="74"/>
  <c r="I20" i="34" s="1"/>
  <c r="D18" i="63"/>
  <c r="B43" i="74"/>
  <c r="B41" i="74"/>
  <c r="D43" i="63"/>
  <c r="B43" i="63" s="1"/>
  <c r="D49" i="63"/>
  <c r="B49" i="63" s="1"/>
  <c r="B27" i="74"/>
  <c r="D19" i="63"/>
  <c r="D15" i="63"/>
  <c r="B15" i="63" s="1"/>
  <c r="D23" i="63"/>
  <c r="D31" i="63"/>
  <c r="B31" i="63" s="1"/>
  <c r="B42" i="74"/>
  <c r="I42" i="34" s="1"/>
  <c r="B5" i="74"/>
  <c r="D30" i="63"/>
  <c r="B32" i="74"/>
  <c r="I32" i="34" s="1"/>
  <c r="B54" i="74"/>
  <c r="I54" i="34" s="1"/>
  <c r="D54" i="34" s="1"/>
  <c r="B54" i="34" s="1"/>
  <c r="D14" i="66"/>
  <c r="B14" i="66" s="1"/>
  <c r="B25" i="74"/>
  <c r="D54" i="66"/>
  <c r="B54" i="66" s="1"/>
  <c r="B54" i="63"/>
  <c r="B22" i="74"/>
  <c r="B19" i="74"/>
  <c r="B18" i="74"/>
  <c r="I18" i="34" s="1"/>
  <c r="B11" i="74"/>
  <c r="B30" i="74"/>
  <c r="I30" i="34" s="1"/>
  <c r="B14" i="74"/>
  <c r="I14" i="34" s="1"/>
  <c r="B48" i="74"/>
  <c r="I48" i="34" s="1"/>
  <c r="B40" i="74"/>
  <c r="B29" i="74"/>
  <c r="B31" i="74"/>
  <c r="B28" i="74"/>
  <c r="B53" i="74"/>
  <c r="B23" i="74"/>
  <c r="B17" i="74"/>
  <c r="B44" i="74"/>
  <c r="B45" i="74"/>
  <c r="B38" i="74"/>
  <c r="I38" i="34" s="1"/>
  <c r="B6" i="74"/>
  <c r="I6" i="34" s="1"/>
  <c r="B36" i="74"/>
  <c r="I36" i="34" s="1"/>
  <c r="B8" i="74"/>
  <c r="I8" i="34" s="1"/>
  <c r="B10" i="74"/>
  <c r="I10" i="34" s="1"/>
  <c r="B47" i="74"/>
  <c r="B16" i="74"/>
  <c r="B37" i="74"/>
  <c r="B34" i="74"/>
  <c r="I34" i="34" s="1"/>
  <c r="B35" i="74"/>
  <c r="B26" i="74"/>
  <c r="B50" i="74"/>
  <c r="B15" i="74"/>
  <c r="I15" i="34" s="1"/>
  <c r="B33" i="74"/>
  <c r="B52" i="74"/>
  <c r="B24" i="74"/>
  <c r="B7" i="74"/>
  <c r="B21" i="74"/>
  <c r="B51" i="74"/>
  <c r="B19" i="70"/>
  <c r="D15" i="43"/>
  <c r="B15" i="43" s="1"/>
  <c r="D36" i="53"/>
  <c r="B36" i="53" s="1"/>
  <c r="D20" i="53"/>
  <c r="B20" i="53" s="1"/>
  <c r="D7" i="53"/>
  <c r="D8" i="71"/>
  <c r="B8" i="71" s="1"/>
  <c r="D32" i="9"/>
  <c r="B32" i="9" s="1"/>
  <c r="D38" i="40"/>
  <c r="B38" i="40" s="1"/>
  <c r="B9" i="2"/>
  <c r="B20" i="2"/>
  <c r="D38" i="63"/>
  <c r="B38" i="63" s="1"/>
  <c r="H15" i="34"/>
  <c r="H52" i="34"/>
  <c r="B52" i="2"/>
  <c r="B37" i="2"/>
  <c r="D48" i="9"/>
  <c r="B48" i="9" s="1"/>
  <c r="D52" i="63"/>
  <c r="B41" i="2"/>
  <c r="D29" i="43"/>
  <c r="B29" i="43" s="1"/>
  <c r="H26" i="34"/>
  <c r="B46" i="2"/>
  <c r="D8" i="9"/>
  <c r="B8" i="9" s="1"/>
  <c r="D30" i="9"/>
  <c r="B30" i="9" s="1"/>
  <c r="D5" i="9"/>
  <c r="B5" i="9" s="1"/>
  <c r="D12" i="9"/>
  <c r="B12" i="9" s="1"/>
  <c r="D31" i="43"/>
  <c r="B31" i="43" s="1"/>
  <c r="B34" i="40"/>
  <c r="D24" i="48"/>
  <c r="B24" i="48" s="1"/>
  <c r="I46" i="34" l="1"/>
  <c r="I22" i="34"/>
  <c r="I41" i="34"/>
  <c r="I16" i="34"/>
  <c r="I28" i="34"/>
  <c r="I40" i="34"/>
  <c r="I52" i="34"/>
  <c r="I50" i="34"/>
  <c r="I12" i="34"/>
  <c r="I26" i="34"/>
  <c r="I44" i="34"/>
  <c r="I39" i="34"/>
  <c r="I37" i="34"/>
  <c r="I13" i="34"/>
  <c r="I51" i="34"/>
  <c r="I27" i="34"/>
  <c r="I49" i="34"/>
  <c r="I47" i="34"/>
  <c r="I25" i="34"/>
  <c r="D25" i="34" s="1"/>
  <c r="I24" i="34"/>
  <c r="I29" i="34"/>
  <c r="I43" i="34"/>
  <c r="I5" i="34"/>
  <c r="I11" i="34"/>
  <c r="I35" i="34"/>
  <c r="I17" i="34"/>
  <c r="I23" i="34"/>
  <c r="I53" i="34"/>
  <c r="I33" i="34"/>
  <c r="I45" i="34"/>
  <c r="I19" i="34"/>
  <c r="I21" i="34"/>
  <c r="I31" i="34"/>
  <c r="I9" i="34"/>
  <c r="I7" i="34"/>
  <c r="B50" i="71"/>
  <c r="D50" i="69"/>
  <c r="B50" i="69" s="1"/>
  <c r="D38" i="69"/>
  <c r="B38" i="69" s="1"/>
  <c r="D34" i="69"/>
  <c r="B34" i="69" s="1"/>
  <c r="D26" i="69"/>
  <c r="B26" i="69" s="1"/>
  <c r="D22" i="69"/>
  <c r="B22" i="69" s="1"/>
  <c r="D18" i="69"/>
  <c r="B18" i="69" s="1"/>
  <c r="D14" i="69"/>
  <c r="B14" i="69" s="1"/>
  <c r="D10" i="69"/>
  <c r="B10" i="69" s="1"/>
  <c r="D6" i="69"/>
  <c r="B6" i="69" s="1"/>
  <c r="D52" i="69"/>
  <c r="B52" i="69" s="1"/>
  <c r="D48" i="69"/>
  <c r="B48" i="69" s="1"/>
  <c r="D44" i="69"/>
  <c r="B44" i="69" s="1"/>
  <c r="D40" i="69"/>
  <c r="B40" i="69" s="1"/>
  <c r="D32" i="69"/>
  <c r="B32" i="69" s="1"/>
  <c r="D20" i="69"/>
  <c r="B20" i="69" s="1"/>
  <c r="D8" i="69"/>
  <c r="B8" i="69" s="1"/>
  <c r="D43" i="69"/>
  <c r="B43" i="69" s="1"/>
  <c r="D39" i="69"/>
  <c r="B39" i="69" s="1"/>
  <c r="D31" i="69"/>
  <c r="B31" i="69" s="1"/>
  <c r="D19" i="69"/>
  <c r="B19" i="69" s="1"/>
  <c r="D46" i="69"/>
  <c r="B46" i="69" s="1"/>
  <c r="D42" i="69"/>
  <c r="B42" i="69" s="1"/>
  <c r="D30" i="69"/>
  <c r="B30" i="69" s="1"/>
  <c r="D16" i="69"/>
  <c r="B16" i="69" s="1"/>
  <c r="D51" i="66"/>
  <c r="B51" i="66" s="1"/>
  <c r="D36" i="66"/>
  <c r="B36" i="66" s="1"/>
  <c r="D32" i="66"/>
  <c r="B32" i="66" s="1"/>
  <c r="D13" i="66"/>
  <c r="B13" i="66" s="1"/>
  <c r="D37" i="66"/>
  <c r="B37" i="66" s="1"/>
  <c r="D30" i="66"/>
  <c r="B30" i="66" s="1"/>
  <c r="D29" i="66"/>
  <c r="B29" i="66" s="1"/>
  <c r="D40" i="66"/>
  <c r="B40" i="66" s="1"/>
  <c r="D53" i="66"/>
  <c r="B53" i="66" s="1"/>
  <c r="D48" i="66"/>
  <c r="B48" i="66" s="1"/>
  <c r="D21" i="66"/>
  <c r="B21" i="66" s="1"/>
  <c r="D41" i="66"/>
  <c r="B41" i="66" s="1"/>
  <c r="D53" i="64"/>
  <c r="B53" i="64" s="1"/>
  <c r="D47" i="64"/>
  <c r="B47" i="64" s="1"/>
  <c r="D41" i="64"/>
  <c r="B41" i="64" s="1"/>
  <c r="D35" i="64"/>
  <c r="B35" i="64" s="1"/>
  <c r="D29" i="64"/>
  <c r="B29" i="64" s="1"/>
  <c r="D23" i="64"/>
  <c r="B23" i="64" s="1"/>
  <c r="D11" i="64"/>
  <c r="B11" i="64" s="1"/>
  <c r="D5" i="64"/>
  <c r="B5" i="64" s="1"/>
  <c r="D52" i="64"/>
  <c r="B52" i="64" s="1"/>
  <c r="D22" i="64"/>
  <c r="B22" i="64" s="1"/>
  <c r="D16" i="64"/>
  <c r="B16" i="64" s="1"/>
  <c r="D10" i="64"/>
  <c r="B10" i="64" s="1"/>
  <c r="D7" i="64"/>
  <c r="B7" i="64" s="1"/>
  <c r="B18" i="63"/>
  <c r="B52" i="63"/>
  <c r="B37" i="63"/>
  <c r="B46" i="63"/>
  <c r="D53" i="63"/>
  <c r="B30" i="63"/>
  <c r="B20" i="63"/>
  <c r="B10" i="63"/>
  <c r="B42" i="63"/>
  <c r="B23" i="60"/>
  <c r="B17" i="60"/>
  <c r="B25" i="60"/>
  <c r="B29" i="60"/>
  <c r="B34" i="60"/>
  <c r="B53" i="60"/>
  <c r="B13" i="60"/>
  <c r="B6" i="49"/>
  <c r="B34" i="49"/>
  <c r="B36" i="49"/>
  <c r="B12" i="49"/>
  <c r="B24" i="49"/>
  <c r="B47" i="49"/>
  <c r="D27" i="48"/>
  <c r="B27" i="48" s="1"/>
  <c r="D23" i="48"/>
  <c r="B23" i="48" s="1"/>
  <c r="D33" i="48"/>
  <c r="B33" i="48" s="1"/>
  <c r="D31" i="48"/>
  <c r="B31" i="48" s="1"/>
  <c r="D19" i="48"/>
  <c r="B19" i="48" s="1"/>
  <c r="D30" i="48"/>
  <c r="D26" i="48"/>
  <c r="B26" i="48" s="1"/>
  <c r="D22" i="48"/>
  <c r="B22" i="48" s="1"/>
  <c r="D6" i="48"/>
  <c r="B6" i="48" s="1"/>
  <c r="B40" i="48"/>
  <c r="D25" i="48"/>
  <c r="B25" i="48" s="1"/>
  <c r="D21" i="48"/>
  <c r="B21" i="48" s="1"/>
  <c r="D5" i="48"/>
  <c r="B5" i="48" s="1"/>
  <c r="B45" i="48"/>
  <c r="B8" i="48"/>
  <c r="B52" i="48"/>
  <c r="D54" i="48"/>
  <c r="B54" i="48" s="1"/>
  <c r="B13" i="44"/>
  <c r="B47" i="44"/>
  <c r="B23" i="44"/>
  <c r="B52" i="44"/>
  <c r="B33" i="44"/>
  <c r="B27" i="44"/>
  <c r="B8" i="44"/>
  <c r="B53" i="44"/>
  <c r="B20" i="44"/>
  <c r="B25" i="44"/>
  <c r="B43" i="44"/>
  <c r="B31" i="44"/>
  <c r="B48" i="44"/>
  <c r="B36" i="44"/>
  <c r="B30" i="44"/>
  <c r="B18" i="44"/>
  <c r="D50" i="43"/>
  <c r="B50" i="43" s="1"/>
  <c r="D46" i="43"/>
  <c r="B46" i="43" s="1"/>
  <c r="D42" i="43"/>
  <c r="B42" i="43" s="1"/>
  <c r="D38" i="43"/>
  <c r="B38" i="43" s="1"/>
  <c r="D51" i="43"/>
  <c r="B51" i="43" s="1"/>
  <c r="B23" i="42"/>
  <c r="B29" i="42"/>
  <c r="B34" i="42"/>
  <c r="B10" i="42"/>
  <c r="B8" i="42"/>
  <c r="B24" i="42"/>
  <c r="B12" i="40"/>
  <c r="B6" i="40"/>
  <c r="B22" i="40"/>
  <c r="B21" i="40"/>
  <c r="D53" i="46"/>
  <c r="B53" i="46" s="1"/>
  <c r="D49" i="46"/>
  <c r="B49" i="46" s="1"/>
  <c r="D33" i="46"/>
  <c r="B33" i="46" s="1"/>
  <c r="D25" i="46"/>
  <c r="B25" i="46" s="1"/>
  <c r="D37" i="46"/>
  <c r="B37" i="46" s="1"/>
  <c r="D11" i="46"/>
  <c r="B11" i="46" s="1"/>
  <c r="D9" i="46"/>
  <c r="B9" i="46" s="1"/>
  <c r="D44" i="46"/>
  <c r="B44" i="46" s="1"/>
  <c r="D42" i="46"/>
  <c r="B42" i="46" s="1"/>
  <c r="D46" i="46"/>
  <c r="B46" i="46" s="1"/>
  <c r="D52" i="46"/>
  <c r="B52" i="46" s="1"/>
  <c r="D48" i="46"/>
  <c r="B48" i="46" s="1"/>
  <c r="D40" i="46"/>
  <c r="B40" i="46" s="1"/>
  <c r="D36" i="46"/>
  <c r="B36" i="46" s="1"/>
  <c r="D6" i="46"/>
  <c r="B6" i="46" s="1"/>
  <c r="D26" i="46"/>
  <c r="B26" i="46" s="1"/>
  <c r="D18" i="46"/>
  <c r="B18" i="46" s="1"/>
  <c r="D10" i="46"/>
  <c r="B10" i="46" s="1"/>
  <c r="D7" i="46"/>
  <c r="B7" i="46" s="1"/>
  <c r="B17" i="53"/>
  <c r="B13" i="53"/>
  <c r="B37" i="48"/>
  <c r="H40" i="34"/>
  <c r="B30" i="48"/>
  <c r="D18" i="48"/>
  <c r="B18" i="48" s="1"/>
  <c r="D14" i="48"/>
  <c r="B14" i="48" s="1"/>
  <c r="B37" i="60"/>
  <c r="B35" i="71"/>
  <c r="D15" i="46"/>
  <c r="B15" i="46" s="1"/>
  <c r="D8" i="46"/>
  <c r="B8" i="46" s="1"/>
  <c r="B50" i="42"/>
  <c r="B38" i="42"/>
  <c r="B9" i="49"/>
  <c r="B19" i="60"/>
  <c r="D25" i="63"/>
  <c r="B25" i="63" s="1"/>
  <c r="B29" i="63"/>
  <c r="D27" i="53"/>
  <c r="B27" i="53" s="1"/>
  <c r="B53" i="40"/>
  <c r="B36" i="40"/>
  <c r="B30" i="40"/>
  <c r="B24" i="40"/>
  <c r="B49" i="42"/>
  <c r="B19" i="44"/>
  <c r="B7" i="44"/>
  <c r="D13" i="48"/>
  <c r="B13" i="48" s="1"/>
  <c r="B26" i="49"/>
  <c r="B24" i="60"/>
  <c r="B10" i="48"/>
  <c r="D9" i="53"/>
  <c r="B9" i="53" s="1"/>
  <c r="B30" i="49"/>
  <c r="D28" i="48"/>
  <c r="B28" i="48" s="1"/>
  <c r="B18" i="49"/>
  <c r="B15" i="71"/>
  <c r="D30" i="53"/>
  <c r="B30" i="53" s="1"/>
  <c r="D47" i="43"/>
  <c r="B47" i="43" s="1"/>
  <c r="B11" i="44"/>
  <c r="B45" i="60"/>
  <c r="D47" i="63"/>
  <c r="B47" i="63" s="1"/>
  <c r="D9" i="63"/>
  <c r="B9" i="63" s="1"/>
  <c r="B19" i="63"/>
  <c r="D18" i="43"/>
  <c r="B18" i="43" s="1"/>
  <c r="B38" i="60"/>
  <c r="D15" i="64"/>
  <c r="B15" i="64" s="1"/>
  <c r="D9" i="64"/>
  <c r="B9" i="64" s="1"/>
  <c r="B32" i="40"/>
  <c r="B26" i="40"/>
  <c r="B45" i="42"/>
  <c r="B38" i="44"/>
  <c r="D26" i="53"/>
  <c r="B26" i="53" s="1"/>
  <c r="D14" i="53"/>
  <c r="B14" i="53" s="1"/>
  <c r="D53" i="53"/>
  <c r="B53" i="53" s="1"/>
  <c r="B34" i="53"/>
  <c r="D19" i="53"/>
  <c r="B19" i="53" s="1"/>
  <c r="D11" i="53"/>
  <c r="B11" i="53" s="1"/>
  <c r="B35" i="46"/>
  <c r="B22" i="44"/>
  <c r="D16" i="48"/>
  <c r="B16" i="48" s="1"/>
  <c r="B41" i="49"/>
  <c r="B46" i="71"/>
  <c r="B7" i="60"/>
  <c r="B17" i="69"/>
  <c r="D38" i="53"/>
  <c r="B38" i="53" s="1"/>
  <c r="B52" i="42"/>
  <c r="B35" i="60"/>
  <c r="B53" i="69"/>
  <c r="B21" i="69"/>
  <c r="B13" i="69"/>
  <c r="B5" i="69"/>
  <c r="D54" i="69"/>
  <c r="B54" i="69" s="1"/>
  <c r="B48" i="40"/>
  <c r="B51" i="44"/>
  <c r="B17" i="44"/>
  <c r="B51" i="49"/>
  <c r="B11" i="49"/>
  <c r="B40" i="60"/>
  <c r="B12" i="60"/>
  <c r="D45" i="64"/>
  <c r="B45" i="64" s="1"/>
  <c r="B38" i="71"/>
  <c r="D54" i="64"/>
  <c r="B54" i="64" s="1"/>
  <c r="D22" i="66"/>
  <c r="B22" i="66" s="1"/>
  <c r="B51" i="46"/>
  <c r="D34" i="46"/>
  <c r="B34" i="46" s="1"/>
  <c r="B47" i="40"/>
  <c r="D34" i="43"/>
  <c r="B34" i="43" s="1"/>
  <c r="D30" i="43"/>
  <c r="B30" i="43" s="1"/>
  <c r="D26" i="43"/>
  <c r="B26" i="43" s="1"/>
  <c r="D22" i="43"/>
  <c r="B22" i="43" s="1"/>
  <c r="D14" i="43"/>
  <c r="B14" i="43" s="1"/>
  <c r="D6" i="43"/>
  <c r="B6" i="43" s="1"/>
  <c r="B39" i="44"/>
  <c r="B38" i="48"/>
  <c r="D34" i="66"/>
  <c r="B34" i="66" s="1"/>
  <c r="D11" i="66"/>
  <c r="B11" i="66" s="1"/>
  <c r="B22" i="53"/>
  <c r="B29" i="69"/>
  <c r="D19" i="66"/>
  <c r="B19" i="66" s="1"/>
  <c r="D41" i="53"/>
  <c r="B41" i="53" s="1"/>
  <c r="D37" i="53"/>
  <c r="B37" i="53" s="1"/>
  <c r="D33" i="53"/>
  <c r="B33" i="53" s="1"/>
  <c r="B10" i="44"/>
  <c r="B39" i="60"/>
  <c r="D12" i="69"/>
  <c r="B12" i="69" s="1"/>
  <c r="D54" i="53"/>
  <c r="B54" i="53" s="1"/>
  <c r="B19" i="46"/>
  <c r="B23" i="63"/>
  <c r="D31" i="66"/>
  <c r="B31" i="66" s="1"/>
  <c r="B33" i="42"/>
  <c r="B28" i="42"/>
  <c r="B22" i="42"/>
  <c r="C53" i="34"/>
  <c r="B11" i="63"/>
  <c r="B28" i="40"/>
  <c r="B21" i="49"/>
  <c r="B23" i="49"/>
  <c r="B18" i="53"/>
  <c r="D23" i="66"/>
  <c r="B23" i="66" s="1"/>
  <c r="B37" i="42"/>
  <c r="D17" i="48"/>
  <c r="B17" i="48" s="1"/>
  <c r="B37" i="49"/>
  <c r="B26" i="60"/>
  <c r="B9" i="60"/>
  <c r="B54" i="40"/>
  <c r="D25" i="66"/>
  <c r="B25" i="66" s="1"/>
  <c r="D51" i="9"/>
  <c r="B51" i="9" s="1"/>
  <c r="D42" i="9"/>
  <c r="B42" i="9" s="1"/>
  <c r="D35" i="9"/>
  <c r="D43" i="9"/>
  <c r="B43" i="9" s="1"/>
  <c r="D39" i="9"/>
  <c r="B39" i="9" s="1"/>
  <c r="D47" i="9"/>
  <c r="B47" i="9" s="1"/>
  <c r="D21" i="9"/>
  <c r="B21" i="9" s="1"/>
  <c r="D10" i="66"/>
  <c r="B10" i="66" s="1"/>
  <c r="D7" i="66"/>
  <c r="B7" i="66" s="1"/>
  <c r="D46" i="53"/>
  <c r="B46" i="53" s="1"/>
  <c r="D49" i="69"/>
  <c r="B49" i="69" s="1"/>
  <c r="D45" i="69"/>
  <c r="B45" i="69" s="1"/>
  <c r="D41" i="69"/>
  <c r="B41" i="69" s="1"/>
  <c r="D37" i="69"/>
  <c r="B37" i="69" s="1"/>
  <c r="D33" i="69"/>
  <c r="B33" i="69" s="1"/>
  <c r="D25" i="69"/>
  <c r="B25" i="69" s="1"/>
  <c r="D9" i="69"/>
  <c r="B9" i="69" s="1"/>
  <c r="D33" i="63"/>
  <c r="B33" i="63" s="1"/>
  <c r="B53" i="63"/>
  <c r="B21" i="2"/>
  <c r="D53" i="9"/>
  <c r="B53" i="9" s="1"/>
  <c r="D45" i="9"/>
  <c r="B45" i="9" s="1"/>
  <c r="D41" i="9"/>
  <c r="B34" i="44"/>
  <c r="B28" i="44"/>
  <c r="D17" i="9"/>
  <c r="B17" i="9" s="1"/>
  <c r="D22" i="46"/>
  <c r="B22" i="46" s="1"/>
  <c r="D40" i="54"/>
  <c r="B40" i="54" s="1"/>
  <c r="D21" i="53"/>
  <c r="B21" i="53" s="1"/>
  <c r="D50" i="46"/>
  <c r="B50" i="46" s="1"/>
  <c r="D6" i="63"/>
  <c r="B6" i="63" s="1"/>
  <c r="B7" i="53"/>
  <c r="D49" i="53"/>
  <c r="B49" i="53" s="1"/>
  <c r="D24" i="63"/>
  <c r="B24" i="63" s="1"/>
  <c r="D27" i="66"/>
  <c r="B27" i="66" s="1"/>
  <c r="B42" i="48"/>
  <c r="B34" i="48"/>
  <c r="B31" i="53"/>
  <c r="D44" i="66"/>
  <c r="B44" i="66" s="1"/>
  <c r="D29" i="9"/>
  <c r="B29" i="9" s="1"/>
  <c r="B51" i="53"/>
  <c r="B11" i="40"/>
  <c r="B5" i="49"/>
  <c r="D45" i="66"/>
  <c r="B45" i="66" s="1"/>
  <c r="D38" i="66"/>
  <c r="B38" i="66" s="1"/>
  <c r="B33" i="60"/>
  <c r="B52" i="71"/>
  <c r="B25" i="2"/>
  <c r="B18" i="9"/>
  <c r="B10" i="9"/>
  <c r="B42" i="42"/>
  <c r="D44" i="43"/>
  <c r="B44" i="43" s="1"/>
  <c r="D40" i="43"/>
  <c r="B40" i="43" s="1"/>
  <c r="D36" i="43"/>
  <c r="B36" i="43" s="1"/>
  <c r="D32" i="43"/>
  <c r="B32" i="43" s="1"/>
  <c r="B15" i="49"/>
  <c r="B43" i="40"/>
  <c r="D6" i="66"/>
  <c r="B6" i="66" s="1"/>
  <c r="B14" i="9"/>
  <c r="D23" i="53"/>
  <c r="B23" i="53" s="1"/>
  <c r="D12" i="46"/>
  <c r="B12" i="46" s="1"/>
  <c r="B17" i="42"/>
  <c r="B11" i="42"/>
  <c r="B52" i="60"/>
  <c r="B30" i="60"/>
  <c r="D51" i="69"/>
  <c r="B51" i="69" s="1"/>
  <c r="D47" i="69"/>
  <c r="B47" i="69" s="1"/>
  <c r="D35" i="69"/>
  <c r="B35" i="69" s="1"/>
  <c r="D27" i="69"/>
  <c r="B27" i="69" s="1"/>
  <c r="D23" i="69"/>
  <c r="B23" i="69" s="1"/>
  <c r="D15" i="69"/>
  <c r="B15" i="69" s="1"/>
  <c r="D11" i="69"/>
  <c r="B11" i="69" s="1"/>
  <c r="D7" i="69"/>
  <c r="B7" i="69" s="1"/>
  <c r="B22" i="71"/>
  <c r="D28" i="46"/>
  <c r="B28" i="46" s="1"/>
  <c r="D24" i="46"/>
  <c r="B24" i="46" s="1"/>
  <c r="B50" i="40"/>
  <c r="B44" i="42"/>
  <c r="B39" i="42"/>
  <c r="D20" i="48"/>
  <c r="B20" i="48" s="1"/>
  <c r="B44" i="49"/>
  <c r="B33" i="49"/>
  <c r="B49" i="49"/>
  <c r="D17" i="66"/>
  <c r="B17" i="66" s="1"/>
  <c r="B16" i="63"/>
  <c r="D18" i="66"/>
  <c r="B18" i="66" s="1"/>
  <c r="D47" i="46"/>
  <c r="B47" i="46" s="1"/>
  <c r="D43" i="46"/>
  <c r="B43" i="46" s="1"/>
  <c r="D39" i="46"/>
  <c r="B39" i="46" s="1"/>
  <c r="D31" i="46"/>
  <c r="B31" i="46" s="1"/>
  <c r="D27" i="46"/>
  <c r="B27" i="46" s="1"/>
  <c r="D41" i="43"/>
  <c r="B41" i="43" s="1"/>
  <c r="B40" i="44"/>
  <c r="D51" i="48"/>
  <c r="B51" i="48" s="1"/>
  <c r="D47" i="48"/>
  <c r="B47" i="48" s="1"/>
  <c r="B48" i="49"/>
  <c r="B17" i="49"/>
  <c r="D37" i="64"/>
  <c r="B37" i="64" s="1"/>
  <c r="D31" i="64"/>
  <c r="B31" i="64" s="1"/>
  <c r="B54" i="71"/>
  <c r="B22" i="9"/>
  <c r="B14" i="44"/>
  <c r="B16" i="49"/>
  <c r="D43" i="66"/>
  <c r="B43" i="66" s="1"/>
  <c r="D35" i="66"/>
  <c r="B35" i="66" s="1"/>
  <c r="D24" i="66"/>
  <c r="B24" i="66" s="1"/>
  <c r="D16" i="66"/>
  <c r="B16" i="66" s="1"/>
  <c r="D8" i="66"/>
  <c r="B8" i="66" s="1"/>
  <c r="D26" i="9"/>
  <c r="B26" i="9" s="1"/>
  <c r="B53" i="42"/>
  <c r="B31" i="42"/>
  <c r="B26" i="42"/>
  <c r="B50" i="44"/>
  <c r="D46" i="48"/>
  <c r="B46" i="48" s="1"/>
  <c r="D11" i="48"/>
  <c r="B11" i="48" s="1"/>
  <c r="D7" i="48"/>
  <c r="B7" i="48" s="1"/>
  <c r="D50" i="66"/>
  <c r="B50" i="66" s="1"/>
  <c r="B17" i="63"/>
  <c r="B42" i="40"/>
  <c r="B30" i="42"/>
  <c r="D24" i="43"/>
  <c r="B24" i="43" s="1"/>
  <c r="D16" i="43"/>
  <c r="B16" i="43" s="1"/>
  <c r="D12" i="43"/>
  <c r="B12" i="43" s="1"/>
  <c r="D8" i="43"/>
  <c r="B8" i="43" s="1"/>
  <c r="B8" i="60"/>
  <c r="D17" i="64"/>
  <c r="B17" i="64" s="1"/>
  <c r="B41" i="63"/>
  <c r="B16" i="40"/>
  <c r="B14" i="49"/>
  <c r="B7" i="71"/>
  <c r="B47" i="53"/>
  <c r="D15" i="66"/>
  <c r="B15" i="66" s="1"/>
  <c r="D45" i="46"/>
  <c r="B45" i="46" s="1"/>
  <c r="D41" i="46"/>
  <c r="B41" i="46" s="1"/>
  <c r="D29" i="46"/>
  <c r="B29" i="46" s="1"/>
  <c r="D21" i="46"/>
  <c r="B21" i="46" s="1"/>
  <c r="D13" i="46"/>
  <c r="B13" i="46" s="1"/>
  <c r="B46" i="40"/>
  <c r="B25" i="40"/>
  <c r="B15" i="40"/>
  <c r="B18" i="42"/>
  <c r="D23" i="43"/>
  <c r="B23" i="43" s="1"/>
  <c r="B8" i="49"/>
  <c r="B42" i="60"/>
  <c r="B31" i="60"/>
  <c r="B35" i="49"/>
  <c r="D20" i="46"/>
  <c r="B20" i="46" s="1"/>
  <c r="D16" i="46"/>
  <c r="B16" i="46" s="1"/>
  <c r="B49" i="60"/>
  <c r="D50" i="64"/>
  <c r="B50" i="64" s="1"/>
  <c r="D32" i="64"/>
  <c r="B32" i="64" s="1"/>
  <c r="D26" i="64"/>
  <c r="B26" i="64" s="1"/>
  <c r="D20" i="64"/>
  <c r="B20" i="64" s="1"/>
  <c r="D8" i="64"/>
  <c r="B8" i="64" s="1"/>
  <c r="D32" i="46"/>
  <c r="B32" i="46" s="1"/>
  <c r="D40" i="63"/>
  <c r="B40" i="63" s="1"/>
  <c r="H47" i="34"/>
  <c r="D47" i="66"/>
  <c r="B47" i="66" s="1"/>
  <c r="B52" i="40"/>
  <c r="B47" i="42"/>
  <c r="B49" i="44"/>
  <c r="B43" i="60"/>
  <c r="D49" i="66"/>
  <c r="B49" i="66" s="1"/>
  <c r="D23" i="46"/>
  <c r="B23" i="46" s="1"/>
  <c r="D21" i="63"/>
  <c r="B21" i="63" s="1"/>
  <c r="B44" i="60"/>
  <c r="D10" i="53"/>
  <c r="B10" i="53" s="1"/>
  <c r="D15" i="48"/>
  <c r="B15" i="48" s="1"/>
  <c r="D20" i="66"/>
  <c r="B20" i="66" s="1"/>
  <c r="D25" i="53"/>
  <c r="B25" i="53" s="1"/>
  <c r="B7" i="49"/>
  <c r="B37" i="40"/>
  <c r="D5" i="66"/>
  <c r="B5" i="66" s="1"/>
  <c r="H6" i="34"/>
  <c r="D5" i="53"/>
  <c r="B5" i="53" s="1"/>
  <c r="D18" i="40"/>
  <c r="B18" i="40" s="1"/>
  <c r="D12" i="66"/>
  <c r="B12" i="66" s="1"/>
  <c r="B35" i="9"/>
  <c r="B26" i="44"/>
  <c r="B21" i="44"/>
  <c r="D53" i="48"/>
  <c r="B53" i="48" s="1"/>
  <c r="D46" i="66"/>
  <c r="B46" i="66" s="1"/>
  <c r="D39" i="66"/>
  <c r="B39" i="66" s="1"/>
  <c r="D31" i="9"/>
  <c r="B31" i="9" s="1"/>
  <c r="B27" i="40"/>
  <c r="D46" i="9"/>
  <c r="B46" i="9" s="1"/>
  <c r="B41" i="44"/>
  <c r="B31" i="49"/>
  <c r="B12" i="71"/>
  <c r="B35" i="44"/>
  <c r="B54" i="9"/>
  <c r="D43" i="53"/>
  <c r="B43" i="53" s="1"/>
  <c r="D39" i="53"/>
  <c r="B39" i="53" s="1"/>
  <c r="B32" i="42"/>
  <c r="B40" i="49"/>
  <c r="B34" i="71"/>
  <c r="B28" i="71"/>
  <c r="B23" i="71"/>
  <c r="B17" i="71"/>
  <c r="D28" i="66"/>
  <c r="B28" i="66" s="1"/>
  <c r="D27" i="9"/>
  <c r="B27" i="9" s="1"/>
  <c r="D19" i="9"/>
  <c r="B19" i="9" s="1"/>
  <c r="D5" i="46"/>
  <c r="B5" i="46" s="1"/>
  <c r="B51" i="40"/>
  <c r="B46" i="42"/>
  <c r="B52" i="49"/>
  <c r="D43" i="64"/>
  <c r="B43" i="64" s="1"/>
  <c r="B33" i="71"/>
  <c r="B16" i="71"/>
  <c r="D9" i="66"/>
  <c r="B9" i="66" s="1"/>
  <c r="D15" i="9"/>
  <c r="B15" i="9" s="1"/>
  <c r="D50" i="53"/>
  <c r="B50" i="53" s="1"/>
  <c r="D42" i="53"/>
  <c r="B42" i="53" s="1"/>
  <c r="D38" i="46"/>
  <c r="B38" i="46" s="1"/>
  <c r="B41" i="42"/>
  <c r="B36" i="42"/>
  <c r="B16" i="42"/>
  <c r="D7" i="43"/>
  <c r="B7" i="43" s="1"/>
  <c r="B29" i="44"/>
  <c r="B5" i="44"/>
  <c r="B10" i="49"/>
  <c r="B28" i="60"/>
  <c r="D8" i="53"/>
  <c r="B8" i="53" s="1"/>
  <c r="B49" i="40"/>
  <c r="B17" i="40"/>
  <c r="B40" i="42"/>
  <c r="B15" i="42"/>
  <c r="B24" i="44"/>
  <c r="B11" i="60"/>
  <c r="B32" i="71"/>
  <c r="D54" i="43"/>
  <c r="B54" i="43" s="1"/>
  <c r="H19" i="34"/>
  <c r="B41" i="9"/>
  <c r="D33" i="9"/>
  <c r="B33" i="9" s="1"/>
  <c r="B54" i="46"/>
  <c r="D49" i="43"/>
  <c r="B49" i="43" s="1"/>
  <c r="B41" i="60"/>
  <c r="B39" i="40"/>
  <c r="B20" i="42"/>
  <c r="B14" i="42"/>
  <c r="B19" i="71"/>
  <c r="B39" i="63"/>
  <c r="B40" i="9"/>
  <c r="B36" i="9"/>
  <c r="B15" i="53"/>
  <c r="D14" i="46"/>
  <c r="B14" i="46" s="1"/>
  <c r="B23" i="40"/>
  <c r="B19" i="40"/>
  <c r="B43" i="42"/>
  <c r="B46" i="44"/>
  <c r="B37" i="44"/>
  <c r="D28" i="9"/>
  <c r="B28" i="9" s="1"/>
  <c r="B48" i="42"/>
  <c r="D48" i="43"/>
  <c r="B48" i="43" s="1"/>
  <c r="D5" i="43"/>
  <c r="B5" i="43" s="1"/>
  <c r="B45" i="44"/>
  <c r="B12" i="44"/>
  <c r="D12" i="48"/>
  <c r="B12" i="48" s="1"/>
  <c r="B54" i="49"/>
  <c r="D42" i="66"/>
  <c r="B42" i="66" s="1"/>
  <c r="B13" i="40"/>
  <c r="D6" i="53"/>
  <c r="B6" i="53" s="1"/>
  <c r="D45" i="53"/>
  <c r="B45" i="53" s="1"/>
  <c r="B24" i="53"/>
  <c r="D16" i="53"/>
  <c r="B16" i="53" s="1"/>
  <c r="B31" i="40"/>
  <c r="B8" i="40"/>
  <c r="B27" i="42"/>
  <c r="B6" i="42"/>
  <c r="D30" i="46"/>
  <c r="B30" i="46" s="1"/>
  <c r="D22" i="54"/>
  <c r="B22" i="54" s="1"/>
  <c r="D12" i="53"/>
  <c r="B12" i="53" s="1"/>
  <c r="D6" i="9"/>
  <c r="B6" i="9" s="1"/>
  <c r="B51" i="42"/>
  <c r="B35" i="40"/>
  <c r="B35" i="42"/>
  <c r="D9" i="9"/>
  <c r="B9" i="9" s="1"/>
  <c r="D52" i="53"/>
  <c r="B52" i="53" s="1"/>
  <c r="B42" i="44"/>
  <c r="D7" i="63"/>
  <c r="B7" i="63" s="1"/>
  <c r="B13" i="9"/>
  <c r="D30" i="54"/>
  <c r="B30" i="54" s="1"/>
  <c r="D28" i="43"/>
  <c r="B28" i="43" s="1"/>
  <c r="D50" i="9"/>
  <c r="B50" i="9" s="1"/>
  <c r="D5" i="40"/>
  <c r="B5" i="40" s="1"/>
  <c r="B41" i="48"/>
  <c r="B50" i="2"/>
  <c r="B38" i="49"/>
  <c r="B20" i="49"/>
  <c r="B47" i="71"/>
  <c r="D44" i="63"/>
  <c r="B44" i="63" s="1"/>
  <c r="B8" i="2"/>
  <c r="D10" i="43"/>
  <c r="B10" i="43" s="1"/>
  <c r="D41" i="34" l="1"/>
  <c r="B41" i="34" s="1"/>
  <c r="D29" i="34"/>
  <c r="B29" i="34" s="1"/>
  <c r="D48" i="34"/>
  <c r="B48" i="34" s="1"/>
  <c r="D44" i="34"/>
  <c r="B44" i="34" s="1"/>
  <c r="D49" i="34"/>
  <c r="B49" i="34" s="1"/>
  <c r="D31" i="34"/>
  <c r="B31" i="34" s="1"/>
  <c r="D53" i="34"/>
  <c r="B53" i="34" s="1"/>
  <c r="D18" i="34"/>
  <c r="B18" i="34" s="1"/>
  <c r="D15" i="34"/>
  <c r="B15" i="34" s="1"/>
  <c r="D14" i="34"/>
  <c r="B14" i="34" s="1"/>
  <c r="D21" i="34"/>
  <c r="B21" i="34" s="1"/>
  <c r="D5" i="34"/>
  <c r="B5" i="34" s="1"/>
  <c r="D17" i="34"/>
  <c r="B17" i="34" s="1"/>
  <c r="D38" i="34"/>
  <c r="B38" i="34" s="1"/>
  <c r="D11" i="34"/>
  <c r="B11" i="34" s="1"/>
  <c r="D50" i="34"/>
  <c r="B50" i="34" s="1"/>
  <c r="D12" i="34"/>
  <c r="B12" i="34" s="1"/>
  <c r="D9" i="34"/>
  <c r="B9" i="34" s="1"/>
  <c r="D36" i="34"/>
  <c r="B36" i="34" s="1"/>
  <c r="D39" i="34"/>
  <c r="B39" i="34" s="1"/>
  <c r="D43" i="34"/>
  <c r="B43" i="34" s="1"/>
  <c r="D51" i="34"/>
  <c r="B51" i="34" s="1"/>
  <c r="B25" i="34"/>
  <c r="D45" i="34"/>
  <c r="B45" i="34" s="1"/>
  <c r="D52" i="34"/>
  <c r="B52" i="34" s="1"/>
  <c r="D26" i="34"/>
  <c r="B26" i="34" s="1"/>
  <c r="D23" i="34"/>
  <c r="B23" i="34" s="1"/>
  <c r="D10" i="34"/>
  <c r="B10" i="34" s="1"/>
  <c r="D28" i="34"/>
  <c r="B28" i="34" s="1"/>
  <c r="D19" i="34"/>
  <c r="B19" i="34" s="1"/>
  <c r="D40" i="34"/>
  <c r="B40" i="34" s="1"/>
  <c r="D20" i="34"/>
  <c r="B20" i="34" s="1"/>
  <c r="D46" i="34"/>
  <c r="B46" i="34" s="1"/>
  <c r="D35" i="34"/>
  <c r="B35" i="34" s="1"/>
  <c r="D34" i="34"/>
  <c r="B34" i="34" s="1"/>
  <c r="D8" i="34"/>
  <c r="B8" i="34" s="1"/>
  <c r="D24" i="34"/>
  <c r="B24" i="34" s="1"/>
  <c r="D16" i="34"/>
  <c r="B16" i="34" s="1"/>
  <c r="D33" i="34"/>
  <c r="B33" i="34" s="1"/>
  <c r="D32" i="34"/>
  <c r="B32" i="34" s="1"/>
  <c r="D7" i="34"/>
  <c r="B7" i="34" s="1"/>
  <c r="D47" i="34"/>
  <c r="B47" i="34" s="1"/>
  <c r="D6" i="34"/>
  <c r="B6" i="34" s="1"/>
  <c r="D42" i="34"/>
  <c r="B42" i="34" s="1"/>
  <c r="D37" i="34"/>
  <c r="B37" i="34" s="1"/>
  <c r="D13" i="34"/>
  <c r="B13" i="34" s="1"/>
  <c r="D27" i="34"/>
  <c r="B27" i="34" s="1"/>
  <c r="D22" i="34"/>
  <c r="B22" i="34" s="1"/>
  <c r="D30" i="34"/>
  <c r="B30" i="34" s="1"/>
  <c r="B55" i="53" l="1"/>
  <c r="B55" i="9"/>
</calcChain>
</file>

<file path=xl/sharedStrings.xml><?xml version="1.0" encoding="utf-8"?>
<sst xmlns="http://schemas.openxmlformats.org/spreadsheetml/2006/main" count="1942" uniqueCount="90">
  <si>
    <t>Fresh</t>
  </si>
  <si>
    <t>Processed</t>
  </si>
  <si>
    <t>Total</t>
  </si>
  <si>
    <t>Year</t>
  </si>
  <si>
    <t>Canned</t>
  </si>
  <si>
    <t>Frozen</t>
  </si>
  <si>
    <t>NA</t>
  </si>
  <si>
    <t>Chips</t>
  </si>
  <si>
    <t>Dehydrated</t>
  </si>
  <si>
    <t>Filename:</t>
  </si>
  <si>
    <t>Worksheets:</t>
  </si>
  <si>
    <t>Legumes</t>
  </si>
  <si>
    <r>
      <t>Total</t>
    </r>
    <r>
      <rPr>
        <vertAlign val="superscript"/>
        <sz val="8"/>
        <rFont val="Arial"/>
        <family val="2"/>
      </rPr>
      <t>1</t>
    </r>
  </si>
  <si>
    <r>
      <t>Canned</t>
    </r>
    <r>
      <rPr>
        <vertAlign val="superscript"/>
        <sz val="8"/>
        <rFont val="Arial"/>
        <family val="2"/>
      </rPr>
      <t>1</t>
    </r>
  </si>
  <si>
    <r>
      <t>Frozen</t>
    </r>
    <r>
      <rPr>
        <vertAlign val="superscript"/>
        <sz val="8"/>
        <rFont val="Arial"/>
        <family val="2"/>
      </rPr>
      <t>1</t>
    </r>
  </si>
  <si>
    <r>
      <t>Fresh</t>
    </r>
    <r>
      <rPr>
        <vertAlign val="superscript"/>
        <sz val="8"/>
        <rFont val="Arial"/>
        <family val="2"/>
      </rPr>
      <t>1</t>
    </r>
  </si>
  <si>
    <t>NA = Not available.</t>
  </si>
  <si>
    <r>
      <rPr>
        <vertAlign val="superscript"/>
        <sz val="8"/>
        <rFont val="Arial"/>
        <family val="2"/>
      </rPr>
      <t>1</t>
    </r>
    <r>
      <rPr>
        <sz val="8"/>
        <rFont val="Arial"/>
        <family val="2"/>
      </rPr>
      <t>All uses.</t>
    </r>
  </si>
  <si>
    <t xml:space="preserve">NA = Not available. </t>
  </si>
  <si>
    <t>------------------------ Pounds ------------------------</t>
  </si>
  <si>
    <t>--------------------- Pounds ---------------------</t>
  </si>
  <si>
    <t>----------------------- Pounds -----------------------</t>
  </si>
  <si>
    <r>
      <t xml:space="preserve">NA = Not available.  </t>
    </r>
    <r>
      <rPr>
        <vertAlign val="superscript"/>
        <sz val="8"/>
        <rFont val="Arial"/>
        <family val="2"/>
      </rPr>
      <t/>
    </r>
  </si>
  <si>
    <t>-------------------------------- Pounds -------------------------------</t>
  </si>
  <si>
    <t>-------------------- Pounds --------------------</t>
  </si>
  <si>
    <t>------------------------------ Pounds ------------------------------</t>
  </si>
  <si>
    <t>-------------------- Pounds -------------------------</t>
  </si>
  <si>
    <t>-------------------------------------------------------------- Pounds ----------------------------------------------------------------------</t>
  </si>
  <si>
    <t>Turnip greens: Per capita availability (fresh weight equivalent)</t>
  </si>
  <si>
    <t>Tomatoes: Per capita availability (fresh weight equivalent)</t>
  </si>
  <si>
    <t>Squash: Per capita availability (fresh weight equivalent)</t>
  </si>
  <si>
    <t>Spinach: Per capita availability (fresh weight equivalent)</t>
  </si>
  <si>
    <t>Radishes: Per capita availability (fresh weight equivalent)</t>
  </si>
  <si>
    <t>Pumpkin: Per capita availability (fresh weight equivalent)</t>
  </si>
  <si>
    <t>Potatoes: Per capita availability (fresh weight equivalent)</t>
  </si>
  <si>
    <t>Chile peppers: Per capita availability (fresh weight equivalent)</t>
  </si>
  <si>
    <t>Bell peppers: Per capita availability (fresh weight equivalent)</t>
  </si>
  <si>
    <t>Green peas: Per capita availability (fresh weight equivalent)</t>
  </si>
  <si>
    <t>Onions: Per capita availability (fresh weight equivalent)</t>
  </si>
  <si>
    <t>Okra: Per capita availability (fresh weight equivalent)</t>
  </si>
  <si>
    <t>Mustard greens: Per capita availability (fresh weight equivalent)</t>
  </si>
  <si>
    <t>Mushrooms: Per capita availability (fresh weight equivalent)</t>
  </si>
  <si>
    <t>Romaine and leaf lettuce: Per capita availability (fresh weight equivalent)</t>
  </si>
  <si>
    <t>Head lettuce: Per capita availability (fresh weight equivalent)</t>
  </si>
  <si>
    <t>Kale: Per capita availability (fresh weight equivalent)</t>
  </si>
  <si>
    <t>Garlic: Per capita availability (fresh weight equivalent)</t>
  </si>
  <si>
    <t>Escarole: Per capita availability (fresh weight equivalent)</t>
  </si>
  <si>
    <t>Eggplant: Per capita availability (fresh weight equivalent)</t>
  </si>
  <si>
    <t>Cucumbers: Per capita availability (fresh weight equivalent)</t>
  </si>
  <si>
    <t>Sweet corn: Per capita availability (fresh weight equivalent)</t>
  </si>
  <si>
    <t>Collard greens: Per capita availability (fresh weight equivalent)</t>
  </si>
  <si>
    <t>Celery: Per capita availability (fresh weight equivalent)</t>
  </si>
  <si>
    <t>Cauliflower: Per capita availability (fresh weight equivalent)</t>
  </si>
  <si>
    <t>Carrots: Per capita availability (fresh weight equivalent)</t>
  </si>
  <si>
    <t>Cabbage: Per capita availability (fresh weight equivalent)</t>
  </si>
  <si>
    <t>Brussels sprouts: Per capita availability (fresh weight equivalent)</t>
  </si>
  <si>
    <t>Broccoli: Per capita availability (fresh weight equivalent)</t>
  </si>
  <si>
    <t>Beets: Per capita availability (fresh weight equivalent)</t>
  </si>
  <si>
    <t>Snap beans: Per capita availability (fresh weight equivalent)</t>
  </si>
  <si>
    <t>Lima beans: Per capita availability (fresh weight equivalent)</t>
  </si>
  <si>
    <t>Dry peas: Per capita availability (fresh weight equivalent)</t>
  </si>
  <si>
    <t>Dry edible beans: Per capita availability (fresh weight equivalent)</t>
  </si>
  <si>
    <t>Asparagus: Per capita availability (fresh weight equivalent)</t>
  </si>
  <si>
    <t>Artichokes: Per capita availability (fresh weight equivalent)</t>
  </si>
  <si>
    <t>Vegetables: Per capita availability (fresh weight equivalent)</t>
  </si>
  <si>
    <r>
      <rPr>
        <vertAlign val="superscript"/>
        <sz val="8"/>
        <rFont val="Arial"/>
        <family val="2"/>
      </rPr>
      <t>1</t>
    </r>
    <r>
      <rPr>
        <sz val="8"/>
        <rFont val="Arial"/>
        <family val="2"/>
      </rPr>
      <t xml:space="preserve">Includes both fresh and processing squash of all types. </t>
    </r>
  </si>
  <si>
    <t>Sweet potatoes: Per capita availability (fresh weight equivalent)</t>
  </si>
  <si>
    <r>
      <t>Processed</t>
    </r>
    <r>
      <rPr>
        <vertAlign val="superscript"/>
        <sz val="8"/>
        <rFont val="Arial"/>
        <family val="2"/>
      </rPr>
      <t>1</t>
    </r>
  </si>
  <si>
    <r>
      <t>Total</t>
    </r>
    <r>
      <rPr>
        <vertAlign val="superscript"/>
        <sz val="8"/>
        <rFont val="Arial"/>
        <family val="2"/>
      </rPr>
      <t>2</t>
    </r>
  </si>
  <si>
    <r>
      <rPr>
        <vertAlign val="superscript"/>
        <sz val="8"/>
        <rFont val="Arial"/>
        <family val="2"/>
      </rPr>
      <t>1</t>
    </r>
    <r>
      <rPr>
        <sz val="8"/>
        <rFont val="Arial"/>
        <family val="2"/>
      </rPr>
      <t xml:space="preserve">Individual estimates for asparagus for canning and freezing are not available after 2019. </t>
    </r>
    <r>
      <rPr>
        <vertAlign val="superscript"/>
        <sz val="8"/>
        <rFont val="Arial"/>
        <family val="2"/>
      </rPr>
      <t>2</t>
    </r>
    <r>
      <rPr>
        <sz val="8"/>
        <rFont val="Arial"/>
        <family val="2"/>
      </rPr>
      <t>Computed from unrounded data.</t>
    </r>
  </si>
  <si>
    <r>
      <rPr>
        <vertAlign val="superscript"/>
        <sz val="8"/>
        <rFont val="Arial"/>
        <family val="2"/>
      </rPr>
      <t>1</t>
    </r>
    <r>
      <rPr>
        <sz val="8"/>
        <rFont val="Arial"/>
        <family val="2"/>
      </rPr>
      <t xml:space="preserve">Individual estimates for lima beans for canning and freezing are not available after 2019. </t>
    </r>
    <r>
      <rPr>
        <vertAlign val="superscript"/>
        <sz val="8"/>
        <rFont val="Arial"/>
        <family val="2"/>
      </rPr>
      <t>2</t>
    </r>
    <r>
      <rPr>
        <sz val="8"/>
        <rFont val="Arial"/>
        <family val="2"/>
      </rPr>
      <t>Computed from unrounded data.</t>
    </r>
  </si>
  <si>
    <r>
      <rPr>
        <vertAlign val="superscript"/>
        <sz val="8"/>
        <rFont val="Arial"/>
        <family val="2"/>
      </rPr>
      <t>1</t>
    </r>
    <r>
      <rPr>
        <sz val="8"/>
        <rFont val="Arial"/>
        <family val="2"/>
      </rPr>
      <t xml:space="preserve">Individual estimates for snap beans for canning and freezing are not available after 2019. </t>
    </r>
    <r>
      <rPr>
        <vertAlign val="superscript"/>
        <sz val="8"/>
        <rFont val="Arial"/>
        <family val="2"/>
      </rPr>
      <t>2</t>
    </r>
    <r>
      <rPr>
        <sz val="8"/>
        <rFont val="Arial"/>
        <family val="2"/>
      </rPr>
      <t>Computed from unrounded data.</t>
    </r>
  </si>
  <si>
    <t xml:space="preserve">------------------------------------------- Pounds -------------------------------------------------------------------------- </t>
  </si>
  <si>
    <r>
      <rPr>
        <vertAlign val="superscript"/>
        <sz val="8"/>
        <rFont val="Arial"/>
        <family val="2"/>
      </rPr>
      <t>1</t>
    </r>
    <r>
      <rPr>
        <sz val="8"/>
        <rFont val="Arial"/>
        <family val="2"/>
      </rPr>
      <t>Computed from unrounded data.</t>
    </r>
  </si>
  <si>
    <r>
      <t>Canned</t>
    </r>
    <r>
      <rPr>
        <vertAlign val="superscript"/>
        <sz val="8"/>
        <rFont val="Arial"/>
        <family val="2"/>
      </rPr>
      <t>2</t>
    </r>
  </si>
  <si>
    <r>
      <rPr>
        <vertAlign val="superscript"/>
        <sz val="8"/>
        <rFont val="Arial"/>
        <family val="2"/>
      </rPr>
      <t>1</t>
    </r>
    <r>
      <rPr>
        <sz val="8"/>
        <rFont val="Arial"/>
        <family val="2"/>
      </rPr>
      <t xml:space="preserve">Computed from unrounded data. </t>
    </r>
    <r>
      <rPr>
        <vertAlign val="superscript"/>
        <sz val="8"/>
        <rFont val="Arial"/>
        <family val="2"/>
      </rPr>
      <t>2</t>
    </r>
    <r>
      <rPr>
        <sz val="8"/>
        <rFont val="Arial"/>
        <family val="2"/>
      </rPr>
      <t xml:space="preserve">Cabbage for kraut. </t>
    </r>
  </si>
  <si>
    <r>
      <rPr>
        <vertAlign val="superscript"/>
        <sz val="8"/>
        <rFont val="Arial"/>
        <family val="2"/>
      </rPr>
      <t>1</t>
    </r>
    <r>
      <rPr>
        <sz val="8"/>
        <rFont val="Arial"/>
        <family val="2"/>
      </rPr>
      <t xml:space="preserve">Individual estimates for carrots for canning and freezing are not available after 2019. </t>
    </r>
    <r>
      <rPr>
        <vertAlign val="superscript"/>
        <sz val="8"/>
        <rFont val="Arial"/>
        <family val="2"/>
      </rPr>
      <t>2</t>
    </r>
    <r>
      <rPr>
        <sz val="8"/>
        <rFont val="Arial"/>
        <family val="2"/>
      </rPr>
      <t>Computed from unrounded data.</t>
    </r>
  </si>
  <si>
    <t>Source: Calculated by USDA, Economic Research Service - based on data from various sources as documented on the Food Availability Data System home page. Data last updated December 1, 2021.</t>
  </si>
  <si>
    <r>
      <rPr>
        <vertAlign val="superscript"/>
        <sz val="8"/>
        <rFont val="Arial"/>
        <family val="2"/>
      </rPr>
      <t>1</t>
    </r>
    <r>
      <rPr>
        <sz val="8"/>
        <rFont val="Arial"/>
        <family val="2"/>
      </rPr>
      <t xml:space="preserve">Individual estimates for sweet corn for canning and freezing are not available after 2019. </t>
    </r>
    <r>
      <rPr>
        <vertAlign val="superscript"/>
        <sz val="8"/>
        <rFont val="Arial"/>
        <family val="2"/>
      </rPr>
      <t>2</t>
    </r>
    <r>
      <rPr>
        <sz val="8"/>
        <rFont val="Arial"/>
        <family val="2"/>
      </rPr>
      <t>Computed from unrounded data.</t>
    </r>
  </si>
  <si>
    <r>
      <rPr>
        <vertAlign val="superscript"/>
        <sz val="8"/>
        <rFont val="Arial"/>
        <family val="2"/>
      </rPr>
      <t>1</t>
    </r>
    <r>
      <rPr>
        <sz val="8"/>
        <rFont val="Arial"/>
        <family val="2"/>
      </rPr>
      <t xml:space="preserve">Individual estimates for green peas for canning and freezing are not available after 2019. </t>
    </r>
    <r>
      <rPr>
        <vertAlign val="superscript"/>
        <sz val="8"/>
        <rFont val="Arial"/>
        <family val="2"/>
      </rPr>
      <t>2</t>
    </r>
    <r>
      <rPr>
        <sz val="8"/>
        <rFont val="Arial"/>
        <family val="2"/>
      </rPr>
      <t>Computed from unrounded data.</t>
    </r>
  </si>
  <si>
    <t>---------------------------------------------------------------------------------------- Pounds ------------------------------------------------------------</t>
  </si>
  <si>
    <r>
      <rPr>
        <vertAlign val="superscript"/>
        <sz val="8"/>
        <rFont val="Arial"/>
        <family val="2"/>
      </rPr>
      <t>1</t>
    </r>
    <r>
      <rPr>
        <sz val="8"/>
        <rFont val="Arial"/>
        <family val="2"/>
      </rPr>
      <t xml:space="preserve">Individual estimates for spinach for canning and freezing are not available after 2019. </t>
    </r>
    <r>
      <rPr>
        <vertAlign val="superscript"/>
        <sz val="8"/>
        <rFont val="Arial"/>
        <family val="2"/>
      </rPr>
      <t>2</t>
    </r>
    <r>
      <rPr>
        <sz val="8"/>
        <rFont val="Arial"/>
        <family val="2"/>
      </rPr>
      <t>Computed from unrounded data.</t>
    </r>
  </si>
  <si>
    <r>
      <t>Dehydrated</t>
    </r>
    <r>
      <rPr>
        <vertAlign val="superscript"/>
        <sz val="8"/>
        <rFont val="Arial"/>
        <family val="2"/>
      </rPr>
      <t>1</t>
    </r>
  </si>
  <si>
    <r>
      <rPr>
        <vertAlign val="superscript"/>
        <sz val="8"/>
        <rFont val="Arial"/>
        <family val="2"/>
      </rPr>
      <t>1</t>
    </r>
    <r>
      <rPr>
        <sz val="8"/>
        <rFont val="Arial"/>
        <family val="2"/>
      </rPr>
      <t>Includes miscellaneous vegetables. Computed from unrounded data.</t>
    </r>
  </si>
  <si>
    <t>------------------------------------------- Pounds ----------------------------------------------------</t>
  </si>
  <si>
    <t>Other vegetables for processing: Per capita availability (fresh weight equivalent)</t>
  </si>
  <si>
    <t>Source: USDA, Economic Research Service - based on data from various sources as documented on the Food Availability Data System home page. Data last updated December 1, 2021.</t>
  </si>
  <si>
    <t>This table contains aggregated data for other vegetables for canning and for freezing. Additionally, beginning in 2000, miscellaneous vegetables for dehydration are also included.</t>
  </si>
  <si>
    <t>Other vegetables for pocessing: Per capita availability (fresh weight equivalent)</t>
  </si>
  <si>
    <t>vegtot.xlsx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</si>
</sst>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5" formatCode="&quot;$&quot;#,##0_);\(&quot;$&quot;#,##0\)"/>
    <numFmt numFmtId="164" formatCode="0.000"/>
    <numFmt numFmtId="165" formatCode="0.0"/>
    <numFmt numFmtId="166" formatCode="mmmm\ d\,\ yyyy"/>
    <numFmt numFmtId="167" formatCode="0.0000"/>
  </numFmts>
  <fonts count="15" x14ac:knownFonts="1">
    <font>
      <sz val="10"/>
      <name val="Arial"/>
    </font>
    <font>
      <sz val="10"/>
      <name val="Arial"/>
    </font>
    <font>
      <b/>
      <sz val="18"/>
      <name val="Arial"/>
      <family val="2"/>
    </font>
    <font>
      <b/>
      <sz val="12"/>
      <name val="Arial"/>
      <family val="2"/>
    </font>
    <font>
      <sz val="8"/>
      <name val="Arial"/>
      <family val="2"/>
    </font>
    <font>
      <b/>
      <sz val="10"/>
      <name val="Arial"/>
      <family val="2"/>
    </font>
    <font>
      <u/>
      <sz val="10"/>
      <color indexed="12"/>
      <name val="Arial"/>
      <family val="2"/>
    </font>
    <font>
      <sz val="10"/>
      <name val="Arial"/>
      <family val="2"/>
    </font>
    <font>
      <b/>
      <sz val="8"/>
      <name val="Arial"/>
      <family val="2"/>
    </font>
    <font>
      <vertAlign val="superscript"/>
      <sz val="8"/>
      <name val="Arial"/>
      <family val="2"/>
    </font>
    <font>
      <sz val="12"/>
      <name val="Arial"/>
      <family val="2"/>
    </font>
    <font>
      <i/>
      <sz val="8"/>
      <name val="Arial"/>
      <family val="2"/>
    </font>
    <font>
      <sz val="10"/>
      <name val="Arial"/>
      <family val="2"/>
    </font>
    <font>
      <i/>
      <sz val="10"/>
      <name val="Arial"/>
      <family val="2"/>
    </font>
    <font>
      <sz val="8"/>
      <color theme="1"/>
      <name val="Arial"/>
      <family val="2"/>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44">
    <border>
      <left/>
      <right/>
      <top/>
      <bottom/>
      <diagonal/>
    </border>
    <border>
      <left/>
      <right/>
      <top style="double">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top/>
      <bottom style="double">
        <color indexed="64"/>
      </bottom>
      <diagonal/>
    </border>
    <border>
      <left style="thin">
        <color indexed="64"/>
      </left>
      <right style="thin">
        <color indexed="64"/>
      </right>
      <top style="double">
        <color indexed="64"/>
      </top>
      <bottom/>
      <diagonal/>
    </border>
    <border>
      <left/>
      <right style="thin">
        <color indexed="64"/>
      </right>
      <top style="double">
        <color indexed="64"/>
      </top>
      <bottom/>
      <diagonal/>
    </border>
    <border>
      <left style="thin">
        <color indexed="64"/>
      </left>
      <right/>
      <top style="double">
        <color indexed="64"/>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double">
        <color indexed="64"/>
      </bottom>
      <diagonal/>
    </border>
    <border>
      <left style="thin">
        <color theme="0" tint="-0.34998626667073579"/>
      </left>
      <right style="thin">
        <color theme="0" tint="-0.34998626667073579"/>
      </right>
      <top/>
      <bottom style="double">
        <color indexed="64"/>
      </bottom>
      <diagonal/>
    </border>
    <border>
      <left style="thin">
        <color theme="0" tint="-0.34998626667073579"/>
      </left>
      <right/>
      <top style="thin">
        <color indexed="64"/>
      </top>
      <bottom style="thin">
        <color theme="0" tint="-0.34998626667073579"/>
      </bottom>
      <diagonal/>
    </border>
    <border>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theme="0" tint="-0.34998626667073579"/>
      </left>
      <right/>
      <top style="double">
        <color indexed="64"/>
      </top>
      <bottom style="thin">
        <color theme="0" tint="-0.34998626667073579"/>
      </bottom>
      <diagonal/>
    </border>
    <border>
      <left/>
      <right/>
      <top style="double">
        <color indexed="64"/>
      </top>
      <bottom style="thin">
        <color theme="0" tint="-0.34998626667073579"/>
      </bottom>
      <diagonal/>
    </border>
    <border>
      <left/>
      <right style="thin">
        <color theme="0" tint="-0.34998626667073579"/>
      </right>
      <top style="double">
        <color indexed="64"/>
      </top>
      <bottom style="thin">
        <color theme="0" tint="-0.34998626667073579"/>
      </bottom>
      <diagonal/>
    </border>
    <border>
      <left/>
      <right style="thin">
        <color theme="0" tint="-0.34998626667073579"/>
      </right>
      <top style="double">
        <color indexed="64"/>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55"/>
      </left>
      <right style="thin">
        <color indexed="55"/>
      </right>
      <top style="thin">
        <color indexed="55"/>
      </top>
      <bottom/>
      <diagonal/>
    </border>
    <border>
      <left style="thin">
        <color theme="0" tint="-0.499984740745262"/>
      </left>
      <right style="thin">
        <color indexed="55"/>
      </right>
      <top style="thin">
        <color indexed="55"/>
      </top>
      <bottom style="thin">
        <color theme="0" tint="-0.499984740745262"/>
      </bottom>
      <diagonal/>
    </border>
    <border>
      <left style="thin">
        <color indexed="55"/>
      </left>
      <right/>
      <top style="thin">
        <color indexed="55"/>
      </top>
      <bottom/>
      <diagonal/>
    </border>
    <border>
      <left/>
      <right/>
      <top style="thin">
        <color indexed="55"/>
      </top>
      <bottom/>
      <diagonal/>
    </border>
    <border>
      <left style="thin">
        <color indexed="55"/>
      </left>
      <right/>
      <top/>
      <bottom style="thin">
        <color indexed="55"/>
      </bottom>
      <diagonal/>
    </border>
    <border>
      <left/>
      <right/>
      <top/>
      <bottom style="thin">
        <color indexed="55"/>
      </bottom>
      <diagonal/>
    </border>
  </borders>
  <cellStyleXfs count="30">
    <xf numFmtId="0" fontId="0" fillId="0" borderId="0"/>
    <xf numFmtId="3" fontId="1" fillId="0" borderId="0" applyFill="0" applyBorder="0" applyAlignment="0" applyProtection="0"/>
    <xf numFmtId="3" fontId="7" fillId="0" borderId="0" applyFill="0" applyBorder="0" applyAlignment="0" applyProtection="0"/>
    <xf numFmtId="3" fontId="12" fillId="0" borderId="0" applyFill="0" applyBorder="0" applyAlignment="0" applyProtection="0"/>
    <xf numFmtId="5" fontId="1" fillId="0" borderId="0" applyFill="0" applyBorder="0" applyAlignment="0" applyProtection="0"/>
    <xf numFmtId="5" fontId="7" fillId="0" borderId="0" applyFill="0" applyBorder="0" applyAlignment="0" applyProtection="0"/>
    <xf numFmtId="5" fontId="12" fillId="0" borderId="0" applyFill="0" applyBorder="0" applyAlignment="0" applyProtection="0"/>
    <xf numFmtId="166" fontId="1" fillId="0" borderId="0" applyFill="0" applyBorder="0" applyAlignment="0" applyProtection="0"/>
    <xf numFmtId="166" fontId="7" fillId="0" borderId="0" applyFill="0" applyBorder="0" applyAlignment="0" applyProtection="0"/>
    <xf numFmtId="166" fontId="12" fillId="0" borderId="0" applyFill="0" applyBorder="0" applyAlignment="0" applyProtection="0"/>
    <xf numFmtId="2" fontId="1" fillId="0" borderId="0" applyFill="0" applyBorder="0" applyAlignment="0" applyProtection="0"/>
    <xf numFmtId="2" fontId="7" fillId="0" borderId="0" applyFill="0" applyBorder="0" applyAlignment="0" applyProtection="0"/>
    <xf numFmtId="2" fontId="12" fillId="0" borderId="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6" fillId="0" borderId="0" applyNumberFormat="0" applyFill="0" applyBorder="0" applyAlignment="0" applyProtection="0">
      <alignment vertical="top"/>
      <protection locked="0"/>
    </xf>
    <xf numFmtId="0" fontId="7" fillId="0" borderId="0"/>
    <xf numFmtId="0" fontId="4" fillId="0" borderId="0" applyNumberFormat="0" applyFill="0" applyBorder="0" applyAlignment="0" applyProtection="0"/>
    <xf numFmtId="0" fontId="7" fillId="0" borderId="0"/>
    <xf numFmtId="0" fontId="7" fillId="0" borderId="0"/>
    <xf numFmtId="0" fontId="10" fillId="0" borderId="0"/>
    <xf numFmtId="0" fontId="7" fillId="0" borderId="0"/>
    <xf numFmtId="0" fontId="7" fillId="0" borderId="0"/>
    <xf numFmtId="0" fontId="7" fillId="0" borderId="0"/>
    <xf numFmtId="0" fontId="7" fillId="0" borderId="0"/>
    <xf numFmtId="0" fontId="1" fillId="0" borderId="1" applyNumberFormat="0" applyFill="0" applyAlignment="0" applyProtection="0"/>
    <xf numFmtId="0" fontId="7" fillId="0" borderId="1" applyNumberFormat="0" applyFill="0" applyAlignment="0" applyProtection="0"/>
    <xf numFmtId="0" fontId="12" fillId="0" borderId="1" applyNumberFormat="0" applyFill="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7">
    <xf numFmtId="0" fontId="0" fillId="0" borderId="0" xfId="0"/>
    <xf numFmtId="0" fontId="5" fillId="0" borderId="0" xfId="0" applyFont="1"/>
    <xf numFmtId="0" fontId="6" fillId="0" borderId="0" xfId="15" quotePrefix="1" applyAlignment="1" applyProtection="1">
      <alignment horizontal="left"/>
    </xf>
    <xf numFmtId="0" fontId="6" fillId="0" borderId="0" xfId="15" applyAlignment="1" applyProtection="1"/>
    <xf numFmtId="0" fontId="6" fillId="0" borderId="0" xfId="15" quotePrefix="1" applyFont="1" applyAlignment="1" applyProtection="1">
      <alignment horizontal="left"/>
    </xf>
    <xf numFmtId="0" fontId="6" fillId="0" borderId="0" xfId="15" quotePrefix="1" applyFill="1" applyAlignment="1" applyProtection="1">
      <alignment horizontal="left"/>
    </xf>
    <xf numFmtId="0" fontId="0" fillId="0" borderId="0" xfId="0" applyFill="1"/>
    <xf numFmtId="165" fontId="4" fillId="0" borderId="0" xfId="0" applyNumberFormat="1" applyFont="1" applyFill="1"/>
    <xf numFmtId="0" fontId="4" fillId="0" borderId="0" xfId="0" applyNumberFormat="1" applyFont="1" applyFill="1" applyBorder="1"/>
    <xf numFmtId="165" fontId="4" fillId="0" borderId="2" xfId="0" applyNumberFormat="1" applyFont="1" applyFill="1" applyBorder="1" applyAlignment="1">
      <alignment horizontal="center"/>
    </xf>
    <xf numFmtId="165" fontId="4" fillId="0" borderId="2" xfId="0" quotePrefix="1" applyNumberFormat="1" applyFont="1" applyFill="1" applyBorder="1" applyAlignment="1">
      <alignment horizontal="center"/>
    </xf>
    <xf numFmtId="165" fontId="4" fillId="0" borderId="3" xfId="0" applyNumberFormat="1" applyFont="1" applyFill="1" applyBorder="1" applyAlignment="1">
      <alignment horizontal="center"/>
    </xf>
    <xf numFmtId="165" fontId="4" fillId="0" borderId="4" xfId="0" applyNumberFormat="1" applyFont="1" applyFill="1" applyBorder="1" applyAlignment="1">
      <alignment horizontal="center"/>
    </xf>
    <xf numFmtId="0" fontId="4" fillId="0" borderId="0" xfId="0" applyNumberFormat="1" applyFont="1" applyFill="1"/>
    <xf numFmtId="167" fontId="4" fillId="0" borderId="0" xfId="0" applyNumberFormat="1" applyFont="1" applyFill="1" applyBorder="1"/>
    <xf numFmtId="165" fontId="4" fillId="0" borderId="0" xfId="0" applyNumberFormat="1" applyFont="1" applyFill="1" applyBorder="1"/>
    <xf numFmtId="0" fontId="4" fillId="0" borderId="5" xfId="0" applyNumberFormat="1" applyFont="1" applyFill="1" applyBorder="1"/>
    <xf numFmtId="165" fontId="4" fillId="0" borderId="6" xfId="0" applyNumberFormat="1" applyFont="1" applyFill="1" applyBorder="1" applyAlignment="1">
      <alignment horizontal="center"/>
    </xf>
    <xf numFmtId="2" fontId="4" fillId="0" borderId="0" xfId="0" applyNumberFormat="1" applyFont="1" applyFill="1"/>
    <xf numFmtId="0" fontId="4" fillId="0" borderId="12" xfId="0" applyNumberFormat="1" applyFont="1" applyFill="1" applyBorder="1" applyAlignment="1">
      <alignment horizontal="center"/>
    </xf>
    <xf numFmtId="165" fontId="4" fillId="0" borderId="12" xfId="0" applyNumberFormat="1" applyFont="1" applyFill="1" applyBorder="1" applyAlignment="1">
      <alignment horizontal="center"/>
    </xf>
    <xf numFmtId="0" fontId="4" fillId="2" borderId="12" xfId="0" applyNumberFormat="1" applyFont="1" applyFill="1" applyBorder="1" applyAlignment="1">
      <alignment horizontal="center"/>
    </xf>
    <xf numFmtId="165" fontId="4" fillId="2" borderId="12" xfId="0" applyNumberFormat="1" applyFont="1" applyFill="1" applyBorder="1" applyAlignment="1">
      <alignment horizontal="center"/>
    </xf>
    <xf numFmtId="165" fontId="4" fillId="0" borderId="3" xfId="0" applyNumberFormat="1" applyFont="1" applyFill="1" applyBorder="1" applyAlignment="1">
      <alignment horizontal="centerContinuous"/>
    </xf>
    <xf numFmtId="165" fontId="4" fillId="0" borderId="5" xfId="0" applyNumberFormat="1" applyFont="1" applyFill="1" applyBorder="1" applyAlignment="1">
      <alignment horizontal="centerContinuous"/>
    </xf>
    <xf numFmtId="2" fontId="4" fillId="0" borderId="12" xfId="0" applyNumberFormat="1" applyFont="1" applyFill="1" applyBorder="1" applyAlignment="1">
      <alignment horizontal="center"/>
    </xf>
    <xf numFmtId="2" fontId="4" fillId="2" borderId="12" xfId="0" applyNumberFormat="1" applyFont="1" applyFill="1" applyBorder="1" applyAlignment="1">
      <alignment horizontal="center"/>
    </xf>
    <xf numFmtId="0" fontId="4" fillId="0" borderId="13" xfId="0" applyNumberFormat="1" applyFont="1" applyFill="1" applyBorder="1" applyAlignment="1">
      <alignment horizontal="center"/>
    </xf>
    <xf numFmtId="165" fontId="4" fillId="0" borderId="7" xfId="0" applyNumberFormat="1" applyFont="1" applyFill="1" applyBorder="1" applyAlignment="1">
      <alignment horizontal="centerContinuous"/>
    </xf>
    <xf numFmtId="2" fontId="4" fillId="0" borderId="13" xfId="0" applyNumberFormat="1" applyFont="1" applyFill="1" applyBorder="1" applyAlignment="1">
      <alignment horizontal="center"/>
    </xf>
    <xf numFmtId="0" fontId="8" fillId="0" borderId="0" xfId="0" applyNumberFormat="1" applyFont="1" applyFill="1" applyBorder="1"/>
    <xf numFmtId="165" fontId="8" fillId="0" borderId="0" xfId="0" applyNumberFormat="1" applyFont="1" applyFill="1" applyBorder="1"/>
    <xf numFmtId="165" fontId="4" fillId="0" borderId="12" xfId="0" quotePrefix="1" applyNumberFormat="1" applyFont="1" applyFill="1" applyBorder="1" applyAlignment="1">
      <alignment horizontal="center"/>
    </xf>
    <xf numFmtId="165" fontId="4" fillId="2" borderId="12" xfId="0" quotePrefix="1" applyNumberFormat="1" applyFont="1" applyFill="1" applyBorder="1" applyAlignment="1">
      <alignment horizontal="center"/>
    </xf>
    <xf numFmtId="0" fontId="13" fillId="0" borderId="0" xfId="21" applyFont="1"/>
    <xf numFmtId="0" fontId="7" fillId="0" borderId="0" xfId="23"/>
    <xf numFmtId="0" fontId="7" fillId="0" borderId="0" xfId="24"/>
    <xf numFmtId="0" fontId="7" fillId="0" borderId="0" xfId="16"/>
    <xf numFmtId="0" fontId="4" fillId="2" borderId="12" xfId="0" applyNumberFormat="1" applyFont="1" applyFill="1" applyBorder="1" applyAlignment="1">
      <alignment horizontal="center"/>
    </xf>
    <xf numFmtId="165" fontId="4" fillId="2" borderId="12" xfId="0" applyNumberFormat="1" applyFont="1" applyFill="1" applyBorder="1" applyAlignment="1">
      <alignment horizontal="center"/>
    </xf>
    <xf numFmtId="2" fontId="4" fillId="2" borderId="12" xfId="0" applyNumberFormat="1" applyFont="1" applyFill="1" applyBorder="1" applyAlignment="1">
      <alignment horizontal="center"/>
    </xf>
    <xf numFmtId="0" fontId="4" fillId="2" borderId="12" xfId="0" applyNumberFormat="1" applyFont="1" applyFill="1" applyBorder="1" applyAlignment="1">
      <alignment horizontal="center"/>
    </xf>
    <xf numFmtId="165" fontId="4" fillId="2" borderId="12" xfId="0" applyNumberFormat="1" applyFont="1" applyFill="1" applyBorder="1" applyAlignment="1">
      <alignment horizontal="center"/>
    </xf>
    <xf numFmtId="165" fontId="4" fillId="3" borderId="12" xfId="0" applyNumberFormat="1" applyFont="1" applyFill="1" applyBorder="1" applyAlignment="1">
      <alignment horizontal="center"/>
    </xf>
    <xf numFmtId="0" fontId="4" fillId="2" borderId="13" xfId="0" applyNumberFormat="1" applyFont="1" applyFill="1" applyBorder="1" applyAlignment="1">
      <alignment horizontal="center"/>
    </xf>
    <xf numFmtId="165" fontId="4" fillId="2" borderId="13" xfId="0" applyNumberFormat="1" applyFont="1" applyFill="1" applyBorder="1" applyAlignment="1">
      <alignment horizontal="center"/>
    </xf>
    <xf numFmtId="0" fontId="4" fillId="3" borderId="14" xfId="0" applyNumberFormat="1" applyFont="1" applyFill="1" applyBorder="1" applyAlignment="1">
      <alignment horizontal="center"/>
    </xf>
    <xf numFmtId="165" fontId="4" fillId="3" borderId="15" xfId="0" applyNumberFormat="1" applyFont="1" applyFill="1" applyBorder="1" applyAlignment="1">
      <alignment horizontal="center"/>
    </xf>
    <xf numFmtId="165" fontId="4" fillId="3" borderId="16" xfId="0" applyNumberFormat="1" applyFont="1" applyFill="1" applyBorder="1" applyAlignment="1">
      <alignment horizontal="center"/>
    </xf>
    <xf numFmtId="0" fontId="4" fillId="3" borderId="12" xfId="0" applyNumberFormat="1" applyFont="1" applyFill="1" applyBorder="1" applyAlignment="1">
      <alignment horizontal="center"/>
    </xf>
    <xf numFmtId="0" fontId="4" fillId="3" borderId="17" xfId="0" applyNumberFormat="1" applyFont="1" applyFill="1" applyBorder="1" applyAlignment="1">
      <alignment horizontal="center"/>
    </xf>
    <xf numFmtId="165" fontId="4" fillId="3" borderId="17" xfId="0" applyNumberFormat="1" applyFont="1" applyFill="1" applyBorder="1" applyAlignment="1">
      <alignment horizontal="center"/>
    </xf>
    <xf numFmtId="2" fontId="4" fillId="2" borderId="13" xfId="0" applyNumberFormat="1" applyFont="1" applyFill="1" applyBorder="1" applyAlignment="1">
      <alignment horizontal="center"/>
    </xf>
    <xf numFmtId="2" fontId="4" fillId="3" borderId="12" xfId="0" applyNumberFormat="1" applyFont="1" applyFill="1" applyBorder="1" applyAlignment="1">
      <alignment horizontal="center"/>
    </xf>
    <xf numFmtId="2" fontId="4" fillId="3" borderId="17" xfId="0" applyNumberFormat="1" applyFont="1" applyFill="1" applyBorder="1" applyAlignment="1">
      <alignment horizontal="center"/>
    </xf>
    <xf numFmtId="164" fontId="4" fillId="0" borderId="12" xfId="0" applyNumberFormat="1" applyFont="1" applyFill="1" applyBorder="1" applyAlignment="1">
      <alignment horizontal="center"/>
    </xf>
    <xf numFmtId="164" fontId="4" fillId="2" borderId="12" xfId="0" applyNumberFormat="1" applyFont="1" applyFill="1" applyBorder="1" applyAlignment="1">
      <alignment horizontal="center"/>
    </xf>
    <xf numFmtId="0" fontId="4" fillId="0" borderId="17" xfId="0" applyNumberFormat="1" applyFont="1" applyFill="1" applyBorder="1" applyAlignment="1">
      <alignment horizontal="center"/>
    </xf>
    <xf numFmtId="165" fontId="4" fillId="0" borderId="17" xfId="0" applyNumberFormat="1" applyFont="1" applyFill="1" applyBorder="1" applyAlignment="1">
      <alignment horizontal="center"/>
    </xf>
    <xf numFmtId="0" fontId="4" fillId="3" borderId="13" xfId="0" applyNumberFormat="1" applyFont="1" applyFill="1" applyBorder="1" applyAlignment="1">
      <alignment horizontal="center"/>
    </xf>
    <xf numFmtId="165" fontId="4" fillId="3" borderId="13" xfId="0" applyNumberFormat="1" applyFont="1" applyFill="1" applyBorder="1" applyAlignment="1">
      <alignment horizontal="center"/>
    </xf>
    <xf numFmtId="0" fontId="4" fillId="3" borderId="18" xfId="0" applyNumberFormat="1" applyFont="1" applyFill="1" applyBorder="1" applyAlignment="1">
      <alignment horizontal="center"/>
    </xf>
    <xf numFmtId="165" fontId="4" fillId="3" borderId="18" xfId="0" applyNumberFormat="1" applyFont="1" applyFill="1" applyBorder="1" applyAlignment="1">
      <alignment horizontal="center"/>
    </xf>
    <xf numFmtId="2" fontId="4" fillId="3" borderId="18" xfId="0" applyNumberFormat="1" applyFont="1" applyFill="1" applyBorder="1" applyAlignment="1">
      <alignment horizontal="center"/>
    </xf>
    <xf numFmtId="2" fontId="4" fillId="3" borderId="13" xfId="0" applyNumberFormat="1" applyFont="1" applyFill="1" applyBorder="1" applyAlignment="1">
      <alignment horizontal="center"/>
    </xf>
    <xf numFmtId="165" fontId="4" fillId="0" borderId="2" xfId="0" applyNumberFormat="1" applyFont="1" applyFill="1" applyBorder="1" applyAlignment="1">
      <alignment horizontal="center" vertical="center"/>
    </xf>
    <xf numFmtId="0" fontId="8" fillId="0" borderId="0" xfId="0" quotePrefix="1" applyNumberFormat="1" applyFont="1" applyFill="1" applyBorder="1" applyAlignment="1">
      <alignment horizontal="left"/>
    </xf>
    <xf numFmtId="0" fontId="4" fillId="3" borderId="31" xfId="0" applyNumberFormat="1" applyFont="1" applyFill="1" applyBorder="1" applyAlignment="1">
      <alignment horizontal="center"/>
    </xf>
    <xf numFmtId="165" fontId="4" fillId="3" borderId="31" xfId="0" applyNumberFormat="1" applyFont="1" applyFill="1" applyBorder="1" applyAlignment="1">
      <alignment horizontal="center"/>
    </xf>
    <xf numFmtId="2" fontId="4" fillId="3" borderId="31" xfId="0" applyNumberFormat="1" applyFont="1" applyFill="1" applyBorder="1" applyAlignment="1">
      <alignment horizontal="center"/>
    </xf>
    <xf numFmtId="2" fontId="4" fillId="0" borderId="17" xfId="0" applyNumberFormat="1" applyFont="1" applyFill="1" applyBorder="1" applyAlignment="1">
      <alignment horizontal="center"/>
    </xf>
    <xf numFmtId="4" fontId="4" fillId="3" borderId="13" xfId="17" applyNumberFormat="1" applyFont="1" applyFill="1" applyBorder="1" applyAlignment="1">
      <alignment horizontal="center"/>
    </xf>
    <xf numFmtId="0" fontId="4" fillId="3" borderId="26" xfId="0" applyNumberFormat="1" applyFont="1" applyFill="1" applyBorder="1" applyAlignment="1">
      <alignment horizontal="center"/>
    </xf>
    <xf numFmtId="165" fontId="4" fillId="3" borderId="27" xfId="0" applyNumberFormat="1" applyFont="1" applyFill="1" applyBorder="1" applyAlignment="1">
      <alignment horizontal="center"/>
    </xf>
    <xf numFmtId="165" fontId="4" fillId="3" borderId="28" xfId="0" applyNumberFormat="1" applyFont="1" applyFill="1" applyBorder="1" applyAlignment="1">
      <alignment horizontal="center"/>
    </xf>
    <xf numFmtId="0" fontId="4" fillId="3" borderId="14" xfId="0" applyNumberFormat="1" applyFont="1" applyFill="1" applyBorder="1" applyAlignment="1">
      <alignment horizontal="left" vertical="center"/>
    </xf>
    <xf numFmtId="0" fontId="4" fillId="3" borderId="15" xfId="0" applyNumberFormat="1" applyFont="1" applyFill="1" applyBorder="1" applyAlignment="1">
      <alignment horizontal="left" vertical="center"/>
    </xf>
    <xf numFmtId="0" fontId="4" fillId="3" borderId="34" xfId="0" applyNumberFormat="1" applyFont="1" applyFill="1" applyBorder="1" applyAlignment="1">
      <alignment horizontal="center"/>
    </xf>
    <xf numFmtId="165" fontId="4" fillId="0" borderId="37" xfId="0" applyNumberFormat="1" applyFont="1" applyBorder="1" applyAlignment="1">
      <alignment horizontal="center"/>
    </xf>
    <xf numFmtId="165" fontId="4" fillId="2" borderId="37" xfId="0" applyNumberFormat="1" applyFont="1" applyFill="1" applyBorder="1" applyAlignment="1">
      <alignment horizontal="center"/>
    </xf>
    <xf numFmtId="4" fontId="4" fillId="3" borderId="38" xfId="28" applyNumberFormat="1" applyFill="1" applyBorder="1" applyAlignment="1" applyProtection="1">
      <alignment horizontal="center"/>
    </xf>
    <xf numFmtId="4" fontId="4" fillId="3" borderId="39" xfId="28" applyNumberFormat="1" applyFill="1" applyBorder="1" applyAlignment="1" applyProtection="1">
      <alignment horizontal="center"/>
    </xf>
    <xf numFmtId="2" fontId="4" fillId="2" borderId="37" xfId="0" applyNumberFormat="1" applyFont="1" applyFill="1" applyBorder="1" applyAlignment="1">
      <alignment horizontal="center"/>
    </xf>
    <xf numFmtId="0" fontId="8" fillId="0" borderId="8" xfId="0" quotePrefix="1" applyNumberFormat="1" applyFont="1" applyFill="1" applyBorder="1" applyAlignment="1">
      <alignment horizontal="left"/>
    </xf>
    <xf numFmtId="165" fontId="11" fillId="0" borderId="19" xfId="16" quotePrefix="1" applyNumberFormat="1" applyFont="1" applyFill="1" applyBorder="1" applyAlignment="1">
      <alignment horizontal="center" vertical="center"/>
    </xf>
    <xf numFmtId="165" fontId="11" fillId="0" borderId="20" xfId="16" applyNumberFormat="1" applyFont="1" applyFill="1" applyBorder="1" applyAlignment="1">
      <alignment horizontal="center" vertical="center"/>
    </xf>
    <xf numFmtId="165" fontId="11" fillId="0" borderId="21" xfId="16" applyNumberFormat="1" applyFont="1" applyFill="1" applyBorder="1" applyAlignment="1">
      <alignment horizontal="center" vertical="center"/>
    </xf>
    <xf numFmtId="0" fontId="4" fillId="0" borderId="14" xfId="16" quotePrefix="1" applyNumberFormat="1" applyFont="1" applyFill="1" applyBorder="1" applyAlignment="1">
      <alignment horizontal="left" vertical="center" wrapText="1"/>
    </xf>
    <xf numFmtId="0" fontId="4" fillId="0" borderId="15" xfId="16" quotePrefix="1" applyNumberFormat="1" applyFont="1" applyFill="1" applyBorder="1" applyAlignment="1">
      <alignment horizontal="left" vertical="center" wrapText="1"/>
    </xf>
    <xf numFmtId="0" fontId="4" fillId="0" borderId="16" xfId="16" quotePrefix="1" applyNumberFormat="1" applyFont="1" applyFill="1" applyBorder="1" applyAlignment="1">
      <alignment horizontal="left" vertical="center" wrapText="1"/>
    </xf>
    <xf numFmtId="0" fontId="4" fillId="0" borderId="22" xfId="16" quotePrefix="1" applyNumberFormat="1" applyFont="1" applyFill="1" applyBorder="1" applyAlignment="1">
      <alignment horizontal="left" vertical="center"/>
    </xf>
    <xf numFmtId="0" fontId="4" fillId="0" borderId="23" xfId="16" quotePrefix="1" applyNumberFormat="1" applyFont="1" applyFill="1" applyBorder="1" applyAlignment="1">
      <alignment horizontal="left" vertical="center"/>
    </xf>
    <xf numFmtId="0" fontId="4" fillId="0" borderId="24" xfId="16" quotePrefix="1" applyNumberFormat="1" applyFont="1" applyFill="1" applyBorder="1" applyAlignment="1">
      <alignment horizontal="left" vertical="center"/>
    </xf>
    <xf numFmtId="0" fontId="4" fillId="0" borderId="14" xfId="16" quotePrefix="1" applyNumberFormat="1" applyFont="1" applyFill="1" applyBorder="1" applyAlignment="1">
      <alignment horizontal="left" vertical="center"/>
    </xf>
    <xf numFmtId="0" fontId="4" fillId="0" borderId="15" xfId="16" quotePrefix="1" applyNumberFormat="1" applyFont="1" applyFill="1" applyBorder="1" applyAlignment="1">
      <alignment horizontal="left" vertical="center"/>
    </xf>
    <xf numFmtId="0" fontId="4" fillId="0" borderId="16" xfId="16" quotePrefix="1" applyNumberFormat="1" applyFont="1" applyFill="1" applyBorder="1" applyAlignment="1">
      <alignment horizontal="left" vertical="center"/>
    </xf>
    <xf numFmtId="165" fontId="4" fillId="0" borderId="9" xfId="0" quotePrefix="1" applyNumberFormat="1" applyFont="1" applyFill="1" applyBorder="1" applyAlignment="1">
      <alignment horizontal="center" vertical="center"/>
    </xf>
    <xf numFmtId="165" fontId="4" fillId="0" borderId="2" xfId="0" quotePrefix="1" applyNumberFormat="1" applyFont="1" applyFill="1" applyBorder="1" applyAlignment="1">
      <alignment horizontal="center" vertical="center"/>
    </xf>
    <xf numFmtId="165" fontId="4" fillId="0" borderId="9" xfId="0" applyNumberFormat="1" applyFont="1" applyFill="1" applyBorder="1" applyAlignment="1">
      <alignment horizontal="center" vertical="center"/>
    </xf>
    <xf numFmtId="165" fontId="4" fillId="0" borderId="2" xfId="0" applyNumberFormat="1" applyFont="1" applyFill="1" applyBorder="1" applyAlignment="1">
      <alignment horizontal="center" vertical="center"/>
    </xf>
    <xf numFmtId="0" fontId="4" fillId="0" borderId="10" xfId="0" applyNumberFormat="1" applyFont="1" applyFill="1" applyBorder="1" applyAlignment="1">
      <alignment horizontal="center" vertical="center"/>
    </xf>
    <xf numFmtId="0" fontId="4" fillId="0" borderId="7" xfId="0" applyNumberFormat="1" applyFont="1" applyFill="1" applyBorder="1" applyAlignment="1">
      <alignment horizontal="center" vertical="center"/>
    </xf>
    <xf numFmtId="165" fontId="4" fillId="0" borderId="11" xfId="0" applyNumberFormat="1" applyFont="1" applyFill="1" applyBorder="1" applyAlignment="1">
      <alignment horizontal="center" vertical="center"/>
    </xf>
    <xf numFmtId="165" fontId="4" fillId="0" borderId="3" xfId="0" applyNumberFormat="1" applyFont="1" applyFill="1" applyBorder="1" applyAlignment="1">
      <alignment horizontal="center" vertical="center"/>
    </xf>
    <xf numFmtId="0" fontId="4" fillId="0" borderId="29" xfId="16" quotePrefix="1" applyNumberFormat="1" applyFont="1" applyFill="1" applyBorder="1" applyAlignment="1">
      <alignment horizontal="left" vertical="center" wrapText="1"/>
    </xf>
    <xf numFmtId="0" fontId="4" fillId="0" borderId="0" xfId="16" quotePrefix="1" applyNumberFormat="1" applyFont="1" applyFill="1" applyBorder="1" applyAlignment="1">
      <alignment horizontal="left" vertical="center" wrapText="1"/>
    </xf>
    <xf numFmtId="0" fontId="4" fillId="0" borderId="30" xfId="16" quotePrefix="1" applyNumberFormat="1" applyFont="1" applyFill="1" applyBorder="1" applyAlignment="1">
      <alignment horizontal="left" vertical="center" wrapText="1"/>
    </xf>
    <xf numFmtId="0" fontId="4" fillId="0" borderId="26" xfId="16" quotePrefix="1" applyNumberFormat="1" applyFont="1" applyFill="1" applyBorder="1" applyAlignment="1">
      <alignment horizontal="left" vertical="center" wrapText="1"/>
    </xf>
    <xf numFmtId="0" fontId="4" fillId="0" borderId="27" xfId="16" quotePrefix="1" applyNumberFormat="1" applyFont="1" applyFill="1" applyBorder="1" applyAlignment="1">
      <alignment horizontal="left" vertical="center" wrapText="1"/>
    </xf>
    <xf numFmtId="0" fontId="4" fillId="0" borderId="28" xfId="16" quotePrefix="1" applyNumberFormat="1" applyFont="1" applyFill="1" applyBorder="1" applyAlignment="1">
      <alignment horizontal="left" vertical="center" wrapText="1"/>
    </xf>
    <xf numFmtId="2" fontId="4" fillId="0" borderId="1" xfId="0" applyNumberFormat="1" applyFont="1" applyFill="1" applyBorder="1" applyAlignment="1">
      <alignment horizontal="left" vertical="center"/>
    </xf>
    <xf numFmtId="2" fontId="4" fillId="0" borderId="25" xfId="0" applyNumberFormat="1" applyFont="1" applyFill="1" applyBorder="1" applyAlignment="1">
      <alignment horizontal="left" vertical="center"/>
    </xf>
    <xf numFmtId="2" fontId="4" fillId="0" borderId="0" xfId="0" applyNumberFormat="1" applyFont="1" applyFill="1" applyBorder="1" applyAlignment="1">
      <alignment horizontal="center"/>
    </xf>
    <xf numFmtId="2" fontId="4" fillId="0" borderId="30" xfId="0" applyNumberFormat="1" applyFont="1" applyFill="1" applyBorder="1" applyAlignment="1">
      <alignment horizontal="center"/>
    </xf>
    <xf numFmtId="0" fontId="4" fillId="0" borderId="29" xfId="16" quotePrefix="1" applyNumberFormat="1" applyFont="1" applyFill="1" applyBorder="1" applyAlignment="1">
      <alignment horizontal="left" wrapText="1"/>
    </xf>
    <xf numFmtId="0" fontId="4" fillId="0" borderId="0" xfId="16" quotePrefix="1" applyNumberFormat="1" applyFont="1" applyFill="1" applyBorder="1" applyAlignment="1">
      <alignment horizontal="left" wrapText="1"/>
    </xf>
    <xf numFmtId="0" fontId="4" fillId="0" borderId="30" xfId="16" quotePrefix="1" applyNumberFormat="1" applyFont="1" applyFill="1" applyBorder="1" applyAlignment="1">
      <alignment horizontal="left" wrapText="1"/>
    </xf>
    <xf numFmtId="0" fontId="4" fillId="0" borderId="14" xfId="0" quotePrefix="1" applyNumberFormat="1" applyFont="1" applyFill="1" applyBorder="1" applyAlignment="1">
      <alignment horizontal="left" vertical="center" wrapText="1"/>
    </xf>
    <xf numFmtId="0" fontId="4" fillId="0" borderId="15" xfId="0" quotePrefix="1" applyNumberFormat="1" applyFont="1" applyFill="1" applyBorder="1" applyAlignment="1">
      <alignment horizontal="left" vertical="center" wrapText="1"/>
    </xf>
    <xf numFmtId="0" fontId="4" fillId="0" borderId="16" xfId="0" quotePrefix="1" applyNumberFormat="1" applyFont="1" applyFill="1" applyBorder="1" applyAlignment="1">
      <alignment horizontal="left" vertical="center" wrapText="1"/>
    </xf>
    <xf numFmtId="0" fontId="4" fillId="0" borderId="22" xfId="0" quotePrefix="1" applyNumberFormat="1" applyFont="1" applyFill="1" applyBorder="1" applyAlignment="1">
      <alignment horizontal="left" vertical="center"/>
    </xf>
    <xf numFmtId="0" fontId="4" fillId="0" borderId="23" xfId="0" quotePrefix="1" applyNumberFormat="1" applyFont="1" applyFill="1" applyBorder="1" applyAlignment="1">
      <alignment horizontal="left" vertical="center"/>
    </xf>
    <xf numFmtId="0" fontId="4" fillId="0" borderId="24" xfId="0" quotePrefix="1" applyNumberFormat="1" applyFont="1" applyFill="1" applyBorder="1" applyAlignment="1">
      <alignment horizontal="left" vertical="center"/>
    </xf>
    <xf numFmtId="0" fontId="4" fillId="0" borderId="14" xfId="0" applyNumberFormat="1" applyFont="1" applyFill="1" applyBorder="1" applyAlignment="1">
      <alignment horizontal="left" vertical="center"/>
    </xf>
    <xf numFmtId="0" fontId="4" fillId="0" borderId="15" xfId="0" applyNumberFormat="1" applyFont="1" applyFill="1" applyBorder="1" applyAlignment="1">
      <alignment horizontal="left" vertical="center"/>
    </xf>
    <xf numFmtId="0" fontId="4" fillId="0" borderId="16" xfId="0" applyNumberFormat="1" applyFont="1" applyFill="1" applyBorder="1" applyAlignment="1">
      <alignment horizontal="left" vertical="center"/>
    </xf>
    <xf numFmtId="0" fontId="4" fillId="0" borderId="14" xfId="16" applyNumberFormat="1" applyFont="1" applyFill="1" applyBorder="1" applyAlignment="1">
      <alignment horizontal="left" vertical="center"/>
    </xf>
    <xf numFmtId="0" fontId="4" fillId="0" borderId="15" xfId="16" applyNumberFormat="1" applyFont="1" applyFill="1" applyBorder="1" applyAlignment="1">
      <alignment horizontal="left" vertical="center"/>
    </xf>
    <xf numFmtId="0" fontId="4" fillId="0" borderId="16" xfId="16" applyNumberFormat="1" applyFont="1" applyFill="1" applyBorder="1" applyAlignment="1">
      <alignment horizontal="left" vertical="center"/>
    </xf>
    <xf numFmtId="0" fontId="4" fillId="0" borderId="34" xfId="16" quotePrefix="1" applyNumberFormat="1" applyFont="1" applyFill="1" applyBorder="1" applyAlignment="1">
      <alignment horizontal="left" vertical="center" wrapText="1"/>
    </xf>
    <xf numFmtId="0" fontId="4" fillId="0" borderId="35" xfId="16" quotePrefix="1" applyNumberFormat="1" applyFont="1" applyFill="1" applyBorder="1" applyAlignment="1">
      <alignment horizontal="left" vertical="center" wrapText="1"/>
    </xf>
    <xf numFmtId="0" fontId="4" fillId="0" borderId="36" xfId="16" quotePrefix="1" applyNumberFormat="1" applyFont="1" applyFill="1" applyBorder="1" applyAlignment="1">
      <alignment horizontal="left" vertical="center" wrapText="1"/>
    </xf>
    <xf numFmtId="165" fontId="4" fillId="0" borderId="32" xfId="0" applyNumberFormat="1" applyFont="1" applyFill="1" applyBorder="1" applyAlignment="1">
      <alignment horizontal="center"/>
    </xf>
    <xf numFmtId="165" fontId="4" fillId="0" borderId="33" xfId="0" applyNumberFormat="1" applyFont="1" applyFill="1" applyBorder="1" applyAlignment="1">
      <alignment horizontal="center"/>
    </xf>
    <xf numFmtId="0" fontId="4" fillId="3" borderId="14" xfId="0" applyNumberFormat="1" applyFont="1" applyFill="1" applyBorder="1" applyAlignment="1">
      <alignment horizontal="left" vertical="center"/>
    </xf>
    <xf numFmtId="0" fontId="4" fillId="3" borderId="15" xfId="0" applyNumberFormat="1" applyFont="1" applyFill="1" applyBorder="1" applyAlignment="1">
      <alignment horizontal="left" vertical="center"/>
    </xf>
    <xf numFmtId="0" fontId="4" fillId="3" borderId="16" xfId="0" applyNumberFormat="1" applyFont="1" applyFill="1" applyBorder="1" applyAlignment="1">
      <alignment horizontal="left" vertical="center"/>
    </xf>
    <xf numFmtId="0" fontId="4" fillId="0" borderId="23" xfId="16" applyNumberFormat="1" applyFont="1" applyFill="1" applyBorder="1" applyAlignment="1">
      <alignment horizontal="left" vertical="center"/>
    </xf>
    <xf numFmtId="0" fontId="4" fillId="0" borderId="24" xfId="16" applyNumberFormat="1" applyFont="1" applyFill="1" applyBorder="1" applyAlignment="1">
      <alignment horizontal="left" vertical="center"/>
    </xf>
    <xf numFmtId="165" fontId="11" fillId="0" borderId="20" xfId="16" quotePrefix="1" applyNumberFormat="1" applyFont="1" applyFill="1" applyBorder="1" applyAlignment="1">
      <alignment horizontal="center" vertical="center"/>
    </xf>
    <xf numFmtId="165" fontId="11" fillId="0" borderId="21" xfId="16" quotePrefix="1" applyNumberFormat="1" applyFont="1" applyFill="1" applyBorder="1" applyAlignment="1">
      <alignment horizontal="center" vertical="center"/>
    </xf>
    <xf numFmtId="0" fontId="4" fillId="3" borderId="22" xfId="0" applyNumberFormat="1" applyFont="1" applyFill="1" applyBorder="1" applyAlignment="1">
      <alignment horizontal="left" vertical="center"/>
    </xf>
    <xf numFmtId="0" fontId="4" fillId="3" borderId="23" xfId="0" applyNumberFormat="1" applyFont="1" applyFill="1" applyBorder="1" applyAlignment="1">
      <alignment horizontal="left" vertical="center"/>
    </xf>
    <xf numFmtId="0" fontId="4" fillId="3" borderId="24" xfId="0" applyNumberFormat="1" applyFont="1" applyFill="1" applyBorder="1" applyAlignment="1">
      <alignment horizontal="left" vertical="center"/>
    </xf>
    <xf numFmtId="165" fontId="4" fillId="0" borderId="0" xfId="0" applyNumberFormat="1" applyFont="1" applyFill="1" applyBorder="1" applyAlignment="1">
      <alignment horizontal="left" vertical="center" wrapText="1"/>
    </xf>
    <xf numFmtId="165" fontId="4" fillId="0" borderId="0" xfId="0" applyNumberFormat="1" applyFont="1" applyFill="1" applyBorder="1"/>
    <xf numFmtId="0" fontId="4" fillId="0" borderId="22" xfId="16" applyNumberFormat="1" applyFont="1" applyFill="1" applyBorder="1" applyAlignment="1">
      <alignment horizontal="left" vertical="center"/>
    </xf>
    <xf numFmtId="0" fontId="8" fillId="0" borderId="0" xfId="0" quotePrefix="1" applyNumberFormat="1" applyFont="1" applyFill="1" applyBorder="1" applyAlignment="1">
      <alignment horizontal="left"/>
    </xf>
    <xf numFmtId="165" fontId="4" fillId="0" borderId="27" xfId="0" applyNumberFormat="1" applyFont="1" applyFill="1" applyBorder="1" applyAlignment="1">
      <alignment horizontal="left" vertical="center" wrapText="1"/>
    </xf>
    <xf numFmtId="0" fontId="4" fillId="0" borderId="15" xfId="16" applyNumberFormat="1" applyFont="1" applyFill="1" applyBorder="1" applyAlignment="1">
      <alignment horizontal="left" vertical="center" wrapText="1"/>
    </xf>
    <xf numFmtId="0" fontId="4" fillId="0" borderId="16" xfId="16" applyNumberFormat="1" applyFont="1" applyFill="1" applyBorder="1" applyAlignment="1">
      <alignment horizontal="left" vertical="center" wrapText="1"/>
    </xf>
    <xf numFmtId="0" fontId="4" fillId="0" borderId="14" xfId="16" applyNumberFormat="1" applyFont="1" applyFill="1" applyBorder="1" applyAlignment="1">
      <alignment horizontal="left" vertical="center" wrapText="1"/>
    </xf>
    <xf numFmtId="0" fontId="4" fillId="0" borderId="14" xfId="16" quotePrefix="1" applyNumberFormat="1" applyFont="1" applyFill="1" applyBorder="1" applyAlignment="1">
      <alignment horizontal="center" vertical="center"/>
    </xf>
    <xf numFmtId="0" fontId="4" fillId="0" borderId="15" xfId="16" quotePrefix="1" applyNumberFormat="1" applyFont="1" applyFill="1" applyBorder="1" applyAlignment="1">
      <alignment horizontal="center" vertical="center"/>
    </xf>
    <xf numFmtId="0" fontId="4" fillId="0" borderId="16" xfId="16" quotePrefix="1" applyNumberFormat="1" applyFont="1" applyFill="1" applyBorder="1" applyAlignment="1">
      <alignment horizontal="center" vertical="center"/>
    </xf>
    <xf numFmtId="165" fontId="11" fillId="0" borderId="19" xfId="21" quotePrefix="1" applyNumberFormat="1" applyFont="1" applyFill="1" applyBorder="1" applyAlignment="1">
      <alignment horizontal="center"/>
    </xf>
    <xf numFmtId="165" fontId="11" fillId="0" borderId="20" xfId="21" quotePrefix="1" applyNumberFormat="1" applyFont="1" applyFill="1" applyBorder="1" applyAlignment="1">
      <alignment horizontal="center"/>
    </xf>
    <xf numFmtId="165" fontId="11" fillId="0" borderId="21" xfId="21" quotePrefix="1" applyNumberFormat="1" applyFont="1" applyFill="1" applyBorder="1" applyAlignment="1">
      <alignment horizontal="center"/>
    </xf>
    <xf numFmtId="0" fontId="4" fillId="0" borderId="14" xfId="23" quotePrefix="1" applyNumberFormat="1" applyFont="1" applyFill="1" applyBorder="1" applyAlignment="1">
      <alignment horizontal="left" vertical="center" wrapText="1"/>
    </xf>
    <xf numFmtId="0" fontId="4" fillId="0" borderId="15" xfId="23" quotePrefix="1" applyNumberFormat="1" applyFont="1" applyFill="1" applyBorder="1" applyAlignment="1">
      <alignment horizontal="left" vertical="center" wrapText="1"/>
    </xf>
    <xf numFmtId="0" fontId="4" fillId="0" borderId="16" xfId="23" quotePrefix="1" applyNumberFormat="1" applyFont="1" applyFill="1" applyBorder="1" applyAlignment="1">
      <alignment horizontal="left" vertical="center" wrapText="1"/>
    </xf>
    <xf numFmtId="0" fontId="4" fillId="0" borderId="22" xfId="23" quotePrefix="1" applyNumberFormat="1" applyFont="1" applyFill="1" applyBorder="1" applyAlignment="1">
      <alignment horizontal="left" vertical="center"/>
    </xf>
    <xf numFmtId="0" fontId="4" fillId="0" borderId="23" xfId="23" quotePrefix="1" applyNumberFormat="1" applyFont="1" applyFill="1" applyBorder="1" applyAlignment="1">
      <alignment horizontal="left" vertical="center"/>
    </xf>
    <xf numFmtId="0" fontId="4" fillId="0" borderId="24" xfId="23" quotePrefix="1" applyNumberFormat="1" applyFont="1" applyFill="1" applyBorder="1" applyAlignment="1">
      <alignment horizontal="left" vertical="center"/>
    </xf>
    <xf numFmtId="0" fontId="4" fillId="0" borderId="14" xfId="23" applyNumberFormat="1" applyFont="1" applyFill="1" applyBorder="1" applyAlignment="1">
      <alignment horizontal="left" vertical="center"/>
    </xf>
    <xf numFmtId="0" fontId="4" fillId="0" borderId="15" xfId="23" applyNumberFormat="1" applyFont="1" applyFill="1" applyBorder="1" applyAlignment="1">
      <alignment horizontal="left" vertical="center"/>
    </xf>
    <xf numFmtId="0" fontId="4" fillId="0" borderId="16" xfId="23" applyNumberFormat="1" applyFont="1" applyFill="1" applyBorder="1" applyAlignment="1">
      <alignment horizontal="left" vertical="center"/>
    </xf>
    <xf numFmtId="0" fontId="14" fillId="0" borderId="0" xfId="0" applyFont="1" applyAlignment="1">
      <alignment vertical="center"/>
    </xf>
    <xf numFmtId="0" fontId="0" fillId="0" borderId="43" xfId="0" applyBorder="1"/>
    <xf numFmtId="0" fontId="4" fillId="0" borderId="40" xfId="29" quotePrefix="1" applyNumberFormat="1" applyFill="1" applyBorder="1" applyAlignment="1">
      <alignment horizontal="left" vertical="center" wrapText="1"/>
    </xf>
    <xf numFmtId="0" fontId="4" fillId="0" borderId="41" xfId="29" quotePrefix="1" applyNumberFormat="1" applyFill="1" applyBorder="1" applyAlignment="1">
      <alignment horizontal="left" vertical="center" wrapText="1"/>
    </xf>
    <xf numFmtId="0" fontId="4" fillId="0" borderId="42" xfId="29" quotePrefix="1" applyNumberFormat="1" applyFill="1" applyBorder="1" applyAlignment="1">
      <alignment horizontal="left" vertical="center" wrapText="1"/>
    </xf>
    <xf numFmtId="0" fontId="4" fillId="0" borderId="43" xfId="29" quotePrefix="1" applyNumberFormat="1" applyFill="1" applyBorder="1" applyAlignment="1">
      <alignment horizontal="left" vertical="center" wrapText="1"/>
    </xf>
    <xf numFmtId="165" fontId="4" fillId="0" borderId="32" xfId="0" applyNumberFormat="1" applyFont="1" applyFill="1" applyBorder="1" applyAlignment="1">
      <alignment horizontal="center" vertical="center"/>
    </xf>
    <xf numFmtId="165" fontId="4" fillId="0" borderId="33" xfId="0" applyNumberFormat="1" applyFont="1" applyFill="1" applyBorder="1" applyAlignment="1">
      <alignment horizontal="center" vertical="center"/>
    </xf>
    <xf numFmtId="0" fontId="14" fillId="0" borderId="1" xfId="0" applyFont="1" applyBorder="1" applyAlignment="1">
      <alignment horizontal="left" vertical="center" wrapText="1"/>
    </xf>
    <xf numFmtId="0" fontId="14" fillId="0" borderId="0" xfId="0" applyFont="1" applyBorder="1" applyAlignment="1">
      <alignment horizontal="left" vertical="center" wrapText="1"/>
    </xf>
  </cellXfs>
  <cellStyles count="30">
    <cellStyle name="Comma0" xfId="1" xr:uid="{00000000-0005-0000-0000-000000000000}"/>
    <cellStyle name="Comma0 2" xfId="2" xr:uid="{00000000-0005-0000-0000-000001000000}"/>
    <cellStyle name="Comma0 3" xfId="3" xr:uid="{00000000-0005-0000-0000-000002000000}"/>
    <cellStyle name="Currency0" xfId="4" xr:uid="{00000000-0005-0000-0000-000003000000}"/>
    <cellStyle name="Currency0 2" xfId="5" xr:uid="{00000000-0005-0000-0000-000004000000}"/>
    <cellStyle name="Currency0 3" xfId="6" xr:uid="{00000000-0005-0000-0000-000005000000}"/>
    <cellStyle name="Date" xfId="7" xr:uid="{00000000-0005-0000-0000-000006000000}"/>
    <cellStyle name="Date 2" xfId="8" xr:uid="{00000000-0005-0000-0000-000007000000}"/>
    <cellStyle name="Date 3" xfId="9" xr:uid="{00000000-0005-0000-0000-000008000000}"/>
    <cellStyle name="Fixed" xfId="10" xr:uid="{00000000-0005-0000-0000-000009000000}"/>
    <cellStyle name="Fixed 2" xfId="11" xr:uid="{00000000-0005-0000-0000-00000A000000}"/>
    <cellStyle name="Fixed 3" xfId="12" xr:uid="{00000000-0005-0000-0000-00000B000000}"/>
    <cellStyle name="Heading 1" xfId="13" builtinId="16" customBuiltin="1"/>
    <cellStyle name="Heading 2" xfId="14" builtinId="17" customBuiltin="1"/>
    <cellStyle name="Hyperlink" xfId="15" builtinId="8"/>
    <cellStyle name="Normal" xfId="0" builtinId="0"/>
    <cellStyle name="Normal 10" xfId="16" xr:uid="{00000000-0005-0000-0000-000010000000}"/>
    <cellStyle name="normal 2" xfId="17" xr:uid="{00000000-0005-0000-0000-000011000000}"/>
    <cellStyle name="Normal 3" xfId="18" xr:uid="{00000000-0005-0000-0000-000012000000}"/>
    <cellStyle name="Normal 4" xfId="19" xr:uid="{00000000-0005-0000-0000-000013000000}"/>
    <cellStyle name="Normal 5" xfId="20" xr:uid="{00000000-0005-0000-0000-000014000000}"/>
    <cellStyle name="Normal 6" xfId="21" xr:uid="{00000000-0005-0000-0000-000015000000}"/>
    <cellStyle name="Normal 7" xfId="22" xr:uid="{00000000-0005-0000-0000-000016000000}"/>
    <cellStyle name="Normal 8" xfId="23" xr:uid="{00000000-0005-0000-0000-000017000000}"/>
    <cellStyle name="Normal 9" xfId="24" xr:uid="{00000000-0005-0000-0000-000018000000}"/>
    <cellStyle name="normal_MTFISH_1" xfId="29" xr:uid="{307F0C73-0FC5-499F-B625-842F22BEDDEA}"/>
    <cellStyle name="normal_vegcan_1" xfId="28" xr:uid="{D0B41472-ADB0-4750-8981-92812D40F287}"/>
    <cellStyle name="Total" xfId="25" builtinId="25" customBuiltin="1"/>
    <cellStyle name="Total 2" xfId="26" xr:uid="{00000000-0005-0000-0000-00001A000000}"/>
    <cellStyle name="Total 3" xfId="27" xr:uid="{00000000-0005-0000-0000-00001B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B42"/>
  <sheetViews>
    <sheetView tabSelected="1" workbookViewId="0"/>
  </sheetViews>
  <sheetFormatPr defaultRowHeight="12.75" x14ac:dyDescent="0.2"/>
  <cols>
    <col min="1" max="1" width="12.5703125" customWidth="1"/>
  </cols>
  <sheetData>
    <row r="2" spans="1:2" x14ac:dyDescent="0.2">
      <c r="A2" t="s">
        <v>9</v>
      </c>
      <c r="B2" s="1" t="s">
        <v>89</v>
      </c>
    </row>
    <row r="4" spans="1:2" x14ac:dyDescent="0.2">
      <c r="A4" t="s">
        <v>10</v>
      </c>
      <c r="B4" s="2" t="s">
        <v>64</v>
      </c>
    </row>
    <row r="5" spans="1:2" x14ac:dyDescent="0.2">
      <c r="B5" s="3" t="s">
        <v>63</v>
      </c>
    </row>
    <row r="6" spans="1:2" x14ac:dyDescent="0.2">
      <c r="B6" s="3" t="s">
        <v>62</v>
      </c>
    </row>
    <row r="7" spans="1:2" x14ac:dyDescent="0.2">
      <c r="B7" s="2" t="s">
        <v>61</v>
      </c>
    </row>
    <row r="8" spans="1:2" x14ac:dyDescent="0.2">
      <c r="B8" s="3" t="s">
        <v>59</v>
      </c>
    </row>
    <row r="9" spans="1:2" x14ac:dyDescent="0.2">
      <c r="B9" s="3" t="s">
        <v>58</v>
      </c>
    </row>
    <row r="10" spans="1:2" x14ac:dyDescent="0.2">
      <c r="B10" s="3" t="s">
        <v>57</v>
      </c>
    </row>
    <row r="11" spans="1:2" x14ac:dyDescent="0.2">
      <c r="B11" s="3" t="s">
        <v>56</v>
      </c>
    </row>
    <row r="12" spans="1:2" x14ac:dyDescent="0.2">
      <c r="B12" s="3" t="s">
        <v>55</v>
      </c>
    </row>
    <row r="13" spans="1:2" x14ac:dyDescent="0.2">
      <c r="B13" s="3" t="s">
        <v>54</v>
      </c>
    </row>
    <row r="14" spans="1:2" x14ac:dyDescent="0.2">
      <c r="B14" s="3" t="s">
        <v>53</v>
      </c>
    </row>
    <row r="15" spans="1:2" x14ac:dyDescent="0.2">
      <c r="B15" s="3" t="s">
        <v>52</v>
      </c>
    </row>
    <row r="16" spans="1:2" x14ac:dyDescent="0.2">
      <c r="B16" s="3" t="s">
        <v>51</v>
      </c>
    </row>
    <row r="17" spans="2:2" x14ac:dyDescent="0.2">
      <c r="B17" s="3" t="s">
        <v>50</v>
      </c>
    </row>
    <row r="18" spans="2:2" x14ac:dyDescent="0.2">
      <c r="B18" s="3" t="s">
        <v>49</v>
      </c>
    </row>
    <row r="19" spans="2:2" x14ac:dyDescent="0.2">
      <c r="B19" s="3" t="s">
        <v>48</v>
      </c>
    </row>
    <row r="20" spans="2:2" x14ac:dyDescent="0.2">
      <c r="B20" s="3" t="s">
        <v>47</v>
      </c>
    </row>
    <row r="21" spans="2:2" x14ac:dyDescent="0.2">
      <c r="B21" s="3" t="s">
        <v>46</v>
      </c>
    </row>
    <row r="22" spans="2:2" x14ac:dyDescent="0.2">
      <c r="B22" s="3" t="s">
        <v>45</v>
      </c>
    </row>
    <row r="23" spans="2:2" x14ac:dyDescent="0.2">
      <c r="B23" s="3" t="s">
        <v>44</v>
      </c>
    </row>
    <row r="24" spans="2:2" x14ac:dyDescent="0.2">
      <c r="B24" s="3" t="s">
        <v>43</v>
      </c>
    </row>
    <row r="25" spans="2:2" x14ac:dyDescent="0.2">
      <c r="B25" s="4" t="s">
        <v>42</v>
      </c>
    </row>
    <row r="26" spans="2:2" x14ac:dyDescent="0.2">
      <c r="B26" s="3" t="s">
        <v>41</v>
      </c>
    </row>
    <row r="27" spans="2:2" x14ac:dyDescent="0.2">
      <c r="B27" s="3" t="s">
        <v>40</v>
      </c>
    </row>
    <row r="28" spans="2:2" x14ac:dyDescent="0.2">
      <c r="B28" s="3" t="s">
        <v>39</v>
      </c>
    </row>
    <row r="29" spans="2:2" x14ac:dyDescent="0.2">
      <c r="B29" s="3" t="s">
        <v>38</v>
      </c>
    </row>
    <row r="30" spans="2:2" s="6" customFormat="1" x14ac:dyDescent="0.2">
      <c r="B30" s="5" t="s">
        <v>60</v>
      </c>
    </row>
    <row r="31" spans="2:2" x14ac:dyDescent="0.2">
      <c r="B31" s="3" t="s">
        <v>37</v>
      </c>
    </row>
    <row r="32" spans="2:2" x14ac:dyDescent="0.2">
      <c r="B32" s="3" t="s">
        <v>36</v>
      </c>
    </row>
    <row r="33" spans="2:2" x14ac:dyDescent="0.2">
      <c r="B33" s="3" t="s">
        <v>35</v>
      </c>
    </row>
    <row r="34" spans="2:2" x14ac:dyDescent="0.2">
      <c r="B34" s="3" t="s">
        <v>34</v>
      </c>
    </row>
    <row r="35" spans="2:2" x14ac:dyDescent="0.2">
      <c r="B35" s="3" t="s">
        <v>33</v>
      </c>
    </row>
    <row r="36" spans="2:2" x14ac:dyDescent="0.2">
      <c r="B36" s="3" t="s">
        <v>32</v>
      </c>
    </row>
    <row r="37" spans="2:2" x14ac:dyDescent="0.2">
      <c r="B37" s="3" t="s">
        <v>31</v>
      </c>
    </row>
    <row r="38" spans="2:2" x14ac:dyDescent="0.2">
      <c r="B38" s="3" t="s">
        <v>30</v>
      </c>
    </row>
    <row r="39" spans="2:2" x14ac:dyDescent="0.2">
      <c r="B39" s="3" t="s">
        <v>66</v>
      </c>
    </row>
    <row r="40" spans="2:2" x14ac:dyDescent="0.2">
      <c r="B40" s="3" t="s">
        <v>29</v>
      </c>
    </row>
    <row r="41" spans="2:2" x14ac:dyDescent="0.2">
      <c r="B41" s="3" t="s">
        <v>28</v>
      </c>
    </row>
    <row r="42" spans="2:2" x14ac:dyDescent="0.2">
      <c r="B42" s="3" t="s">
        <v>88</v>
      </c>
    </row>
  </sheetData>
  <phoneticPr fontId="4" type="noConversion"/>
  <hyperlinks>
    <hyperlink ref="B4" location="Total!A1" display="Vegetables - Per capita consumption, (fresh weight equivalent)" xr:uid="{00000000-0004-0000-0000-000000000000}"/>
    <hyperlink ref="B5" location="Artichokes!A1" display="Artichokes - Per capita consumption, (fresh weight equivalent)" xr:uid="{00000000-0004-0000-0000-000001000000}"/>
    <hyperlink ref="B6" location="Asparagus!A1" display="Asparagus - Per capita consumption, (fresh weight equivalent)" xr:uid="{00000000-0004-0000-0000-000002000000}"/>
    <hyperlink ref="B7" location="DryBeans!A1" display="Dry edible beans - Per capita consumption, (fresh weight equivalent)" xr:uid="{00000000-0004-0000-0000-000003000000}"/>
    <hyperlink ref="B8" location="LimaBeans!A1" display="Lima beans - Per capita consumption, (fresh weight equivalent)" xr:uid="{00000000-0004-0000-0000-000004000000}"/>
    <hyperlink ref="B9" location="SnapBeans!A1" display="Snap beans - Per capita consumption, (fresh weight equivalent)" xr:uid="{00000000-0004-0000-0000-000005000000}"/>
    <hyperlink ref="B10" location="Beets!A1" display="Beets - Per capita consumption, (fresh weight equivalent)" xr:uid="{00000000-0004-0000-0000-000006000000}"/>
    <hyperlink ref="B11" location="Broccoli!A1" display="Broccoli - Per capita consumption, (fresh weight equivalent)" xr:uid="{00000000-0004-0000-0000-000007000000}"/>
    <hyperlink ref="B12" location="BrusselsSprouts!A1" display="Brussels sprouts - Per capita availability, (fresh weight equivalent)" xr:uid="{00000000-0004-0000-0000-000008000000}"/>
    <hyperlink ref="B13" location="Cabbage!A1" display="Cabbage - Per capita consumption, (fresh weight equivalent)" xr:uid="{00000000-0004-0000-0000-000009000000}"/>
    <hyperlink ref="B14" location="Carrots!A1" display="Carrots - Per capita consumption, (fresh weight equivalent)" xr:uid="{00000000-0004-0000-0000-00000A000000}"/>
    <hyperlink ref="B15" location="Cauliflower!A1" display="Cauliflower - Per capita consumption, (fresh weight equivalent)" xr:uid="{00000000-0004-0000-0000-00000B000000}"/>
    <hyperlink ref="B16" location="Celery!A1" display="Celery - Per capita consumption, (fresh weight equivalent)" xr:uid="{00000000-0004-0000-0000-00000C000000}"/>
    <hyperlink ref="B17" location="CollardGreens!A1" display="Collard greens - Per capita consumption, (fresh weight equivalent)" xr:uid="{00000000-0004-0000-0000-00000D000000}"/>
    <hyperlink ref="B18" location="SweetCorn!A1" display="Sweet corn - Per capita consumption, (fresh weight equivalent)" xr:uid="{00000000-0004-0000-0000-00000E000000}"/>
    <hyperlink ref="B19" location="Cucumbers!A1" display="Cucumbers - Per capita consumption, (fresh weight equivalent)" xr:uid="{00000000-0004-0000-0000-00000F000000}"/>
    <hyperlink ref="B20" location="Eggplant!A1" display="Eggplant - Per capita consumption, (fresh weight equivalent)" xr:uid="{00000000-0004-0000-0000-000010000000}"/>
    <hyperlink ref="B21" location="Escarole!A1" display="Escarole - Per capita consumption, (fresh weight equivalent)" xr:uid="{00000000-0004-0000-0000-000011000000}"/>
    <hyperlink ref="B22" location="Garlic!A1" display="Garlic - Per capita consumption, (fresh weight equivalent)" xr:uid="{00000000-0004-0000-0000-000012000000}"/>
    <hyperlink ref="B23" location="Kale!A1" display="Kale - Per capita consumption, (fresh weight equivalent)" xr:uid="{00000000-0004-0000-0000-000013000000}"/>
    <hyperlink ref="B24" location="HeadLettuce!A1" display="Head lettuce - Per capita consumption, (fresh weight equivalent)" xr:uid="{00000000-0004-0000-0000-000014000000}"/>
    <hyperlink ref="B25" location="RomaineLettuce!A1" display="Romaine Lettuce - Per capita consumption, (fresh weight equivalent)" xr:uid="{00000000-0004-0000-0000-000015000000}"/>
    <hyperlink ref="B26" location="Mushrooms!A1" display="Mushrooms - Per capita consumption, (fresh weight equivalent)" xr:uid="{00000000-0004-0000-0000-000016000000}"/>
    <hyperlink ref="B27" location="MustardGreens!A1" display="Mustard greens - Per capita consumption, (fresh weight equivalent)" xr:uid="{00000000-0004-0000-0000-000017000000}"/>
    <hyperlink ref="B28" location="Okra!A1" display="Okra - Per capita consumption, (fresh weight equivalent)" xr:uid="{00000000-0004-0000-0000-000018000000}"/>
    <hyperlink ref="B29" location="Onions!A1" display="Onions - Per capita consumption, (fresh weight equivalent)" xr:uid="{00000000-0004-0000-0000-000019000000}"/>
    <hyperlink ref="B30" location="DryPeas!A1" display="Dry peas - Per capita consumption, (fresh weight equivalent)" xr:uid="{00000000-0004-0000-0000-00001A000000}"/>
    <hyperlink ref="B31" location="GreenPeas!A1" display="Green peas - Per capita consumption, (fresh weight equivalent)" xr:uid="{00000000-0004-0000-0000-00001B000000}"/>
    <hyperlink ref="B32" location="BellPeppers!A1" display="Bell peppers - Per capita consumption, (fresh weight equivalent)" xr:uid="{00000000-0004-0000-0000-00001C000000}"/>
    <hyperlink ref="B33" location="ChilePeppers!A1" display="Chile peppers - Per capita consumption, (fresh weight equivalent)" xr:uid="{00000000-0004-0000-0000-00001D000000}"/>
    <hyperlink ref="B34" location="Potatoes!A1" display="Potatoes - Per capita consumption, (fresh weight equivalent)" xr:uid="{00000000-0004-0000-0000-00001E000000}"/>
    <hyperlink ref="B35" location="Pumpkin!A1" display="Pumpkin - Per capita availability, (fresh weight equivalent)" xr:uid="{00000000-0004-0000-0000-00001F000000}"/>
    <hyperlink ref="B36" location="Radishes!A1" display="Radishes - Per capita consumption, (fresh weight equivalent)" xr:uid="{00000000-0004-0000-0000-000020000000}"/>
    <hyperlink ref="B37" location="Spinach!A1" display="Spinach - Per capita consumption, (fresh weight equivalent)" xr:uid="{00000000-0004-0000-0000-000021000000}"/>
    <hyperlink ref="B38" location="Squash!A1" display="Squash - Per capita consumption, (fresh weight equivalent)" xr:uid="{00000000-0004-0000-0000-000022000000}"/>
    <hyperlink ref="B39" location="Sweetpotatoes!A1" display="Sweet potatoes - Per capita consumption, (fresh weight equivalent)" xr:uid="{00000000-0004-0000-0000-000023000000}"/>
    <hyperlink ref="B40" location="Tomatoes!A1" display="Tomatoes - Per capita consumption, (fresh weight equivalent)" xr:uid="{00000000-0004-0000-0000-000024000000}"/>
    <hyperlink ref="B41" location="TurnipGreens!A1" display="Turnip greens - Per capita consumption, (fresh weight equivalent)" xr:uid="{00000000-0004-0000-0000-000025000000}"/>
    <hyperlink ref="B42" location="OtherProcVegetables!A1" display="Other vegetables for pocessing: Per capita availability (fresh weight equivalent)" xr:uid="{1A0AF71E-CAC7-4390-9DB6-04C85F8F8D3A}"/>
  </hyperlinks>
  <pageMargins left="0.75" right="0.75" top="1" bottom="1" header="0.5" footer="0.5"/>
  <pageSetup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CC60"/>
  <sheetViews>
    <sheetView workbookViewId="0">
      <pane ySplit="4" topLeftCell="A5" activePane="bottomLeft" state="frozen"/>
      <selection pane="bottomLeft" sqref="A1:E1"/>
    </sheetView>
  </sheetViews>
  <sheetFormatPr defaultColWidth="12.7109375" defaultRowHeight="12" customHeight="1" x14ac:dyDescent="0.2"/>
  <cols>
    <col min="1" max="1" width="12.7109375" style="13" customWidth="1"/>
    <col min="2" max="5" width="12.7109375" style="7" customWidth="1"/>
    <col min="6" max="10" width="12.7109375" style="15" customWidth="1"/>
    <col min="11" max="16384" width="12.7109375" style="8"/>
  </cols>
  <sheetData>
    <row r="1" spans="1:81" s="30" customFormat="1" ht="12" customHeight="1" thickBot="1" x14ac:dyDescent="0.25">
      <c r="A1" s="83" t="s">
        <v>56</v>
      </c>
      <c r="B1" s="83"/>
      <c r="C1" s="83"/>
      <c r="D1" s="83"/>
      <c r="E1" s="83"/>
      <c r="F1" s="31"/>
      <c r="G1" s="31"/>
      <c r="H1" s="31"/>
      <c r="I1" s="31"/>
      <c r="J1" s="31"/>
    </row>
    <row r="2" spans="1:81" ht="12" customHeight="1" thickTop="1" x14ac:dyDescent="0.2">
      <c r="A2" s="100" t="s">
        <v>3</v>
      </c>
      <c r="B2" s="98" t="s">
        <v>12</v>
      </c>
      <c r="C2" s="96" t="s">
        <v>0</v>
      </c>
      <c r="D2" s="23" t="s">
        <v>1</v>
      </c>
      <c r="E2" s="24"/>
    </row>
    <row r="3" spans="1:81" ht="12" customHeight="1" x14ac:dyDescent="0.2">
      <c r="A3" s="101"/>
      <c r="B3" s="99"/>
      <c r="C3" s="97"/>
      <c r="D3" s="9" t="s">
        <v>2</v>
      </c>
      <c r="E3" s="12" t="s">
        <v>5</v>
      </c>
    </row>
    <row r="4" spans="1:81" ht="12" customHeight="1" x14ac:dyDescent="0.2">
      <c r="A4" s="37"/>
      <c r="B4" s="84" t="s">
        <v>25</v>
      </c>
      <c r="C4" s="85"/>
      <c r="D4" s="85"/>
      <c r="E4" s="86"/>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SUM(C5,D5)</f>
        <v>1.4975599847843475</v>
      </c>
      <c r="C5" s="53">
        <v>0.53254784152312584</v>
      </c>
      <c r="D5" s="25">
        <f>SUM(E5:E5)</f>
        <v>0.96501214326122164</v>
      </c>
      <c r="E5" s="64">
        <v>0.96501214326122164</v>
      </c>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ref="B6:B45" si="0">SUM(C6,D6)</f>
        <v>1.6208906342548672</v>
      </c>
      <c r="C6" s="40">
        <v>0.72040489066314806</v>
      </c>
      <c r="D6" s="40">
        <f t="shared" ref="D6:D46" si="1">SUM(E6:E6)</f>
        <v>0.90048574359171918</v>
      </c>
      <c r="E6" s="40">
        <v>0.90048574359171918</v>
      </c>
    </row>
    <row r="7" spans="1:81" ht="12" customHeight="1" x14ac:dyDescent="0.2">
      <c r="A7" s="21">
        <v>1972</v>
      </c>
      <c r="B7" s="40">
        <f t="shared" si="0"/>
        <v>1.6297440637267981</v>
      </c>
      <c r="C7" s="40">
        <v>0.7022525441170866</v>
      </c>
      <c r="D7" s="40">
        <f t="shared" si="1"/>
        <v>0.92749151960971155</v>
      </c>
      <c r="E7" s="40">
        <v>0.92749151960971155</v>
      </c>
    </row>
    <row r="8" spans="1:81" ht="12" customHeight="1" x14ac:dyDescent="0.2">
      <c r="A8" s="21">
        <v>1973</v>
      </c>
      <c r="B8" s="40">
        <f t="shared" si="0"/>
        <v>1.7698161946873423</v>
      </c>
      <c r="C8" s="40">
        <v>0.75834438367412427</v>
      </c>
      <c r="D8" s="40">
        <f t="shared" si="1"/>
        <v>1.0114718110132181</v>
      </c>
      <c r="E8" s="40">
        <v>1.0114718110132181</v>
      </c>
    </row>
    <row r="9" spans="1:81" ht="12" customHeight="1" x14ac:dyDescent="0.2">
      <c r="A9" s="21">
        <v>1974</v>
      </c>
      <c r="B9" s="40">
        <f t="shared" si="0"/>
        <v>1.7849875616074518</v>
      </c>
      <c r="C9" s="40">
        <v>0.78651790473874694</v>
      </c>
      <c r="D9" s="40">
        <f t="shared" si="1"/>
        <v>0.99846965686870481</v>
      </c>
      <c r="E9" s="40">
        <v>0.99846965686870481</v>
      </c>
    </row>
    <row r="10" spans="1:81" s="16" customFormat="1" ht="12" customHeight="1" x14ac:dyDescent="0.2">
      <c r="A10" s="21">
        <v>1975</v>
      </c>
      <c r="B10" s="40">
        <f t="shared" si="0"/>
        <v>2.0043145532080398</v>
      </c>
      <c r="C10" s="40">
        <v>0.99040157797502459</v>
      </c>
      <c r="D10" s="40">
        <f t="shared" si="1"/>
        <v>1.0139129752330152</v>
      </c>
      <c r="E10" s="40">
        <v>1.0139129752330152</v>
      </c>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2.1973534386681042</v>
      </c>
      <c r="C11" s="53">
        <v>1.0768913247873049</v>
      </c>
      <c r="D11" s="25">
        <f t="shared" si="1"/>
        <v>1.1204621138807991</v>
      </c>
      <c r="E11" s="64">
        <v>1.1204621138807991</v>
      </c>
    </row>
    <row r="12" spans="1:81" ht="12" customHeight="1" x14ac:dyDescent="0.2">
      <c r="A12" s="19">
        <v>1977</v>
      </c>
      <c r="B12" s="25">
        <f t="shared" si="0"/>
        <v>2.3211626324129702</v>
      </c>
      <c r="C12" s="53">
        <v>1.2273030662144309</v>
      </c>
      <c r="D12" s="25">
        <f t="shared" si="1"/>
        <v>1.0938595661985391</v>
      </c>
      <c r="E12" s="64">
        <v>1.0938595661985391</v>
      </c>
    </row>
    <row r="13" spans="1:81" ht="12" customHeight="1" x14ac:dyDescent="0.2">
      <c r="A13" s="19">
        <v>1978</v>
      </c>
      <c r="B13" s="25">
        <f t="shared" si="0"/>
        <v>2.404669671066693</v>
      </c>
      <c r="C13" s="53">
        <v>0.98732169732911013</v>
      </c>
      <c r="D13" s="25">
        <f t="shared" si="1"/>
        <v>1.4173479737375831</v>
      </c>
      <c r="E13" s="64">
        <v>1.4173479737375831</v>
      </c>
    </row>
    <row r="14" spans="1:81" ht="12" customHeight="1" x14ac:dyDescent="0.2">
      <c r="A14" s="19">
        <v>1979</v>
      </c>
      <c r="B14" s="25">
        <f t="shared" si="0"/>
        <v>2.5923831514311617</v>
      </c>
      <c r="C14" s="53">
        <v>1.1996889649196862</v>
      </c>
      <c r="D14" s="25">
        <f t="shared" si="1"/>
        <v>1.3926941865114753</v>
      </c>
      <c r="E14" s="64">
        <v>1.3926941865114753</v>
      </c>
    </row>
    <row r="15" spans="1:81" s="16" customFormat="1" ht="12" customHeight="1" x14ac:dyDescent="0.2">
      <c r="A15" s="19">
        <v>1980</v>
      </c>
      <c r="B15" s="25">
        <f t="shared" si="0"/>
        <v>2.8563294117663327</v>
      </c>
      <c r="C15" s="53">
        <v>1.4009577299034803</v>
      </c>
      <c r="D15" s="25">
        <f t="shared" si="1"/>
        <v>1.4553716818628526</v>
      </c>
      <c r="E15" s="64">
        <v>1.4553716818628526</v>
      </c>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3.220572026548707</v>
      </c>
      <c r="C16" s="40">
        <v>1.6565179200403539</v>
      </c>
      <c r="D16" s="40">
        <f t="shared" si="1"/>
        <v>1.5640541065083533</v>
      </c>
      <c r="E16" s="40">
        <v>1.5640541065083533</v>
      </c>
    </row>
    <row r="17" spans="1:81" ht="12" customHeight="1" x14ac:dyDescent="0.2">
      <c r="A17" s="21">
        <v>1982</v>
      </c>
      <c r="B17" s="40">
        <f t="shared" si="0"/>
        <v>3.5035911543138321</v>
      </c>
      <c r="C17" s="40">
        <v>1.98706565369442</v>
      </c>
      <c r="D17" s="40">
        <f t="shared" si="1"/>
        <v>1.516525500619412</v>
      </c>
      <c r="E17" s="40">
        <v>1.516525500619412</v>
      </c>
    </row>
    <row r="18" spans="1:81" ht="12" customHeight="1" x14ac:dyDescent="0.2">
      <c r="A18" s="21">
        <v>1983</v>
      </c>
      <c r="B18" s="40">
        <f t="shared" si="0"/>
        <v>3.598848393607105</v>
      </c>
      <c r="C18" s="40">
        <v>2.0306862364333971</v>
      </c>
      <c r="D18" s="40">
        <f t="shared" si="1"/>
        <v>1.5681621571737079</v>
      </c>
      <c r="E18" s="40">
        <v>1.5681621571737079</v>
      </c>
    </row>
    <row r="19" spans="1:81" ht="12" customHeight="1" x14ac:dyDescent="0.2">
      <c r="A19" s="21">
        <v>1984</v>
      </c>
      <c r="B19" s="40">
        <f t="shared" si="0"/>
        <v>4.2009889106611435</v>
      </c>
      <c r="C19" s="40">
        <v>2.457739011965407</v>
      </c>
      <c r="D19" s="40">
        <f t="shared" si="1"/>
        <v>1.7432498986957365</v>
      </c>
      <c r="E19" s="40">
        <v>1.7432498986957365</v>
      </c>
    </row>
    <row r="20" spans="1:81" s="16" customFormat="1" ht="12" customHeight="1" x14ac:dyDescent="0.2">
      <c r="A20" s="21">
        <v>1985</v>
      </c>
      <c r="B20" s="40">
        <f t="shared" si="0"/>
        <v>4.539852580707354</v>
      </c>
      <c r="C20" s="40">
        <v>2.5787693004453462</v>
      </c>
      <c r="D20" s="40">
        <f t="shared" si="1"/>
        <v>1.9610832802620077</v>
      </c>
      <c r="E20" s="40">
        <v>1.9610832802620077</v>
      </c>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4.8314248717327581</v>
      </c>
      <c r="C21" s="53">
        <v>3.0466359998504058</v>
      </c>
      <c r="D21" s="25">
        <f t="shared" si="1"/>
        <v>1.7847888718823524</v>
      </c>
      <c r="E21" s="64">
        <v>1.7847888718823524</v>
      </c>
    </row>
    <row r="22" spans="1:81" ht="12" customHeight="1" x14ac:dyDescent="0.2">
      <c r="A22" s="19">
        <v>1987</v>
      </c>
      <c r="B22" s="25">
        <f t="shared" si="0"/>
        <v>5.303458756857383</v>
      </c>
      <c r="C22" s="53">
        <v>3.0875150327012735</v>
      </c>
      <c r="D22" s="25">
        <f t="shared" si="1"/>
        <v>2.2159437241561091</v>
      </c>
      <c r="E22" s="64">
        <v>2.2159437241561091</v>
      </c>
    </row>
    <row r="23" spans="1:81" ht="12" customHeight="1" x14ac:dyDescent="0.2">
      <c r="A23" s="19">
        <v>1988</v>
      </c>
      <c r="B23" s="25">
        <f t="shared" si="0"/>
        <v>6.1898857648936207</v>
      </c>
      <c r="C23" s="53">
        <v>3.7743377098289534</v>
      </c>
      <c r="D23" s="25">
        <f t="shared" si="1"/>
        <v>2.4155480550646677</v>
      </c>
      <c r="E23" s="64">
        <v>2.4155480550646677</v>
      </c>
    </row>
    <row r="24" spans="1:81" ht="12" customHeight="1" x14ac:dyDescent="0.2">
      <c r="A24" s="19">
        <v>1989</v>
      </c>
      <c r="B24" s="25">
        <f t="shared" si="0"/>
        <v>5.9729583693832833</v>
      </c>
      <c r="C24" s="53">
        <v>3.8043012064267292</v>
      </c>
      <c r="D24" s="25">
        <f t="shared" si="1"/>
        <v>2.1686571629565545</v>
      </c>
      <c r="E24" s="64">
        <v>2.1686571629565545</v>
      </c>
    </row>
    <row r="25" spans="1:81" s="16" customFormat="1" ht="12" customHeight="1" x14ac:dyDescent="0.2">
      <c r="A25" s="19">
        <v>1990</v>
      </c>
      <c r="B25" s="25">
        <f t="shared" si="0"/>
        <v>5.6007651559976326</v>
      </c>
      <c r="C25" s="53">
        <v>3.3680018949994399</v>
      </c>
      <c r="D25" s="25">
        <f t="shared" si="1"/>
        <v>2.2327632609981927</v>
      </c>
      <c r="E25" s="64">
        <v>2.2327632609981927</v>
      </c>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5.294919897354168</v>
      </c>
      <c r="C26" s="40">
        <v>3.0428097935643192</v>
      </c>
      <c r="D26" s="40">
        <f t="shared" si="1"/>
        <v>2.2521101037898483</v>
      </c>
      <c r="E26" s="40">
        <v>2.2521101037898483</v>
      </c>
    </row>
    <row r="27" spans="1:81" ht="12" customHeight="1" x14ac:dyDescent="0.2">
      <c r="A27" s="21">
        <v>1992</v>
      </c>
      <c r="B27" s="40">
        <f t="shared" si="0"/>
        <v>5.7986920151502162</v>
      </c>
      <c r="C27" s="40">
        <v>3.415728082399744</v>
      </c>
      <c r="D27" s="40">
        <f t="shared" si="1"/>
        <v>2.3829639327504726</v>
      </c>
      <c r="E27" s="40">
        <v>2.3829639327504726</v>
      </c>
    </row>
    <row r="28" spans="1:81" ht="12" customHeight="1" x14ac:dyDescent="0.2">
      <c r="A28" s="21">
        <v>1993</v>
      </c>
      <c r="B28" s="40">
        <f t="shared" si="0"/>
        <v>5.6043661165395484</v>
      </c>
      <c r="C28" s="40">
        <v>3.3329914929588287</v>
      </c>
      <c r="D28" s="40">
        <f t="shared" si="1"/>
        <v>2.2713746235807193</v>
      </c>
      <c r="E28" s="40">
        <v>2.2713746235807193</v>
      </c>
    </row>
    <row r="29" spans="1:81" ht="12" customHeight="1" x14ac:dyDescent="0.2">
      <c r="A29" s="21">
        <v>1994</v>
      </c>
      <c r="B29" s="40">
        <f t="shared" si="0"/>
        <v>6.7392851921529342</v>
      </c>
      <c r="C29" s="40">
        <v>4.4302944624121237</v>
      </c>
      <c r="D29" s="40">
        <f t="shared" si="1"/>
        <v>2.3089907297408105</v>
      </c>
      <c r="E29" s="40">
        <v>2.3089907297408105</v>
      </c>
    </row>
    <row r="30" spans="1:81" s="16" customFormat="1" ht="12" customHeight="1" x14ac:dyDescent="0.2">
      <c r="A30" s="21">
        <v>1995</v>
      </c>
      <c r="B30" s="40">
        <f t="shared" si="0"/>
        <v>6.856900349006029</v>
      </c>
      <c r="C30" s="40">
        <v>4.3070230532306404</v>
      </c>
      <c r="D30" s="40">
        <f t="shared" si="1"/>
        <v>2.5498772957753881</v>
      </c>
      <c r="E30" s="40">
        <v>2.5498772957753881</v>
      </c>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7.0349565082490635</v>
      </c>
      <c r="C31" s="53">
        <v>4.5160619245217255</v>
      </c>
      <c r="D31" s="25">
        <f t="shared" si="1"/>
        <v>2.518894583727338</v>
      </c>
      <c r="E31" s="64">
        <v>2.518894583727338</v>
      </c>
    </row>
    <row r="32" spans="1:81" ht="12" customHeight="1" x14ac:dyDescent="0.2">
      <c r="A32" s="19">
        <v>1997</v>
      </c>
      <c r="B32" s="25">
        <f t="shared" si="0"/>
        <v>7.2487319195198463</v>
      </c>
      <c r="C32" s="53">
        <v>4.9652750337105012</v>
      </c>
      <c r="D32" s="25">
        <f t="shared" si="1"/>
        <v>2.2834568858093451</v>
      </c>
      <c r="E32" s="64">
        <v>2.2834568858093451</v>
      </c>
    </row>
    <row r="33" spans="1:81" ht="12" customHeight="1" x14ac:dyDescent="0.2">
      <c r="A33" s="19">
        <v>1998</v>
      </c>
      <c r="B33" s="25">
        <f t="shared" si="0"/>
        <v>7.1241325679879761</v>
      </c>
      <c r="C33" s="53">
        <v>5.0449792115604009</v>
      </c>
      <c r="D33" s="25">
        <f t="shared" si="1"/>
        <v>2.0791533564275757</v>
      </c>
      <c r="E33" s="64">
        <v>2.0791533564275757</v>
      </c>
    </row>
    <row r="34" spans="1:81" ht="12" customHeight="1" x14ac:dyDescent="0.2">
      <c r="A34" s="19">
        <v>1999</v>
      </c>
      <c r="B34" s="25">
        <f t="shared" si="0"/>
        <v>8.270286247551871</v>
      </c>
      <c r="C34" s="53">
        <v>6.1592557976333255</v>
      </c>
      <c r="D34" s="25">
        <f t="shared" si="1"/>
        <v>2.1110304499185455</v>
      </c>
      <c r="E34" s="64">
        <v>2.1110304499185455</v>
      </c>
    </row>
    <row r="35" spans="1:81" s="16" customFormat="1" ht="12" customHeight="1" x14ac:dyDescent="0.2">
      <c r="A35" s="19">
        <v>2000</v>
      </c>
      <c r="B35" s="25">
        <f t="shared" si="0"/>
        <v>8.1418195043646069</v>
      </c>
      <c r="C35" s="53">
        <v>5.8884478752412477</v>
      </c>
      <c r="D35" s="25">
        <f t="shared" si="1"/>
        <v>2.2533716291233596</v>
      </c>
      <c r="E35" s="64">
        <v>2.2533716291233596</v>
      </c>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7.436624717741573</v>
      </c>
      <c r="C36" s="40">
        <v>5.39869385492507</v>
      </c>
      <c r="D36" s="40">
        <f t="shared" si="1"/>
        <v>2.0379308628165034</v>
      </c>
      <c r="E36" s="40">
        <v>2.0379308628165034</v>
      </c>
    </row>
    <row r="37" spans="1:81" ht="12" customHeight="1" x14ac:dyDescent="0.2">
      <c r="A37" s="21">
        <v>2002</v>
      </c>
      <c r="B37" s="40">
        <f t="shared" si="0"/>
        <v>7.4487126525249572</v>
      </c>
      <c r="C37" s="40">
        <v>5.3513382375993448</v>
      </c>
      <c r="D37" s="40">
        <f t="shared" si="1"/>
        <v>2.0973744149256119</v>
      </c>
      <c r="E37" s="40">
        <v>2.0973744149256119</v>
      </c>
    </row>
    <row r="38" spans="1:81" ht="12" customHeight="1" x14ac:dyDescent="0.2">
      <c r="A38" s="21">
        <v>2003</v>
      </c>
      <c r="B38" s="40">
        <f t="shared" si="0"/>
        <v>7.9397166743563119</v>
      </c>
      <c r="C38" s="40">
        <v>5.3472684241119701</v>
      </c>
      <c r="D38" s="40">
        <f t="shared" si="1"/>
        <v>2.5924482502443418</v>
      </c>
      <c r="E38" s="40">
        <v>2.5924482502443418</v>
      </c>
    </row>
    <row r="39" spans="1:81" ht="12" customHeight="1" x14ac:dyDescent="0.2">
      <c r="A39" s="21">
        <v>2004</v>
      </c>
      <c r="B39" s="40">
        <f t="shared" si="0"/>
        <v>7.9805330365715204</v>
      </c>
      <c r="C39" s="40">
        <v>5.3137156388798816</v>
      </c>
      <c r="D39" s="40">
        <f t="shared" si="1"/>
        <v>2.6668173976916392</v>
      </c>
      <c r="E39" s="40">
        <v>2.6668173976916392</v>
      </c>
    </row>
    <row r="40" spans="1:81" ht="12" customHeight="1" x14ac:dyDescent="0.2">
      <c r="A40" s="21">
        <v>2005</v>
      </c>
      <c r="B40" s="40">
        <f t="shared" si="0"/>
        <v>8.0520330101384587</v>
      </c>
      <c r="C40" s="40">
        <v>5.3416230037524768</v>
      </c>
      <c r="D40" s="40">
        <f t="shared" si="1"/>
        <v>2.7104100063859828</v>
      </c>
      <c r="E40" s="40">
        <v>2.7104100063859828</v>
      </c>
    </row>
    <row r="41" spans="1:81" ht="12" customHeight="1" x14ac:dyDescent="0.2">
      <c r="A41" s="19">
        <v>2006</v>
      </c>
      <c r="B41" s="25">
        <f t="shared" si="0"/>
        <v>8.0141549204909452</v>
      </c>
      <c r="C41" s="53">
        <v>5.761133951017543</v>
      </c>
      <c r="D41" s="25">
        <f t="shared" si="1"/>
        <v>2.2530209694734031</v>
      </c>
      <c r="E41" s="64">
        <v>2.2530209694734031</v>
      </c>
    </row>
    <row r="42" spans="1:81" ht="12" customHeight="1" x14ac:dyDescent="0.2">
      <c r="A42" s="19">
        <v>2007</v>
      </c>
      <c r="B42" s="25">
        <f t="shared" si="0"/>
        <v>8.3122359567276742</v>
      </c>
      <c r="C42" s="53">
        <v>5.636014653412591</v>
      </c>
      <c r="D42" s="25">
        <f t="shared" si="1"/>
        <v>2.6762213033150828</v>
      </c>
      <c r="E42" s="64">
        <v>2.6762213033150828</v>
      </c>
    </row>
    <row r="43" spans="1:81" ht="12" customHeight="1" x14ac:dyDescent="0.2">
      <c r="A43" s="19">
        <v>2008</v>
      </c>
      <c r="B43" s="25">
        <f t="shared" si="0"/>
        <v>8.7307868805411619</v>
      </c>
      <c r="C43" s="53">
        <v>6.0348707897496672</v>
      </c>
      <c r="D43" s="25">
        <f t="shared" si="1"/>
        <v>2.6959160907914952</v>
      </c>
      <c r="E43" s="64">
        <v>2.6959160907914952</v>
      </c>
    </row>
    <row r="44" spans="1:81" ht="12" customHeight="1" x14ac:dyDescent="0.2">
      <c r="A44" s="19">
        <v>2009</v>
      </c>
      <c r="B44" s="25">
        <f t="shared" si="0"/>
        <v>8.7077884302261701</v>
      </c>
      <c r="C44" s="53">
        <v>6.20726925617336</v>
      </c>
      <c r="D44" s="25">
        <f t="shared" si="1"/>
        <v>2.5005191740528105</v>
      </c>
      <c r="E44" s="64">
        <v>2.5005191740528105</v>
      </c>
    </row>
    <row r="45" spans="1:81" ht="12" customHeight="1" x14ac:dyDescent="0.2">
      <c r="A45" s="19">
        <v>2010</v>
      </c>
      <c r="B45" s="25">
        <f t="shared" si="0"/>
        <v>8.4044152756453734</v>
      </c>
      <c r="C45" s="53">
        <v>5.9538703016606966</v>
      </c>
      <c r="D45" s="25">
        <f t="shared" si="1"/>
        <v>2.4505449739846776</v>
      </c>
      <c r="E45" s="64">
        <v>2.4505449739846776</v>
      </c>
    </row>
    <row r="46" spans="1:81" ht="12" customHeight="1" x14ac:dyDescent="0.2">
      <c r="A46" s="38">
        <v>2011</v>
      </c>
      <c r="B46" s="40">
        <f t="shared" ref="B46:B52" si="2">SUM(C46,D46)</f>
        <v>8.5978788920570697</v>
      </c>
      <c r="C46" s="40">
        <v>5.9432542869493892</v>
      </c>
      <c r="D46" s="40">
        <f t="shared" si="1"/>
        <v>2.6546246051076801</v>
      </c>
      <c r="E46" s="40">
        <v>2.6546246051076801</v>
      </c>
    </row>
    <row r="47" spans="1:81" ht="12" customHeight="1" x14ac:dyDescent="0.2">
      <c r="A47" s="41">
        <v>2012</v>
      </c>
      <c r="B47" s="40">
        <f t="shared" si="2"/>
        <v>8.8661210836105937</v>
      </c>
      <c r="C47" s="40">
        <v>6.3053524106775534</v>
      </c>
      <c r="D47" s="40">
        <f t="shared" ref="D47:D52" si="3">SUM(E47:E47)</f>
        <v>2.5607686729330408</v>
      </c>
      <c r="E47" s="40">
        <v>2.5607686729330408</v>
      </c>
    </row>
    <row r="48" spans="1:81" ht="12" customHeight="1" x14ac:dyDescent="0.2">
      <c r="A48" s="41">
        <v>2013</v>
      </c>
      <c r="B48" s="40">
        <f t="shared" si="2"/>
        <v>9.4131988172113914</v>
      </c>
      <c r="C48" s="40">
        <v>6.9303936140138971</v>
      </c>
      <c r="D48" s="40">
        <f t="shared" si="3"/>
        <v>2.4828052031974952</v>
      </c>
      <c r="E48" s="40">
        <v>2.4828052031974952</v>
      </c>
    </row>
    <row r="49" spans="1:81" ht="12" customHeight="1" x14ac:dyDescent="0.2">
      <c r="A49" s="41">
        <v>2014</v>
      </c>
      <c r="B49" s="40">
        <f t="shared" si="2"/>
        <v>9.2344020967561669</v>
      </c>
      <c r="C49" s="40">
        <v>6.6497285281697174</v>
      </c>
      <c r="D49" s="40">
        <f t="shared" si="3"/>
        <v>2.584673568586449</v>
      </c>
      <c r="E49" s="40">
        <v>2.584673568586449</v>
      </c>
    </row>
    <row r="50" spans="1:81" ht="12" customHeight="1" x14ac:dyDescent="0.2">
      <c r="A50" s="44">
        <v>2015</v>
      </c>
      <c r="B50" s="52">
        <f t="shared" si="2"/>
        <v>9.9976747713631848</v>
      </c>
      <c r="C50" s="40">
        <v>7.4102234911031442</v>
      </c>
      <c r="D50" s="40">
        <f t="shared" si="3"/>
        <v>2.5874512802600407</v>
      </c>
      <c r="E50" s="40">
        <v>2.5874512802600407</v>
      </c>
    </row>
    <row r="51" spans="1:81" ht="12" customHeight="1" x14ac:dyDescent="0.2">
      <c r="A51" s="49">
        <v>2016</v>
      </c>
      <c r="B51" s="53">
        <f t="shared" si="2"/>
        <v>10.089885710513457</v>
      </c>
      <c r="C51" s="53">
        <v>7.4536788948646411</v>
      </c>
      <c r="D51" s="53">
        <f t="shared" si="3"/>
        <v>2.6362068156488156</v>
      </c>
      <c r="E51" s="64">
        <v>2.6362068156488156</v>
      </c>
    </row>
    <row r="52" spans="1:81" ht="12" customHeight="1" x14ac:dyDescent="0.2">
      <c r="A52" s="49">
        <v>2017</v>
      </c>
      <c r="B52" s="53">
        <f t="shared" si="2"/>
        <v>9.4830622679583172</v>
      </c>
      <c r="C52" s="53">
        <v>7.1171773455016201</v>
      </c>
      <c r="D52" s="53">
        <f t="shared" si="3"/>
        <v>2.3658849224566962</v>
      </c>
      <c r="E52" s="64">
        <v>2.3658849224566962</v>
      </c>
    </row>
    <row r="53" spans="1:81" ht="12" customHeight="1" x14ac:dyDescent="0.2">
      <c r="A53" s="59">
        <v>2018</v>
      </c>
      <c r="B53" s="64">
        <f>SUM(C53,D53)</f>
        <v>8.4433456800123459</v>
      </c>
      <c r="C53" s="53">
        <v>5.9419776843472007</v>
      </c>
      <c r="D53" s="64">
        <f>SUM(E53:E53)</f>
        <v>2.5013679956651456</v>
      </c>
      <c r="E53" s="64">
        <v>2.5013679956651456</v>
      </c>
    </row>
    <row r="54" spans="1:81" ht="12" customHeight="1" x14ac:dyDescent="0.2">
      <c r="A54" s="59">
        <v>2019</v>
      </c>
      <c r="B54" s="64">
        <f>SUM(C54,D54)</f>
        <v>8.5511906737224059</v>
      </c>
      <c r="C54" s="53">
        <v>5.9145873604873254</v>
      </c>
      <c r="D54" s="64">
        <f>SUM(E54:E54)</f>
        <v>2.6366033132350815</v>
      </c>
      <c r="E54" s="64">
        <v>2.6366033132350815</v>
      </c>
    </row>
    <row r="55" spans="1:81" ht="12" customHeight="1" thickBot="1" x14ac:dyDescent="0.25">
      <c r="A55" s="50">
        <v>2020</v>
      </c>
      <c r="B55" s="54">
        <f>SUM(C55,D55)</f>
        <v>8.4970303246428394</v>
      </c>
      <c r="C55" s="63">
        <v>5.8604486258671624</v>
      </c>
      <c r="D55" s="54">
        <f>SUM(E55:E55)</f>
        <v>2.6365816987756778</v>
      </c>
      <c r="E55" s="54">
        <v>2.6365816987756778</v>
      </c>
    </row>
    <row r="56" spans="1:81" ht="12" customHeight="1" thickTop="1" x14ac:dyDescent="0.2">
      <c r="A56" s="134" t="s">
        <v>73</v>
      </c>
      <c r="B56" s="135"/>
      <c r="C56" s="135"/>
      <c r="D56" s="135"/>
      <c r="E56" s="136"/>
    </row>
    <row r="57" spans="1:81" ht="12" customHeight="1" x14ac:dyDescent="0.2">
      <c r="A57" s="72"/>
      <c r="B57" s="73"/>
      <c r="C57" s="73"/>
      <c r="D57" s="73"/>
      <c r="E57" s="48"/>
    </row>
    <row r="58" spans="1:81" ht="12" customHeight="1" x14ac:dyDescent="0.2">
      <c r="A58" s="104" t="s">
        <v>77</v>
      </c>
      <c r="B58" s="105"/>
      <c r="C58" s="105"/>
      <c r="D58" s="105"/>
      <c r="E58" s="106"/>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104"/>
      <c r="B59" s="105"/>
      <c r="C59" s="105"/>
      <c r="D59" s="105"/>
      <c r="E59" s="106"/>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row>
    <row r="60" spans="1:81" ht="12" customHeight="1" x14ac:dyDescent="0.2">
      <c r="A60" s="107"/>
      <c r="B60" s="108"/>
      <c r="C60" s="108"/>
      <c r="D60" s="108"/>
      <c r="E60" s="109"/>
    </row>
  </sheetData>
  <mergeCells count="7">
    <mergeCell ref="A1:E1"/>
    <mergeCell ref="A58:E60"/>
    <mergeCell ref="B4:E4"/>
    <mergeCell ref="C2:C3"/>
    <mergeCell ref="B2:B3"/>
    <mergeCell ref="A2:A3"/>
    <mergeCell ref="A56:E56"/>
  </mergeCells>
  <phoneticPr fontId="4" type="noConversion"/>
  <printOptions horizontalCentered="1"/>
  <pageMargins left="0.5" right="0.5" top="0.5" bottom="0.5"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CC62"/>
  <sheetViews>
    <sheetView workbookViewId="0">
      <pane ySplit="4" topLeftCell="A5" activePane="bottomLeft" state="frozen"/>
      <selection pane="bottomLeft" sqref="A1:D1"/>
    </sheetView>
  </sheetViews>
  <sheetFormatPr defaultColWidth="12.7109375" defaultRowHeight="12" customHeight="1" x14ac:dyDescent="0.2"/>
  <cols>
    <col min="1" max="1" width="12.7109375" style="13" customWidth="1"/>
    <col min="2" max="4" width="12.7109375" style="7" customWidth="1"/>
    <col min="5" max="10" width="12.7109375" style="15" customWidth="1"/>
    <col min="11" max="16384" width="12.7109375" style="8"/>
  </cols>
  <sheetData>
    <row r="1" spans="1:81" s="30" customFormat="1" ht="12" customHeight="1" thickBot="1" x14ac:dyDescent="0.25">
      <c r="A1" s="83" t="s">
        <v>55</v>
      </c>
      <c r="B1" s="83"/>
      <c r="C1" s="83"/>
      <c r="D1" s="83"/>
      <c r="E1" s="66"/>
      <c r="F1" s="31"/>
      <c r="G1" s="31"/>
      <c r="H1" s="31"/>
      <c r="I1" s="31"/>
      <c r="J1" s="31"/>
    </row>
    <row r="2" spans="1:81" ht="12" customHeight="1" thickTop="1" x14ac:dyDescent="0.2">
      <c r="A2" s="100" t="s">
        <v>3</v>
      </c>
      <c r="B2" s="98" t="s">
        <v>2</v>
      </c>
      <c r="C2" s="98" t="s">
        <v>15</v>
      </c>
      <c r="D2" s="102" t="s">
        <v>1</v>
      </c>
    </row>
    <row r="3" spans="1:81" ht="12" customHeight="1" x14ac:dyDescent="0.2">
      <c r="A3" s="101"/>
      <c r="B3" s="99"/>
      <c r="C3" s="99"/>
      <c r="D3" s="103"/>
    </row>
    <row r="4" spans="1:81" ht="12" customHeight="1" x14ac:dyDescent="0.2">
      <c r="A4" s="37"/>
      <c r="B4" s="84" t="s">
        <v>20</v>
      </c>
      <c r="C4" s="85"/>
      <c r="D4" s="86"/>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SUM(C5:D5)</f>
        <v>0.31725971948578902</v>
      </c>
      <c r="C5" s="64">
        <v>0.31725971948578902</v>
      </c>
      <c r="D5" s="20" t="s">
        <v>6</v>
      </c>
      <c r="E5" s="15"/>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ref="B6:B35" si="0">SUM(C6:D6)</f>
        <v>0.29995704537684009</v>
      </c>
      <c r="C6" s="40">
        <v>0.29995704537684009</v>
      </c>
      <c r="D6" s="22" t="s">
        <v>6</v>
      </c>
    </row>
    <row r="7" spans="1:81" ht="12" customHeight="1" x14ac:dyDescent="0.2">
      <c r="A7" s="21">
        <v>1972</v>
      </c>
      <c r="B7" s="40">
        <f t="shared" si="0"/>
        <v>0.27904786179822388</v>
      </c>
      <c r="C7" s="40">
        <v>0.27904786179822388</v>
      </c>
      <c r="D7" s="22" t="s">
        <v>6</v>
      </c>
    </row>
    <row r="8" spans="1:81" ht="12" customHeight="1" x14ac:dyDescent="0.2">
      <c r="A8" s="21">
        <v>1973</v>
      </c>
      <c r="B8" s="40">
        <f t="shared" si="0"/>
        <v>0.26756768235421802</v>
      </c>
      <c r="C8" s="40">
        <v>0.26756768235421802</v>
      </c>
      <c r="D8" s="22" t="s">
        <v>6</v>
      </c>
    </row>
    <row r="9" spans="1:81" ht="12" customHeight="1" x14ac:dyDescent="0.2">
      <c r="A9" s="21">
        <v>1974</v>
      </c>
      <c r="B9" s="40">
        <f t="shared" si="0"/>
        <v>0.33340503334050331</v>
      </c>
      <c r="C9" s="40">
        <v>0.33340503334050331</v>
      </c>
      <c r="D9" s="22" t="s">
        <v>6</v>
      </c>
    </row>
    <row r="10" spans="1:81" s="16" customFormat="1" ht="12" customHeight="1" x14ac:dyDescent="0.2">
      <c r="A10" s="21">
        <v>1975</v>
      </c>
      <c r="B10" s="40">
        <f t="shared" si="0"/>
        <v>0.30883490065887853</v>
      </c>
      <c r="C10" s="40">
        <v>0.30883490065887853</v>
      </c>
      <c r="D10" s="22" t="s">
        <v>6</v>
      </c>
      <c r="E10" s="15"/>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0.34627468067053457</v>
      </c>
      <c r="C11" s="64">
        <v>0.34627468067053457</v>
      </c>
      <c r="D11" s="20" t="s">
        <v>6</v>
      </c>
    </row>
    <row r="12" spans="1:81" ht="12" customHeight="1" x14ac:dyDescent="0.2">
      <c r="A12" s="19">
        <v>1977</v>
      </c>
      <c r="B12" s="25">
        <f t="shared" si="0"/>
        <v>0.34871208096658635</v>
      </c>
      <c r="C12" s="64">
        <v>0.34871208096658635</v>
      </c>
      <c r="D12" s="20" t="s">
        <v>6</v>
      </c>
    </row>
    <row r="13" spans="1:81" ht="12" customHeight="1" x14ac:dyDescent="0.2">
      <c r="A13" s="19">
        <v>1978</v>
      </c>
      <c r="B13" s="25">
        <f t="shared" si="0"/>
        <v>0.3526742592717389</v>
      </c>
      <c r="C13" s="64">
        <v>0.3526742592717389</v>
      </c>
      <c r="D13" s="20" t="s">
        <v>6</v>
      </c>
    </row>
    <row r="14" spans="1:81" ht="12" customHeight="1" x14ac:dyDescent="0.2">
      <c r="A14" s="19">
        <v>1979</v>
      </c>
      <c r="B14" s="25">
        <f t="shared" si="0"/>
        <v>0.36835440225722604</v>
      </c>
      <c r="C14" s="64">
        <v>0.36835440225722604</v>
      </c>
      <c r="D14" s="20" t="s">
        <v>6</v>
      </c>
    </row>
    <row r="15" spans="1:81" s="16" customFormat="1" ht="12" customHeight="1" x14ac:dyDescent="0.2">
      <c r="A15" s="19">
        <v>1980</v>
      </c>
      <c r="B15" s="25">
        <f t="shared" si="0"/>
        <v>0.28543073693825044</v>
      </c>
      <c r="C15" s="64">
        <v>0.28543073693825044</v>
      </c>
      <c r="D15" s="20" t="s">
        <v>6</v>
      </c>
      <c r="E15" s="15"/>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0.36353200038266514</v>
      </c>
      <c r="C16" s="40">
        <v>0.36353200038266514</v>
      </c>
      <c r="D16" s="22" t="s">
        <v>6</v>
      </c>
    </row>
    <row r="17" spans="1:81" ht="12" customHeight="1" x14ac:dyDescent="0.2">
      <c r="A17" s="21">
        <v>1982</v>
      </c>
      <c r="B17" s="40">
        <f t="shared" si="0"/>
        <v>0.31956862542422509</v>
      </c>
      <c r="C17" s="40">
        <v>0.31956862542422509</v>
      </c>
      <c r="D17" s="22" t="s">
        <v>6</v>
      </c>
    </row>
    <row r="18" spans="1:81" ht="12" customHeight="1" x14ac:dyDescent="0.2">
      <c r="A18" s="21">
        <v>1983</v>
      </c>
      <c r="B18" s="40">
        <f t="shared" si="0"/>
        <v>0.29363185905670763</v>
      </c>
      <c r="C18" s="40">
        <v>0.29363185905670763</v>
      </c>
      <c r="D18" s="22" t="s">
        <v>6</v>
      </c>
    </row>
    <row r="19" spans="1:81" ht="12" customHeight="1" x14ac:dyDescent="0.2">
      <c r="A19" s="21">
        <v>1984</v>
      </c>
      <c r="B19" s="40">
        <f t="shared" si="0"/>
        <v>0.30675106199333191</v>
      </c>
      <c r="C19" s="40">
        <v>0.30675106199333191</v>
      </c>
      <c r="D19" s="22" t="s">
        <v>6</v>
      </c>
    </row>
    <row r="20" spans="1:81" s="16" customFormat="1" ht="12" customHeight="1" x14ac:dyDescent="0.2">
      <c r="A20" s="21">
        <v>1985</v>
      </c>
      <c r="B20" s="40">
        <f t="shared" si="0"/>
        <v>0.32876804240436786</v>
      </c>
      <c r="C20" s="40">
        <v>0.32876804240436786</v>
      </c>
      <c r="D20" s="22" t="s">
        <v>6</v>
      </c>
      <c r="E20" s="15"/>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0.3266140593639752</v>
      </c>
      <c r="C21" s="64">
        <v>0.3266140593639752</v>
      </c>
      <c r="D21" s="20" t="s">
        <v>6</v>
      </c>
    </row>
    <row r="22" spans="1:81" ht="12" customHeight="1" x14ac:dyDescent="0.2">
      <c r="A22" s="19">
        <v>1987</v>
      </c>
      <c r="B22" s="25">
        <f t="shared" si="0"/>
        <v>0.25864483286931028</v>
      </c>
      <c r="C22" s="64">
        <v>0.25864483286931028</v>
      </c>
      <c r="D22" s="20" t="s">
        <v>6</v>
      </c>
    </row>
    <row r="23" spans="1:81" ht="12" customHeight="1" x14ac:dyDescent="0.2">
      <c r="A23" s="19">
        <v>1988</v>
      </c>
      <c r="B23" s="25">
        <f t="shared" si="0"/>
        <v>0.2558964333669359</v>
      </c>
      <c r="C23" s="64">
        <v>0.2558964333669359</v>
      </c>
      <c r="D23" s="20" t="s">
        <v>6</v>
      </c>
    </row>
    <row r="24" spans="1:81" ht="12" customHeight="1" x14ac:dyDescent="0.2">
      <c r="A24" s="19">
        <v>1989</v>
      </c>
      <c r="B24" s="25">
        <f t="shared" si="0"/>
        <v>0.33678065189090411</v>
      </c>
      <c r="C24" s="64">
        <v>0.33678065189090411</v>
      </c>
      <c r="D24" s="20" t="s">
        <v>6</v>
      </c>
    </row>
    <row r="25" spans="1:81" s="16" customFormat="1" ht="12" customHeight="1" x14ac:dyDescent="0.2">
      <c r="A25" s="19">
        <v>1990</v>
      </c>
      <c r="B25" s="25">
        <f t="shared" si="0"/>
        <v>0.31703260678361816</v>
      </c>
      <c r="C25" s="64">
        <v>0.31703260678361816</v>
      </c>
      <c r="D25" s="20" t="s">
        <v>6</v>
      </c>
      <c r="E25" s="15"/>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0.29902206372562551</v>
      </c>
      <c r="C26" s="40">
        <v>0.29902206372562551</v>
      </c>
      <c r="D26" s="22" t="s">
        <v>6</v>
      </c>
    </row>
    <row r="27" spans="1:81" ht="12" customHeight="1" x14ac:dyDescent="0.2">
      <c r="A27" s="21">
        <v>1992</v>
      </c>
      <c r="B27" s="40">
        <f t="shared" si="0"/>
        <v>0.2822175683355781</v>
      </c>
      <c r="C27" s="40">
        <v>0.2822175683355781</v>
      </c>
      <c r="D27" s="22" t="s">
        <v>6</v>
      </c>
    </row>
    <row r="28" spans="1:81" ht="12" customHeight="1" x14ac:dyDescent="0.2">
      <c r="A28" s="21">
        <v>1993</v>
      </c>
      <c r="B28" s="40">
        <f t="shared" si="0"/>
        <v>0.34773587443084669</v>
      </c>
      <c r="C28" s="40">
        <v>0.34773587443084669</v>
      </c>
      <c r="D28" s="22" t="s">
        <v>6</v>
      </c>
    </row>
    <row r="29" spans="1:81" ht="12" customHeight="1" x14ac:dyDescent="0.2">
      <c r="A29" s="21">
        <v>1994</v>
      </c>
      <c r="B29" s="40">
        <f t="shared" si="0"/>
        <v>0.32379781047389117</v>
      </c>
      <c r="C29" s="40">
        <v>0.32379781047389117</v>
      </c>
      <c r="D29" s="22" t="s">
        <v>6</v>
      </c>
    </row>
    <row r="30" spans="1:81" s="16" customFormat="1" ht="12" customHeight="1" x14ac:dyDescent="0.2">
      <c r="A30" s="21">
        <v>1995</v>
      </c>
      <c r="B30" s="40">
        <f t="shared" si="0"/>
        <v>0.33501277400330887</v>
      </c>
      <c r="C30" s="40">
        <v>0.33501277400330887</v>
      </c>
      <c r="D30" s="22" t="s">
        <v>6</v>
      </c>
      <c r="E30" s="15"/>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0.33040750258652346</v>
      </c>
      <c r="C31" s="64">
        <v>0.33040750258652346</v>
      </c>
      <c r="D31" s="20" t="s">
        <v>6</v>
      </c>
    </row>
    <row r="32" spans="1:81" ht="12" customHeight="1" x14ac:dyDescent="0.2">
      <c r="A32" s="19">
        <v>1997</v>
      </c>
      <c r="B32" s="25">
        <f t="shared" si="0"/>
        <v>0.24769889195051895</v>
      </c>
      <c r="C32" s="64">
        <v>0.24769889195051895</v>
      </c>
      <c r="D32" s="20" t="s">
        <v>6</v>
      </c>
    </row>
    <row r="33" spans="1:81" ht="12" customHeight="1" x14ac:dyDescent="0.2">
      <c r="A33" s="19">
        <v>1998</v>
      </c>
      <c r="B33" s="25">
        <f t="shared" si="0"/>
        <v>0.2814044872607428</v>
      </c>
      <c r="C33" s="64">
        <v>0.2814044872607428</v>
      </c>
      <c r="D33" s="20" t="s">
        <v>6</v>
      </c>
    </row>
    <row r="34" spans="1:81" ht="12" customHeight="1" x14ac:dyDescent="0.2">
      <c r="A34" s="19">
        <v>1999</v>
      </c>
      <c r="B34" s="25">
        <f t="shared" si="0"/>
        <v>0.25779194042141818</v>
      </c>
      <c r="C34" s="64">
        <v>0.25779194042141818</v>
      </c>
      <c r="D34" s="20" t="s">
        <v>6</v>
      </c>
    </row>
    <row r="35" spans="1:81" s="16" customFormat="1" ht="12" customHeight="1" x14ac:dyDescent="0.2">
      <c r="A35" s="19">
        <v>2000</v>
      </c>
      <c r="B35" s="25">
        <f t="shared" si="0"/>
        <v>0.28310628657258702</v>
      </c>
      <c r="C35" s="64">
        <v>0.28310628657258702</v>
      </c>
      <c r="D35" s="20" t="s">
        <v>6</v>
      </c>
      <c r="E35" s="15"/>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ref="B36:B41" si="1">SUM(C36:D36)</f>
        <v>0.2298523337918035</v>
      </c>
      <c r="C36" s="40">
        <v>0.2298523337918035</v>
      </c>
      <c r="D36" s="22" t="s">
        <v>6</v>
      </c>
    </row>
    <row r="37" spans="1:81" ht="12" customHeight="1" x14ac:dyDescent="0.2">
      <c r="A37" s="21">
        <v>2002</v>
      </c>
      <c r="B37" s="40">
        <f t="shared" si="1"/>
        <v>0.20080839194261579</v>
      </c>
      <c r="C37" s="40">
        <v>0.20080839194261579</v>
      </c>
      <c r="D37" s="22" t="s">
        <v>6</v>
      </c>
    </row>
    <row r="38" spans="1:81" ht="12" customHeight="1" x14ac:dyDescent="0.2">
      <c r="A38" s="21">
        <v>2003</v>
      </c>
      <c r="B38" s="40">
        <f t="shared" si="1"/>
        <v>0.23743906002852608</v>
      </c>
      <c r="C38" s="40">
        <v>0.23743906002852608</v>
      </c>
      <c r="D38" s="22" t="s">
        <v>6</v>
      </c>
    </row>
    <row r="39" spans="1:81" ht="12" customHeight="1" x14ac:dyDescent="0.2">
      <c r="A39" s="21">
        <v>2004</v>
      </c>
      <c r="B39" s="40">
        <f t="shared" si="1"/>
        <v>0.24517408322785025</v>
      </c>
      <c r="C39" s="40">
        <v>0.24517408322785025</v>
      </c>
      <c r="D39" s="22" t="s">
        <v>6</v>
      </c>
    </row>
    <row r="40" spans="1:81" ht="12" customHeight="1" x14ac:dyDescent="0.2">
      <c r="A40" s="21">
        <v>2005</v>
      </c>
      <c r="B40" s="40">
        <f t="shared" si="1"/>
        <v>0.28764681578733559</v>
      </c>
      <c r="C40" s="40">
        <v>0.28764681578733559</v>
      </c>
      <c r="D40" s="22" t="s">
        <v>6</v>
      </c>
    </row>
    <row r="41" spans="1:81" ht="12" customHeight="1" x14ac:dyDescent="0.2">
      <c r="A41" s="19">
        <v>2006</v>
      </c>
      <c r="B41" s="25">
        <f t="shared" si="1"/>
        <v>0.28227196268777327</v>
      </c>
      <c r="C41" s="64">
        <v>0.28227196268777327</v>
      </c>
      <c r="D41" s="20" t="s">
        <v>6</v>
      </c>
    </row>
    <row r="42" spans="1:81" ht="12" customHeight="1" x14ac:dyDescent="0.2">
      <c r="A42" s="19">
        <v>2007</v>
      </c>
      <c r="B42" s="25">
        <f t="shared" ref="B42:B47" si="2">SUM(C42:D42)</f>
        <v>0.30096193041198205</v>
      </c>
      <c r="C42" s="64">
        <v>0.30096193041198205</v>
      </c>
      <c r="D42" s="20" t="s">
        <v>6</v>
      </c>
    </row>
    <row r="43" spans="1:81" ht="12" customHeight="1" x14ac:dyDescent="0.2">
      <c r="A43" s="19">
        <v>2008</v>
      </c>
      <c r="B43" s="25">
        <f t="shared" si="2"/>
        <v>0.32334531450741205</v>
      </c>
      <c r="C43" s="64">
        <v>0.32334531450741205</v>
      </c>
      <c r="D43" s="20" t="s">
        <v>6</v>
      </c>
    </row>
    <row r="44" spans="1:81" ht="12" customHeight="1" x14ac:dyDescent="0.2">
      <c r="A44" s="19">
        <v>2009</v>
      </c>
      <c r="B44" s="25">
        <f t="shared" si="2"/>
        <v>0.28089641717236469</v>
      </c>
      <c r="C44" s="64">
        <v>0.28089641717236469</v>
      </c>
      <c r="D44" s="20" t="s">
        <v>6</v>
      </c>
    </row>
    <row r="45" spans="1:81" ht="12" customHeight="1" x14ac:dyDescent="0.2">
      <c r="A45" s="19">
        <v>2010</v>
      </c>
      <c r="B45" s="25">
        <f t="shared" si="2"/>
        <v>0.27798343920443358</v>
      </c>
      <c r="C45" s="64">
        <v>0.27798343920443358</v>
      </c>
      <c r="D45" s="20" t="s">
        <v>6</v>
      </c>
    </row>
    <row r="46" spans="1:81" ht="12" customHeight="1" x14ac:dyDescent="0.2">
      <c r="A46" s="38">
        <v>2011</v>
      </c>
      <c r="B46" s="40">
        <f t="shared" si="2"/>
        <v>0.35336325876271824</v>
      </c>
      <c r="C46" s="40">
        <v>0.35336325876271824</v>
      </c>
      <c r="D46" s="39" t="s">
        <v>6</v>
      </c>
    </row>
    <row r="47" spans="1:81" ht="12" customHeight="1" x14ac:dyDescent="0.2">
      <c r="A47" s="41">
        <v>2012</v>
      </c>
      <c r="B47" s="40">
        <f t="shared" si="2"/>
        <v>0.40828701405832118</v>
      </c>
      <c r="C47" s="40">
        <v>0.40828701405832118</v>
      </c>
      <c r="D47" s="42" t="s">
        <v>6</v>
      </c>
    </row>
    <row r="48" spans="1:81" ht="12" customHeight="1" x14ac:dyDescent="0.2">
      <c r="A48" s="41">
        <v>2013</v>
      </c>
      <c r="B48" s="40">
        <f t="shared" ref="B48:B54" si="3">SUM(C48:D48)</f>
        <v>0.43244722314700401</v>
      </c>
      <c r="C48" s="40">
        <v>0.43244722314700401</v>
      </c>
      <c r="D48" s="42" t="s">
        <v>6</v>
      </c>
    </row>
    <row r="49" spans="1:81" ht="12" customHeight="1" x14ac:dyDescent="0.2">
      <c r="A49" s="41">
        <v>2014</v>
      </c>
      <c r="B49" s="40">
        <f t="shared" si="3"/>
        <v>0.46197173952351389</v>
      </c>
      <c r="C49" s="40">
        <v>0.46197173952351389</v>
      </c>
      <c r="D49" s="42" t="s">
        <v>6</v>
      </c>
    </row>
    <row r="50" spans="1:81" ht="12" customHeight="1" x14ac:dyDescent="0.2">
      <c r="A50" s="44">
        <v>2015</v>
      </c>
      <c r="B50" s="52">
        <f t="shared" si="3"/>
        <v>0.69551821504645395</v>
      </c>
      <c r="C50" s="40">
        <v>0.69551821504645395</v>
      </c>
      <c r="D50" s="45" t="s">
        <v>6</v>
      </c>
    </row>
    <row r="51" spans="1:81" ht="12" customHeight="1" x14ac:dyDescent="0.2">
      <c r="A51" s="49">
        <v>2016</v>
      </c>
      <c r="B51" s="53">
        <f t="shared" si="3"/>
        <v>0.83206231891426097</v>
      </c>
      <c r="C51" s="64">
        <v>0.83206231891426097</v>
      </c>
      <c r="D51" s="43" t="s">
        <v>6</v>
      </c>
    </row>
    <row r="52" spans="1:81" ht="12" customHeight="1" x14ac:dyDescent="0.2">
      <c r="A52" s="49">
        <v>2017</v>
      </c>
      <c r="B52" s="53">
        <f t="shared" si="3"/>
        <v>0.84887658103352281</v>
      </c>
      <c r="C52" s="64">
        <v>0.84887658103352281</v>
      </c>
      <c r="D52" s="43" t="s">
        <v>6</v>
      </c>
    </row>
    <row r="53" spans="1:81" ht="12" customHeight="1" x14ac:dyDescent="0.2">
      <c r="A53" s="59">
        <v>2018</v>
      </c>
      <c r="B53" s="64">
        <f t="shared" si="3"/>
        <v>0.83810896930737533</v>
      </c>
      <c r="C53" s="64">
        <v>0.83810896930737533</v>
      </c>
      <c r="D53" s="60" t="s">
        <v>6</v>
      </c>
    </row>
    <row r="54" spans="1:81" ht="12" customHeight="1" x14ac:dyDescent="0.2">
      <c r="A54" s="59">
        <v>2019</v>
      </c>
      <c r="B54" s="64">
        <f t="shared" si="3"/>
        <v>0.85656937167092406</v>
      </c>
      <c r="C54" s="64">
        <v>0.85656937167092406</v>
      </c>
      <c r="D54" s="60" t="s">
        <v>6</v>
      </c>
    </row>
    <row r="55" spans="1:81" ht="12" customHeight="1" thickBot="1" x14ac:dyDescent="0.25">
      <c r="A55" s="50">
        <v>2020</v>
      </c>
      <c r="B55" s="54">
        <f t="shared" ref="B55" si="4">SUM(C55:D55)</f>
        <v>0.94298555283649743</v>
      </c>
      <c r="C55" s="64">
        <v>0.94298555283649743</v>
      </c>
      <c r="D55" s="51" t="s">
        <v>6</v>
      </c>
    </row>
    <row r="56" spans="1:81" ht="12" customHeight="1" thickTop="1" x14ac:dyDescent="0.2">
      <c r="A56" s="90" t="s">
        <v>16</v>
      </c>
      <c r="B56" s="137"/>
      <c r="C56" s="137"/>
      <c r="D56" s="138"/>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row>
    <row r="57" spans="1:81" ht="12" customHeight="1" x14ac:dyDescent="0.2">
      <c r="A57" s="126"/>
      <c r="B57" s="127"/>
      <c r="C57" s="127"/>
      <c r="D57" s="128"/>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row>
    <row r="58" spans="1:81" ht="12" customHeight="1" x14ac:dyDescent="0.2">
      <c r="A58" s="93" t="s">
        <v>17</v>
      </c>
      <c r="B58" s="94"/>
      <c r="C58" s="94"/>
      <c r="D58" s="95"/>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126"/>
      <c r="B59" s="127"/>
      <c r="C59" s="127"/>
      <c r="D59" s="128"/>
    </row>
    <row r="60" spans="1:81" ht="12" customHeight="1" x14ac:dyDescent="0.2">
      <c r="A60" s="87" t="s">
        <v>77</v>
      </c>
      <c r="B60" s="88"/>
      <c r="C60" s="88"/>
      <c r="D60" s="89"/>
    </row>
    <row r="61" spans="1:81" ht="12" customHeight="1" x14ac:dyDescent="0.2">
      <c r="A61" s="87"/>
      <c r="B61" s="88"/>
      <c r="C61" s="88"/>
      <c r="D61" s="89"/>
    </row>
    <row r="62" spans="1:81" ht="12" customHeight="1" x14ac:dyDescent="0.2">
      <c r="A62" s="87"/>
      <c r="B62" s="88"/>
      <c r="C62" s="88"/>
      <c r="D62" s="89"/>
    </row>
  </sheetData>
  <mergeCells count="11">
    <mergeCell ref="D2:D3"/>
    <mergeCell ref="C2:C3"/>
    <mergeCell ref="B2:B3"/>
    <mergeCell ref="A2:A3"/>
    <mergeCell ref="A1:D1"/>
    <mergeCell ref="B4:D4"/>
    <mergeCell ref="A60:D62"/>
    <mergeCell ref="A56:D56"/>
    <mergeCell ref="A57:D57"/>
    <mergeCell ref="A58:D58"/>
    <mergeCell ref="A59:D59"/>
  </mergeCells>
  <phoneticPr fontId="4" type="noConversion"/>
  <printOptions horizontalCentered="1"/>
  <pageMargins left="0.5" right="0.5" top="0.5" bottom="0.5" header="0.5" footer="0.5"/>
  <pageSetup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CC60"/>
  <sheetViews>
    <sheetView zoomScaleNormal="100" workbookViewId="0">
      <pane ySplit="4" topLeftCell="A5" activePane="bottomLeft" state="frozen"/>
      <selection pane="bottomLeft" sqref="A1:E1"/>
    </sheetView>
  </sheetViews>
  <sheetFormatPr defaultColWidth="12.7109375" defaultRowHeight="12" customHeight="1" x14ac:dyDescent="0.2"/>
  <cols>
    <col min="1" max="1" width="12.7109375" style="13" customWidth="1"/>
    <col min="2" max="5" width="12.7109375" style="7" customWidth="1"/>
    <col min="6" max="10" width="12.7109375" style="15" customWidth="1"/>
    <col min="11" max="16384" width="12.7109375" style="8"/>
  </cols>
  <sheetData>
    <row r="1" spans="1:81" s="30" customFormat="1" ht="12" customHeight="1" thickBot="1" x14ac:dyDescent="0.25">
      <c r="A1" s="83" t="s">
        <v>54</v>
      </c>
      <c r="B1" s="83"/>
      <c r="C1" s="83"/>
      <c r="D1" s="83"/>
      <c r="E1" s="83"/>
      <c r="F1" s="31"/>
      <c r="G1" s="31"/>
      <c r="H1" s="31"/>
      <c r="I1" s="31"/>
      <c r="J1" s="31"/>
    </row>
    <row r="2" spans="1:81" ht="12" customHeight="1" thickTop="1" x14ac:dyDescent="0.2">
      <c r="A2" s="100" t="s">
        <v>3</v>
      </c>
      <c r="B2" s="98" t="s">
        <v>12</v>
      </c>
      <c r="C2" s="96" t="s">
        <v>0</v>
      </c>
      <c r="D2" s="23" t="s">
        <v>1</v>
      </c>
      <c r="E2" s="24"/>
    </row>
    <row r="3" spans="1:81" ht="12" customHeight="1" x14ac:dyDescent="0.2">
      <c r="A3" s="101"/>
      <c r="B3" s="99"/>
      <c r="C3" s="97"/>
      <c r="D3" s="9" t="s">
        <v>2</v>
      </c>
      <c r="E3" s="12" t="s">
        <v>74</v>
      </c>
    </row>
    <row r="4" spans="1:81" ht="12" customHeight="1" x14ac:dyDescent="0.2">
      <c r="A4" s="37"/>
      <c r="B4" s="84" t="s">
        <v>25</v>
      </c>
      <c r="C4" s="139"/>
      <c r="D4" s="139"/>
      <c r="E4" s="140"/>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53">
        <f t="shared" ref="B5:B44" si="0">SUM(C5,D5)</f>
        <v>10.975367438503406</v>
      </c>
      <c r="C5" s="53">
        <v>8.672434309345924</v>
      </c>
      <c r="D5" s="53">
        <f t="shared" ref="D5:D44" si="1">SUM(E5:E5)</f>
        <v>2.3029331291574824</v>
      </c>
      <c r="E5" s="53">
        <v>2.3029331291574824</v>
      </c>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si="0"/>
        <v>11.289867447426333</v>
      </c>
      <c r="C6" s="40">
        <v>8.8220705861957711</v>
      </c>
      <c r="D6" s="40">
        <f t="shared" si="1"/>
        <v>2.4677968612305623</v>
      </c>
      <c r="E6" s="40">
        <v>2.4677968612305623</v>
      </c>
    </row>
    <row r="7" spans="1:81" ht="12" customHeight="1" x14ac:dyDescent="0.2">
      <c r="A7" s="21">
        <v>1972</v>
      </c>
      <c r="B7" s="40">
        <f t="shared" si="0"/>
        <v>10.558825175324923</v>
      </c>
      <c r="C7" s="40">
        <v>8.372241491024127</v>
      </c>
      <c r="D7" s="40">
        <f t="shared" si="1"/>
        <v>2.1865836843007966</v>
      </c>
      <c r="E7" s="40">
        <v>2.1865836843007966</v>
      </c>
    </row>
    <row r="8" spans="1:81" ht="12" customHeight="1" x14ac:dyDescent="0.2">
      <c r="A8" s="21">
        <v>1973</v>
      </c>
      <c r="B8" s="40">
        <f t="shared" si="0"/>
        <v>10.99003828530171</v>
      </c>
      <c r="C8" s="40">
        <v>8.8604070615216912</v>
      </c>
      <c r="D8" s="40">
        <f t="shared" si="1"/>
        <v>2.1296312237800183</v>
      </c>
      <c r="E8" s="40">
        <v>2.1296312237800183</v>
      </c>
    </row>
    <row r="9" spans="1:81" ht="12" customHeight="1" x14ac:dyDescent="0.2">
      <c r="A9" s="21">
        <v>1974</v>
      </c>
      <c r="B9" s="40">
        <f t="shared" si="0"/>
        <v>11.091142976049079</v>
      </c>
      <c r="C9" s="40">
        <v>8.825179795561457</v>
      </c>
      <c r="D9" s="40">
        <f t="shared" si="1"/>
        <v>2.2659631804876224</v>
      </c>
      <c r="E9" s="40">
        <v>2.2659631804876224</v>
      </c>
    </row>
    <row r="10" spans="1:81" s="16" customFormat="1" ht="12" customHeight="1" x14ac:dyDescent="0.2">
      <c r="A10" s="21">
        <v>1975</v>
      </c>
      <c r="B10" s="52">
        <f t="shared" si="0"/>
        <v>10.965549485352334</v>
      </c>
      <c r="C10" s="52">
        <v>8.9122251392535166</v>
      </c>
      <c r="D10" s="52">
        <f t="shared" si="1"/>
        <v>2.0533243460988175</v>
      </c>
      <c r="E10" s="52">
        <v>2.0533243460988175</v>
      </c>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53">
        <f t="shared" si="0"/>
        <v>10.583546829637443</v>
      </c>
      <c r="C11" s="53">
        <v>8.3647120875088863</v>
      </c>
      <c r="D11" s="53">
        <f t="shared" si="1"/>
        <v>2.2188347421285575</v>
      </c>
      <c r="E11" s="53">
        <v>2.2188347421285575</v>
      </c>
    </row>
    <row r="12" spans="1:81" ht="12" customHeight="1" x14ac:dyDescent="0.2">
      <c r="A12" s="19">
        <v>1977</v>
      </c>
      <c r="B12" s="53">
        <f t="shared" si="0"/>
        <v>10.470236951675227</v>
      </c>
      <c r="C12" s="53">
        <v>8.2823659751451846</v>
      </c>
      <c r="D12" s="53">
        <f t="shared" si="1"/>
        <v>2.1878709765300428</v>
      </c>
      <c r="E12" s="53">
        <v>2.1878709765300428</v>
      </c>
    </row>
    <row r="13" spans="1:81" ht="12" customHeight="1" x14ac:dyDescent="0.2">
      <c r="A13" s="19">
        <v>1978</v>
      </c>
      <c r="B13" s="53">
        <f t="shared" si="0"/>
        <v>10.637642727666465</v>
      </c>
      <c r="C13" s="53">
        <v>8.5478042096277829</v>
      </c>
      <c r="D13" s="53">
        <f t="shared" si="1"/>
        <v>2.089838518038682</v>
      </c>
      <c r="E13" s="53">
        <v>2.089838518038682</v>
      </c>
    </row>
    <row r="14" spans="1:81" ht="12" customHeight="1" x14ac:dyDescent="0.2">
      <c r="A14" s="19">
        <v>1979</v>
      </c>
      <c r="B14" s="69">
        <f t="shared" si="0"/>
        <v>10.11095533991131</v>
      </c>
      <c r="C14" s="69">
        <v>8.0528270867121368</v>
      </c>
      <c r="D14" s="69">
        <f t="shared" si="1"/>
        <v>2.0581282531991736</v>
      </c>
      <c r="E14" s="69">
        <v>2.0581282531991736</v>
      </c>
    </row>
    <row r="15" spans="1:81" s="16" customFormat="1" ht="12" customHeight="1" x14ac:dyDescent="0.2">
      <c r="A15" s="19">
        <v>1980</v>
      </c>
      <c r="B15" s="53">
        <f t="shared" si="0"/>
        <v>9.9829066925822261</v>
      </c>
      <c r="C15" s="53">
        <v>7.9971896050516857</v>
      </c>
      <c r="D15" s="53">
        <f t="shared" si="1"/>
        <v>1.9857170875305408</v>
      </c>
      <c r="E15" s="53">
        <v>1.9857170875305408</v>
      </c>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10.179022129485663</v>
      </c>
      <c r="C16" s="40">
        <v>8.1520442152318164</v>
      </c>
      <c r="D16" s="40">
        <f t="shared" si="1"/>
        <v>2.0269779142538464</v>
      </c>
      <c r="E16" s="40">
        <v>2.0269779142538464</v>
      </c>
    </row>
    <row r="17" spans="1:81" ht="12" customHeight="1" x14ac:dyDescent="0.2">
      <c r="A17" s="21">
        <v>1982</v>
      </c>
      <c r="B17" s="40">
        <f t="shared" si="0"/>
        <v>10.253895458268559</v>
      </c>
      <c r="C17" s="40">
        <v>8.5569150860509584</v>
      </c>
      <c r="D17" s="40">
        <f t="shared" si="1"/>
        <v>1.6969803722175998</v>
      </c>
      <c r="E17" s="40">
        <v>1.6969803722175998</v>
      </c>
    </row>
    <row r="18" spans="1:81" ht="12" customHeight="1" x14ac:dyDescent="0.2">
      <c r="A18" s="21">
        <v>1983</v>
      </c>
      <c r="B18" s="40">
        <f t="shared" si="0"/>
        <v>10.284657918534657</v>
      </c>
      <c r="C18" s="40">
        <v>8.2061824870789177</v>
      </c>
      <c r="D18" s="40">
        <f t="shared" si="1"/>
        <v>2.0784754314557392</v>
      </c>
      <c r="E18" s="40">
        <v>2.0784754314557392</v>
      </c>
    </row>
    <row r="19" spans="1:81" ht="12" customHeight="1" x14ac:dyDescent="0.2">
      <c r="A19" s="21">
        <v>1984</v>
      </c>
      <c r="B19" s="40">
        <f t="shared" si="0"/>
        <v>10.265261683643187</v>
      </c>
      <c r="C19" s="40">
        <v>8.5675317751789741</v>
      </c>
      <c r="D19" s="40">
        <f t="shared" si="1"/>
        <v>1.6977299084642135</v>
      </c>
      <c r="E19" s="40">
        <v>1.6977299084642135</v>
      </c>
    </row>
    <row r="20" spans="1:81" s="16" customFormat="1" ht="12" customHeight="1" x14ac:dyDescent="0.2">
      <c r="A20" s="21">
        <v>1985</v>
      </c>
      <c r="B20" s="52">
        <f t="shared" si="0"/>
        <v>10.329590130899414</v>
      </c>
      <c r="C20" s="52">
        <v>8.7372413677421505</v>
      </c>
      <c r="D20" s="52">
        <f t="shared" si="1"/>
        <v>1.5923487631572633</v>
      </c>
      <c r="E20" s="52">
        <v>1.5923487631572633</v>
      </c>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53">
        <f t="shared" si="0"/>
        <v>10.191561382492239</v>
      </c>
      <c r="C21" s="53">
        <v>8.6409489260381207</v>
      </c>
      <c r="D21" s="53">
        <f t="shared" si="1"/>
        <v>1.5506124564541182</v>
      </c>
      <c r="E21" s="53">
        <v>1.5506124564541182</v>
      </c>
    </row>
    <row r="22" spans="1:81" ht="12" customHeight="1" x14ac:dyDescent="0.2">
      <c r="A22" s="19">
        <v>1987</v>
      </c>
      <c r="B22" s="53">
        <f t="shared" si="0"/>
        <v>10.688579302930183</v>
      </c>
      <c r="C22" s="53">
        <v>9.0775275530880872</v>
      </c>
      <c r="D22" s="53">
        <f t="shared" si="1"/>
        <v>1.6110517498420949</v>
      </c>
      <c r="E22" s="53">
        <v>1.6110517498420949</v>
      </c>
    </row>
    <row r="23" spans="1:81" ht="12" customHeight="1" x14ac:dyDescent="0.2">
      <c r="A23" s="19">
        <v>1988</v>
      </c>
      <c r="B23" s="53">
        <f t="shared" si="0"/>
        <v>10.441078769826992</v>
      </c>
      <c r="C23" s="53">
        <v>9.0072279518898366</v>
      </c>
      <c r="D23" s="53">
        <f t="shared" si="1"/>
        <v>1.4338508179371563</v>
      </c>
      <c r="E23" s="53">
        <v>1.4338508179371563</v>
      </c>
    </row>
    <row r="24" spans="1:81" ht="12" customHeight="1" x14ac:dyDescent="0.2">
      <c r="A24" s="19">
        <v>1989</v>
      </c>
      <c r="B24" s="69">
        <f t="shared" si="0"/>
        <v>9.8856972806877117</v>
      </c>
      <c r="C24" s="69">
        <v>8.6028456347890767</v>
      </c>
      <c r="D24" s="69">
        <f t="shared" si="1"/>
        <v>1.2828516458986343</v>
      </c>
      <c r="E24" s="69">
        <v>1.2828516458986343</v>
      </c>
    </row>
    <row r="25" spans="1:81" s="16" customFormat="1" ht="12" customHeight="1" x14ac:dyDescent="0.2">
      <c r="A25" s="19">
        <v>1990</v>
      </c>
      <c r="B25" s="53">
        <f t="shared" si="0"/>
        <v>9.5307934172077147</v>
      </c>
      <c r="C25" s="53">
        <v>8.3368027961236475</v>
      </c>
      <c r="D25" s="53">
        <f t="shared" si="1"/>
        <v>1.1939906210840674</v>
      </c>
      <c r="E25" s="53">
        <v>1.1939906210840674</v>
      </c>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9.639277327184578</v>
      </c>
      <c r="C26" s="40">
        <v>8.2038904703482949</v>
      </c>
      <c r="D26" s="40">
        <f t="shared" si="1"/>
        <v>1.4353868568362835</v>
      </c>
      <c r="E26" s="40">
        <v>1.4353868568362835</v>
      </c>
    </row>
    <row r="27" spans="1:81" ht="12" customHeight="1" x14ac:dyDescent="0.2">
      <c r="A27" s="21">
        <v>1992</v>
      </c>
      <c r="B27" s="40">
        <f t="shared" si="0"/>
        <v>9.8106257073189713</v>
      </c>
      <c r="C27" s="40">
        <v>8.6633597787414267</v>
      </c>
      <c r="D27" s="40">
        <f t="shared" si="1"/>
        <v>1.1472659285775453</v>
      </c>
      <c r="E27" s="40">
        <v>1.1472659285775453</v>
      </c>
    </row>
    <row r="28" spans="1:81" ht="12" customHeight="1" x14ac:dyDescent="0.2">
      <c r="A28" s="21">
        <v>1993</v>
      </c>
      <c r="B28" s="40">
        <f t="shared" si="0"/>
        <v>10.675450626754531</v>
      </c>
      <c r="C28" s="40">
        <v>9.3225637470941969</v>
      </c>
      <c r="D28" s="40">
        <f t="shared" si="1"/>
        <v>1.3528868796603335</v>
      </c>
      <c r="E28" s="40">
        <v>1.3528868796603335</v>
      </c>
    </row>
    <row r="29" spans="1:81" ht="12" customHeight="1" x14ac:dyDescent="0.2">
      <c r="A29" s="21">
        <v>1994</v>
      </c>
      <c r="B29" s="40">
        <f t="shared" si="0"/>
        <v>10.307768697577401</v>
      </c>
      <c r="C29" s="40">
        <v>9.082278864695791</v>
      </c>
      <c r="D29" s="40">
        <f t="shared" si="1"/>
        <v>1.2254898328816106</v>
      </c>
      <c r="E29" s="40">
        <v>1.2254898328816106</v>
      </c>
    </row>
    <row r="30" spans="1:81" s="16" customFormat="1" ht="12" customHeight="1" x14ac:dyDescent="0.2">
      <c r="A30" s="21">
        <v>1995</v>
      </c>
      <c r="B30" s="52">
        <f t="shared" si="0"/>
        <v>9.495563917556094</v>
      </c>
      <c r="C30" s="52">
        <v>8.123049572886849</v>
      </c>
      <c r="D30" s="52">
        <f t="shared" si="1"/>
        <v>1.3725143446692452</v>
      </c>
      <c r="E30" s="52">
        <v>1.3725143446692452</v>
      </c>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53">
        <f t="shared" si="0"/>
        <v>9.2467854468770767</v>
      </c>
      <c r="C31" s="53">
        <v>8.2580029406638573</v>
      </c>
      <c r="D31" s="53">
        <f t="shared" si="1"/>
        <v>0.9887825062132185</v>
      </c>
      <c r="E31" s="53">
        <v>0.9887825062132185</v>
      </c>
    </row>
    <row r="32" spans="1:81" ht="12" customHeight="1" x14ac:dyDescent="0.2">
      <c r="A32" s="19">
        <v>1997</v>
      </c>
      <c r="B32" s="53">
        <f t="shared" si="0"/>
        <v>10.449814447422613</v>
      </c>
      <c r="C32" s="53">
        <v>9.0134148223603212</v>
      </c>
      <c r="D32" s="53">
        <f t="shared" si="1"/>
        <v>1.4363996250622915</v>
      </c>
      <c r="E32" s="53">
        <v>1.4363996250622915</v>
      </c>
    </row>
    <row r="33" spans="1:81" ht="12" customHeight="1" x14ac:dyDescent="0.2">
      <c r="A33" s="19">
        <v>1998</v>
      </c>
      <c r="B33" s="53">
        <f t="shared" si="0"/>
        <v>9.8099371862738352</v>
      </c>
      <c r="C33" s="53">
        <v>8.4282451080165863</v>
      </c>
      <c r="D33" s="53">
        <f t="shared" si="1"/>
        <v>1.3816920782572479</v>
      </c>
      <c r="E33" s="53">
        <v>1.3816920782572479</v>
      </c>
    </row>
    <row r="34" spans="1:81" ht="12" customHeight="1" x14ac:dyDescent="0.2">
      <c r="A34" s="19">
        <v>1999</v>
      </c>
      <c r="B34" s="69">
        <f t="shared" si="0"/>
        <v>8.7888491650842653</v>
      </c>
      <c r="C34" s="69">
        <v>7.5535821443276818</v>
      </c>
      <c r="D34" s="69">
        <f t="shared" si="1"/>
        <v>1.2352670207565828</v>
      </c>
      <c r="E34" s="69">
        <v>1.2352670207565828</v>
      </c>
    </row>
    <row r="35" spans="1:81" s="16" customFormat="1" ht="12" customHeight="1" x14ac:dyDescent="0.2">
      <c r="A35" s="19">
        <v>2000</v>
      </c>
      <c r="B35" s="53">
        <f t="shared" si="0"/>
        <v>10.273082806805439</v>
      </c>
      <c r="C35" s="53">
        <v>8.8998361598526845</v>
      </c>
      <c r="D35" s="53">
        <f t="shared" si="1"/>
        <v>1.373246646952754</v>
      </c>
      <c r="E35" s="53">
        <v>1.373246646952754</v>
      </c>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10.091555555890688</v>
      </c>
      <c r="C36" s="40">
        <v>8.8280183459605244</v>
      </c>
      <c r="D36" s="40">
        <f t="shared" si="1"/>
        <v>1.2635372099301632</v>
      </c>
      <c r="E36" s="40">
        <v>1.2635372099301632</v>
      </c>
    </row>
    <row r="37" spans="1:81" ht="12" customHeight="1" x14ac:dyDescent="0.2">
      <c r="A37" s="21">
        <v>2002</v>
      </c>
      <c r="B37" s="40">
        <f t="shared" si="0"/>
        <v>9.473164819586664</v>
      </c>
      <c r="C37" s="40">
        <v>8.2950776060954308</v>
      </c>
      <c r="D37" s="40">
        <f t="shared" si="1"/>
        <v>1.1780872134912324</v>
      </c>
      <c r="E37" s="40">
        <v>1.1780872134912324</v>
      </c>
    </row>
    <row r="38" spans="1:81" ht="12" customHeight="1" x14ac:dyDescent="0.2">
      <c r="A38" s="21">
        <v>2003</v>
      </c>
      <c r="B38" s="40">
        <f t="shared" si="0"/>
        <v>8.4884700213491797</v>
      </c>
      <c r="C38" s="40">
        <v>7.396751998525656</v>
      </c>
      <c r="D38" s="40">
        <f t="shared" si="1"/>
        <v>1.0917180228235246</v>
      </c>
      <c r="E38" s="40">
        <v>1.0917180228235246</v>
      </c>
    </row>
    <row r="39" spans="1:81" ht="12" customHeight="1" x14ac:dyDescent="0.2">
      <c r="A39" s="21">
        <v>2004</v>
      </c>
      <c r="B39" s="40">
        <f t="shared" si="0"/>
        <v>9.1271911794513212</v>
      </c>
      <c r="C39" s="40">
        <v>8.0429742944758136</v>
      </c>
      <c r="D39" s="40">
        <f t="shared" si="1"/>
        <v>1.0842168849755076</v>
      </c>
      <c r="E39" s="40">
        <v>1.0842168849755076</v>
      </c>
    </row>
    <row r="40" spans="1:81" ht="12" customHeight="1" x14ac:dyDescent="0.2">
      <c r="A40" s="21">
        <v>2005</v>
      </c>
      <c r="B40" s="52">
        <f t="shared" si="0"/>
        <v>8.9703435000459422</v>
      </c>
      <c r="C40" s="52">
        <v>7.7573974137945712</v>
      </c>
      <c r="D40" s="52">
        <f t="shared" si="1"/>
        <v>1.212946086251371</v>
      </c>
      <c r="E40" s="52">
        <v>1.212946086251371</v>
      </c>
    </row>
    <row r="41" spans="1:81" ht="12" customHeight="1" x14ac:dyDescent="0.2">
      <c r="A41" s="19">
        <v>2006</v>
      </c>
      <c r="B41" s="53">
        <f t="shared" si="0"/>
        <v>8.9595333627922535</v>
      </c>
      <c r="C41" s="53">
        <v>7.7513071302918695</v>
      </c>
      <c r="D41" s="53">
        <f t="shared" si="1"/>
        <v>1.2082262325003843</v>
      </c>
      <c r="E41" s="53">
        <v>1.2082262325003843</v>
      </c>
    </row>
    <row r="42" spans="1:81" ht="12" customHeight="1" x14ac:dyDescent="0.2">
      <c r="A42" s="19">
        <v>2007</v>
      </c>
      <c r="B42" s="53">
        <f t="shared" si="0"/>
        <v>8.956933562243405</v>
      </c>
      <c r="C42" s="53">
        <v>7.950856226808475</v>
      </c>
      <c r="D42" s="53">
        <f t="shared" si="1"/>
        <v>1.0060773354349295</v>
      </c>
      <c r="E42" s="53">
        <v>1.0060773354349295</v>
      </c>
    </row>
    <row r="43" spans="1:81" ht="12" customHeight="1" x14ac:dyDescent="0.2">
      <c r="A43" s="19">
        <v>2008</v>
      </c>
      <c r="B43" s="53">
        <f t="shared" si="0"/>
        <v>8.9881327322121969</v>
      </c>
      <c r="C43" s="53">
        <v>8.0513855152630214</v>
      </c>
      <c r="D43" s="53">
        <f t="shared" si="1"/>
        <v>0.93674721694917573</v>
      </c>
      <c r="E43" s="53">
        <v>0.93674721694917573</v>
      </c>
    </row>
    <row r="44" spans="1:81" ht="12" customHeight="1" x14ac:dyDescent="0.2">
      <c r="A44" s="19">
        <v>2009</v>
      </c>
      <c r="B44" s="69">
        <f t="shared" si="0"/>
        <v>8.200554330050382</v>
      </c>
      <c r="C44" s="69">
        <v>7.2512525996748751</v>
      </c>
      <c r="D44" s="69">
        <f t="shared" si="1"/>
        <v>0.94930173037550625</v>
      </c>
      <c r="E44" s="69">
        <v>0.94930173037550625</v>
      </c>
    </row>
    <row r="45" spans="1:81" ht="12" customHeight="1" x14ac:dyDescent="0.2">
      <c r="A45" s="19">
        <v>2010</v>
      </c>
      <c r="B45" s="53">
        <f t="shared" ref="B45:B50" si="2">SUM(C45,D45)</f>
        <v>8.4582456003590334</v>
      </c>
      <c r="C45" s="53">
        <v>7.4604229223628913</v>
      </c>
      <c r="D45" s="53">
        <f t="shared" ref="D45:D47" si="3">SUM(E45:E45)</f>
        <v>0.99782267799614266</v>
      </c>
      <c r="E45" s="53">
        <v>0.99782267799614266</v>
      </c>
    </row>
    <row r="46" spans="1:81" ht="12" customHeight="1" x14ac:dyDescent="0.2">
      <c r="A46" s="38">
        <v>2011</v>
      </c>
      <c r="B46" s="40">
        <f t="shared" si="2"/>
        <v>7.5840180769699987</v>
      </c>
      <c r="C46" s="40">
        <v>6.5627720940399525</v>
      </c>
      <c r="D46" s="40">
        <f t="shared" si="3"/>
        <v>1.021245982930046</v>
      </c>
      <c r="E46" s="40">
        <v>1.021245982930046</v>
      </c>
    </row>
    <row r="47" spans="1:81" ht="12" customHeight="1" x14ac:dyDescent="0.2">
      <c r="A47" s="41">
        <v>2012</v>
      </c>
      <c r="B47" s="40">
        <f t="shared" si="2"/>
        <v>7.4136265118861235</v>
      </c>
      <c r="C47" s="40">
        <v>6.2604616803920283</v>
      </c>
      <c r="D47" s="40">
        <f t="shared" si="3"/>
        <v>1.1531648314940954</v>
      </c>
      <c r="E47" s="40">
        <v>1.1531648314940954</v>
      </c>
    </row>
    <row r="48" spans="1:81" ht="12" customHeight="1" x14ac:dyDescent="0.2">
      <c r="A48" s="41">
        <v>2013</v>
      </c>
      <c r="B48" s="40">
        <f t="shared" si="2"/>
        <v>7.9250393440384501</v>
      </c>
      <c r="C48" s="40">
        <v>6.9323986274847185</v>
      </c>
      <c r="D48" s="40">
        <f t="shared" ref="D48:D54" si="4">SUM(E48:E48)</f>
        <v>0.99264071655373132</v>
      </c>
      <c r="E48" s="40">
        <v>0.99264071655373132</v>
      </c>
    </row>
    <row r="49" spans="1:81" ht="12" customHeight="1" x14ac:dyDescent="0.2">
      <c r="A49" s="41">
        <v>2014</v>
      </c>
      <c r="B49" s="40">
        <f t="shared" si="2"/>
        <v>7.6402672335907438</v>
      </c>
      <c r="C49" s="40">
        <v>6.6951541599436784</v>
      </c>
      <c r="D49" s="40">
        <f t="shared" si="4"/>
        <v>0.94511307364706543</v>
      </c>
      <c r="E49" s="40">
        <v>0.94511307364706543</v>
      </c>
    </row>
    <row r="50" spans="1:81" ht="12" customHeight="1" x14ac:dyDescent="0.2">
      <c r="A50" s="44">
        <v>2015</v>
      </c>
      <c r="B50" s="52">
        <f t="shared" si="2"/>
        <v>7.1966063104755857</v>
      </c>
      <c r="C50" s="52">
        <v>6.2895480830002111</v>
      </c>
      <c r="D50" s="52">
        <f t="shared" si="4"/>
        <v>0.90705822747537479</v>
      </c>
      <c r="E50" s="52">
        <v>0.90705822747537479</v>
      </c>
    </row>
    <row r="51" spans="1:81" ht="12" customHeight="1" x14ac:dyDescent="0.2">
      <c r="A51" s="49">
        <v>2016</v>
      </c>
      <c r="B51" s="53">
        <f>SUM(C51,D51)</f>
        <v>6.9534638161717286</v>
      </c>
      <c r="C51" s="53">
        <v>5.9072115361866482</v>
      </c>
      <c r="D51" s="53">
        <f t="shared" si="4"/>
        <v>1.04625227998508</v>
      </c>
      <c r="E51" s="53">
        <v>1.04625227998508</v>
      </c>
    </row>
    <row r="52" spans="1:81" ht="12" customHeight="1" x14ac:dyDescent="0.2">
      <c r="A52" s="49">
        <v>2017</v>
      </c>
      <c r="B52" s="53">
        <f>SUM(C52,D52)</f>
        <v>7.5842103205297979</v>
      </c>
      <c r="C52" s="53">
        <v>6.2005779077338143</v>
      </c>
      <c r="D52" s="53">
        <f t="shared" si="4"/>
        <v>1.3836324127959836</v>
      </c>
      <c r="E52" s="53">
        <v>1.3836324127959836</v>
      </c>
    </row>
    <row r="53" spans="1:81" ht="12" customHeight="1" x14ac:dyDescent="0.2">
      <c r="A53" s="49">
        <v>2018</v>
      </c>
      <c r="B53" s="53">
        <f>SUM(C53,D53)</f>
        <v>6.2826096100895876</v>
      </c>
      <c r="C53" s="53">
        <v>5.6853971929888072</v>
      </c>
      <c r="D53" s="53">
        <f t="shared" si="4"/>
        <v>0.59721241710078043</v>
      </c>
      <c r="E53" s="53">
        <v>0.59721241710078043</v>
      </c>
    </row>
    <row r="54" spans="1:81" ht="12" customHeight="1" x14ac:dyDescent="0.2">
      <c r="A54" s="67">
        <v>2019</v>
      </c>
      <c r="B54" s="69">
        <f>SUM(C54,D54)</f>
        <v>7.2116475074569095</v>
      </c>
      <c r="C54" s="53">
        <v>6.3523479429488789</v>
      </c>
      <c r="D54" s="69">
        <f t="shared" si="4"/>
        <v>0.85929956450803036</v>
      </c>
      <c r="E54" s="69">
        <v>0.85929956450803036</v>
      </c>
    </row>
    <row r="55" spans="1:81" ht="12" customHeight="1" thickBot="1" x14ac:dyDescent="0.25">
      <c r="A55" s="50">
        <v>2020</v>
      </c>
      <c r="B55" s="54">
        <f>SUM(C55,D55)</f>
        <v>7.597060596530083</v>
      </c>
      <c r="C55" s="54">
        <v>6.2501542424886694</v>
      </c>
      <c r="D55" s="54">
        <f t="shared" ref="D55" si="5">SUM(E55:E55)</f>
        <v>1.3469063540414132</v>
      </c>
      <c r="E55" s="54">
        <v>1.3469063540414132</v>
      </c>
    </row>
    <row r="56" spans="1:81" ht="12" customHeight="1" thickTop="1" x14ac:dyDescent="0.2">
      <c r="A56" s="141" t="s">
        <v>75</v>
      </c>
      <c r="B56" s="142"/>
      <c r="C56" s="142"/>
      <c r="D56" s="142"/>
      <c r="E56" s="143"/>
    </row>
    <row r="57" spans="1:81" ht="12" customHeight="1" x14ac:dyDescent="0.2">
      <c r="A57" s="46"/>
      <c r="B57" s="47"/>
      <c r="C57" s="47"/>
      <c r="D57" s="47"/>
      <c r="E57" s="48"/>
    </row>
    <row r="58" spans="1:81" ht="12" customHeight="1" x14ac:dyDescent="0.2">
      <c r="A58" s="104" t="s">
        <v>77</v>
      </c>
      <c r="B58" s="105"/>
      <c r="C58" s="105"/>
      <c r="D58" s="105"/>
      <c r="E58" s="106"/>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104"/>
      <c r="B59" s="105"/>
      <c r="C59" s="105"/>
      <c r="D59" s="105"/>
      <c r="E59" s="106"/>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row>
    <row r="60" spans="1:81" ht="12" customHeight="1" x14ac:dyDescent="0.2">
      <c r="A60" s="107"/>
      <c r="B60" s="108"/>
      <c r="C60" s="108"/>
      <c r="D60" s="108"/>
      <c r="E60" s="109"/>
    </row>
  </sheetData>
  <mergeCells count="7">
    <mergeCell ref="A1:E1"/>
    <mergeCell ref="B4:E4"/>
    <mergeCell ref="A58:E60"/>
    <mergeCell ref="C2:C3"/>
    <mergeCell ref="B2:B3"/>
    <mergeCell ref="A2:A3"/>
    <mergeCell ref="A56:E56"/>
  </mergeCells>
  <phoneticPr fontId="4" type="noConversion"/>
  <printOptions horizontalCentered="1"/>
  <pageMargins left="0.5" right="0.5" top="0.5" bottom="0.5" header="0.5" footer="0.5"/>
  <pageSetup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CC61"/>
  <sheetViews>
    <sheetView zoomScaleNormal="100" workbookViewId="0">
      <pane ySplit="4" topLeftCell="A5" activePane="bottomLeft" state="frozen"/>
      <selection pane="bottomLeft" sqref="A1:F1"/>
    </sheetView>
  </sheetViews>
  <sheetFormatPr defaultColWidth="12.7109375" defaultRowHeight="12" customHeight="1" x14ac:dyDescent="0.2"/>
  <cols>
    <col min="1" max="1" width="12.7109375" style="13" customWidth="1"/>
    <col min="2" max="6" width="12.7109375" style="7" customWidth="1"/>
    <col min="7" max="10" width="12.7109375" style="15" customWidth="1"/>
    <col min="11" max="16384" width="12.7109375" style="8"/>
  </cols>
  <sheetData>
    <row r="1" spans="1:81" s="30" customFormat="1" ht="12" customHeight="1" thickBot="1" x14ac:dyDescent="0.25">
      <c r="A1" s="83" t="s">
        <v>53</v>
      </c>
      <c r="B1" s="83"/>
      <c r="C1" s="83"/>
      <c r="D1" s="83"/>
      <c r="E1" s="83"/>
      <c r="F1" s="83"/>
      <c r="G1" s="31"/>
      <c r="H1" s="31"/>
      <c r="I1" s="31"/>
      <c r="J1" s="31"/>
    </row>
    <row r="2" spans="1:81" ht="12" customHeight="1" thickTop="1" x14ac:dyDescent="0.2">
      <c r="A2" s="100" t="s">
        <v>3</v>
      </c>
      <c r="B2" s="98" t="s">
        <v>68</v>
      </c>
      <c r="C2" s="96" t="s">
        <v>0</v>
      </c>
      <c r="D2" s="132" t="s">
        <v>67</v>
      </c>
      <c r="E2" s="133"/>
      <c r="F2" s="133"/>
    </row>
    <row r="3" spans="1:81" ht="12" customHeight="1" x14ac:dyDescent="0.2">
      <c r="A3" s="101"/>
      <c r="B3" s="99"/>
      <c r="C3" s="97"/>
      <c r="D3" s="9" t="s">
        <v>68</v>
      </c>
      <c r="E3" s="9" t="s">
        <v>4</v>
      </c>
      <c r="F3" s="12" t="s">
        <v>5</v>
      </c>
    </row>
    <row r="4" spans="1:81" ht="12" customHeight="1" x14ac:dyDescent="0.2">
      <c r="A4" s="37"/>
      <c r="B4" s="84" t="s">
        <v>72</v>
      </c>
      <c r="C4" s="139"/>
      <c r="D4" s="139"/>
      <c r="E4" s="139"/>
      <c r="F4" s="140"/>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53">
        <f t="shared" ref="B5:B52" si="0">SUM(C5,D5)</f>
        <v>9.5082337252996769</v>
      </c>
      <c r="C5" s="53">
        <v>5.9682422019780361</v>
      </c>
      <c r="D5" s="25">
        <f>SUM(E5:F5)</f>
        <v>3.5399915233216408</v>
      </c>
      <c r="E5" s="53">
        <v>2.1391155503976993</v>
      </c>
      <c r="F5" s="53">
        <v>1.4008759729239415</v>
      </c>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si="0"/>
        <v>9.4836028851442116</v>
      </c>
      <c r="C6" s="40">
        <v>6.1162182595672752</v>
      </c>
      <c r="D6" s="40">
        <f t="shared" ref="D6:D35" si="1">SUM(E6:F6)</f>
        <v>3.3673846255769364</v>
      </c>
      <c r="E6" s="40">
        <v>2.0238724591133246</v>
      </c>
      <c r="F6" s="40">
        <v>1.3435121664636116</v>
      </c>
    </row>
    <row r="7" spans="1:81" ht="12" customHeight="1" x14ac:dyDescent="0.2">
      <c r="A7" s="21">
        <v>1972</v>
      </c>
      <c r="B7" s="40">
        <f t="shared" si="0"/>
        <v>10.422562441981977</v>
      </c>
      <c r="C7" s="40">
        <v>6.5408583298395397</v>
      </c>
      <c r="D7" s="40">
        <f t="shared" si="1"/>
        <v>3.8817041121424376</v>
      </c>
      <c r="E7" s="40">
        <v>2.4276446731821903</v>
      </c>
      <c r="F7" s="40">
        <v>1.4540594389602473</v>
      </c>
    </row>
    <row r="8" spans="1:81" ht="12" customHeight="1" x14ac:dyDescent="0.2">
      <c r="A8" s="21">
        <v>1973</v>
      </c>
      <c r="B8" s="40">
        <f t="shared" si="0"/>
        <v>10.74003725365089</v>
      </c>
      <c r="C8" s="40">
        <v>6.7028771784114882</v>
      </c>
      <c r="D8" s="40">
        <f t="shared" si="1"/>
        <v>4.0371600752394006</v>
      </c>
      <c r="E8" s="40">
        <v>2.2661830992733014</v>
      </c>
      <c r="F8" s="40">
        <v>1.7709769759660989</v>
      </c>
    </row>
    <row r="9" spans="1:81" ht="12" customHeight="1" x14ac:dyDescent="0.2">
      <c r="A9" s="21">
        <v>1974</v>
      </c>
      <c r="B9" s="40">
        <f t="shared" si="0"/>
        <v>10.700462782655418</v>
      </c>
      <c r="C9" s="40">
        <v>6.9117248216072635</v>
      </c>
      <c r="D9" s="40">
        <f t="shared" si="1"/>
        <v>3.7887379610481542</v>
      </c>
      <c r="E9" s="40">
        <v>2.0083140269622826</v>
      </c>
      <c r="F9" s="40">
        <v>1.7804239340858714</v>
      </c>
    </row>
    <row r="10" spans="1:81" s="16" customFormat="1" ht="12" customHeight="1" x14ac:dyDescent="0.2">
      <c r="A10" s="21">
        <v>1975</v>
      </c>
      <c r="B10" s="40">
        <f t="shared" si="0"/>
        <v>9.9483712386725234</v>
      </c>
      <c r="C10" s="40">
        <v>6.4438610381853287</v>
      </c>
      <c r="D10" s="40">
        <f t="shared" si="1"/>
        <v>3.5045102004871946</v>
      </c>
      <c r="E10" s="40">
        <v>1.9078512662685658</v>
      </c>
      <c r="F10" s="40">
        <v>1.596658934218629</v>
      </c>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53">
        <f t="shared" si="0"/>
        <v>9.9489450572647407</v>
      </c>
      <c r="C11" s="53">
        <v>6.4104386910358429</v>
      </c>
      <c r="D11" s="25">
        <f t="shared" si="1"/>
        <v>3.5385063662288982</v>
      </c>
      <c r="E11" s="53">
        <v>1.9018405098296969</v>
      </c>
      <c r="F11" s="53">
        <v>1.6366658563992014</v>
      </c>
    </row>
    <row r="12" spans="1:81" ht="12" customHeight="1" x14ac:dyDescent="0.2">
      <c r="A12" s="19">
        <v>1977</v>
      </c>
      <c r="B12" s="53">
        <f t="shared" si="0"/>
        <v>8.9662948298866585</v>
      </c>
      <c r="C12" s="53">
        <v>5.3101403475315445</v>
      </c>
      <c r="D12" s="25">
        <f t="shared" si="1"/>
        <v>3.656154482355114</v>
      </c>
      <c r="E12" s="53">
        <v>1.889602509271328</v>
      </c>
      <c r="F12" s="53">
        <v>1.7665519730837862</v>
      </c>
    </row>
    <row r="13" spans="1:81" ht="12" customHeight="1" x14ac:dyDescent="0.2">
      <c r="A13" s="19">
        <v>1978</v>
      </c>
      <c r="B13" s="53">
        <f t="shared" si="0"/>
        <v>8.6751636604075699</v>
      </c>
      <c r="C13" s="53">
        <v>5.3103308848305133</v>
      </c>
      <c r="D13" s="25">
        <f t="shared" si="1"/>
        <v>3.3648327755770562</v>
      </c>
      <c r="E13" s="53">
        <v>1.5929378141016648</v>
      </c>
      <c r="F13" s="53">
        <v>1.7718949614753914</v>
      </c>
    </row>
    <row r="14" spans="1:81" ht="12" customHeight="1" x14ac:dyDescent="0.2">
      <c r="A14" s="19">
        <v>1979</v>
      </c>
      <c r="B14" s="53">
        <f t="shared" si="0"/>
        <v>9.5814572001551923</v>
      </c>
      <c r="C14" s="53">
        <v>5.8878940703383611</v>
      </c>
      <c r="D14" s="25">
        <f t="shared" si="1"/>
        <v>3.6935631298168312</v>
      </c>
      <c r="E14" s="53">
        <v>1.8125448009638845</v>
      </c>
      <c r="F14" s="53">
        <v>1.8810183288529467</v>
      </c>
    </row>
    <row r="15" spans="1:81" s="16" customFormat="1" ht="12" customHeight="1" x14ac:dyDescent="0.2">
      <c r="A15" s="19">
        <v>1980</v>
      </c>
      <c r="B15" s="53">
        <f t="shared" si="0"/>
        <v>9.62445762180859</v>
      </c>
      <c r="C15" s="53">
        <v>6.1508128189139581</v>
      </c>
      <c r="D15" s="25">
        <f t="shared" si="1"/>
        <v>3.4736448028946323</v>
      </c>
      <c r="E15" s="53">
        <v>1.7869687096949101</v>
      </c>
      <c r="F15" s="53">
        <v>1.6866760931997222</v>
      </c>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9.5640271963250001</v>
      </c>
      <c r="C16" s="40">
        <v>6.1187305949575155</v>
      </c>
      <c r="D16" s="40">
        <f t="shared" si="1"/>
        <v>3.4452966013674846</v>
      </c>
      <c r="E16" s="40">
        <v>1.5593656376598062</v>
      </c>
      <c r="F16" s="40">
        <v>1.8859309637076787</v>
      </c>
    </row>
    <row r="17" spans="1:81" ht="12" customHeight="1" x14ac:dyDescent="0.2">
      <c r="A17" s="21">
        <v>1982</v>
      </c>
      <c r="B17" s="40">
        <f t="shared" si="0"/>
        <v>9.5446119136359542</v>
      </c>
      <c r="C17" s="40">
        <v>6.6032697641566314</v>
      </c>
      <c r="D17" s="40">
        <f t="shared" si="1"/>
        <v>2.9413421494793228</v>
      </c>
      <c r="E17" s="40">
        <v>1.1957739030583192</v>
      </c>
      <c r="F17" s="40">
        <v>1.7455682464210038</v>
      </c>
    </row>
    <row r="18" spans="1:81" ht="12" customHeight="1" x14ac:dyDescent="0.2">
      <c r="A18" s="21">
        <v>1983</v>
      </c>
      <c r="B18" s="40">
        <f t="shared" si="0"/>
        <v>9.5383433717229558</v>
      </c>
      <c r="C18" s="40">
        <v>6.4897762337446183</v>
      </c>
      <c r="D18" s="40">
        <f t="shared" si="1"/>
        <v>3.0485671379783366</v>
      </c>
      <c r="E18" s="40">
        <v>1.248791629777557</v>
      </c>
      <c r="F18" s="40">
        <v>1.7997755082007794</v>
      </c>
    </row>
    <row r="19" spans="1:81" ht="12" customHeight="1" x14ac:dyDescent="0.2">
      <c r="A19" s="21">
        <v>1984</v>
      </c>
      <c r="B19" s="40">
        <f t="shared" si="0"/>
        <v>10.664556576821859</v>
      </c>
      <c r="C19" s="40">
        <v>6.6842114170629747</v>
      </c>
      <c r="D19" s="40">
        <f t="shared" si="1"/>
        <v>3.980345159758885</v>
      </c>
      <c r="E19" s="40">
        <v>1.9007845119006419</v>
      </c>
      <c r="F19" s="40">
        <v>2.0795606478582429</v>
      </c>
    </row>
    <row r="20" spans="1:81" s="16" customFormat="1" ht="12" customHeight="1" x14ac:dyDescent="0.2">
      <c r="A20" s="21">
        <v>1985</v>
      </c>
      <c r="B20" s="40">
        <f t="shared" si="0"/>
        <v>9.6610023202583708</v>
      </c>
      <c r="C20" s="40">
        <v>6.4910721025219518</v>
      </c>
      <c r="D20" s="40">
        <f t="shared" si="1"/>
        <v>3.1699302177364195</v>
      </c>
      <c r="E20" s="40">
        <v>1.3998665608629033</v>
      </c>
      <c r="F20" s="40">
        <v>1.7700636568735162</v>
      </c>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53">
        <f t="shared" si="0"/>
        <v>9.4659120469061016</v>
      </c>
      <c r="C21" s="53">
        <v>6.4840786034547957</v>
      </c>
      <c r="D21" s="25">
        <f t="shared" si="1"/>
        <v>2.981833443451305</v>
      </c>
      <c r="E21" s="53">
        <v>1.1937669072640462</v>
      </c>
      <c r="F21" s="53">
        <v>1.788066536187259</v>
      </c>
    </row>
    <row r="22" spans="1:81" ht="12" customHeight="1" x14ac:dyDescent="0.2">
      <c r="A22" s="19">
        <v>1987</v>
      </c>
      <c r="B22" s="53">
        <f t="shared" si="0"/>
        <v>11.437093952323686</v>
      </c>
      <c r="C22" s="53">
        <v>8.2959918288001848</v>
      </c>
      <c r="D22" s="25">
        <f t="shared" si="1"/>
        <v>3.1411021235235008</v>
      </c>
      <c r="E22" s="53">
        <v>1.037759509728011</v>
      </c>
      <c r="F22" s="53">
        <v>2.1033426137954896</v>
      </c>
    </row>
    <row r="23" spans="1:81" ht="12" customHeight="1" x14ac:dyDescent="0.2">
      <c r="A23" s="19">
        <v>1988</v>
      </c>
      <c r="B23" s="53">
        <f t="shared" si="0"/>
        <v>10.453271678754067</v>
      </c>
      <c r="C23" s="53">
        <v>7.0944939413356414</v>
      </c>
      <c r="D23" s="25">
        <f t="shared" si="1"/>
        <v>3.3587777374184258</v>
      </c>
      <c r="E23" s="53">
        <v>1.0720349684312775</v>
      </c>
      <c r="F23" s="53">
        <v>2.286742768987148</v>
      </c>
    </row>
    <row r="24" spans="1:81" ht="12" customHeight="1" x14ac:dyDescent="0.2">
      <c r="A24" s="19">
        <v>1989</v>
      </c>
      <c r="B24" s="53">
        <f t="shared" si="0"/>
        <v>11.46996155121249</v>
      </c>
      <c r="C24" s="53">
        <v>8.085565734893386</v>
      </c>
      <c r="D24" s="25">
        <f t="shared" si="1"/>
        <v>3.3843958163191048</v>
      </c>
      <c r="E24" s="53">
        <v>0.9125147771102361</v>
      </c>
      <c r="F24" s="53">
        <v>2.4718810392088688</v>
      </c>
    </row>
    <row r="25" spans="1:81" s="16" customFormat="1" ht="12" customHeight="1" x14ac:dyDescent="0.2">
      <c r="A25" s="19">
        <v>1990</v>
      </c>
      <c r="B25" s="53">
        <f t="shared" si="0"/>
        <v>11.762326770737047</v>
      </c>
      <c r="C25" s="53">
        <v>8.2914765163993387</v>
      </c>
      <c r="D25" s="25">
        <f t="shared" si="1"/>
        <v>3.4708502543377096</v>
      </c>
      <c r="E25" s="53">
        <v>1.1908540923112596</v>
      </c>
      <c r="F25" s="53">
        <v>2.2799961620264497</v>
      </c>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11.280566458699058</v>
      </c>
      <c r="C26" s="40">
        <v>7.713142303732254</v>
      </c>
      <c r="D26" s="40">
        <f t="shared" si="1"/>
        <v>3.5674241549668038</v>
      </c>
      <c r="E26" s="40">
        <v>1.149605911465011</v>
      </c>
      <c r="F26" s="40">
        <v>2.4178182435017925</v>
      </c>
    </row>
    <row r="27" spans="1:81" ht="12" customHeight="1" x14ac:dyDescent="0.2">
      <c r="A27" s="21">
        <v>1992</v>
      </c>
      <c r="B27" s="40">
        <f t="shared" si="0"/>
        <v>12.322738027182417</v>
      </c>
      <c r="C27" s="40">
        <v>8.2899398234291191</v>
      </c>
      <c r="D27" s="40">
        <f t="shared" si="1"/>
        <v>4.0327982037532992</v>
      </c>
      <c r="E27" s="40">
        <v>1.7260101900200082</v>
      </c>
      <c r="F27" s="40">
        <v>2.306788013733291</v>
      </c>
    </row>
    <row r="28" spans="1:81" ht="12" customHeight="1" x14ac:dyDescent="0.2">
      <c r="A28" s="21">
        <v>1993</v>
      </c>
      <c r="B28" s="40">
        <f t="shared" si="0"/>
        <v>14.679960607043096</v>
      </c>
      <c r="C28" s="40">
        <v>10.846695736873453</v>
      </c>
      <c r="D28" s="40">
        <f t="shared" si="1"/>
        <v>3.8332648701696419</v>
      </c>
      <c r="E28" s="40">
        <v>1.047151250834758</v>
      </c>
      <c r="F28" s="40">
        <v>2.7861136193348837</v>
      </c>
    </row>
    <row r="29" spans="1:81" ht="12" customHeight="1" x14ac:dyDescent="0.2">
      <c r="A29" s="21">
        <v>1994</v>
      </c>
      <c r="B29" s="40">
        <f t="shared" si="0"/>
        <v>16.905179619744455</v>
      </c>
      <c r="C29" s="40">
        <v>12.676987708589564</v>
      </c>
      <c r="D29" s="40">
        <f t="shared" si="1"/>
        <v>4.2281919111548918</v>
      </c>
      <c r="E29" s="40">
        <v>1.4425817439795627</v>
      </c>
      <c r="F29" s="40">
        <v>2.7856101671753288</v>
      </c>
    </row>
    <row r="30" spans="1:81" s="16" customFormat="1" ht="12" customHeight="1" x14ac:dyDescent="0.2">
      <c r="A30" s="21">
        <v>1995</v>
      </c>
      <c r="B30" s="40">
        <f t="shared" si="0"/>
        <v>15.403301708141219</v>
      </c>
      <c r="C30" s="40">
        <v>11.191086082901592</v>
      </c>
      <c r="D30" s="40">
        <f t="shared" si="1"/>
        <v>4.2122156252396277</v>
      </c>
      <c r="E30" s="40">
        <v>1.62953642341788</v>
      </c>
      <c r="F30" s="40">
        <v>2.5826792018217479</v>
      </c>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53">
        <f t="shared" si="0"/>
        <v>16.924301379849965</v>
      </c>
      <c r="C31" s="53">
        <v>12.370076275554666</v>
      </c>
      <c r="D31" s="25">
        <f t="shared" si="1"/>
        <v>4.5542251042952984</v>
      </c>
      <c r="E31" s="53">
        <v>1.7196649536650765</v>
      </c>
      <c r="F31" s="53">
        <v>2.8345601506302218</v>
      </c>
    </row>
    <row r="32" spans="1:81" ht="12" customHeight="1" x14ac:dyDescent="0.2">
      <c r="A32" s="19">
        <v>1997</v>
      </c>
      <c r="B32" s="53">
        <f t="shared" si="0"/>
        <v>18.16208865575717</v>
      </c>
      <c r="C32" s="53">
        <v>14.113750527642612</v>
      </c>
      <c r="D32" s="25">
        <f t="shared" si="1"/>
        <v>4.0483381281145583</v>
      </c>
      <c r="E32" s="53">
        <v>1.4761946055871493</v>
      </c>
      <c r="F32" s="53">
        <v>2.572143522527409</v>
      </c>
    </row>
    <row r="33" spans="1:81" ht="12" customHeight="1" x14ac:dyDescent="0.2">
      <c r="A33" s="19">
        <v>1998</v>
      </c>
      <c r="B33" s="53">
        <f t="shared" si="0"/>
        <v>13.735433303261321</v>
      </c>
      <c r="C33" s="53">
        <v>9.5266696159209019</v>
      </c>
      <c r="D33" s="25">
        <f t="shared" si="1"/>
        <v>4.2087636873404186</v>
      </c>
      <c r="E33" s="53">
        <v>1.4495502995853173</v>
      </c>
      <c r="F33" s="53">
        <v>2.7592133877551017</v>
      </c>
    </row>
    <row r="34" spans="1:81" ht="12" customHeight="1" x14ac:dyDescent="0.2">
      <c r="A34" s="19">
        <v>1999</v>
      </c>
      <c r="B34" s="53">
        <f t="shared" si="0"/>
        <v>13.070632743300093</v>
      </c>
      <c r="C34" s="53">
        <v>9.252603687856924</v>
      </c>
      <c r="D34" s="25">
        <f t="shared" si="1"/>
        <v>3.8180290554431693</v>
      </c>
      <c r="E34" s="53">
        <v>1.3827189956139567</v>
      </c>
      <c r="F34" s="53">
        <v>2.4353100598292126</v>
      </c>
    </row>
    <row r="35" spans="1:81" s="16" customFormat="1" ht="12" customHeight="1" x14ac:dyDescent="0.2">
      <c r="A35" s="19">
        <v>2000</v>
      </c>
      <c r="B35" s="53">
        <f t="shared" si="0"/>
        <v>12.992465119075023</v>
      </c>
      <c r="C35" s="53">
        <v>9.2038453777644005</v>
      </c>
      <c r="D35" s="25">
        <f t="shared" si="1"/>
        <v>3.7886197413106228</v>
      </c>
      <c r="E35" s="53">
        <v>1.0567995737379814</v>
      </c>
      <c r="F35" s="53">
        <v>2.7318201675726415</v>
      </c>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12.735940417081594</v>
      </c>
      <c r="C36" s="40">
        <v>9.380094517797211</v>
      </c>
      <c r="D36" s="40">
        <f t="shared" ref="D36:D41" si="2">SUM(E36:F36)</f>
        <v>3.3558458992843834</v>
      </c>
      <c r="E36" s="40">
        <v>1.1222742262486978</v>
      </c>
      <c r="F36" s="40">
        <v>2.2335716730356854</v>
      </c>
    </row>
    <row r="37" spans="1:81" ht="12" customHeight="1" x14ac:dyDescent="0.2">
      <c r="A37" s="21">
        <v>2002</v>
      </c>
      <c r="B37" s="40">
        <f t="shared" si="0"/>
        <v>11.517709219496636</v>
      </c>
      <c r="C37" s="40">
        <v>8.4173659463063899</v>
      </c>
      <c r="D37" s="40">
        <f t="shared" si="2"/>
        <v>3.1003432731902461</v>
      </c>
      <c r="E37" s="40">
        <v>0.99644374763632038</v>
      </c>
      <c r="F37" s="40">
        <v>2.1038995255539259</v>
      </c>
    </row>
    <row r="38" spans="1:81" ht="12" customHeight="1" x14ac:dyDescent="0.2">
      <c r="A38" s="21">
        <v>2003</v>
      </c>
      <c r="B38" s="40">
        <f t="shared" si="0"/>
        <v>11.904887768959917</v>
      </c>
      <c r="C38" s="40">
        <v>8.7787992505347834</v>
      </c>
      <c r="D38" s="40">
        <f t="shared" si="2"/>
        <v>3.1260885184251341</v>
      </c>
      <c r="E38" s="40">
        <v>1.1003856899840538</v>
      </c>
      <c r="F38" s="40">
        <v>2.0257028284410805</v>
      </c>
    </row>
    <row r="39" spans="1:81" ht="12" customHeight="1" x14ac:dyDescent="0.2">
      <c r="A39" s="21">
        <v>2004</v>
      </c>
      <c r="B39" s="40">
        <f t="shared" si="0"/>
        <v>11.76756847827437</v>
      </c>
      <c r="C39" s="40">
        <v>8.721080087098489</v>
      </c>
      <c r="D39" s="40">
        <f t="shared" si="2"/>
        <v>3.046488391175882</v>
      </c>
      <c r="E39" s="40">
        <v>1.0553519745245048</v>
      </c>
      <c r="F39" s="40">
        <v>1.991136416651377</v>
      </c>
    </row>
    <row r="40" spans="1:81" ht="12" customHeight="1" x14ac:dyDescent="0.2">
      <c r="A40" s="21">
        <v>2005</v>
      </c>
      <c r="B40" s="40">
        <f t="shared" si="0"/>
        <v>11.766410226497507</v>
      </c>
      <c r="C40" s="40">
        <v>8.6647132761910832</v>
      </c>
      <c r="D40" s="40">
        <f t="shared" si="2"/>
        <v>3.1016969503064242</v>
      </c>
      <c r="E40" s="40">
        <v>1.1183312648485979</v>
      </c>
      <c r="F40" s="40">
        <v>1.9833656854578265</v>
      </c>
    </row>
    <row r="41" spans="1:81" ht="12" customHeight="1" x14ac:dyDescent="0.2">
      <c r="A41" s="19">
        <v>2006</v>
      </c>
      <c r="B41" s="53">
        <f t="shared" si="0"/>
        <v>11.14239521826099</v>
      </c>
      <c r="C41" s="53">
        <v>8.1082438592579003</v>
      </c>
      <c r="D41" s="25">
        <f t="shared" si="2"/>
        <v>3.0341513590030904</v>
      </c>
      <c r="E41" s="53">
        <v>0.96879161847828488</v>
      </c>
      <c r="F41" s="53">
        <v>2.0653597405248054</v>
      </c>
    </row>
    <row r="42" spans="1:81" ht="12" customHeight="1" x14ac:dyDescent="0.2">
      <c r="A42" s="19">
        <v>2007</v>
      </c>
      <c r="B42" s="53">
        <f t="shared" si="0"/>
        <v>10.477436449499448</v>
      </c>
      <c r="C42" s="53">
        <v>8.0496962196685686</v>
      </c>
      <c r="D42" s="25">
        <f t="shared" ref="D42:D47" si="3">SUM(E42:F42)</f>
        <v>2.4277402298308797</v>
      </c>
      <c r="E42" s="53">
        <v>0.91726042343816905</v>
      </c>
      <c r="F42" s="53">
        <v>1.5104798063927105</v>
      </c>
    </row>
    <row r="43" spans="1:81" ht="12" customHeight="1" x14ac:dyDescent="0.2">
      <c r="A43" s="19">
        <v>2008</v>
      </c>
      <c r="B43" s="53">
        <f t="shared" si="0"/>
        <v>10.563824787327107</v>
      </c>
      <c r="C43" s="53">
        <v>8.0670399314383427</v>
      </c>
      <c r="D43" s="25">
        <f t="shared" si="3"/>
        <v>2.4967848558887651</v>
      </c>
      <c r="E43" s="53">
        <v>0.95567697728742718</v>
      </c>
      <c r="F43" s="53">
        <v>1.5411078786013379</v>
      </c>
    </row>
    <row r="44" spans="1:81" ht="12" customHeight="1" x14ac:dyDescent="0.2">
      <c r="A44" s="19">
        <v>2009</v>
      </c>
      <c r="B44" s="53">
        <f t="shared" si="0"/>
        <v>9.7768309383910292</v>
      </c>
      <c r="C44" s="53">
        <v>7.386188164831414</v>
      </c>
      <c r="D44" s="25">
        <f t="shared" si="3"/>
        <v>2.3906427735596147</v>
      </c>
      <c r="E44" s="53">
        <v>0.87347938796778324</v>
      </c>
      <c r="F44" s="53">
        <v>1.5171633855918314</v>
      </c>
    </row>
    <row r="45" spans="1:81" ht="12" customHeight="1" x14ac:dyDescent="0.2">
      <c r="A45" s="19">
        <v>2010</v>
      </c>
      <c r="B45" s="53">
        <f t="shared" si="0"/>
        <v>9.9762774413867561</v>
      </c>
      <c r="C45" s="53">
        <v>7.7576430780892451</v>
      </c>
      <c r="D45" s="25">
        <f t="shared" si="3"/>
        <v>2.2186343632975101</v>
      </c>
      <c r="E45" s="53">
        <v>0.74995743099633161</v>
      </c>
      <c r="F45" s="53">
        <v>1.4686769323011786</v>
      </c>
    </row>
    <row r="46" spans="1:81" ht="12" customHeight="1" x14ac:dyDescent="0.2">
      <c r="A46" s="38">
        <v>2011</v>
      </c>
      <c r="B46" s="40">
        <f t="shared" si="0"/>
        <v>9.8880403976067832</v>
      </c>
      <c r="C46" s="40">
        <v>7.5047675410968502</v>
      </c>
      <c r="D46" s="40">
        <f t="shared" si="3"/>
        <v>2.3832728565099326</v>
      </c>
      <c r="E46" s="40">
        <v>0.81268692840616807</v>
      </c>
      <c r="F46" s="40">
        <v>1.5705859281037646</v>
      </c>
    </row>
    <row r="47" spans="1:81" ht="12" customHeight="1" x14ac:dyDescent="0.2">
      <c r="A47" s="41">
        <v>2012</v>
      </c>
      <c r="B47" s="40">
        <f t="shared" si="0"/>
        <v>9.9347359644260571</v>
      </c>
      <c r="C47" s="40">
        <v>7.9491582737214381</v>
      </c>
      <c r="D47" s="40">
        <f t="shared" si="3"/>
        <v>1.9855776907046185</v>
      </c>
      <c r="E47" s="40">
        <v>0.77485426430893678</v>
      </c>
      <c r="F47" s="40">
        <v>1.2107234263956816</v>
      </c>
    </row>
    <row r="48" spans="1:81" ht="12" customHeight="1" x14ac:dyDescent="0.2">
      <c r="A48" s="41">
        <v>2013</v>
      </c>
      <c r="B48" s="40">
        <f t="shared" si="0"/>
        <v>10.466273790427724</v>
      </c>
      <c r="C48" s="40">
        <v>8.0182204064425147</v>
      </c>
      <c r="D48" s="40">
        <f t="shared" ref="D48:D54" si="4">SUM(E48:F48)</f>
        <v>2.4480533839852092</v>
      </c>
      <c r="E48" s="40">
        <v>0.79318747586193206</v>
      </c>
      <c r="F48" s="40">
        <v>1.6548659081232773</v>
      </c>
    </row>
    <row r="49" spans="1:81" ht="12" customHeight="1" x14ac:dyDescent="0.2">
      <c r="A49" s="41">
        <v>2014</v>
      </c>
      <c r="B49" s="40">
        <f t="shared" si="0"/>
        <v>10.406845005002129</v>
      </c>
      <c r="C49" s="40">
        <v>8.4867282429356514</v>
      </c>
      <c r="D49" s="40">
        <f t="shared" si="4"/>
        <v>1.9201167620664781</v>
      </c>
      <c r="E49" s="40">
        <v>0.72421052972833144</v>
      </c>
      <c r="F49" s="40">
        <v>1.1959062323381466</v>
      </c>
    </row>
    <row r="50" spans="1:81" ht="12" customHeight="1" x14ac:dyDescent="0.2">
      <c r="A50" s="44">
        <v>2015</v>
      </c>
      <c r="B50" s="40">
        <f t="shared" si="0"/>
        <v>10.846189469161519</v>
      </c>
      <c r="C50" s="40">
        <v>8.7972527919469172</v>
      </c>
      <c r="D50" s="40">
        <f t="shared" si="4"/>
        <v>2.0489366772146012</v>
      </c>
      <c r="E50" s="40">
        <v>0.68625944285391616</v>
      </c>
      <c r="F50" s="40">
        <v>1.3626772343606852</v>
      </c>
    </row>
    <row r="51" spans="1:81" ht="12" customHeight="1" x14ac:dyDescent="0.2">
      <c r="A51" s="49">
        <v>2016</v>
      </c>
      <c r="B51" s="53">
        <f t="shared" si="0"/>
        <v>10.782245005654072</v>
      </c>
      <c r="C51" s="53">
        <v>7.8218454759663461</v>
      </c>
      <c r="D51" s="53">
        <f t="shared" si="4"/>
        <v>2.9603995296877272</v>
      </c>
      <c r="E51" s="53">
        <v>1.059941265029793</v>
      </c>
      <c r="F51" s="53">
        <v>1.9004582646579344</v>
      </c>
    </row>
    <row r="52" spans="1:81" ht="12" customHeight="1" x14ac:dyDescent="0.2">
      <c r="A52" s="49">
        <v>2017</v>
      </c>
      <c r="B52" s="53">
        <f t="shared" si="0"/>
        <v>10.902335078507278</v>
      </c>
      <c r="C52" s="53">
        <v>7.3539207145448691</v>
      </c>
      <c r="D52" s="53">
        <f t="shared" si="4"/>
        <v>3.5484143639624088</v>
      </c>
      <c r="E52" s="53">
        <v>1.1192632213859677</v>
      </c>
      <c r="F52" s="53">
        <v>2.4291511425764414</v>
      </c>
    </row>
    <row r="53" spans="1:81" ht="12" customHeight="1" x14ac:dyDescent="0.2">
      <c r="A53" s="49">
        <v>2018</v>
      </c>
      <c r="B53" s="53">
        <f>SUM(C53,D53)</f>
        <v>15.588902364728646</v>
      </c>
      <c r="C53" s="53">
        <v>12.20925719231972</v>
      </c>
      <c r="D53" s="53">
        <f t="shared" si="4"/>
        <v>3.3796451724089254</v>
      </c>
      <c r="E53" s="53">
        <v>1.0264642027935389</v>
      </c>
      <c r="F53" s="53">
        <v>2.3531809696153867</v>
      </c>
    </row>
    <row r="54" spans="1:81" ht="12" customHeight="1" x14ac:dyDescent="0.2">
      <c r="A54" s="49">
        <v>2019</v>
      </c>
      <c r="B54" s="53">
        <f>SUM(C54,D54)</f>
        <v>11.479782742158109</v>
      </c>
      <c r="C54" s="53">
        <v>8.471211576698277</v>
      </c>
      <c r="D54" s="53">
        <f t="shared" si="4"/>
        <v>3.0085711654598324</v>
      </c>
      <c r="E54" s="53">
        <v>1.24004182989051</v>
      </c>
      <c r="F54" s="53">
        <v>1.7685293355693223</v>
      </c>
    </row>
    <row r="55" spans="1:81" ht="12" customHeight="1" thickBot="1" x14ac:dyDescent="0.25">
      <c r="A55" s="61">
        <v>2020</v>
      </c>
      <c r="B55" s="63">
        <f>SUM(C55,D55)</f>
        <v>10.684590705903538</v>
      </c>
      <c r="C55" s="63">
        <v>7.7127900491174586</v>
      </c>
      <c r="D55" s="63">
        <v>2.9718006567860793</v>
      </c>
      <c r="E55" s="62" t="s">
        <v>6</v>
      </c>
      <c r="F55" s="62" t="s">
        <v>6</v>
      </c>
    </row>
    <row r="56" spans="1:81" ht="12" customHeight="1" thickTop="1" x14ac:dyDescent="0.2">
      <c r="A56" s="110" t="s">
        <v>16</v>
      </c>
      <c r="B56" s="110"/>
      <c r="C56" s="110"/>
      <c r="D56" s="110"/>
      <c r="E56" s="110"/>
      <c r="F56" s="111"/>
    </row>
    <row r="57" spans="1:81" ht="12" customHeight="1" x14ac:dyDescent="0.2">
      <c r="A57" s="112"/>
      <c r="B57" s="112"/>
      <c r="C57" s="112"/>
      <c r="D57" s="112"/>
      <c r="E57" s="112"/>
      <c r="F57" s="113"/>
    </row>
    <row r="58" spans="1:81" ht="24" customHeight="1" x14ac:dyDescent="0.2">
      <c r="A58" s="144" t="s">
        <v>76</v>
      </c>
      <c r="B58" s="144"/>
      <c r="C58" s="144"/>
      <c r="D58" s="144"/>
      <c r="E58" s="144"/>
      <c r="F58" s="144"/>
    </row>
    <row r="59" spans="1:81" ht="12" customHeight="1" x14ac:dyDescent="0.2">
      <c r="A59" s="145"/>
      <c r="B59" s="145"/>
      <c r="C59" s="145"/>
      <c r="D59" s="145"/>
      <c r="E59" s="145"/>
      <c r="F59" s="145"/>
    </row>
    <row r="60" spans="1:81" ht="12" customHeight="1" x14ac:dyDescent="0.2">
      <c r="A60" s="104" t="s">
        <v>77</v>
      </c>
      <c r="B60" s="105"/>
      <c r="C60" s="105"/>
      <c r="D60" s="105"/>
      <c r="E60" s="105"/>
      <c r="F60" s="106"/>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row>
    <row r="61" spans="1:81" ht="12" customHeight="1" x14ac:dyDescent="0.2">
      <c r="A61" s="107"/>
      <c r="B61" s="108"/>
      <c r="C61" s="108"/>
      <c r="D61" s="108"/>
      <c r="E61" s="108"/>
      <c r="F61" s="109"/>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row>
  </sheetData>
  <mergeCells count="11">
    <mergeCell ref="A1:F1"/>
    <mergeCell ref="B4:F4"/>
    <mergeCell ref="A60:F61"/>
    <mergeCell ref="C2:C3"/>
    <mergeCell ref="B2:B3"/>
    <mergeCell ref="A2:A3"/>
    <mergeCell ref="D2:F2"/>
    <mergeCell ref="A56:F56"/>
    <mergeCell ref="A57:F57"/>
    <mergeCell ref="A58:F58"/>
    <mergeCell ref="A59:F59"/>
  </mergeCells>
  <phoneticPr fontId="4" type="noConversion"/>
  <printOptions horizontalCentered="1"/>
  <pageMargins left="0.5" right="0.5" top="0.5" bottom="0.5" header="0.5" footer="0.5"/>
  <pageSetup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CC60"/>
  <sheetViews>
    <sheetView workbookViewId="0">
      <pane ySplit="4" topLeftCell="A5" activePane="bottomLeft" state="frozen"/>
      <selection pane="bottomLeft" sqref="A1:E1"/>
    </sheetView>
  </sheetViews>
  <sheetFormatPr defaultColWidth="12.7109375" defaultRowHeight="12" customHeight="1" x14ac:dyDescent="0.2"/>
  <cols>
    <col min="1" max="1" width="12.7109375" style="13" customWidth="1"/>
    <col min="2" max="5" width="12.7109375" style="7" customWidth="1"/>
    <col min="6" max="10" width="12.7109375" style="15" customWidth="1"/>
    <col min="11" max="16384" width="12.7109375" style="8"/>
  </cols>
  <sheetData>
    <row r="1" spans="1:81" s="30" customFormat="1" ht="12" customHeight="1" thickBot="1" x14ac:dyDescent="0.25">
      <c r="A1" s="83" t="s">
        <v>52</v>
      </c>
      <c r="B1" s="83"/>
      <c r="C1" s="83"/>
      <c r="D1" s="83"/>
      <c r="E1" s="83"/>
      <c r="F1" s="31"/>
      <c r="G1" s="31"/>
      <c r="H1" s="31"/>
      <c r="I1" s="31"/>
      <c r="J1" s="31"/>
    </row>
    <row r="2" spans="1:81" ht="12" customHeight="1" thickTop="1" x14ac:dyDescent="0.2">
      <c r="A2" s="100" t="s">
        <v>3</v>
      </c>
      <c r="B2" s="98" t="s">
        <v>12</v>
      </c>
      <c r="C2" s="96" t="s">
        <v>0</v>
      </c>
      <c r="D2" s="23" t="s">
        <v>1</v>
      </c>
      <c r="E2" s="24"/>
    </row>
    <row r="3" spans="1:81" ht="12" customHeight="1" x14ac:dyDescent="0.2">
      <c r="A3" s="101"/>
      <c r="B3" s="99"/>
      <c r="C3" s="97"/>
      <c r="D3" s="9" t="s">
        <v>2</v>
      </c>
      <c r="E3" s="12" t="s">
        <v>5</v>
      </c>
    </row>
    <row r="4" spans="1:81" ht="12" customHeight="1" x14ac:dyDescent="0.2">
      <c r="A4" s="37"/>
      <c r="B4" s="84" t="s">
        <v>25</v>
      </c>
      <c r="C4" s="85"/>
      <c r="D4" s="85"/>
      <c r="E4" s="86"/>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 t="shared" ref="B5:B44" si="0">SUM(C5,D5)</f>
        <v>1.2384264479254044</v>
      </c>
      <c r="C5" s="64">
        <v>0.74127538380508362</v>
      </c>
      <c r="D5" s="25">
        <f>SUM(E5:E5)</f>
        <v>0.49715106412032073</v>
      </c>
      <c r="E5" s="64">
        <v>0.49715106412032073</v>
      </c>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si="0"/>
        <v>1.3133026422871892</v>
      </c>
      <c r="C6" s="40">
        <v>0.69440097081300778</v>
      </c>
      <c r="D6" s="40">
        <f t="shared" ref="D6:D24" si="1">SUM(E6:E6)</f>
        <v>0.6189016714741814</v>
      </c>
      <c r="E6" s="40">
        <v>0.6189016714741814</v>
      </c>
    </row>
    <row r="7" spans="1:81" ht="12" customHeight="1" x14ac:dyDescent="0.2">
      <c r="A7" s="21">
        <v>1972</v>
      </c>
      <c r="B7" s="40">
        <f t="shared" si="0"/>
        <v>1.3720571139993143</v>
      </c>
      <c r="C7" s="40">
        <v>0.83469908907268364</v>
      </c>
      <c r="D7" s="40">
        <f t="shared" si="1"/>
        <v>0.53735802492663054</v>
      </c>
      <c r="E7" s="40">
        <v>0.53735802492663054</v>
      </c>
    </row>
    <row r="8" spans="1:81" ht="12" customHeight="1" x14ac:dyDescent="0.2">
      <c r="A8" s="21">
        <v>1973</v>
      </c>
      <c r="B8" s="40">
        <f t="shared" si="0"/>
        <v>1.3522542695213511</v>
      </c>
      <c r="C8" s="40">
        <v>0.75740058232543217</v>
      </c>
      <c r="D8" s="40">
        <f t="shared" si="1"/>
        <v>0.59485368719591891</v>
      </c>
      <c r="E8" s="40">
        <v>0.59485368719591891</v>
      </c>
    </row>
    <row r="9" spans="1:81" ht="12" customHeight="1" x14ac:dyDescent="0.2">
      <c r="A9" s="21">
        <v>1974</v>
      </c>
      <c r="B9" s="40">
        <f t="shared" si="0"/>
        <v>1.4450230531110009</v>
      </c>
      <c r="C9" s="40">
        <v>0.78792073096598614</v>
      </c>
      <c r="D9" s="40">
        <f t="shared" si="1"/>
        <v>0.65710232214501474</v>
      </c>
      <c r="E9" s="40">
        <v>0.65710232214501474</v>
      </c>
    </row>
    <row r="10" spans="1:81" s="16" customFormat="1" ht="12" customHeight="1" x14ac:dyDescent="0.2">
      <c r="A10" s="21">
        <v>1975</v>
      </c>
      <c r="B10" s="52">
        <f t="shared" si="0"/>
        <v>1.5055046695651773</v>
      </c>
      <c r="C10" s="52">
        <v>0.91770730600584338</v>
      </c>
      <c r="D10" s="52">
        <f t="shared" si="1"/>
        <v>0.58779736355933376</v>
      </c>
      <c r="E10" s="52">
        <v>0.58779736355933376</v>
      </c>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1.6437965464260325</v>
      </c>
      <c r="C11" s="64">
        <v>1.0319444125943082</v>
      </c>
      <c r="D11" s="25">
        <f t="shared" si="1"/>
        <v>0.61185213383172432</v>
      </c>
      <c r="E11" s="64">
        <v>0.61185213383172432</v>
      </c>
    </row>
    <row r="12" spans="1:81" ht="12" customHeight="1" x14ac:dyDescent="0.2">
      <c r="A12" s="19">
        <v>1977</v>
      </c>
      <c r="B12" s="25">
        <f t="shared" si="0"/>
        <v>1.7535713474906811</v>
      </c>
      <c r="C12" s="64">
        <v>1.0879090442655481</v>
      </c>
      <c r="D12" s="25">
        <f t="shared" si="1"/>
        <v>0.66566230322513287</v>
      </c>
      <c r="E12" s="64">
        <v>0.66566230322513287</v>
      </c>
    </row>
    <row r="13" spans="1:81" ht="12" customHeight="1" x14ac:dyDescent="0.2">
      <c r="A13" s="19">
        <v>1978</v>
      </c>
      <c r="B13" s="25">
        <f t="shared" si="0"/>
        <v>1.5514115955702317</v>
      </c>
      <c r="C13" s="64">
        <v>0.78756430127816346</v>
      </c>
      <c r="D13" s="25">
        <f t="shared" si="1"/>
        <v>0.76384729429206832</v>
      </c>
      <c r="E13" s="64">
        <v>0.76384729429206832</v>
      </c>
    </row>
    <row r="14" spans="1:81" ht="12" customHeight="1" x14ac:dyDescent="0.2">
      <c r="A14" s="19">
        <v>1979</v>
      </c>
      <c r="B14" s="25">
        <f t="shared" si="0"/>
        <v>1.7608553909044458</v>
      </c>
      <c r="C14" s="64">
        <v>1.0859567661238365</v>
      </c>
      <c r="D14" s="25">
        <f t="shared" si="1"/>
        <v>0.67489862478060925</v>
      </c>
      <c r="E14" s="64">
        <v>0.67489862478060925</v>
      </c>
    </row>
    <row r="15" spans="1:81" s="16" customFormat="1" ht="12" customHeight="1" x14ac:dyDescent="0.2">
      <c r="A15" s="19">
        <v>1980</v>
      </c>
      <c r="B15" s="25">
        <f t="shared" si="0"/>
        <v>1.9162554122058966</v>
      </c>
      <c r="C15" s="64">
        <v>1.1342578361715396</v>
      </c>
      <c r="D15" s="25">
        <f t="shared" si="1"/>
        <v>0.78199757603435693</v>
      </c>
      <c r="E15" s="64">
        <v>0.78199757603435693</v>
      </c>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2.2777602776062547</v>
      </c>
      <c r="C16" s="40">
        <v>1.3680283172295034</v>
      </c>
      <c r="D16" s="40">
        <f t="shared" si="1"/>
        <v>0.90973196037675141</v>
      </c>
      <c r="E16" s="40">
        <v>0.90973196037675141</v>
      </c>
    </row>
    <row r="17" spans="1:81" ht="12" customHeight="1" x14ac:dyDescent="0.2">
      <c r="A17" s="21">
        <v>1982</v>
      </c>
      <c r="B17" s="40">
        <f t="shared" si="0"/>
        <v>2.2211610419143111</v>
      </c>
      <c r="C17" s="40">
        <v>1.3265112753458406</v>
      </c>
      <c r="D17" s="40">
        <f t="shared" si="1"/>
        <v>0.89464976656847051</v>
      </c>
      <c r="E17" s="40">
        <v>0.89464976656847051</v>
      </c>
    </row>
    <row r="18" spans="1:81" ht="12" customHeight="1" x14ac:dyDescent="0.2">
      <c r="A18" s="21">
        <v>1983</v>
      </c>
      <c r="B18" s="40">
        <f t="shared" si="0"/>
        <v>2.262698895039414</v>
      </c>
      <c r="C18" s="40">
        <v>1.4148104836816655</v>
      </c>
      <c r="D18" s="40">
        <f t="shared" si="1"/>
        <v>0.84788841135774851</v>
      </c>
      <c r="E18" s="40">
        <v>0.84788841135774851</v>
      </c>
    </row>
    <row r="19" spans="1:81" ht="12" customHeight="1" x14ac:dyDescent="0.2">
      <c r="A19" s="21">
        <v>1984</v>
      </c>
      <c r="B19" s="40">
        <f t="shared" si="0"/>
        <v>2.7742211061654842</v>
      </c>
      <c r="C19" s="40">
        <v>1.8244283852624095</v>
      </c>
      <c r="D19" s="40">
        <f t="shared" si="1"/>
        <v>0.94979272090307498</v>
      </c>
      <c r="E19" s="40">
        <v>0.94979272090307498</v>
      </c>
    </row>
    <row r="20" spans="1:81" s="16" customFormat="1" ht="12" customHeight="1" x14ac:dyDescent="0.2">
      <c r="A20" s="21">
        <v>1985</v>
      </c>
      <c r="B20" s="52">
        <f t="shared" si="0"/>
        <v>2.7673772361678397</v>
      </c>
      <c r="C20" s="52">
        <v>1.8392559106958644</v>
      </c>
      <c r="D20" s="52">
        <f t="shared" si="1"/>
        <v>0.92812132547197512</v>
      </c>
      <c r="E20" s="52">
        <v>0.92812132547197512</v>
      </c>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3.1111565295801804</v>
      </c>
      <c r="C21" s="64">
        <v>2.1853223132253761</v>
      </c>
      <c r="D21" s="25">
        <f t="shared" si="1"/>
        <v>0.92583421635480434</v>
      </c>
      <c r="E21" s="64">
        <v>0.92583421635480434</v>
      </c>
    </row>
    <row r="22" spans="1:81" ht="12" customHeight="1" x14ac:dyDescent="0.2">
      <c r="A22" s="19">
        <v>1987</v>
      </c>
      <c r="B22" s="25">
        <f t="shared" si="0"/>
        <v>3.0770909869689129</v>
      </c>
      <c r="C22" s="64">
        <v>2.1317605970247602</v>
      </c>
      <c r="D22" s="25">
        <f t="shared" si="1"/>
        <v>0.94533038994415264</v>
      </c>
      <c r="E22" s="64">
        <v>0.94533038994415264</v>
      </c>
    </row>
    <row r="23" spans="1:81" ht="12" customHeight="1" x14ac:dyDescent="0.2">
      <c r="A23" s="19">
        <v>1988</v>
      </c>
      <c r="B23" s="25">
        <f t="shared" si="0"/>
        <v>3.1380167414221645</v>
      </c>
      <c r="C23" s="64">
        <v>2.1940976487729626</v>
      </c>
      <c r="D23" s="25">
        <f t="shared" si="1"/>
        <v>0.94391909264920171</v>
      </c>
      <c r="E23" s="64">
        <v>0.94391909264920171</v>
      </c>
    </row>
    <row r="24" spans="1:81" ht="12" customHeight="1" x14ac:dyDescent="0.2">
      <c r="A24" s="19">
        <v>1989</v>
      </c>
      <c r="B24" s="25">
        <f t="shared" si="0"/>
        <v>3.0623994307477096</v>
      </c>
      <c r="C24" s="64">
        <v>2.311374534045977</v>
      </c>
      <c r="D24" s="25">
        <f t="shared" si="1"/>
        <v>0.75102489670173278</v>
      </c>
      <c r="E24" s="64">
        <v>0.75102489670173278</v>
      </c>
    </row>
    <row r="25" spans="1:81" s="16" customFormat="1" ht="12" customHeight="1" x14ac:dyDescent="0.2">
      <c r="A25" s="19">
        <v>1990</v>
      </c>
      <c r="B25" s="25">
        <f t="shared" si="0"/>
        <v>2.9486188892264882</v>
      </c>
      <c r="C25" s="64">
        <v>2.1908432347720401</v>
      </c>
      <c r="D25" s="25">
        <f t="shared" ref="D25:D44" si="2">SUM(E25:E25)</f>
        <v>0.75777565445444817</v>
      </c>
      <c r="E25" s="64">
        <v>0.75777565445444817</v>
      </c>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2.533360297917497</v>
      </c>
      <c r="C26" s="40">
        <v>1.9515331784309629</v>
      </c>
      <c r="D26" s="40">
        <f t="shared" si="2"/>
        <v>0.58182711948653421</v>
      </c>
      <c r="E26" s="40">
        <v>0.58182711948653421</v>
      </c>
    </row>
    <row r="27" spans="1:81" ht="12" customHeight="1" x14ac:dyDescent="0.2">
      <c r="A27" s="21">
        <v>1992</v>
      </c>
      <c r="B27" s="40">
        <f t="shared" si="0"/>
        <v>2.4634717103163175</v>
      </c>
      <c r="C27" s="40">
        <v>1.8073602341821922</v>
      </c>
      <c r="D27" s="40">
        <f t="shared" si="2"/>
        <v>0.65611147613412535</v>
      </c>
      <c r="E27" s="40">
        <v>0.65611147613412535</v>
      </c>
    </row>
    <row r="28" spans="1:81" ht="12" customHeight="1" x14ac:dyDescent="0.2">
      <c r="A28" s="21">
        <v>1993</v>
      </c>
      <c r="B28" s="40">
        <f t="shared" si="0"/>
        <v>2.7783993034908074</v>
      </c>
      <c r="C28" s="40">
        <v>2.0906418704731902</v>
      </c>
      <c r="D28" s="40">
        <f t="shared" si="2"/>
        <v>0.68775743301761738</v>
      </c>
      <c r="E28" s="40">
        <v>0.68775743301761738</v>
      </c>
    </row>
    <row r="29" spans="1:81" ht="12" customHeight="1" x14ac:dyDescent="0.2">
      <c r="A29" s="21">
        <v>1994</v>
      </c>
      <c r="B29" s="40">
        <f t="shared" si="0"/>
        <v>2.6086001913178158</v>
      </c>
      <c r="C29" s="40">
        <v>2.021363822712158</v>
      </c>
      <c r="D29" s="40">
        <f t="shared" si="2"/>
        <v>0.58723636860565764</v>
      </c>
      <c r="E29" s="40">
        <v>0.58723636860565764</v>
      </c>
    </row>
    <row r="30" spans="1:81" s="16" customFormat="1" ht="12" customHeight="1" x14ac:dyDescent="0.2">
      <c r="A30" s="21">
        <v>1995</v>
      </c>
      <c r="B30" s="52">
        <f t="shared" si="0"/>
        <v>2.2439113596716647</v>
      </c>
      <c r="C30" s="52">
        <v>1.6371732875144902</v>
      </c>
      <c r="D30" s="52">
        <f t="shared" si="2"/>
        <v>0.60673807215717457</v>
      </c>
      <c r="E30" s="52">
        <v>0.60673807215717457</v>
      </c>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2.2002082503977127</v>
      </c>
      <c r="C31" s="64">
        <v>1.7210114697015209</v>
      </c>
      <c r="D31" s="25">
        <f t="shared" si="2"/>
        <v>0.47919678069619204</v>
      </c>
      <c r="E31" s="64">
        <v>0.47919678069619204</v>
      </c>
    </row>
    <row r="32" spans="1:81" ht="12" customHeight="1" x14ac:dyDescent="0.2">
      <c r="A32" s="19">
        <v>1997</v>
      </c>
      <c r="B32" s="25">
        <f t="shared" si="0"/>
        <v>2.2006903631573547</v>
      </c>
      <c r="C32" s="64">
        <v>1.7654042328662718</v>
      </c>
      <c r="D32" s="25">
        <f t="shared" si="2"/>
        <v>0.43528613029108282</v>
      </c>
      <c r="E32" s="64">
        <v>0.43528613029108282</v>
      </c>
    </row>
    <row r="33" spans="1:81" ht="12" customHeight="1" x14ac:dyDescent="0.2">
      <c r="A33" s="19">
        <v>1998</v>
      </c>
      <c r="B33" s="25">
        <f t="shared" si="0"/>
        <v>2.2333695595675715</v>
      </c>
      <c r="C33" s="64">
        <v>1.4588124513336833</v>
      </c>
      <c r="D33" s="25">
        <f t="shared" si="2"/>
        <v>0.77455710823388813</v>
      </c>
      <c r="E33" s="64">
        <v>0.77455710823388813</v>
      </c>
    </row>
    <row r="34" spans="1:81" ht="12" customHeight="1" x14ac:dyDescent="0.2">
      <c r="A34" s="19">
        <v>1999</v>
      </c>
      <c r="B34" s="25">
        <f t="shared" si="0"/>
        <v>2.267397544997225</v>
      </c>
      <c r="C34" s="64">
        <v>1.764442614439929</v>
      </c>
      <c r="D34" s="25">
        <f t="shared" si="2"/>
        <v>0.50295493055729612</v>
      </c>
      <c r="E34" s="64">
        <v>0.50295493055729612</v>
      </c>
    </row>
    <row r="35" spans="1:81" s="16" customFormat="1" ht="12" customHeight="1" x14ac:dyDescent="0.2">
      <c r="A35" s="19">
        <v>2000</v>
      </c>
      <c r="B35" s="25">
        <f t="shared" si="0"/>
        <v>2.3004905163517892</v>
      </c>
      <c r="C35" s="64">
        <v>1.7370173654407988</v>
      </c>
      <c r="D35" s="25">
        <f t="shared" si="2"/>
        <v>0.56347315091099037</v>
      </c>
      <c r="E35" s="64">
        <v>0.56347315091099037</v>
      </c>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2.0210956342393094</v>
      </c>
      <c r="C36" s="40">
        <v>1.5193312972345965</v>
      </c>
      <c r="D36" s="40">
        <f t="shared" si="2"/>
        <v>0.5017643370047129</v>
      </c>
      <c r="E36" s="40">
        <v>0.5017643370047129</v>
      </c>
    </row>
    <row r="37" spans="1:81" ht="12" customHeight="1" x14ac:dyDescent="0.2">
      <c r="A37" s="21">
        <v>2002</v>
      </c>
      <c r="B37" s="40">
        <f t="shared" si="0"/>
        <v>1.7280266084269369</v>
      </c>
      <c r="C37" s="40">
        <v>1.4253419549547413</v>
      </c>
      <c r="D37" s="40">
        <f t="shared" si="2"/>
        <v>0.30268465347219559</v>
      </c>
      <c r="E37" s="40">
        <v>0.30268465347219559</v>
      </c>
    </row>
    <row r="38" spans="1:81" ht="12" customHeight="1" x14ac:dyDescent="0.2">
      <c r="A38" s="21">
        <v>2003</v>
      </c>
      <c r="B38" s="40">
        <f t="shared" si="0"/>
        <v>1.9199536535418371</v>
      </c>
      <c r="C38" s="40">
        <v>1.5592271237092605</v>
      </c>
      <c r="D38" s="40">
        <f t="shared" si="2"/>
        <v>0.36072652983257653</v>
      </c>
      <c r="E38" s="40">
        <v>0.36072652983257653</v>
      </c>
    </row>
    <row r="39" spans="1:81" ht="12" customHeight="1" x14ac:dyDescent="0.2">
      <c r="A39" s="21">
        <v>2004</v>
      </c>
      <c r="B39" s="40">
        <f t="shared" si="0"/>
        <v>1.9415885748667243</v>
      </c>
      <c r="C39" s="40">
        <v>1.559213112779376</v>
      </c>
      <c r="D39" s="40">
        <f t="shared" si="2"/>
        <v>0.38237546208734835</v>
      </c>
      <c r="E39" s="40">
        <v>0.38237546208734835</v>
      </c>
    </row>
    <row r="40" spans="1:81" ht="12" customHeight="1" x14ac:dyDescent="0.2">
      <c r="A40" s="21">
        <v>2005</v>
      </c>
      <c r="B40" s="52">
        <f t="shared" si="0"/>
        <v>2.1155910923619752</v>
      </c>
      <c r="C40" s="52">
        <v>1.7506484070143222</v>
      </c>
      <c r="D40" s="52">
        <f t="shared" si="2"/>
        <v>0.36494268534765295</v>
      </c>
      <c r="E40" s="52">
        <v>0.36494268534765295</v>
      </c>
    </row>
    <row r="41" spans="1:81" ht="12" customHeight="1" x14ac:dyDescent="0.2">
      <c r="A41" s="19">
        <v>2006</v>
      </c>
      <c r="B41" s="25">
        <f t="shared" si="0"/>
        <v>2.0550377919825467</v>
      </c>
      <c r="C41" s="64">
        <v>1.6973812319620178</v>
      </c>
      <c r="D41" s="25">
        <f t="shared" si="2"/>
        <v>0.35765656002052865</v>
      </c>
      <c r="E41" s="64">
        <v>0.35765656002052865</v>
      </c>
    </row>
    <row r="42" spans="1:81" ht="12" customHeight="1" x14ac:dyDescent="0.2">
      <c r="A42" s="19">
        <v>2007</v>
      </c>
      <c r="B42" s="25">
        <f t="shared" si="0"/>
        <v>2.0448789162559109</v>
      </c>
      <c r="C42" s="64">
        <v>1.6802089723227003</v>
      </c>
      <c r="D42" s="25">
        <f t="shared" si="2"/>
        <v>0.36466994393321062</v>
      </c>
      <c r="E42" s="64">
        <v>0.36466994393321062</v>
      </c>
    </row>
    <row r="43" spans="1:81" ht="12" customHeight="1" x14ac:dyDescent="0.2">
      <c r="A43" s="19">
        <v>2008</v>
      </c>
      <c r="B43" s="25">
        <f t="shared" si="0"/>
        <v>2.0147589609805956</v>
      </c>
      <c r="C43" s="64">
        <v>1.5722572238050661</v>
      </c>
      <c r="D43" s="25">
        <f t="shared" si="2"/>
        <v>0.44250173717552937</v>
      </c>
      <c r="E43" s="64">
        <v>0.44250173717552937</v>
      </c>
    </row>
    <row r="44" spans="1:81" ht="12" customHeight="1" x14ac:dyDescent="0.2">
      <c r="A44" s="19">
        <v>2009</v>
      </c>
      <c r="B44" s="25">
        <f t="shared" si="0"/>
        <v>2.0890759213039454</v>
      </c>
      <c r="C44" s="64">
        <v>1.7329623929120523</v>
      </c>
      <c r="D44" s="25">
        <f t="shared" si="2"/>
        <v>0.3561135283918932</v>
      </c>
      <c r="E44" s="64">
        <v>0.3561135283918932</v>
      </c>
    </row>
    <row r="45" spans="1:81" ht="12" customHeight="1" x14ac:dyDescent="0.2">
      <c r="A45" s="19">
        <v>2010</v>
      </c>
      <c r="B45" s="25">
        <f t="shared" ref="B45:B50" si="3">SUM(C45,D45)</f>
        <v>1.7047134581951628</v>
      </c>
      <c r="C45" s="64">
        <v>1.334243190780587</v>
      </c>
      <c r="D45" s="25">
        <f t="shared" ref="D45:D50" si="4">SUM(E45:E45)</f>
        <v>0.37047026741457595</v>
      </c>
      <c r="E45" s="64">
        <v>0.37047026741457595</v>
      </c>
    </row>
    <row r="46" spans="1:81" ht="12" customHeight="1" x14ac:dyDescent="0.2">
      <c r="A46" s="38">
        <v>2011</v>
      </c>
      <c r="B46" s="40">
        <f t="shared" si="3"/>
        <v>1.6899993827923847</v>
      </c>
      <c r="C46" s="40">
        <v>1.2472418505335676</v>
      </c>
      <c r="D46" s="40">
        <f t="shared" si="4"/>
        <v>0.44275753225881698</v>
      </c>
      <c r="E46" s="40">
        <v>0.44275753225881698</v>
      </c>
    </row>
    <row r="47" spans="1:81" ht="12" customHeight="1" x14ac:dyDescent="0.2">
      <c r="A47" s="41">
        <v>2012</v>
      </c>
      <c r="B47" s="40">
        <f t="shared" si="3"/>
        <v>1.5138752137519524</v>
      </c>
      <c r="C47" s="40">
        <v>1.1759382023234879</v>
      </c>
      <c r="D47" s="40">
        <f t="shared" si="4"/>
        <v>0.33793701142846455</v>
      </c>
      <c r="E47" s="40">
        <v>0.33793701142846455</v>
      </c>
    </row>
    <row r="48" spans="1:81" ht="12" customHeight="1" x14ac:dyDescent="0.2">
      <c r="A48" s="41">
        <v>2013</v>
      </c>
      <c r="B48" s="40">
        <f t="shared" si="3"/>
        <v>1.6671572539886759</v>
      </c>
      <c r="C48" s="40">
        <v>1.3309032964307099</v>
      </c>
      <c r="D48" s="40">
        <f t="shared" si="4"/>
        <v>0.336253957557966</v>
      </c>
      <c r="E48" s="40">
        <v>0.336253957557966</v>
      </c>
    </row>
    <row r="49" spans="1:81" ht="12" customHeight="1" x14ac:dyDescent="0.2">
      <c r="A49" s="41">
        <v>2014</v>
      </c>
      <c r="B49" s="40">
        <f t="shared" si="3"/>
        <v>1.6486898749027041</v>
      </c>
      <c r="C49" s="40">
        <v>1.2918761876366105</v>
      </c>
      <c r="D49" s="40">
        <f t="shared" si="4"/>
        <v>0.35681368726609358</v>
      </c>
      <c r="E49" s="40">
        <v>0.35681368726609358</v>
      </c>
    </row>
    <row r="50" spans="1:81" ht="12" customHeight="1" x14ac:dyDescent="0.2">
      <c r="A50" s="44">
        <v>2015</v>
      </c>
      <c r="B50" s="52">
        <f t="shared" si="3"/>
        <v>1.9210906594538129</v>
      </c>
      <c r="C50" s="52">
        <v>1.578898047534804</v>
      </c>
      <c r="D50" s="52">
        <f t="shared" si="4"/>
        <v>0.3421926119190089</v>
      </c>
      <c r="E50" s="52">
        <v>0.3421926119190089</v>
      </c>
    </row>
    <row r="51" spans="1:81" ht="12" customHeight="1" x14ac:dyDescent="0.2">
      <c r="A51" s="49">
        <v>2016</v>
      </c>
      <c r="B51" s="53">
        <f>SUM(C51,D51)</f>
        <v>2.0663670754883157</v>
      </c>
      <c r="C51" s="64">
        <v>1.6584868844832275</v>
      </c>
      <c r="D51" s="53">
        <f>SUM(E51:E51)</f>
        <v>0.40788019100508816</v>
      </c>
      <c r="E51" s="64">
        <v>0.40788019100508816</v>
      </c>
    </row>
    <row r="52" spans="1:81" ht="12" customHeight="1" x14ac:dyDescent="0.2">
      <c r="A52" s="49">
        <v>2017</v>
      </c>
      <c r="B52" s="53">
        <f>SUM(C52,D52)</f>
        <v>2.8995129734553307</v>
      </c>
      <c r="C52" s="64">
        <v>2.370915976732781</v>
      </c>
      <c r="D52" s="53">
        <f>SUM(E52:E52)</f>
        <v>0.52859699672254967</v>
      </c>
      <c r="E52" s="64">
        <v>0.52859699672254967</v>
      </c>
    </row>
    <row r="53" spans="1:81" ht="12" customHeight="1" x14ac:dyDescent="0.2">
      <c r="A53" s="59">
        <v>2018</v>
      </c>
      <c r="B53" s="64">
        <f>SUM(C53,D53)</f>
        <v>3.0881425210973821</v>
      </c>
      <c r="C53" s="64">
        <v>2.5055660564791982</v>
      </c>
      <c r="D53" s="64">
        <f>SUM(E53:E53)</f>
        <v>0.58257646461818391</v>
      </c>
      <c r="E53" s="64">
        <v>0.58257646461818391</v>
      </c>
    </row>
    <row r="54" spans="1:81" ht="12" customHeight="1" x14ac:dyDescent="0.2">
      <c r="A54" s="59">
        <v>2019</v>
      </c>
      <c r="B54" s="64">
        <f>SUM(C54,D54)</f>
        <v>3.705598036197518</v>
      </c>
      <c r="C54" s="64">
        <v>3.0274764070397007</v>
      </c>
      <c r="D54" s="64">
        <f>SUM(E54:E54)</f>
        <v>0.67812162915781737</v>
      </c>
      <c r="E54" s="64">
        <v>0.67812162915781737</v>
      </c>
    </row>
    <row r="55" spans="1:81" ht="12" customHeight="1" thickBot="1" x14ac:dyDescent="0.25">
      <c r="A55" s="50">
        <v>2020</v>
      </c>
      <c r="B55" s="54">
        <f>SUM(C55,D55)</f>
        <v>3.3210776288496477</v>
      </c>
      <c r="C55" s="54">
        <v>2.605895980580768</v>
      </c>
      <c r="D55" s="54">
        <f>SUM(E55:E55)</f>
        <v>0.71518164826887975</v>
      </c>
      <c r="E55" s="54">
        <v>0.71518164826887975</v>
      </c>
    </row>
    <row r="56" spans="1:81" ht="12" customHeight="1" thickTop="1" x14ac:dyDescent="0.2">
      <c r="A56" s="134" t="s">
        <v>73</v>
      </c>
      <c r="B56" s="135"/>
      <c r="C56" s="135"/>
      <c r="D56" s="135"/>
      <c r="E56" s="136"/>
    </row>
    <row r="57" spans="1:81" ht="12" customHeight="1" x14ac:dyDescent="0.2">
      <c r="A57" s="72"/>
      <c r="B57" s="73"/>
      <c r="C57" s="73"/>
      <c r="D57" s="73"/>
      <c r="E57" s="74"/>
    </row>
    <row r="58" spans="1:81" ht="12" customHeight="1" x14ac:dyDescent="0.2">
      <c r="A58" s="104" t="s">
        <v>77</v>
      </c>
      <c r="B58" s="105"/>
      <c r="C58" s="105"/>
      <c r="D58" s="105"/>
      <c r="E58" s="106"/>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104"/>
      <c r="B59" s="105"/>
      <c r="C59" s="105"/>
      <c r="D59" s="105"/>
      <c r="E59" s="106"/>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row>
    <row r="60" spans="1:81" ht="12" customHeight="1" x14ac:dyDescent="0.2">
      <c r="A60" s="107"/>
      <c r="B60" s="108"/>
      <c r="C60" s="108"/>
      <c r="D60" s="108"/>
      <c r="E60" s="109"/>
    </row>
  </sheetData>
  <mergeCells count="7">
    <mergeCell ref="A1:E1"/>
    <mergeCell ref="B4:E4"/>
    <mergeCell ref="A58:E60"/>
    <mergeCell ref="C2:C3"/>
    <mergeCell ref="B2:B3"/>
    <mergeCell ref="A2:A3"/>
    <mergeCell ref="A56:E56"/>
  </mergeCells>
  <phoneticPr fontId="4" type="noConversion"/>
  <printOptions horizontalCentered="1"/>
  <pageMargins left="0.5" right="0.5" top="0.5" bottom="0.5" header="0.5" footer="0.5"/>
  <pageSetup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CC60"/>
  <sheetViews>
    <sheetView workbookViewId="0">
      <pane ySplit="4" topLeftCell="A5" activePane="bottomLeft" state="frozen"/>
      <selection pane="bottomLeft" sqref="A1:D1"/>
    </sheetView>
  </sheetViews>
  <sheetFormatPr defaultColWidth="12.7109375" defaultRowHeight="12" customHeight="1" x14ac:dyDescent="0.2"/>
  <cols>
    <col min="1" max="1" width="12.7109375" style="13" customWidth="1"/>
    <col min="2" max="4" width="12.7109375" style="7" customWidth="1"/>
    <col min="5" max="10" width="12.7109375" style="15" customWidth="1"/>
    <col min="11" max="16384" width="12.7109375" style="8"/>
  </cols>
  <sheetData>
    <row r="1" spans="1:81" s="30" customFormat="1" ht="12" customHeight="1" thickBot="1" x14ac:dyDescent="0.25">
      <c r="A1" s="83" t="s">
        <v>51</v>
      </c>
      <c r="B1" s="83"/>
      <c r="C1" s="83"/>
      <c r="D1" s="83"/>
      <c r="E1" s="31"/>
      <c r="F1" s="31"/>
      <c r="G1" s="31"/>
      <c r="H1" s="31"/>
      <c r="I1" s="31"/>
      <c r="J1" s="31"/>
    </row>
    <row r="2" spans="1:81" ht="12" customHeight="1" thickTop="1" x14ac:dyDescent="0.2">
      <c r="A2" s="100" t="s">
        <v>3</v>
      </c>
      <c r="B2" s="98" t="s">
        <v>2</v>
      </c>
      <c r="C2" s="98" t="s">
        <v>0</v>
      </c>
      <c r="D2" s="102" t="s">
        <v>1</v>
      </c>
    </row>
    <row r="3" spans="1:81" ht="12" customHeight="1" x14ac:dyDescent="0.2">
      <c r="A3" s="101"/>
      <c r="B3" s="99"/>
      <c r="C3" s="99"/>
      <c r="D3" s="103"/>
    </row>
    <row r="4" spans="1:81" ht="12" customHeight="1" x14ac:dyDescent="0.2">
      <c r="A4" s="37"/>
      <c r="B4" s="84" t="s">
        <v>20</v>
      </c>
      <c r="C4" s="85"/>
      <c r="D4" s="86"/>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 t="shared" ref="B5:B44" si="0">SUM(C5:D5)</f>
        <v>7.2666348048299945</v>
      </c>
      <c r="C5" s="64">
        <v>7.2666348048299945</v>
      </c>
      <c r="D5" s="20" t="s">
        <v>6</v>
      </c>
      <c r="E5" s="15"/>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si="0"/>
        <v>7.2721512465027143</v>
      </c>
      <c r="C6" s="40">
        <v>7.2721512465027143</v>
      </c>
      <c r="D6" s="42" t="s">
        <v>6</v>
      </c>
    </row>
    <row r="7" spans="1:81" ht="12" customHeight="1" x14ac:dyDescent="0.2">
      <c r="A7" s="21">
        <v>1972</v>
      </c>
      <c r="B7" s="40">
        <f t="shared" si="0"/>
        <v>7.1324131951061487</v>
      </c>
      <c r="C7" s="40">
        <v>7.1324131951061487</v>
      </c>
      <c r="D7" s="42" t="s">
        <v>6</v>
      </c>
    </row>
    <row r="8" spans="1:81" ht="12" customHeight="1" x14ac:dyDescent="0.2">
      <c r="A8" s="21">
        <v>1973</v>
      </c>
      <c r="B8" s="40">
        <f t="shared" si="0"/>
        <v>7.5648849270205618</v>
      </c>
      <c r="C8" s="40">
        <v>7.5648849270205618</v>
      </c>
      <c r="D8" s="42" t="s">
        <v>6</v>
      </c>
    </row>
    <row r="9" spans="1:81" ht="12" customHeight="1" x14ac:dyDescent="0.2">
      <c r="A9" s="21">
        <v>1974</v>
      </c>
      <c r="B9" s="40">
        <f t="shared" si="0"/>
        <v>7.3517974880058352</v>
      </c>
      <c r="C9" s="40">
        <v>7.3517974880058352</v>
      </c>
      <c r="D9" s="42" t="s">
        <v>6</v>
      </c>
    </row>
    <row r="10" spans="1:81" s="16" customFormat="1" ht="12" customHeight="1" x14ac:dyDescent="0.2">
      <c r="A10" s="21">
        <v>1975</v>
      </c>
      <c r="B10" s="52">
        <f t="shared" si="0"/>
        <v>6.9441633907942206</v>
      </c>
      <c r="C10" s="52">
        <v>6.9441633907942206</v>
      </c>
      <c r="D10" s="45" t="s">
        <v>6</v>
      </c>
      <c r="E10" s="15"/>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7.3591560987914795</v>
      </c>
      <c r="C11" s="64">
        <v>7.3591560987914795</v>
      </c>
      <c r="D11" s="20" t="s">
        <v>6</v>
      </c>
    </row>
    <row r="12" spans="1:81" ht="12" customHeight="1" x14ac:dyDescent="0.2">
      <c r="A12" s="19">
        <v>1977</v>
      </c>
      <c r="B12" s="25">
        <f t="shared" si="0"/>
        <v>7.0457462120696164</v>
      </c>
      <c r="C12" s="64">
        <v>7.0457462120696164</v>
      </c>
      <c r="D12" s="20" t="s">
        <v>6</v>
      </c>
    </row>
    <row r="13" spans="1:81" ht="12" customHeight="1" x14ac:dyDescent="0.2">
      <c r="A13" s="19">
        <v>1978</v>
      </c>
      <c r="B13" s="25">
        <f t="shared" si="0"/>
        <v>7.0703371745625274</v>
      </c>
      <c r="C13" s="64">
        <v>7.0703371745625274</v>
      </c>
      <c r="D13" s="20" t="s">
        <v>6</v>
      </c>
    </row>
    <row r="14" spans="1:81" ht="12" customHeight="1" x14ac:dyDescent="0.2">
      <c r="A14" s="19">
        <v>1979</v>
      </c>
      <c r="B14" s="25">
        <f t="shared" si="0"/>
        <v>7.0684943680433676</v>
      </c>
      <c r="C14" s="64">
        <v>7.0684943680433676</v>
      </c>
      <c r="D14" s="20" t="s">
        <v>6</v>
      </c>
    </row>
    <row r="15" spans="1:81" s="16" customFormat="1" ht="12" customHeight="1" x14ac:dyDescent="0.2">
      <c r="A15" s="19">
        <v>1980</v>
      </c>
      <c r="B15" s="25">
        <f t="shared" si="0"/>
        <v>7.3716439932199229</v>
      </c>
      <c r="C15" s="64">
        <v>7.3716439932199229</v>
      </c>
      <c r="D15" s="20" t="s">
        <v>6</v>
      </c>
      <c r="E15" s="15"/>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7.2720054268891925</v>
      </c>
      <c r="C16" s="40">
        <v>7.2720054268891925</v>
      </c>
      <c r="D16" s="42" t="s">
        <v>6</v>
      </c>
    </row>
    <row r="17" spans="1:81" ht="12" customHeight="1" x14ac:dyDescent="0.2">
      <c r="A17" s="21">
        <v>1982</v>
      </c>
      <c r="B17" s="40">
        <f t="shared" si="0"/>
        <v>7.411937740107156</v>
      </c>
      <c r="C17" s="40">
        <v>7.411937740107156</v>
      </c>
      <c r="D17" s="42" t="s">
        <v>6</v>
      </c>
    </row>
    <row r="18" spans="1:81" ht="12" customHeight="1" x14ac:dyDescent="0.2">
      <c r="A18" s="21">
        <v>1983</v>
      </c>
      <c r="B18" s="40">
        <f t="shared" si="0"/>
        <v>7.0013145147178708</v>
      </c>
      <c r="C18" s="40">
        <v>7.0013145147178708</v>
      </c>
      <c r="D18" s="42" t="s">
        <v>6</v>
      </c>
    </row>
    <row r="19" spans="1:81" ht="12" customHeight="1" x14ac:dyDescent="0.2">
      <c r="A19" s="21">
        <v>1984</v>
      </c>
      <c r="B19" s="40">
        <f t="shared" si="0"/>
        <v>7.1150464569194583</v>
      </c>
      <c r="C19" s="40">
        <v>7.1150464569194583</v>
      </c>
      <c r="D19" s="42" t="s">
        <v>6</v>
      </c>
    </row>
    <row r="20" spans="1:81" s="16" customFormat="1" ht="12" customHeight="1" x14ac:dyDescent="0.2">
      <c r="A20" s="21">
        <v>1985</v>
      </c>
      <c r="B20" s="52">
        <f t="shared" si="0"/>
        <v>6.8803519159964104</v>
      </c>
      <c r="C20" s="52">
        <v>6.8803519159964104</v>
      </c>
      <c r="D20" s="45" t="s">
        <v>6</v>
      </c>
      <c r="E20" s="15"/>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6.4927633793335575</v>
      </c>
      <c r="C21" s="64">
        <v>6.4927633793335575</v>
      </c>
      <c r="D21" s="20" t="s">
        <v>6</v>
      </c>
    </row>
    <row r="22" spans="1:81" ht="12" customHeight="1" x14ac:dyDescent="0.2">
      <c r="A22" s="19">
        <v>1987</v>
      </c>
      <c r="B22" s="25">
        <f t="shared" si="0"/>
        <v>6.5935734172418909</v>
      </c>
      <c r="C22" s="64">
        <v>6.5935734172418909</v>
      </c>
      <c r="D22" s="20" t="s">
        <v>6</v>
      </c>
    </row>
    <row r="23" spans="1:81" ht="12" customHeight="1" x14ac:dyDescent="0.2">
      <c r="A23" s="19">
        <v>1988</v>
      </c>
      <c r="B23" s="25">
        <f t="shared" si="0"/>
        <v>7.1528562857877489</v>
      </c>
      <c r="C23" s="64">
        <v>7.1528562857877489</v>
      </c>
      <c r="D23" s="20" t="s">
        <v>6</v>
      </c>
    </row>
    <row r="24" spans="1:81" ht="12" customHeight="1" x14ac:dyDescent="0.2">
      <c r="A24" s="19">
        <v>1989</v>
      </c>
      <c r="B24" s="25">
        <f t="shared" si="0"/>
        <v>7.4742664003687187</v>
      </c>
      <c r="C24" s="64">
        <v>7.4742664003687187</v>
      </c>
      <c r="D24" s="20" t="s">
        <v>6</v>
      </c>
    </row>
    <row r="25" spans="1:81" s="16" customFormat="1" ht="12" customHeight="1" x14ac:dyDescent="0.2">
      <c r="A25" s="19">
        <v>1990</v>
      </c>
      <c r="B25" s="25">
        <f t="shared" si="0"/>
        <v>7.194457326531591</v>
      </c>
      <c r="C25" s="64">
        <v>7.194457326531591</v>
      </c>
      <c r="D25" s="20" t="s">
        <v>6</v>
      </c>
      <c r="E25" s="15"/>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6.7326987332983563</v>
      </c>
      <c r="C26" s="40">
        <v>6.7326987332983563</v>
      </c>
      <c r="D26" s="42" t="s">
        <v>6</v>
      </c>
    </row>
    <row r="27" spans="1:81" ht="12" customHeight="1" x14ac:dyDescent="0.2">
      <c r="A27" s="21">
        <v>1992</v>
      </c>
      <c r="B27" s="40">
        <f t="shared" si="0"/>
        <v>7.3233585992666219</v>
      </c>
      <c r="C27" s="40">
        <v>7.3233585992666219</v>
      </c>
      <c r="D27" s="42" t="s">
        <v>6</v>
      </c>
    </row>
    <row r="28" spans="1:81" ht="12" customHeight="1" x14ac:dyDescent="0.2">
      <c r="A28" s="21">
        <v>1993</v>
      </c>
      <c r="B28" s="40">
        <f t="shared" si="0"/>
        <v>7.2613996964515568</v>
      </c>
      <c r="C28" s="40">
        <v>7.2613996964515568</v>
      </c>
      <c r="D28" s="42" t="s">
        <v>6</v>
      </c>
    </row>
    <row r="29" spans="1:81" ht="12" customHeight="1" x14ac:dyDescent="0.2">
      <c r="A29" s="21">
        <v>1994</v>
      </c>
      <c r="B29" s="40">
        <f t="shared" si="0"/>
        <v>7.2366346702804503</v>
      </c>
      <c r="C29" s="40">
        <v>7.2366346702804503</v>
      </c>
      <c r="D29" s="42" t="s">
        <v>6</v>
      </c>
    </row>
    <row r="30" spans="1:81" s="16" customFormat="1" ht="12" customHeight="1" x14ac:dyDescent="0.2">
      <c r="A30" s="21">
        <v>1995</v>
      </c>
      <c r="B30" s="52">
        <f t="shared" si="0"/>
        <v>6.9344657015197493</v>
      </c>
      <c r="C30" s="52">
        <v>6.9344657015197493</v>
      </c>
      <c r="D30" s="45" t="s">
        <v>6</v>
      </c>
      <c r="E30" s="15"/>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7.0272565571612402</v>
      </c>
      <c r="C31" s="64">
        <v>7.0272565571612402</v>
      </c>
      <c r="D31" s="20" t="s">
        <v>6</v>
      </c>
    </row>
    <row r="32" spans="1:81" ht="12" customHeight="1" x14ac:dyDescent="0.2">
      <c r="A32" s="19">
        <v>1997</v>
      </c>
      <c r="B32" s="25">
        <f t="shared" si="0"/>
        <v>6.5491763718707867</v>
      </c>
      <c r="C32" s="64">
        <v>6.5491763718707867</v>
      </c>
      <c r="D32" s="20" t="s">
        <v>6</v>
      </c>
    </row>
    <row r="33" spans="1:81" ht="12" customHeight="1" x14ac:dyDescent="0.2">
      <c r="A33" s="19">
        <v>1998</v>
      </c>
      <c r="B33" s="25">
        <f t="shared" si="0"/>
        <v>6.4673903989279831</v>
      </c>
      <c r="C33" s="64">
        <v>6.4673903989279831</v>
      </c>
      <c r="D33" s="20" t="s">
        <v>6</v>
      </c>
    </row>
    <row r="34" spans="1:81" ht="12" customHeight="1" x14ac:dyDescent="0.2">
      <c r="A34" s="19">
        <v>1999</v>
      </c>
      <c r="B34" s="25">
        <f t="shared" si="0"/>
        <v>6.5317240874344327</v>
      </c>
      <c r="C34" s="64">
        <v>6.5317240874344327</v>
      </c>
      <c r="D34" s="20" t="s">
        <v>6</v>
      </c>
    </row>
    <row r="35" spans="1:81" s="16" customFormat="1" ht="12" customHeight="1" x14ac:dyDescent="0.2">
      <c r="A35" s="19">
        <v>2000</v>
      </c>
      <c r="B35" s="25">
        <f t="shared" si="0"/>
        <v>6.2689722258618561</v>
      </c>
      <c r="C35" s="64">
        <v>6.2689722258618561</v>
      </c>
      <c r="D35" s="20" t="s">
        <v>6</v>
      </c>
      <c r="E35" s="15"/>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6.4123286933316335</v>
      </c>
      <c r="C36" s="40">
        <v>6.4123286933316335</v>
      </c>
      <c r="D36" s="42" t="s">
        <v>6</v>
      </c>
    </row>
    <row r="37" spans="1:81" ht="12" customHeight="1" x14ac:dyDescent="0.2">
      <c r="A37" s="21">
        <v>2002</v>
      </c>
      <c r="B37" s="40">
        <f t="shared" si="0"/>
        <v>6.3019612813278254</v>
      </c>
      <c r="C37" s="40">
        <v>6.3019612813278254</v>
      </c>
      <c r="D37" s="42" t="s">
        <v>6</v>
      </c>
    </row>
    <row r="38" spans="1:81" ht="12" customHeight="1" x14ac:dyDescent="0.2">
      <c r="A38" s="21">
        <v>2003</v>
      </c>
      <c r="B38" s="40">
        <f t="shared" si="0"/>
        <v>6.2685696832972413</v>
      </c>
      <c r="C38" s="40">
        <v>6.2685696832972413</v>
      </c>
      <c r="D38" s="42" t="s">
        <v>6</v>
      </c>
    </row>
    <row r="39" spans="1:81" ht="12" customHeight="1" x14ac:dyDescent="0.2">
      <c r="A39" s="21">
        <v>2004</v>
      </c>
      <c r="B39" s="40">
        <f t="shared" si="0"/>
        <v>6.2303707124285461</v>
      </c>
      <c r="C39" s="40">
        <v>6.2303707124285461</v>
      </c>
      <c r="D39" s="42" t="s">
        <v>6</v>
      </c>
    </row>
    <row r="40" spans="1:81" ht="12" customHeight="1" x14ac:dyDescent="0.2">
      <c r="A40" s="21">
        <v>2005</v>
      </c>
      <c r="B40" s="52">
        <f t="shared" si="0"/>
        <v>5.9227595689328085</v>
      </c>
      <c r="C40" s="52">
        <v>5.9227595689328085</v>
      </c>
      <c r="D40" s="45" t="s">
        <v>6</v>
      </c>
    </row>
    <row r="41" spans="1:81" ht="12" customHeight="1" x14ac:dyDescent="0.2">
      <c r="A41" s="19">
        <v>2006</v>
      </c>
      <c r="B41" s="25">
        <f t="shared" si="0"/>
        <v>6.0832415402455862</v>
      </c>
      <c r="C41" s="64">
        <v>6.0832415402455862</v>
      </c>
      <c r="D41" s="20" t="s">
        <v>6</v>
      </c>
    </row>
    <row r="42" spans="1:81" ht="12" customHeight="1" x14ac:dyDescent="0.2">
      <c r="A42" s="19">
        <v>2007</v>
      </c>
      <c r="B42" s="25">
        <f t="shared" si="0"/>
        <v>6.2879438017355245</v>
      </c>
      <c r="C42" s="64">
        <v>6.2879438017355245</v>
      </c>
      <c r="D42" s="20" t="s">
        <v>6</v>
      </c>
    </row>
    <row r="43" spans="1:81" ht="12" customHeight="1" x14ac:dyDescent="0.2">
      <c r="A43" s="19">
        <v>2008</v>
      </c>
      <c r="B43" s="25">
        <f t="shared" si="0"/>
        <v>6.2226889061694912</v>
      </c>
      <c r="C43" s="64">
        <v>6.2226889061694912</v>
      </c>
      <c r="D43" s="20" t="s">
        <v>6</v>
      </c>
    </row>
    <row r="44" spans="1:81" ht="12" customHeight="1" x14ac:dyDescent="0.2">
      <c r="A44" s="19">
        <v>2009</v>
      </c>
      <c r="B44" s="25">
        <f t="shared" si="0"/>
        <v>6.1739802021345307</v>
      </c>
      <c r="C44" s="64">
        <v>6.1739802021345307</v>
      </c>
      <c r="D44" s="20" t="s">
        <v>6</v>
      </c>
    </row>
    <row r="45" spans="1:81" ht="12" customHeight="1" x14ac:dyDescent="0.2">
      <c r="A45" s="19">
        <v>2010</v>
      </c>
      <c r="B45" s="25">
        <f t="shared" ref="B45:B50" si="1">SUM(C45:D45)</f>
        <v>6.1304398728729339</v>
      </c>
      <c r="C45" s="64">
        <v>6.1304398728729339</v>
      </c>
      <c r="D45" s="20" t="s">
        <v>6</v>
      </c>
    </row>
    <row r="46" spans="1:81" ht="12" customHeight="1" x14ac:dyDescent="0.2">
      <c r="A46" s="38">
        <v>2011</v>
      </c>
      <c r="B46" s="40">
        <f t="shared" si="1"/>
        <v>5.9781132460168447</v>
      </c>
      <c r="C46" s="40">
        <v>5.9781132460168447</v>
      </c>
      <c r="D46" s="39" t="s">
        <v>6</v>
      </c>
    </row>
    <row r="47" spans="1:81" ht="12" customHeight="1" x14ac:dyDescent="0.2">
      <c r="A47" s="41">
        <v>2012</v>
      </c>
      <c r="B47" s="40">
        <f t="shared" si="1"/>
        <v>5.9574994842291771</v>
      </c>
      <c r="C47" s="40">
        <v>5.9574994842291771</v>
      </c>
      <c r="D47" s="42" t="s">
        <v>6</v>
      </c>
    </row>
    <row r="48" spans="1:81" ht="12" customHeight="1" x14ac:dyDescent="0.2">
      <c r="A48" s="41">
        <v>2013</v>
      </c>
      <c r="B48" s="40">
        <f t="shared" si="1"/>
        <v>5.4799511308285132</v>
      </c>
      <c r="C48" s="40">
        <v>5.4799511308285132</v>
      </c>
      <c r="D48" s="42" t="s">
        <v>6</v>
      </c>
    </row>
    <row r="49" spans="1:81" ht="12" customHeight="1" x14ac:dyDescent="0.2">
      <c r="A49" s="41">
        <v>2014</v>
      </c>
      <c r="B49" s="40">
        <f t="shared" si="1"/>
        <v>5.5419239058637499</v>
      </c>
      <c r="C49" s="40">
        <v>5.5419239058637499</v>
      </c>
      <c r="D49" s="42" t="s">
        <v>6</v>
      </c>
    </row>
    <row r="50" spans="1:81" ht="12" customHeight="1" x14ac:dyDescent="0.2">
      <c r="A50" s="44">
        <v>2015</v>
      </c>
      <c r="B50" s="52">
        <f t="shared" si="1"/>
        <v>5.1454332528162912</v>
      </c>
      <c r="C50" s="52">
        <v>5.1454332528162912</v>
      </c>
      <c r="D50" s="45" t="s">
        <v>6</v>
      </c>
    </row>
    <row r="51" spans="1:81" ht="12" customHeight="1" x14ac:dyDescent="0.2">
      <c r="A51" s="49">
        <v>2016</v>
      </c>
      <c r="B51" s="53">
        <f>SUM(C51:D51)</f>
        <v>5.0381291631618268</v>
      </c>
      <c r="C51" s="64">
        <v>5.0381291631618268</v>
      </c>
      <c r="D51" s="43" t="s">
        <v>6</v>
      </c>
    </row>
    <row r="52" spans="1:81" ht="12" customHeight="1" x14ac:dyDescent="0.2">
      <c r="A52" s="49">
        <v>2017</v>
      </c>
      <c r="B52" s="53">
        <f>SUM(C52:D52)</f>
        <v>4.7413538849146803</v>
      </c>
      <c r="C52" s="64">
        <v>4.7413538849146803</v>
      </c>
      <c r="D52" s="43" t="s">
        <v>6</v>
      </c>
    </row>
    <row r="53" spans="1:81" ht="12" customHeight="1" x14ac:dyDescent="0.2">
      <c r="A53" s="59">
        <v>2018</v>
      </c>
      <c r="B53" s="64">
        <f>SUM(C53:D53)</f>
        <v>4.8968024390515179</v>
      </c>
      <c r="C53" s="64">
        <v>4.8968024390515179</v>
      </c>
      <c r="D53" s="60" t="s">
        <v>6</v>
      </c>
    </row>
    <row r="54" spans="1:81" ht="12" customHeight="1" x14ac:dyDescent="0.2">
      <c r="A54" s="59">
        <v>2019</v>
      </c>
      <c r="B54" s="64">
        <f>SUM(C54:D54)</f>
        <v>5.178496070791633</v>
      </c>
      <c r="C54" s="64">
        <v>5.178496070791633</v>
      </c>
      <c r="D54" s="60" t="s">
        <v>6</v>
      </c>
    </row>
    <row r="55" spans="1:81" ht="12" customHeight="1" thickBot="1" x14ac:dyDescent="0.25">
      <c r="A55" s="50">
        <v>2020</v>
      </c>
      <c r="B55" s="54">
        <f>SUM(C55:D55)</f>
        <v>5.6639912713689169</v>
      </c>
      <c r="C55" s="64">
        <v>5.6639912713689169</v>
      </c>
      <c r="D55" s="51" t="s">
        <v>6</v>
      </c>
    </row>
    <row r="56" spans="1:81" ht="12" customHeight="1" thickTop="1" x14ac:dyDescent="0.2">
      <c r="A56" s="146" t="s">
        <v>18</v>
      </c>
      <c r="B56" s="137"/>
      <c r="C56" s="137"/>
      <c r="D56" s="138"/>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row>
    <row r="57" spans="1:81" ht="12" customHeight="1" x14ac:dyDescent="0.2">
      <c r="A57" s="126"/>
      <c r="B57" s="127"/>
      <c r="C57" s="127"/>
      <c r="D57" s="128"/>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row>
    <row r="58" spans="1:81" ht="12" customHeight="1" x14ac:dyDescent="0.2">
      <c r="A58" s="87" t="s">
        <v>77</v>
      </c>
      <c r="B58" s="88"/>
      <c r="C58" s="88"/>
      <c r="D58" s="89"/>
    </row>
    <row r="59" spans="1:81" ht="12" customHeight="1" x14ac:dyDescent="0.2">
      <c r="A59" s="87"/>
      <c r="B59" s="88"/>
      <c r="C59" s="88"/>
      <c r="D59" s="89"/>
    </row>
    <row r="60" spans="1:81" ht="12" customHeight="1" x14ac:dyDescent="0.2">
      <c r="A60" s="87"/>
      <c r="B60" s="88"/>
      <c r="C60" s="88"/>
      <c r="D60" s="89"/>
    </row>
  </sheetData>
  <mergeCells count="9">
    <mergeCell ref="B2:B3"/>
    <mergeCell ref="A2:A3"/>
    <mergeCell ref="A1:D1"/>
    <mergeCell ref="B4:D4"/>
    <mergeCell ref="A58:D60"/>
    <mergeCell ref="A56:D56"/>
    <mergeCell ref="A57:D57"/>
    <mergeCell ref="D2:D3"/>
    <mergeCell ref="C2:C3"/>
  </mergeCells>
  <phoneticPr fontId="4" type="noConversion"/>
  <printOptions horizontalCentered="1"/>
  <pageMargins left="0.5" right="0.5" top="0.5" bottom="0.5" header="0.5" footer="0.5"/>
  <pageSetup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CC60"/>
  <sheetViews>
    <sheetView workbookViewId="0">
      <pane ySplit="4" topLeftCell="A5" activePane="bottomLeft" state="frozen"/>
      <selection pane="bottomLeft" sqref="A1:D1"/>
    </sheetView>
  </sheetViews>
  <sheetFormatPr defaultColWidth="12.7109375" defaultRowHeight="12" customHeight="1" x14ac:dyDescent="0.2"/>
  <cols>
    <col min="1" max="1" width="12.7109375" style="13" customWidth="1"/>
    <col min="2" max="4" width="12.7109375" style="7" customWidth="1"/>
    <col min="5" max="10" width="12.7109375" style="15" customWidth="1"/>
    <col min="11" max="16384" width="12.7109375" style="8"/>
  </cols>
  <sheetData>
    <row r="1" spans="1:81" s="30" customFormat="1" ht="12" customHeight="1" thickBot="1" x14ac:dyDescent="0.25">
      <c r="A1" s="83" t="s">
        <v>50</v>
      </c>
      <c r="B1" s="83"/>
      <c r="C1" s="83"/>
      <c r="D1" s="83"/>
      <c r="E1" s="31"/>
      <c r="F1" s="31"/>
      <c r="G1" s="31"/>
      <c r="H1" s="31"/>
      <c r="I1" s="31"/>
      <c r="J1" s="31"/>
    </row>
    <row r="2" spans="1:81" ht="12" customHeight="1" thickTop="1" x14ac:dyDescent="0.2">
      <c r="A2" s="100" t="s">
        <v>3</v>
      </c>
      <c r="B2" s="98" t="s">
        <v>2</v>
      </c>
      <c r="C2" s="98" t="s">
        <v>0</v>
      </c>
      <c r="D2" s="102" t="s">
        <v>1</v>
      </c>
    </row>
    <row r="3" spans="1:81" ht="12" customHeight="1" x14ac:dyDescent="0.2">
      <c r="A3" s="101"/>
      <c r="B3" s="99"/>
      <c r="C3" s="99"/>
      <c r="D3" s="103"/>
    </row>
    <row r="4" spans="1:81" ht="12" customHeight="1" x14ac:dyDescent="0.2">
      <c r="A4" s="37"/>
      <c r="B4" s="84" t="s">
        <v>19</v>
      </c>
      <c r="C4" s="139"/>
      <c r="D4" s="140"/>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0" t="str">
        <f>C5</f>
        <v>NA</v>
      </c>
      <c r="C5" s="53" t="s">
        <v>6</v>
      </c>
      <c r="D5" s="20" t="s">
        <v>6</v>
      </c>
      <c r="E5" s="15"/>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22" t="str">
        <f t="shared" ref="B6:B44" si="0">C6</f>
        <v>NA</v>
      </c>
      <c r="C6" s="40" t="s">
        <v>6</v>
      </c>
      <c r="D6" s="22" t="s">
        <v>6</v>
      </c>
    </row>
    <row r="7" spans="1:81" ht="12" customHeight="1" x14ac:dyDescent="0.2">
      <c r="A7" s="21">
        <v>1972</v>
      </c>
      <c r="B7" s="22" t="str">
        <f t="shared" si="0"/>
        <v>NA</v>
      </c>
      <c r="C7" s="40" t="s">
        <v>6</v>
      </c>
      <c r="D7" s="22" t="s">
        <v>6</v>
      </c>
    </row>
    <row r="8" spans="1:81" ht="12" customHeight="1" x14ac:dyDescent="0.2">
      <c r="A8" s="21">
        <v>1973</v>
      </c>
      <c r="B8" s="22" t="str">
        <f t="shared" si="0"/>
        <v>NA</v>
      </c>
      <c r="C8" s="40" t="s">
        <v>6</v>
      </c>
      <c r="D8" s="22" t="s">
        <v>6</v>
      </c>
    </row>
    <row r="9" spans="1:81" ht="12" customHeight="1" x14ac:dyDescent="0.2">
      <c r="A9" s="21">
        <v>1974</v>
      </c>
      <c r="B9" s="22" t="str">
        <f t="shared" si="0"/>
        <v>NA</v>
      </c>
      <c r="C9" s="40" t="s">
        <v>6</v>
      </c>
      <c r="D9" s="22" t="s">
        <v>6</v>
      </c>
    </row>
    <row r="10" spans="1:81" s="16" customFormat="1" ht="12" customHeight="1" x14ac:dyDescent="0.2">
      <c r="A10" s="21">
        <v>1975</v>
      </c>
      <c r="B10" s="22" t="str">
        <f t="shared" si="0"/>
        <v>NA</v>
      </c>
      <c r="C10" s="52" t="s">
        <v>6</v>
      </c>
      <c r="D10" s="22" t="s">
        <v>6</v>
      </c>
      <c r="E10" s="15"/>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0" t="str">
        <f t="shared" si="0"/>
        <v>NA</v>
      </c>
      <c r="C11" s="53" t="s">
        <v>6</v>
      </c>
      <c r="D11" s="20" t="s">
        <v>6</v>
      </c>
    </row>
    <row r="12" spans="1:81" ht="12" customHeight="1" x14ac:dyDescent="0.2">
      <c r="A12" s="19">
        <v>1977</v>
      </c>
      <c r="B12" s="20" t="str">
        <f t="shared" si="0"/>
        <v>NA</v>
      </c>
      <c r="C12" s="53" t="s">
        <v>6</v>
      </c>
      <c r="D12" s="20" t="s">
        <v>6</v>
      </c>
    </row>
    <row r="13" spans="1:81" ht="12" customHeight="1" x14ac:dyDescent="0.2">
      <c r="A13" s="19">
        <v>1978</v>
      </c>
      <c r="B13" s="20" t="str">
        <f t="shared" si="0"/>
        <v>NA</v>
      </c>
      <c r="C13" s="53" t="s">
        <v>6</v>
      </c>
      <c r="D13" s="20" t="s">
        <v>6</v>
      </c>
    </row>
    <row r="14" spans="1:81" ht="12" customHeight="1" x14ac:dyDescent="0.2">
      <c r="A14" s="19">
        <v>1979</v>
      </c>
      <c r="B14" s="20" t="str">
        <f t="shared" si="0"/>
        <v>NA</v>
      </c>
      <c r="C14" s="53" t="s">
        <v>6</v>
      </c>
      <c r="D14" s="20" t="s">
        <v>6</v>
      </c>
    </row>
    <row r="15" spans="1:81" s="16" customFormat="1" ht="12" customHeight="1" x14ac:dyDescent="0.2">
      <c r="A15" s="19">
        <v>1980</v>
      </c>
      <c r="B15" s="20" t="str">
        <f t="shared" si="0"/>
        <v>NA</v>
      </c>
      <c r="C15" s="53" t="s">
        <v>6</v>
      </c>
      <c r="D15" s="20" t="s">
        <v>6</v>
      </c>
      <c r="E15" s="15"/>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22" t="str">
        <f t="shared" si="0"/>
        <v>NA</v>
      </c>
      <c r="C16" s="40" t="s">
        <v>6</v>
      </c>
      <c r="D16" s="22" t="s">
        <v>6</v>
      </c>
    </row>
    <row r="17" spans="1:81" ht="12" customHeight="1" x14ac:dyDescent="0.2">
      <c r="A17" s="21">
        <v>1982</v>
      </c>
      <c r="B17" s="22" t="str">
        <f t="shared" si="0"/>
        <v>NA</v>
      </c>
      <c r="C17" s="40" t="s">
        <v>6</v>
      </c>
      <c r="D17" s="22" t="s">
        <v>6</v>
      </c>
    </row>
    <row r="18" spans="1:81" ht="12" customHeight="1" x14ac:dyDescent="0.2">
      <c r="A18" s="21">
        <v>1983</v>
      </c>
      <c r="B18" s="22" t="str">
        <f t="shared" si="0"/>
        <v>NA</v>
      </c>
      <c r="C18" s="40" t="s">
        <v>6</v>
      </c>
      <c r="D18" s="22" t="s">
        <v>6</v>
      </c>
    </row>
    <row r="19" spans="1:81" ht="12" customHeight="1" x14ac:dyDescent="0.2">
      <c r="A19" s="21">
        <v>1984</v>
      </c>
      <c r="B19" s="22" t="str">
        <f t="shared" si="0"/>
        <v>NA</v>
      </c>
      <c r="C19" s="40" t="s">
        <v>6</v>
      </c>
      <c r="D19" s="22" t="s">
        <v>6</v>
      </c>
    </row>
    <row r="20" spans="1:81" s="16" customFormat="1" ht="12" customHeight="1" x14ac:dyDescent="0.2">
      <c r="A20" s="21">
        <v>1985</v>
      </c>
      <c r="B20" s="22" t="str">
        <f t="shared" si="0"/>
        <v>NA</v>
      </c>
      <c r="C20" s="52" t="s">
        <v>6</v>
      </c>
      <c r="D20" s="22" t="s">
        <v>6</v>
      </c>
      <c r="E20" s="15"/>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0" t="str">
        <f t="shared" si="0"/>
        <v>NA</v>
      </c>
      <c r="C21" s="53" t="s">
        <v>6</v>
      </c>
      <c r="D21" s="20" t="s">
        <v>6</v>
      </c>
    </row>
    <row r="22" spans="1:81" ht="12" customHeight="1" x14ac:dyDescent="0.2">
      <c r="A22" s="19">
        <v>1987</v>
      </c>
      <c r="B22" s="20" t="str">
        <f t="shared" si="0"/>
        <v>NA</v>
      </c>
      <c r="C22" s="53" t="s">
        <v>6</v>
      </c>
      <c r="D22" s="20" t="s">
        <v>6</v>
      </c>
    </row>
    <row r="23" spans="1:81" ht="12" customHeight="1" x14ac:dyDescent="0.2">
      <c r="A23" s="19">
        <v>1988</v>
      </c>
      <c r="B23" s="20" t="str">
        <f t="shared" si="0"/>
        <v>NA</v>
      </c>
      <c r="C23" s="53" t="s">
        <v>6</v>
      </c>
      <c r="D23" s="20" t="s">
        <v>6</v>
      </c>
    </row>
    <row r="24" spans="1:81" ht="12" customHeight="1" x14ac:dyDescent="0.2">
      <c r="A24" s="19">
        <v>1989</v>
      </c>
      <c r="B24" s="20" t="str">
        <f t="shared" si="0"/>
        <v>NA</v>
      </c>
      <c r="C24" s="53" t="s">
        <v>6</v>
      </c>
      <c r="D24" s="20" t="s">
        <v>6</v>
      </c>
    </row>
    <row r="25" spans="1:81" s="16" customFormat="1" ht="12" customHeight="1" x14ac:dyDescent="0.2">
      <c r="A25" s="19">
        <v>1990</v>
      </c>
      <c r="B25" s="20" t="str">
        <f t="shared" si="0"/>
        <v>NA</v>
      </c>
      <c r="C25" s="53" t="s">
        <v>6</v>
      </c>
      <c r="D25" s="20" t="s">
        <v>6</v>
      </c>
      <c r="E25" s="15"/>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22" t="str">
        <f t="shared" si="0"/>
        <v>NA</v>
      </c>
      <c r="C26" s="40" t="s">
        <v>6</v>
      </c>
      <c r="D26" s="22" t="s">
        <v>6</v>
      </c>
    </row>
    <row r="27" spans="1:81" ht="12" customHeight="1" x14ac:dyDescent="0.2">
      <c r="A27" s="21">
        <v>1992</v>
      </c>
      <c r="B27" s="22" t="str">
        <f t="shared" si="0"/>
        <v>NA</v>
      </c>
      <c r="C27" s="40" t="s">
        <v>6</v>
      </c>
      <c r="D27" s="22" t="s">
        <v>6</v>
      </c>
    </row>
    <row r="28" spans="1:81" ht="12" customHeight="1" x14ac:dyDescent="0.2">
      <c r="A28" s="21">
        <v>1993</v>
      </c>
      <c r="B28" s="22" t="str">
        <f t="shared" si="0"/>
        <v>NA</v>
      </c>
      <c r="C28" s="40" t="s">
        <v>6</v>
      </c>
      <c r="D28" s="22" t="s">
        <v>6</v>
      </c>
    </row>
    <row r="29" spans="1:81" ht="12" customHeight="1" x14ac:dyDescent="0.2">
      <c r="A29" s="21">
        <v>1994</v>
      </c>
      <c r="B29" s="22" t="str">
        <f t="shared" si="0"/>
        <v>NA</v>
      </c>
      <c r="C29" s="40" t="s">
        <v>6</v>
      </c>
      <c r="D29" s="22" t="s">
        <v>6</v>
      </c>
    </row>
    <row r="30" spans="1:81" s="16" customFormat="1" ht="12" customHeight="1" x14ac:dyDescent="0.2">
      <c r="A30" s="21">
        <v>1995</v>
      </c>
      <c r="B30" s="22" t="str">
        <f t="shared" si="0"/>
        <v>NA</v>
      </c>
      <c r="C30" s="52" t="s">
        <v>6</v>
      </c>
      <c r="D30" s="22" t="s">
        <v>6</v>
      </c>
      <c r="E30" s="15"/>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0" t="str">
        <f t="shared" si="0"/>
        <v>NA</v>
      </c>
      <c r="C31" s="53" t="s">
        <v>6</v>
      </c>
      <c r="D31" s="20" t="s">
        <v>6</v>
      </c>
    </row>
    <row r="32" spans="1:81" ht="12" customHeight="1" x14ac:dyDescent="0.2">
      <c r="A32" s="19">
        <v>1997</v>
      </c>
      <c r="B32" s="25">
        <f t="shared" si="0"/>
        <v>0.79496687576947889</v>
      </c>
      <c r="C32" s="53">
        <v>0.79496687576947889</v>
      </c>
      <c r="D32" s="20" t="s">
        <v>6</v>
      </c>
    </row>
    <row r="33" spans="1:81" ht="12" customHeight="1" x14ac:dyDescent="0.2">
      <c r="A33" s="19">
        <v>1998</v>
      </c>
      <c r="B33" s="25">
        <f t="shared" si="0"/>
        <v>0.7873458522716984</v>
      </c>
      <c r="C33" s="53">
        <v>0.7873458522716984</v>
      </c>
      <c r="D33" s="20" t="s">
        <v>6</v>
      </c>
    </row>
    <row r="34" spans="1:81" ht="12" customHeight="1" x14ac:dyDescent="0.2">
      <c r="A34" s="19">
        <v>1999</v>
      </c>
      <c r="B34" s="25">
        <f t="shared" si="0"/>
        <v>0.77996383751946874</v>
      </c>
      <c r="C34" s="53">
        <v>0.77996383751946874</v>
      </c>
      <c r="D34" s="20" t="s">
        <v>6</v>
      </c>
    </row>
    <row r="35" spans="1:81" s="16" customFormat="1" ht="12" customHeight="1" x14ac:dyDescent="0.2">
      <c r="A35" s="19">
        <v>2000</v>
      </c>
      <c r="B35" s="25">
        <f t="shared" si="0"/>
        <v>0.77299431627034032</v>
      </c>
      <c r="C35" s="53">
        <v>0.77299431627034032</v>
      </c>
      <c r="D35" s="20" t="s">
        <v>6</v>
      </c>
      <c r="E35" s="15"/>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0.7666214014776731</v>
      </c>
      <c r="C36" s="40">
        <v>0.7666214014776731</v>
      </c>
      <c r="D36" s="22" t="s">
        <v>6</v>
      </c>
    </row>
    <row r="37" spans="1:81" ht="12" customHeight="1" x14ac:dyDescent="0.2">
      <c r="A37" s="21">
        <v>2002</v>
      </c>
      <c r="B37" s="40">
        <f t="shared" si="0"/>
        <v>0.76034595621838341</v>
      </c>
      <c r="C37" s="40">
        <v>0.76034595621838341</v>
      </c>
      <c r="D37" s="22" t="s">
        <v>6</v>
      </c>
    </row>
    <row r="38" spans="1:81" ht="12" customHeight="1" x14ac:dyDescent="0.2">
      <c r="A38" s="21">
        <v>2003</v>
      </c>
      <c r="B38" s="40">
        <f t="shared" si="0"/>
        <v>0.86956129952797434</v>
      </c>
      <c r="C38" s="40">
        <v>0.86956129952797434</v>
      </c>
      <c r="D38" s="22" t="s">
        <v>6</v>
      </c>
    </row>
    <row r="39" spans="1:81" ht="12" customHeight="1" x14ac:dyDescent="0.2">
      <c r="A39" s="21">
        <v>2004</v>
      </c>
      <c r="B39" s="40">
        <f t="shared" si="0"/>
        <v>0.84885581560367362</v>
      </c>
      <c r="C39" s="40">
        <v>0.84885581560367362</v>
      </c>
      <c r="D39" s="22" t="s">
        <v>6</v>
      </c>
    </row>
    <row r="40" spans="1:81" ht="12" customHeight="1" x14ac:dyDescent="0.2">
      <c r="A40" s="21">
        <v>2005</v>
      </c>
      <c r="B40" s="40">
        <f t="shared" si="0"/>
        <v>0.74105869709072558</v>
      </c>
      <c r="C40" s="52">
        <v>0.74105869709072558</v>
      </c>
      <c r="D40" s="22" t="s">
        <v>6</v>
      </c>
    </row>
    <row r="41" spans="1:81" ht="12" customHeight="1" x14ac:dyDescent="0.2">
      <c r="A41" s="19">
        <v>2006</v>
      </c>
      <c r="B41" s="25">
        <f t="shared" si="0"/>
        <v>0.64688876290734487</v>
      </c>
      <c r="C41" s="53">
        <v>0.64688876290734487</v>
      </c>
      <c r="D41" s="20" t="s">
        <v>6</v>
      </c>
    </row>
    <row r="42" spans="1:81" ht="12" customHeight="1" x14ac:dyDescent="0.2">
      <c r="A42" s="19">
        <v>2007</v>
      </c>
      <c r="B42" s="25">
        <f t="shared" si="0"/>
        <v>0.67908147915401595</v>
      </c>
      <c r="C42" s="53">
        <v>0.67908147915401595</v>
      </c>
      <c r="D42" s="20" t="s">
        <v>6</v>
      </c>
    </row>
    <row r="43" spans="1:81" ht="12" customHeight="1" x14ac:dyDescent="0.2">
      <c r="A43" s="19">
        <v>2008</v>
      </c>
      <c r="B43" s="25">
        <f t="shared" si="0"/>
        <v>0.69863613816594483</v>
      </c>
      <c r="C43" s="53">
        <v>0.69863613816594483</v>
      </c>
      <c r="D43" s="20" t="s">
        <v>6</v>
      </c>
    </row>
    <row r="44" spans="1:81" ht="12" customHeight="1" x14ac:dyDescent="0.2">
      <c r="A44" s="19">
        <v>2009</v>
      </c>
      <c r="B44" s="25">
        <f t="shared" si="0"/>
        <v>0.70768770611012677</v>
      </c>
      <c r="C44" s="53">
        <v>0.70768770611012677</v>
      </c>
      <c r="D44" s="20" t="s">
        <v>6</v>
      </c>
    </row>
    <row r="45" spans="1:81" ht="12" customHeight="1" x14ac:dyDescent="0.2">
      <c r="A45" s="19">
        <v>2010</v>
      </c>
      <c r="B45" s="25">
        <f t="shared" ref="B45:B50" si="1">C45</f>
        <v>0.93162485499174696</v>
      </c>
      <c r="C45" s="53">
        <v>0.93162485499174696</v>
      </c>
      <c r="D45" s="20" t="s">
        <v>6</v>
      </c>
    </row>
    <row r="46" spans="1:81" ht="12" customHeight="1" x14ac:dyDescent="0.2">
      <c r="A46" s="38">
        <v>2011</v>
      </c>
      <c r="B46" s="40">
        <f t="shared" si="1"/>
        <v>0.87472032891399576</v>
      </c>
      <c r="C46" s="40">
        <v>0.87472032891399576</v>
      </c>
      <c r="D46" s="42" t="s">
        <v>6</v>
      </c>
    </row>
    <row r="47" spans="1:81" ht="12" customHeight="1" x14ac:dyDescent="0.2">
      <c r="A47" s="41">
        <v>2012</v>
      </c>
      <c r="B47" s="40">
        <f t="shared" si="1"/>
        <v>1.1032985610394144</v>
      </c>
      <c r="C47" s="40">
        <v>1.1032985610394144</v>
      </c>
      <c r="D47" s="42" t="s">
        <v>6</v>
      </c>
    </row>
    <row r="48" spans="1:81" ht="12" customHeight="1" x14ac:dyDescent="0.2">
      <c r="A48" s="41">
        <v>2013</v>
      </c>
      <c r="B48" s="40">
        <f t="shared" si="1"/>
        <v>1.2717669230521929</v>
      </c>
      <c r="C48" s="40">
        <v>1.2717669230521929</v>
      </c>
      <c r="D48" s="42" t="s">
        <v>6</v>
      </c>
    </row>
    <row r="49" spans="1:81" ht="12" customHeight="1" x14ac:dyDescent="0.2">
      <c r="A49" s="41">
        <v>2014</v>
      </c>
      <c r="B49" s="40">
        <f t="shared" si="1"/>
        <v>1.5381021660318566</v>
      </c>
      <c r="C49" s="40">
        <v>1.5381021660318566</v>
      </c>
      <c r="D49" s="42" t="s">
        <v>6</v>
      </c>
    </row>
    <row r="50" spans="1:81" ht="12" customHeight="1" x14ac:dyDescent="0.2">
      <c r="A50" s="44">
        <v>2015</v>
      </c>
      <c r="B50" s="52">
        <f t="shared" si="1"/>
        <v>1.3039689082074488</v>
      </c>
      <c r="C50" s="52">
        <v>1.3039689082074488</v>
      </c>
      <c r="D50" s="45" t="s">
        <v>6</v>
      </c>
    </row>
    <row r="51" spans="1:81" ht="12" customHeight="1" x14ac:dyDescent="0.2">
      <c r="A51" s="49">
        <v>2016</v>
      </c>
      <c r="B51" s="53">
        <f>C51</f>
        <v>1.0947542670403805</v>
      </c>
      <c r="C51" s="53">
        <v>1.0947542670403805</v>
      </c>
      <c r="D51" s="43" t="s">
        <v>6</v>
      </c>
    </row>
    <row r="52" spans="1:81" ht="12" customHeight="1" x14ac:dyDescent="0.2">
      <c r="A52" s="49">
        <v>2017</v>
      </c>
      <c r="B52" s="53">
        <f>C52</f>
        <v>1.0981499246288065</v>
      </c>
      <c r="C52" s="53">
        <v>1.0981499246288065</v>
      </c>
      <c r="D52" s="43" t="s">
        <v>6</v>
      </c>
    </row>
    <row r="53" spans="1:81" ht="12" customHeight="1" x14ac:dyDescent="0.2">
      <c r="A53" s="59">
        <v>2018</v>
      </c>
      <c r="B53" s="64">
        <f>C53</f>
        <v>1.2251243512206651</v>
      </c>
      <c r="C53" s="53">
        <v>1.2251243512206651</v>
      </c>
      <c r="D53" s="60" t="s">
        <v>6</v>
      </c>
    </row>
    <row r="54" spans="1:81" ht="12" customHeight="1" x14ac:dyDescent="0.2">
      <c r="A54" s="59">
        <v>2019</v>
      </c>
      <c r="B54" s="64">
        <f>C54</f>
        <v>1.2266585420285046</v>
      </c>
      <c r="C54" s="53">
        <v>1.2266585420285046</v>
      </c>
      <c r="D54" s="60" t="s">
        <v>6</v>
      </c>
    </row>
    <row r="55" spans="1:81" ht="12" customHeight="1" thickBot="1" x14ac:dyDescent="0.25">
      <c r="A55" s="50">
        <v>2020</v>
      </c>
      <c r="B55" s="54">
        <f>C55</f>
        <v>1.2644110256104566</v>
      </c>
      <c r="C55" s="63">
        <v>1.2644110256104566</v>
      </c>
      <c r="D55" s="51" t="s">
        <v>6</v>
      </c>
    </row>
    <row r="56" spans="1:81" ht="12" customHeight="1" thickTop="1" x14ac:dyDescent="0.2">
      <c r="A56" s="90" t="s">
        <v>16</v>
      </c>
      <c r="B56" s="91"/>
      <c r="C56" s="91"/>
      <c r="D56" s="92"/>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row>
    <row r="57" spans="1:81" ht="12" customHeight="1" x14ac:dyDescent="0.2">
      <c r="A57" s="126"/>
      <c r="B57" s="127"/>
      <c r="C57" s="127"/>
      <c r="D57" s="128"/>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row>
    <row r="58" spans="1:81" ht="12" customHeight="1" x14ac:dyDescent="0.2">
      <c r="A58" s="87" t="s">
        <v>77</v>
      </c>
      <c r="B58" s="88"/>
      <c r="C58" s="88"/>
      <c r="D58" s="89"/>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87"/>
      <c r="B59" s="88"/>
      <c r="C59" s="88"/>
      <c r="D59" s="89"/>
    </row>
    <row r="60" spans="1:81" ht="12" customHeight="1" x14ac:dyDescent="0.2">
      <c r="A60" s="87"/>
      <c r="B60" s="88"/>
      <c r="C60" s="88"/>
      <c r="D60" s="89"/>
    </row>
  </sheetData>
  <mergeCells count="9">
    <mergeCell ref="A1:D1"/>
    <mergeCell ref="B4:D4"/>
    <mergeCell ref="A58:D60"/>
    <mergeCell ref="A56:D56"/>
    <mergeCell ref="A57:D57"/>
    <mergeCell ref="D2:D3"/>
    <mergeCell ref="C2:C3"/>
    <mergeCell ref="B2:B3"/>
    <mergeCell ref="A2:A3"/>
  </mergeCells>
  <phoneticPr fontId="4" type="noConversion"/>
  <printOptions horizontalCentered="1"/>
  <pageMargins left="0.5" right="0.5" top="0.5" bottom="0.5" header="0.5" footer="0.5"/>
  <pageSetup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CC62"/>
  <sheetViews>
    <sheetView workbookViewId="0">
      <pane ySplit="4" topLeftCell="A5" activePane="bottomLeft" state="frozen"/>
      <selection pane="bottomLeft" sqref="A1:F1"/>
    </sheetView>
  </sheetViews>
  <sheetFormatPr defaultColWidth="12.7109375" defaultRowHeight="12" customHeight="1" x14ac:dyDescent="0.2"/>
  <cols>
    <col min="1" max="1" width="12.7109375" style="13" customWidth="1"/>
    <col min="2" max="6" width="12.7109375" style="7" customWidth="1"/>
    <col min="7" max="10" width="12.7109375" style="15" customWidth="1"/>
    <col min="11" max="16384" width="12.7109375" style="8"/>
  </cols>
  <sheetData>
    <row r="1" spans="1:81" s="30" customFormat="1" ht="12" customHeight="1" thickBot="1" x14ac:dyDescent="0.25">
      <c r="A1" s="83" t="s">
        <v>49</v>
      </c>
      <c r="B1" s="83"/>
      <c r="C1" s="83"/>
      <c r="D1" s="83"/>
      <c r="E1" s="83"/>
      <c r="F1" s="83"/>
      <c r="G1" s="31"/>
      <c r="H1" s="31"/>
      <c r="I1" s="31"/>
      <c r="J1" s="31"/>
    </row>
    <row r="2" spans="1:81" ht="12" customHeight="1" thickTop="1" x14ac:dyDescent="0.2">
      <c r="A2" s="100" t="s">
        <v>3</v>
      </c>
      <c r="B2" s="98" t="s">
        <v>68</v>
      </c>
      <c r="C2" s="96" t="s">
        <v>0</v>
      </c>
      <c r="D2" s="132" t="s">
        <v>67</v>
      </c>
      <c r="E2" s="133"/>
      <c r="F2" s="133"/>
    </row>
    <row r="3" spans="1:81" ht="12" customHeight="1" x14ac:dyDescent="0.2">
      <c r="A3" s="101"/>
      <c r="B3" s="99"/>
      <c r="C3" s="97"/>
      <c r="D3" s="9" t="s">
        <v>68</v>
      </c>
      <c r="E3" s="9" t="s">
        <v>4</v>
      </c>
      <c r="F3" s="12" t="s">
        <v>5</v>
      </c>
    </row>
    <row r="4" spans="1:81" ht="12" customHeight="1" x14ac:dyDescent="0.2">
      <c r="A4" s="37"/>
      <c r="B4" s="84" t="s">
        <v>72</v>
      </c>
      <c r="C4" s="139"/>
      <c r="D4" s="139"/>
      <c r="E4" s="139"/>
      <c r="F4" s="140"/>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 t="shared" ref="B5:B44" si="0">SUM(C5,D5)</f>
        <v>27.794855423421694</v>
      </c>
      <c r="C5" s="29">
        <v>7.7804215516064223</v>
      </c>
      <c r="D5" s="25">
        <f>SUM(E5:F5)</f>
        <v>20.014433871815271</v>
      </c>
      <c r="E5" s="29">
        <v>14.264593082161916</v>
      </c>
      <c r="F5" s="29">
        <v>5.7498407896533568</v>
      </c>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si="0"/>
        <v>27.711583077070564</v>
      </c>
      <c r="C6" s="40">
        <v>7.4554105007680791</v>
      </c>
      <c r="D6" s="40">
        <f t="shared" ref="D6:D24" si="1">SUM(E6:F6)</f>
        <v>20.256172576302486</v>
      </c>
      <c r="E6" s="40">
        <v>14.790301053002493</v>
      </c>
      <c r="F6" s="40">
        <v>5.4658715232999935</v>
      </c>
    </row>
    <row r="7" spans="1:81" ht="12" customHeight="1" x14ac:dyDescent="0.2">
      <c r="A7" s="21">
        <v>1972</v>
      </c>
      <c r="B7" s="40">
        <f t="shared" si="0"/>
        <v>28.074783623895804</v>
      </c>
      <c r="C7" s="40">
        <v>7.7709151198688886</v>
      </c>
      <c r="D7" s="40">
        <f t="shared" si="1"/>
        <v>20.303868504026916</v>
      </c>
      <c r="E7" s="40">
        <v>14.976145727032593</v>
      </c>
      <c r="F7" s="40">
        <v>5.3277227769943218</v>
      </c>
    </row>
    <row r="8" spans="1:81" ht="12" customHeight="1" x14ac:dyDescent="0.2">
      <c r="A8" s="21">
        <v>1973</v>
      </c>
      <c r="B8" s="40">
        <f t="shared" si="0"/>
        <v>28.309869327455875</v>
      </c>
      <c r="C8" s="40">
        <v>7.9098952852403626</v>
      </c>
      <c r="D8" s="40">
        <f t="shared" si="1"/>
        <v>20.399974042215511</v>
      </c>
      <c r="E8" s="40">
        <v>14.476636166995487</v>
      </c>
      <c r="F8" s="40">
        <v>5.9233378752200236</v>
      </c>
    </row>
    <row r="9" spans="1:81" ht="12" customHeight="1" x14ac:dyDescent="0.2">
      <c r="A9" s="21">
        <v>1974</v>
      </c>
      <c r="B9" s="40">
        <f t="shared" si="0"/>
        <v>27.045685382935581</v>
      </c>
      <c r="C9" s="40">
        <v>7.7325932645636746</v>
      </c>
      <c r="D9" s="40">
        <f t="shared" si="1"/>
        <v>19.313092118371905</v>
      </c>
      <c r="E9" s="40">
        <v>13.522259208629746</v>
      </c>
      <c r="F9" s="40">
        <v>5.7908329097421607</v>
      </c>
    </row>
    <row r="10" spans="1:81" s="16" customFormat="1" ht="12" customHeight="1" x14ac:dyDescent="0.2">
      <c r="A10" s="21">
        <v>1975</v>
      </c>
      <c r="B10" s="40">
        <f t="shared" si="0"/>
        <v>26.04299322739671</v>
      </c>
      <c r="C10" s="40">
        <v>7.7749116787746617</v>
      </c>
      <c r="D10" s="40">
        <f t="shared" si="1"/>
        <v>18.26808154862205</v>
      </c>
      <c r="E10" s="40">
        <v>12.041004310633966</v>
      </c>
      <c r="F10" s="40">
        <v>6.2270772379880821</v>
      </c>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26.802864119832158</v>
      </c>
      <c r="C11" s="29">
        <v>8.0127731786181116</v>
      </c>
      <c r="D11" s="25">
        <f t="shared" si="1"/>
        <v>18.790090941214046</v>
      </c>
      <c r="E11" s="29">
        <v>13.090323692102666</v>
      </c>
      <c r="F11" s="29">
        <v>5.6997672491113818</v>
      </c>
    </row>
    <row r="12" spans="1:81" ht="12" customHeight="1" x14ac:dyDescent="0.2">
      <c r="A12" s="19">
        <v>1977</v>
      </c>
      <c r="B12" s="25">
        <f t="shared" si="0"/>
        <v>28.920646805291483</v>
      </c>
      <c r="C12" s="29">
        <v>7.5564409573236357</v>
      </c>
      <c r="D12" s="25">
        <f t="shared" si="1"/>
        <v>21.364205847967845</v>
      </c>
      <c r="E12" s="29">
        <v>14.122201688577363</v>
      </c>
      <c r="F12" s="29">
        <v>7.2420041593904818</v>
      </c>
    </row>
    <row r="13" spans="1:81" ht="12" customHeight="1" x14ac:dyDescent="0.2">
      <c r="A13" s="19">
        <v>1978</v>
      </c>
      <c r="B13" s="25">
        <f t="shared" si="0"/>
        <v>26.279835685568408</v>
      </c>
      <c r="C13" s="29">
        <v>6.5899049801199538</v>
      </c>
      <c r="D13" s="25">
        <f t="shared" si="1"/>
        <v>19.689930705448454</v>
      </c>
      <c r="E13" s="29">
        <v>13.364962279543743</v>
      </c>
      <c r="F13" s="29">
        <v>6.324968425904709</v>
      </c>
    </row>
    <row r="14" spans="1:81" ht="12" customHeight="1" x14ac:dyDescent="0.2">
      <c r="A14" s="19">
        <v>1979</v>
      </c>
      <c r="B14" s="25">
        <f t="shared" si="0"/>
        <v>25.986846639868677</v>
      </c>
      <c r="C14" s="29">
        <v>6.482708671213703</v>
      </c>
      <c r="D14" s="25">
        <f t="shared" si="1"/>
        <v>19.504137968654973</v>
      </c>
      <c r="E14" s="29">
        <v>12.655855378621423</v>
      </c>
      <c r="F14" s="29">
        <v>6.8482825900335484</v>
      </c>
    </row>
    <row r="15" spans="1:81" s="16" customFormat="1" ht="12" customHeight="1" x14ac:dyDescent="0.2">
      <c r="A15" s="19">
        <v>1980</v>
      </c>
      <c r="B15" s="25">
        <f t="shared" si="0"/>
        <v>25.931497493223294</v>
      </c>
      <c r="C15" s="29">
        <v>6.4982874155783703</v>
      </c>
      <c r="D15" s="25">
        <f t="shared" si="1"/>
        <v>19.433210077644922</v>
      </c>
      <c r="E15" s="29">
        <v>13.041375023237432</v>
      </c>
      <c r="F15" s="29">
        <v>6.3918350544074887</v>
      </c>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24.648956253800542</v>
      </c>
      <c r="C16" s="40">
        <v>6.2330083577572335</v>
      </c>
      <c r="D16" s="40">
        <f t="shared" si="1"/>
        <v>18.415947896043306</v>
      </c>
      <c r="E16" s="40">
        <v>12.140424801064047</v>
      </c>
      <c r="F16" s="40">
        <v>6.275523094979258</v>
      </c>
    </row>
    <row r="17" spans="1:81" ht="12" customHeight="1" x14ac:dyDescent="0.2">
      <c r="A17" s="21">
        <v>1982</v>
      </c>
      <c r="B17" s="40">
        <f t="shared" si="0"/>
        <v>23.365937399479883</v>
      </c>
      <c r="C17" s="40">
        <v>6.0175073647216912</v>
      </c>
      <c r="D17" s="40">
        <f t="shared" si="1"/>
        <v>17.348430034758191</v>
      </c>
      <c r="E17" s="40">
        <v>11.59018529101605</v>
      </c>
      <c r="F17" s="40">
        <v>5.7582447437421411</v>
      </c>
    </row>
    <row r="18" spans="1:81" ht="12" customHeight="1" x14ac:dyDescent="0.2">
      <c r="A18" s="21">
        <v>1983</v>
      </c>
      <c r="B18" s="40">
        <f t="shared" si="0"/>
        <v>24.41777194453336</v>
      </c>
      <c r="C18" s="40">
        <v>6.1449295155501131</v>
      </c>
      <c r="D18" s="40">
        <f t="shared" si="1"/>
        <v>18.272842428983246</v>
      </c>
      <c r="E18" s="40">
        <v>11.623882531412962</v>
      </c>
      <c r="F18" s="40">
        <v>6.6489598975702835</v>
      </c>
    </row>
    <row r="19" spans="1:81" ht="12" customHeight="1" x14ac:dyDescent="0.2">
      <c r="A19" s="21">
        <v>1984</v>
      </c>
      <c r="B19" s="40">
        <f t="shared" si="0"/>
        <v>24.638803880054727</v>
      </c>
      <c r="C19" s="40">
        <v>6.4364115626110658</v>
      </c>
      <c r="D19" s="40">
        <f t="shared" si="1"/>
        <v>18.20239231744366</v>
      </c>
      <c r="E19" s="40">
        <v>10.216356909401284</v>
      </c>
      <c r="F19" s="40">
        <v>7.9860354080423779</v>
      </c>
    </row>
    <row r="20" spans="1:81" s="16" customFormat="1" ht="12" customHeight="1" x14ac:dyDescent="0.2">
      <c r="A20" s="21">
        <v>1985</v>
      </c>
      <c r="B20" s="40">
        <f t="shared" si="0"/>
        <v>26.207507740485678</v>
      </c>
      <c r="C20" s="40">
        <v>6.4132245267669186</v>
      </c>
      <c r="D20" s="40">
        <f t="shared" si="1"/>
        <v>19.79428321371876</v>
      </c>
      <c r="E20" s="40">
        <v>11.891250608567502</v>
      </c>
      <c r="F20" s="40">
        <v>7.9030326051512585</v>
      </c>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25.706652239938343</v>
      </c>
      <c r="C21" s="29">
        <v>6.0606168268571503</v>
      </c>
      <c r="D21" s="25">
        <f t="shared" si="1"/>
        <v>19.646035413081194</v>
      </c>
      <c r="E21" s="29">
        <v>12.085942588118904</v>
      </c>
      <c r="F21" s="29">
        <v>7.5600928249622905</v>
      </c>
    </row>
    <row r="22" spans="1:81" ht="12" customHeight="1" x14ac:dyDescent="0.2">
      <c r="A22" s="19">
        <v>1987</v>
      </c>
      <c r="B22" s="25">
        <f t="shared" si="0"/>
        <v>24.731516544208496</v>
      </c>
      <c r="C22" s="29">
        <v>6.2618531819904124</v>
      </c>
      <c r="D22" s="25">
        <f t="shared" si="1"/>
        <v>18.469663362218085</v>
      </c>
      <c r="E22" s="29">
        <v>10.626711845768606</v>
      </c>
      <c r="F22" s="29">
        <v>7.8429515164494816</v>
      </c>
    </row>
    <row r="23" spans="1:81" ht="12" customHeight="1" x14ac:dyDescent="0.2">
      <c r="A23" s="19">
        <v>1988</v>
      </c>
      <c r="B23" s="25">
        <f t="shared" si="0"/>
        <v>24.919327229094652</v>
      </c>
      <c r="C23" s="29">
        <v>5.8193950722591126</v>
      </c>
      <c r="D23" s="25">
        <f t="shared" si="1"/>
        <v>19.099932156835539</v>
      </c>
      <c r="E23" s="29">
        <v>10.389250215287671</v>
      </c>
      <c r="F23" s="29">
        <v>8.7106819415478682</v>
      </c>
    </row>
    <row r="24" spans="1:81" ht="12" customHeight="1" x14ac:dyDescent="0.2">
      <c r="A24" s="19">
        <v>1989</v>
      </c>
      <c r="B24" s="25">
        <f t="shared" si="0"/>
        <v>24.434180608226661</v>
      </c>
      <c r="C24" s="29">
        <v>6.5276297596041104</v>
      </c>
      <c r="D24" s="25">
        <f t="shared" si="1"/>
        <v>17.906550848622551</v>
      </c>
      <c r="E24" s="29">
        <v>9.5416524488360235</v>
      </c>
      <c r="F24" s="29">
        <v>8.3648983997865294</v>
      </c>
    </row>
    <row r="25" spans="1:81" s="16" customFormat="1" ht="12" customHeight="1" x14ac:dyDescent="0.2">
      <c r="A25" s="19">
        <v>1990</v>
      </c>
      <c r="B25" s="25">
        <f t="shared" si="0"/>
        <v>26.28987542872283</v>
      </c>
      <c r="C25" s="29">
        <v>6.7423600339020995</v>
      </c>
      <c r="D25" s="25">
        <f t="shared" ref="D25:D44" si="2">SUM(E25:F25)</f>
        <v>19.547515394820731</v>
      </c>
      <c r="E25" s="29">
        <v>10.948489142282071</v>
      </c>
      <c r="F25" s="29">
        <v>8.5990262525386605</v>
      </c>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26.332842929617655</v>
      </c>
      <c r="C26" s="40">
        <v>5.9081211552192769</v>
      </c>
      <c r="D26" s="40">
        <f t="shared" si="2"/>
        <v>20.424721774398378</v>
      </c>
      <c r="E26" s="40">
        <v>11.071454578381132</v>
      </c>
      <c r="F26" s="40">
        <v>9.3532671960172458</v>
      </c>
    </row>
    <row r="27" spans="1:81" ht="12" customHeight="1" x14ac:dyDescent="0.2">
      <c r="A27" s="21">
        <v>1992</v>
      </c>
      <c r="B27" s="40">
        <f t="shared" si="0"/>
        <v>27.664174508859247</v>
      </c>
      <c r="C27" s="40">
        <v>6.8686966063823984</v>
      </c>
      <c r="D27" s="40">
        <f t="shared" si="2"/>
        <v>20.795477902476847</v>
      </c>
      <c r="E27" s="40">
        <v>11.854184796760091</v>
      </c>
      <c r="F27" s="40">
        <v>8.9412931057167562</v>
      </c>
    </row>
    <row r="28" spans="1:81" ht="12" customHeight="1" x14ac:dyDescent="0.2">
      <c r="A28" s="21">
        <v>1993</v>
      </c>
      <c r="B28" s="40">
        <f t="shared" si="0"/>
        <v>27.773070408312918</v>
      </c>
      <c r="C28" s="40">
        <v>6.9767139075137852</v>
      </c>
      <c r="D28" s="40">
        <f t="shared" si="2"/>
        <v>20.796356500799135</v>
      </c>
      <c r="E28" s="40">
        <v>11.079992616301238</v>
      </c>
      <c r="F28" s="40">
        <v>9.7163638844978983</v>
      </c>
    </row>
    <row r="29" spans="1:81" ht="12" customHeight="1" x14ac:dyDescent="0.2">
      <c r="A29" s="21">
        <v>1994</v>
      </c>
      <c r="B29" s="40">
        <f t="shared" si="0"/>
        <v>27.330660974427808</v>
      </c>
      <c r="C29" s="40">
        <v>8.154861241440047</v>
      </c>
      <c r="D29" s="40">
        <f t="shared" si="2"/>
        <v>19.175799732987763</v>
      </c>
      <c r="E29" s="40">
        <v>10.07323783795443</v>
      </c>
      <c r="F29" s="40">
        <v>9.1025618950333325</v>
      </c>
    </row>
    <row r="30" spans="1:81" s="16" customFormat="1" ht="12" customHeight="1" x14ac:dyDescent="0.2">
      <c r="A30" s="21">
        <v>1995</v>
      </c>
      <c r="B30" s="40">
        <f t="shared" si="0"/>
        <v>28.560594977077717</v>
      </c>
      <c r="C30" s="40">
        <v>7.8228102207032633</v>
      </c>
      <c r="D30" s="40">
        <f t="shared" si="2"/>
        <v>20.737784756374452</v>
      </c>
      <c r="E30" s="40">
        <v>10.397702735868521</v>
      </c>
      <c r="F30" s="40">
        <v>10.340082020505932</v>
      </c>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29.037586182326937</v>
      </c>
      <c r="C31" s="29">
        <v>8.3260931815906289</v>
      </c>
      <c r="D31" s="25">
        <f t="shared" si="2"/>
        <v>20.711493000736308</v>
      </c>
      <c r="E31" s="29">
        <v>10.361091197104416</v>
      </c>
      <c r="F31" s="29">
        <v>10.350401803631891</v>
      </c>
    </row>
    <row r="32" spans="1:81" ht="12" customHeight="1" x14ac:dyDescent="0.2">
      <c r="A32" s="19">
        <v>1997</v>
      </c>
      <c r="B32" s="25">
        <f t="shared" si="0"/>
        <v>27.497252539612724</v>
      </c>
      <c r="C32" s="29">
        <v>8.290438929032069</v>
      </c>
      <c r="D32" s="25">
        <f t="shared" si="2"/>
        <v>19.206813610580653</v>
      </c>
      <c r="E32" s="29">
        <v>9.1479963185597839</v>
      </c>
      <c r="F32" s="29">
        <v>10.058817292020869</v>
      </c>
    </row>
    <row r="33" spans="1:81" ht="12" customHeight="1" x14ac:dyDescent="0.2">
      <c r="A33" s="19">
        <v>1998</v>
      </c>
      <c r="B33" s="25">
        <f t="shared" si="0"/>
        <v>28.340067672035616</v>
      </c>
      <c r="C33" s="29">
        <v>9.3335118193506315</v>
      </c>
      <c r="D33" s="25">
        <f t="shared" si="2"/>
        <v>19.006555852684983</v>
      </c>
      <c r="E33" s="29">
        <v>9.1890966177285307</v>
      </c>
      <c r="F33" s="29">
        <v>9.8174592349564502</v>
      </c>
    </row>
    <row r="34" spans="1:81" ht="12" customHeight="1" x14ac:dyDescent="0.2">
      <c r="A34" s="19">
        <v>1999</v>
      </c>
      <c r="B34" s="25">
        <f t="shared" si="0"/>
        <v>28.237924979712936</v>
      </c>
      <c r="C34" s="29">
        <v>9.0949297087309109</v>
      </c>
      <c r="D34" s="25">
        <f t="shared" si="2"/>
        <v>19.142995270982027</v>
      </c>
      <c r="E34" s="29">
        <v>9.0670753324940492</v>
      </c>
      <c r="F34" s="29">
        <v>10.075919938487978</v>
      </c>
    </row>
    <row r="35" spans="1:81" s="16" customFormat="1" ht="12" customHeight="1" x14ac:dyDescent="0.2">
      <c r="A35" s="19">
        <v>2000</v>
      </c>
      <c r="B35" s="25">
        <f t="shared" si="0"/>
        <v>27.090129835363484</v>
      </c>
      <c r="C35" s="29">
        <v>9.0396684207730598</v>
      </c>
      <c r="D35" s="25">
        <f t="shared" si="2"/>
        <v>18.050461414590423</v>
      </c>
      <c r="E35" s="29">
        <v>8.983110239280121</v>
      </c>
      <c r="F35" s="29">
        <v>9.0673511753103018</v>
      </c>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27.156600348147428</v>
      </c>
      <c r="C36" s="40">
        <v>9.1731927549055161</v>
      </c>
      <c r="D36" s="40">
        <f t="shared" si="2"/>
        <v>17.983407593241914</v>
      </c>
      <c r="E36" s="40">
        <v>8.699496839057165</v>
      </c>
      <c r="F36" s="40">
        <v>9.2839107541847472</v>
      </c>
    </row>
    <row r="37" spans="1:81" ht="12" customHeight="1" x14ac:dyDescent="0.2">
      <c r="A37" s="21">
        <v>2002</v>
      </c>
      <c r="B37" s="40">
        <f t="shared" si="0"/>
        <v>26.143183123756366</v>
      </c>
      <c r="C37" s="40">
        <v>8.9739509632220038</v>
      </c>
      <c r="D37" s="40">
        <f t="shared" si="2"/>
        <v>17.169232160534364</v>
      </c>
      <c r="E37" s="40">
        <v>7.841860465625742</v>
      </c>
      <c r="F37" s="40">
        <v>9.3273716949086207</v>
      </c>
    </row>
    <row r="38" spans="1:81" ht="12" customHeight="1" x14ac:dyDescent="0.2">
      <c r="A38" s="21">
        <v>2003</v>
      </c>
      <c r="B38" s="40">
        <f t="shared" si="0"/>
        <v>26.497497555508922</v>
      </c>
      <c r="C38" s="40">
        <v>9.1655909449359942</v>
      </c>
      <c r="D38" s="40">
        <f t="shared" si="2"/>
        <v>17.331906610572929</v>
      </c>
      <c r="E38" s="40">
        <v>8.3276455409093888</v>
      </c>
      <c r="F38" s="40">
        <v>9.0042610696635403</v>
      </c>
    </row>
    <row r="39" spans="1:81" ht="12" customHeight="1" x14ac:dyDescent="0.2">
      <c r="A39" s="21">
        <v>2004</v>
      </c>
      <c r="B39" s="40">
        <f t="shared" si="0"/>
        <v>26.24248932830195</v>
      </c>
      <c r="C39" s="40">
        <v>8.9623187998862619</v>
      </c>
      <c r="D39" s="40">
        <f t="shared" si="2"/>
        <v>17.280170528415688</v>
      </c>
      <c r="E39" s="40">
        <v>8.2134331142490673</v>
      </c>
      <c r="F39" s="40">
        <v>9.066737414166619</v>
      </c>
    </row>
    <row r="40" spans="1:81" ht="12" customHeight="1" x14ac:dyDescent="0.2">
      <c r="A40" s="21">
        <v>2005</v>
      </c>
      <c r="B40" s="40">
        <f t="shared" si="0"/>
        <v>26.680689746750399</v>
      </c>
      <c r="C40" s="40">
        <v>8.6515481868339208</v>
      </c>
      <c r="D40" s="40">
        <f t="shared" si="2"/>
        <v>18.029141559916479</v>
      </c>
      <c r="E40" s="40">
        <v>8.5822123471134084</v>
      </c>
      <c r="F40" s="40">
        <v>9.4469292128030702</v>
      </c>
    </row>
    <row r="41" spans="1:81" ht="12" customHeight="1" x14ac:dyDescent="0.2">
      <c r="A41" s="19">
        <v>2006</v>
      </c>
      <c r="B41" s="25">
        <f t="shared" si="0"/>
        <v>26.114593579345133</v>
      </c>
      <c r="C41" s="29">
        <v>8.3262357994463638</v>
      </c>
      <c r="D41" s="25">
        <f t="shared" si="2"/>
        <v>17.788357779898767</v>
      </c>
      <c r="E41" s="29">
        <v>8.3522605294438481</v>
      </c>
      <c r="F41" s="29">
        <v>9.4360972504549174</v>
      </c>
    </row>
    <row r="42" spans="1:81" ht="12" customHeight="1" x14ac:dyDescent="0.2">
      <c r="A42" s="19">
        <v>2007</v>
      </c>
      <c r="B42" s="25">
        <f t="shared" si="0"/>
        <v>26.053411273019019</v>
      </c>
      <c r="C42" s="29">
        <v>9.224536442022373</v>
      </c>
      <c r="D42" s="25">
        <f t="shared" si="2"/>
        <v>16.828874830996646</v>
      </c>
      <c r="E42" s="29">
        <v>6.8468221607989932</v>
      </c>
      <c r="F42" s="29">
        <v>9.9820526701976533</v>
      </c>
    </row>
    <row r="43" spans="1:81" ht="12" customHeight="1" x14ac:dyDescent="0.2">
      <c r="A43" s="19">
        <v>2008</v>
      </c>
      <c r="B43" s="25">
        <f t="shared" si="0"/>
        <v>25.128845507606222</v>
      </c>
      <c r="C43" s="29">
        <v>9.1424374570783016</v>
      </c>
      <c r="D43" s="25">
        <f t="shared" si="2"/>
        <v>15.98640805052792</v>
      </c>
      <c r="E43" s="29">
        <v>6.7409710022180374</v>
      </c>
      <c r="F43" s="29">
        <v>9.2454370483098831</v>
      </c>
    </row>
    <row r="44" spans="1:81" ht="12" customHeight="1" x14ac:dyDescent="0.2">
      <c r="A44" s="19">
        <v>2009</v>
      </c>
      <c r="B44" s="25">
        <f t="shared" si="0"/>
        <v>25.836565127758352</v>
      </c>
      <c r="C44" s="29">
        <v>9.1741352408155521</v>
      </c>
      <c r="D44" s="25">
        <f t="shared" si="2"/>
        <v>16.6624298869428</v>
      </c>
      <c r="E44" s="29">
        <v>7.5978040387361458</v>
      </c>
      <c r="F44" s="29">
        <v>9.0646258482066528</v>
      </c>
    </row>
    <row r="45" spans="1:81" ht="12" customHeight="1" x14ac:dyDescent="0.2">
      <c r="A45" s="19">
        <v>2010</v>
      </c>
      <c r="B45" s="25">
        <f t="shared" ref="B45:B50" si="3">SUM(C45,D45)</f>
        <v>24.650674352135773</v>
      </c>
      <c r="C45" s="29">
        <v>9.2483539050751435</v>
      </c>
      <c r="D45" s="25">
        <f t="shared" ref="D45:D50" si="4">SUM(E45:F45)</f>
        <v>15.402320447060632</v>
      </c>
      <c r="E45" s="29">
        <v>6.8537859142779576</v>
      </c>
      <c r="F45" s="29">
        <v>8.5485345327826749</v>
      </c>
    </row>
    <row r="46" spans="1:81" ht="12" customHeight="1" x14ac:dyDescent="0.2">
      <c r="A46" s="38">
        <v>2011</v>
      </c>
      <c r="B46" s="40">
        <f t="shared" si="3"/>
        <v>23.743829535320238</v>
      </c>
      <c r="C46" s="40">
        <v>8.169059935955735</v>
      </c>
      <c r="D46" s="40">
        <f t="shared" si="4"/>
        <v>15.574769599364505</v>
      </c>
      <c r="E46" s="40">
        <v>5.8179008398427339</v>
      </c>
      <c r="F46" s="40">
        <v>9.7568687595217707</v>
      </c>
    </row>
    <row r="47" spans="1:81" ht="12" customHeight="1" x14ac:dyDescent="0.2">
      <c r="A47" s="41">
        <v>2012</v>
      </c>
      <c r="B47" s="40">
        <f t="shared" si="3"/>
        <v>24.32311054897454</v>
      </c>
      <c r="C47" s="40">
        <v>8.6809773792266611</v>
      </c>
      <c r="D47" s="40">
        <f t="shared" si="4"/>
        <v>15.642133169747879</v>
      </c>
      <c r="E47" s="40">
        <v>5.8550998478723555</v>
      </c>
      <c r="F47" s="40">
        <v>9.7870333218755228</v>
      </c>
    </row>
    <row r="48" spans="1:81" ht="12" customHeight="1" x14ac:dyDescent="0.2">
      <c r="A48" s="41">
        <v>2013</v>
      </c>
      <c r="B48" s="40">
        <f t="shared" si="3"/>
        <v>21.663290450428597</v>
      </c>
      <c r="C48" s="40">
        <v>8.8755284985367098</v>
      </c>
      <c r="D48" s="40">
        <f t="shared" si="4"/>
        <v>12.787761951891888</v>
      </c>
      <c r="E48" s="40">
        <v>5.767494930942255</v>
      </c>
      <c r="F48" s="40">
        <v>7.0202670209496336</v>
      </c>
    </row>
    <row r="49" spans="1:81" ht="12" customHeight="1" x14ac:dyDescent="0.2">
      <c r="A49" s="41">
        <v>2014</v>
      </c>
      <c r="B49" s="40">
        <f t="shared" si="3"/>
        <v>21.09230956658579</v>
      </c>
      <c r="C49" s="40">
        <v>7.6465407871672957</v>
      </c>
      <c r="D49" s="40">
        <f t="shared" si="4"/>
        <v>13.445768779418493</v>
      </c>
      <c r="E49" s="40">
        <v>5.7687075508018948</v>
      </c>
      <c r="F49" s="40">
        <v>7.6770612286165996</v>
      </c>
    </row>
    <row r="50" spans="1:81" ht="12" customHeight="1" x14ac:dyDescent="0.2">
      <c r="A50" s="44">
        <v>2015</v>
      </c>
      <c r="B50" s="40">
        <f t="shared" si="3"/>
        <v>21.971269055711971</v>
      </c>
      <c r="C50" s="40">
        <v>8.6163548765719504</v>
      </c>
      <c r="D50" s="40">
        <f t="shared" si="4"/>
        <v>13.354914179140021</v>
      </c>
      <c r="E50" s="40">
        <v>5.3425393822967466</v>
      </c>
      <c r="F50" s="40">
        <v>8.0123747968432752</v>
      </c>
    </row>
    <row r="51" spans="1:81" ht="12" customHeight="1" x14ac:dyDescent="0.2">
      <c r="A51" s="19">
        <v>2016</v>
      </c>
      <c r="B51" s="25">
        <f>SUM(C51,D51)</f>
        <v>19.566194507569289</v>
      </c>
      <c r="C51" s="29">
        <v>7.0971553476388891</v>
      </c>
      <c r="D51" s="25">
        <f>SUM(E51:F51)</f>
        <v>12.4690391599304</v>
      </c>
      <c r="E51" s="29">
        <v>5.0170796951812635</v>
      </c>
      <c r="F51" s="29">
        <v>7.4519594647491365</v>
      </c>
    </row>
    <row r="52" spans="1:81" ht="12" customHeight="1" x14ac:dyDescent="0.2">
      <c r="A52" s="19">
        <v>2017</v>
      </c>
      <c r="B52" s="25">
        <f>SUM(C52,D52)</f>
        <v>20.3310940909344</v>
      </c>
      <c r="C52" s="29">
        <v>7.2201055910934375</v>
      </c>
      <c r="D52" s="25">
        <f>SUM(E52:F52)</f>
        <v>13.110988499840964</v>
      </c>
      <c r="E52" s="29">
        <v>5.0525540013230179</v>
      </c>
      <c r="F52" s="29">
        <v>8.058434498517947</v>
      </c>
    </row>
    <row r="53" spans="1:81" ht="12" customHeight="1" x14ac:dyDescent="0.2">
      <c r="A53" s="27">
        <v>2018</v>
      </c>
      <c r="B53" s="29">
        <f>SUM(C53,D53)</f>
        <v>19.920096645413793</v>
      </c>
      <c r="C53" s="29">
        <v>6.80764523092739</v>
      </c>
      <c r="D53" s="29">
        <f>SUM(E53:F53)</f>
        <v>13.112451414486404</v>
      </c>
      <c r="E53" s="29">
        <v>5.1852256421665404</v>
      </c>
      <c r="F53" s="29">
        <v>7.927225772319864</v>
      </c>
    </row>
    <row r="54" spans="1:81" ht="12" customHeight="1" x14ac:dyDescent="0.2">
      <c r="A54" s="27">
        <v>2019</v>
      </c>
      <c r="B54" s="29">
        <f>SUM(C54,D54)</f>
        <v>15.741057987091081</v>
      </c>
      <c r="C54" s="29">
        <v>5.1080913778530022</v>
      </c>
      <c r="D54" s="29">
        <f>SUM(E54:F54)</f>
        <v>10.632966609238078</v>
      </c>
      <c r="E54" s="29">
        <v>4.6504910783623021</v>
      </c>
      <c r="F54" s="29">
        <v>5.9824755308757762</v>
      </c>
    </row>
    <row r="55" spans="1:81" ht="12" customHeight="1" thickBot="1" x14ac:dyDescent="0.25">
      <c r="A55" s="57">
        <v>2020</v>
      </c>
      <c r="B55" s="70">
        <f>SUM(C55,D55)</f>
        <v>17.081061764424216</v>
      </c>
      <c r="C55" s="29">
        <v>4.6672517627208636</v>
      </c>
      <c r="D55" s="70">
        <v>12.413810001703354</v>
      </c>
      <c r="E55" s="58" t="s">
        <v>6</v>
      </c>
      <c r="F55" s="58" t="s">
        <v>6</v>
      </c>
    </row>
    <row r="56" spans="1:81" ht="12" customHeight="1" thickTop="1" x14ac:dyDescent="0.2">
      <c r="A56" s="110" t="s">
        <v>16</v>
      </c>
      <c r="B56" s="110"/>
      <c r="C56" s="110"/>
      <c r="D56" s="110"/>
      <c r="E56" s="110"/>
      <c r="F56" s="111"/>
    </row>
    <row r="57" spans="1:81" ht="12" customHeight="1" x14ac:dyDescent="0.2">
      <c r="A57" s="112"/>
      <c r="B57" s="112"/>
      <c r="C57" s="112"/>
      <c r="D57" s="112"/>
      <c r="E57" s="112"/>
      <c r="F57" s="113"/>
    </row>
    <row r="58" spans="1:81" ht="12" customHeight="1" x14ac:dyDescent="0.2">
      <c r="A58" s="144" t="s">
        <v>78</v>
      </c>
      <c r="B58" s="144"/>
      <c r="C58" s="144"/>
      <c r="D58" s="144"/>
      <c r="E58" s="144"/>
      <c r="F58" s="144"/>
    </row>
    <row r="59" spans="1:81" ht="12" customHeight="1" x14ac:dyDescent="0.2">
      <c r="A59" s="144"/>
      <c r="B59" s="144"/>
      <c r="C59" s="144"/>
      <c r="D59" s="144"/>
      <c r="E59" s="144"/>
      <c r="F59" s="144"/>
    </row>
    <row r="60" spans="1:81" ht="12" customHeight="1" x14ac:dyDescent="0.2">
      <c r="A60" s="145"/>
      <c r="B60" s="145"/>
      <c r="C60" s="145"/>
      <c r="D60" s="145"/>
      <c r="E60" s="145"/>
      <c r="F60" s="145"/>
    </row>
    <row r="61" spans="1:81" ht="12" customHeight="1" x14ac:dyDescent="0.2">
      <c r="A61" s="104" t="s">
        <v>77</v>
      </c>
      <c r="B61" s="105"/>
      <c r="C61" s="105"/>
      <c r="D61" s="105"/>
      <c r="E61" s="105"/>
      <c r="F61" s="106"/>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row>
    <row r="62" spans="1:81" ht="12" customHeight="1" x14ac:dyDescent="0.2">
      <c r="A62" s="107"/>
      <c r="B62" s="108"/>
      <c r="C62" s="108"/>
      <c r="D62" s="108"/>
      <c r="E62" s="108"/>
      <c r="F62" s="109"/>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row>
  </sheetData>
  <mergeCells count="11">
    <mergeCell ref="A1:F1"/>
    <mergeCell ref="B4:F4"/>
    <mergeCell ref="A61:F62"/>
    <mergeCell ref="C2:C3"/>
    <mergeCell ref="B2:B3"/>
    <mergeCell ref="A2:A3"/>
    <mergeCell ref="A56:F56"/>
    <mergeCell ref="A57:F57"/>
    <mergeCell ref="A60:F60"/>
    <mergeCell ref="D2:F2"/>
    <mergeCell ref="A58:F59"/>
  </mergeCells>
  <phoneticPr fontId="4" type="noConversion"/>
  <printOptions horizontalCentered="1"/>
  <pageMargins left="0.5" right="0.5" top="0.5" bottom="0.5" header="0.5" footer="0.5"/>
  <pageSetup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CC60"/>
  <sheetViews>
    <sheetView workbookViewId="0">
      <pane ySplit="4" topLeftCell="A5" activePane="bottomLeft" state="frozen"/>
      <selection pane="bottomLeft" sqref="A1:E1"/>
    </sheetView>
  </sheetViews>
  <sheetFormatPr defaultColWidth="12.7109375" defaultRowHeight="12" customHeight="1" x14ac:dyDescent="0.2"/>
  <cols>
    <col min="1" max="1" width="12.7109375" style="13" customWidth="1"/>
    <col min="2" max="5" width="12.7109375" style="7" customWidth="1"/>
    <col min="6" max="10" width="12.7109375" style="15" customWidth="1"/>
    <col min="11" max="16384" width="12.7109375" style="8"/>
  </cols>
  <sheetData>
    <row r="1" spans="1:81" s="30" customFormat="1" ht="12" customHeight="1" thickBot="1" x14ac:dyDescent="0.25">
      <c r="A1" s="83" t="s">
        <v>48</v>
      </c>
      <c r="B1" s="83"/>
      <c r="C1" s="83"/>
      <c r="D1" s="83"/>
      <c r="E1" s="83"/>
      <c r="F1" s="31"/>
      <c r="G1" s="31"/>
      <c r="H1" s="31"/>
      <c r="I1" s="31"/>
      <c r="J1" s="31"/>
    </row>
    <row r="2" spans="1:81" ht="12" customHeight="1" thickTop="1" x14ac:dyDescent="0.2">
      <c r="A2" s="100" t="s">
        <v>3</v>
      </c>
      <c r="B2" s="98" t="s">
        <v>12</v>
      </c>
      <c r="C2" s="96" t="s">
        <v>0</v>
      </c>
      <c r="D2" s="23" t="s">
        <v>1</v>
      </c>
      <c r="E2" s="24"/>
    </row>
    <row r="3" spans="1:81" ht="12" customHeight="1" x14ac:dyDescent="0.2">
      <c r="A3" s="101"/>
      <c r="B3" s="99"/>
      <c r="C3" s="97"/>
      <c r="D3" s="9" t="s">
        <v>2</v>
      </c>
      <c r="E3" s="12" t="s">
        <v>4</v>
      </c>
    </row>
    <row r="4" spans="1:81" ht="12" customHeight="1" x14ac:dyDescent="0.2">
      <c r="A4" s="37"/>
      <c r="B4" s="84" t="s">
        <v>25</v>
      </c>
      <c r="C4" s="85"/>
      <c r="D4" s="85"/>
      <c r="E4" s="86"/>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 t="shared" ref="B5:B44" si="0">SUM(C5,D5)</f>
        <v>8.4813044457015785</v>
      </c>
      <c r="C5" s="64">
        <v>2.8183095019799858</v>
      </c>
      <c r="D5" s="25">
        <f t="shared" ref="D5:D24" si="1">SUM(E5:E5)</f>
        <v>5.6629949437215927</v>
      </c>
      <c r="E5" s="64">
        <v>5.6629949437215927</v>
      </c>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si="0"/>
        <v>8.3181390670371442</v>
      </c>
      <c r="C6" s="40">
        <v>2.7853087483928132</v>
      </c>
      <c r="D6" s="40">
        <f t="shared" si="1"/>
        <v>5.5328303186443302</v>
      </c>
      <c r="E6" s="40">
        <v>5.5328303186443302</v>
      </c>
    </row>
    <row r="7" spans="1:81" ht="12" customHeight="1" x14ac:dyDescent="0.2">
      <c r="A7" s="21">
        <v>1972</v>
      </c>
      <c r="B7" s="40">
        <f t="shared" si="0"/>
        <v>8.3768955978198729</v>
      </c>
      <c r="C7" s="40">
        <v>2.9671837481419376</v>
      </c>
      <c r="D7" s="40">
        <f t="shared" si="1"/>
        <v>5.4097118496779348</v>
      </c>
      <c r="E7" s="40">
        <v>5.4097118496779348</v>
      </c>
    </row>
    <row r="8" spans="1:81" ht="12" customHeight="1" x14ac:dyDescent="0.2">
      <c r="A8" s="21">
        <v>1973</v>
      </c>
      <c r="B8" s="40">
        <f t="shared" si="0"/>
        <v>8.4025641572561813</v>
      </c>
      <c r="C8" s="40">
        <v>2.7450462226710526</v>
      </c>
      <c r="D8" s="40">
        <f t="shared" si="1"/>
        <v>5.6575179345851287</v>
      </c>
      <c r="E8" s="40">
        <v>5.6575179345851287</v>
      </c>
    </row>
    <row r="9" spans="1:81" ht="12" customHeight="1" x14ac:dyDescent="0.2">
      <c r="A9" s="21">
        <v>1974</v>
      </c>
      <c r="B9" s="40">
        <f t="shared" si="0"/>
        <v>8.696968140881161</v>
      </c>
      <c r="C9" s="40">
        <v>2.956690078277703</v>
      </c>
      <c r="D9" s="40">
        <f t="shared" si="1"/>
        <v>5.7402780626034575</v>
      </c>
      <c r="E9" s="40">
        <v>5.7402780626034575</v>
      </c>
    </row>
    <row r="10" spans="1:81" s="16" customFormat="1" ht="12" customHeight="1" x14ac:dyDescent="0.2">
      <c r="A10" s="21">
        <v>1975</v>
      </c>
      <c r="B10" s="40">
        <f t="shared" si="0"/>
        <v>8.9236904835326634</v>
      </c>
      <c r="C10" s="40">
        <v>2.8049802521611493</v>
      </c>
      <c r="D10" s="40">
        <f t="shared" si="1"/>
        <v>6.118710231371514</v>
      </c>
      <c r="E10" s="40">
        <v>6.118710231371514</v>
      </c>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9.2106379122617916</v>
      </c>
      <c r="C11" s="64">
        <v>3.0829912628706397</v>
      </c>
      <c r="D11" s="25">
        <f t="shared" si="1"/>
        <v>6.1276466493911519</v>
      </c>
      <c r="E11" s="64">
        <v>6.1276466493911519</v>
      </c>
    </row>
    <row r="12" spans="1:81" ht="12" customHeight="1" x14ac:dyDescent="0.2">
      <c r="A12" s="19">
        <v>1977</v>
      </c>
      <c r="B12" s="25">
        <f t="shared" si="0"/>
        <v>9.2708076789306162</v>
      </c>
      <c r="C12" s="64">
        <v>3.4952937490635181</v>
      </c>
      <c r="D12" s="25">
        <f t="shared" si="1"/>
        <v>5.775513929867099</v>
      </c>
      <c r="E12" s="64">
        <v>5.775513929867099</v>
      </c>
    </row>
    <row r="13" spans="1:81" ht="12" customHeight="1" x14ac:dyDescent="0.2">
      <c r="A13" s="19">
        <v>1978</v>
      </c>
      <c r="B13" s="25">
        <f t="shared" si="0"/>
        <v>9.8559708695554509</v>
      </c>
      <c r="C13" s="64">
        <v>3.8070849338454971</v>
      </c>
      <c r="D13" s="25">
        <f t="shared" si="1"/>
        <v>6.0488859357099534</v>
      </c>
      <c r="E13" s="64">
        <v>6.0488859357099534</v>
      </c>
    </row>
    <row r="14" spans="1:81" ht="12" customHeight="1" x14ac:dyDescent="0.2">
      <c r="A14" s="19">
        <v>1979</v>
      </c>
      <c r="B14" s="25">
        <f t="shared" si="0"/>
        <v>9.682021767123592</v>
      </c>
      <c r="C14" s="64">
        <v>3.8337295327808758</v>
      </c>
      <c r="D14" s="25">
        <f t="shared" si="1"/>
        <v>5.8482922343427157</v>
      </c>
      <c r="E14" s="64">
        <v>5.8482922343427157</v>
      </c>
    </row>
    <row r="15" spans="1:81" s="16" customFormat="1" ht="12" customHeight="1" x14ac:dyDescent="0.2">
      <c r="A15" s="19">
        <v>1980</v>
      </c>
      <c r="B15" s="25">
        <f t="shared" si="0"/>
        <v>9.2591970157118642</v>
      </c>
      <c r="C15" s="64">
        <v>3.8620974328798643</v>
      </c>
      <c r="D15" s="25">
        <f t="shared" si="1"/>
        <v>5.3970995828319994</v>
      </c>
      <c r="E15" s="64">
        <v>5.3970995828319994</v>
      </c>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9.3432796482958356</v>
      </c>
      <c r="C16" s="40">
        <v>3.9997216979901378</v>
      </c>
      <c r="D16" s="40">
        <f t="shared" si="1"/>
        <v>5.3435579503056978</v>
      </c>
      <c r="E16" s="40">
        <v>5.3435579503056978</v>
      </c>
    </row>
    <row r="17" spans="1:81" ht="12" customHeight="1" x14ac:dyDescent="0.2">
      <c r="A17" s="21">
        <v>1982</v>
      </c>
      <c r="B17" s="40">
        <f t="shared" si="0"/>
        <v>9.2929116572202979</v>
      </c>
      <c r="C17" s="40">
        <v>4.1858321704825414</v>
      </c>
      <c r="D17" s="40">
        <f t="shared" si="1"/>
        <v>5.1070794867377574</v>
      </c>
      <c r="E17" s="40">
        <v>5.1070794867377574</v>
      </c>
    </row>
    <row r="18" spans="1:81" ht="12" customHeight="1" x14ac:dyDescent="0.2">
      <c r="A18" s="21">
        <v>1983</v>
      </c>
      <c r="B18" s="40">
        <f t="shared" si="0"/>
        <v>9.6924205479705421</v>
      </c>
      <c r="C18" s="40">
        <v>4.5367829386232597</v>
      </c>
      <c r="D18" s="40">
        <f t="shared" si="1"/>
        <v>5.1556376093472815</v>
      </c>
      <c r="E18" s="40">
        <v>5.1556376093472815</v>
      </c>
    </row>
    <row r="19" spans="1:81" ht="12" customHeight="1" x14ac:dyDescent="0.2">
      <c r="A19" s="21">
        <v>1984</v>
      </c>
      <c r="B19" s="40">
        <f t="shared" si="0"/>
        <v>9.8802505458053389</v>
      </c>
      <c r="C19" s="40">
        <v>4.6528847292974769</v>
      </c>
      <c r="D19" s="40">
        <f t="shared" si="1"/>
        <v>5.2273658165078611</v>
      </c>
      <c r="E19" s="40">
        <v>5.2273658165078611</v>
      </c>
    </row>
    <row r="20" spans="1:81" s="16" customFormat="1" ht="12" customHeight="1" x14ac:dyDescent="0.2">
      <c r="A20" s="21">
        <v>1985</v>
      </c>
      <c r="B20" s="40">
        <f t="shared" si="0"/>
        <v>10.219800088901561</v>
      </c>
      <c r="C20" s="40">
        <v>4.393917791215519</v>
      </c>
      <c r="D20" s="40">
        <f t="shared" si="1"/>
        <v>5.825882297686042</v>
      </c>
      <c r="E20" s="40">
        <v>5.825882297686042</v>
      </c>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9.9508811016783643</v>
      </c>
      <c r="C21" s="64">
        <v>4.6249548100776652</v>
      </c>
      <c r="D21" s="25">
        <f t="shared" si="1"/>
        <v>5.3259262916006991</v>
      </c>
      <c r="E21" s="64">
        <v>5.3259262916006991</v>
      </c>
    </row>
    <row r="22" spans="1:81" ht="12" customHeight="1" x14ac:dyDescent="0.2">
      <c r="A22" s="19">
        <v>1987</v>
      </c>
      <c r="B22" s="25">
        <f t="shared" si="0"/>
        <v>10.601883955783267</v>
      </c>
      <c r="C22" s="64">
        <v>5.0666381113984942</v>
      </c>
      <c r="D22" s="25">
        <f t="shared" si="1"/>
        <v>5.5352458443847725</v>
      </c>
      <c r="E22" s="64">
        <v>5.5352458443847725</v>
      </c>
    </row>
    <row r="23" spans="1:81" ht="12" customHeight="1" x14ac:dyDescent="0.2">
      <c r="A23" s="19">
        <v>1988</v>
      </c>
      <c r="B23" s="25">
        <f t="shared" si="0"/>
        <v>10.103129446047483</v>
      </c>
      <c r="C23" s="64">
        <v>4.8244844319466491</v>
      </c>
      <c r="D23" s="25">
        <f t="shared" si="1"/>
        <v>5.2786450141008325</v>
      </c>
      <c r="E23" s="64">
        <v>5.2786450141008325</v>
      </c>
    </row>
    <row r="24" spans="1:81" ht="12" customHeight="1" x14ac:dyDescent="0.2">
      <c r="A24" s="19">
        <v>1989</v>
      </c>
      <c r="B24" s="25">
        <f t="shared" si="0"/>
        <v>9.9740369205391719</v>
      </c>
      <c r="C24" s="64">
        <v>4.7836598717565151</v>
      </c>
      <c r="D24" s="25">
        <f t="shared" si="1"/>
        <v>5.1903770487826568</v>
      </c>
      <c r="E24" s="64">
        <v>5.1903770487826568</v>
      </c>
    </row>
    <row r="25" spans="1:81" s="16" customFormat="1" ht="12" customHeight="1" x14ac:dyDescent="0.2">
      <c r="A25" s="19">
        <v>1990</v>
      </c>
      <c r="B25" s="25">
        <f t="shared" si="0"/>
        <v>9.6682206594598057</v>
      </c>
      <c r="C25" s="64">
        <v>4.6741952888874678</v>
      </c>
      <c r="D25" s="25">
        <f t="shared" ref="D25:D44" si="2">SUM(E25:E25)</f>
        <v>4.9940253705723388</v>
      </c>
      <c r="E25" s="64">
        <v>4.9940253705723388</v>
      </c>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9.613799688606786</v>
      </c>
      <c r="C26" s="40">
        <v>4.5578881744269077</v>
      </c>
      <c r="D26" s="40">
        <f t="shared" si="2"/>
        <v>5.0559115141798783</v>
      </c>
      <c r="E26" s="40">
        <v>5.0559115141798783</v>
      </c>
    </row>
    <row r="27" spans="1:81" ht="12" customHeight="1" x14ac:dyDescent="0.2">
      <c r="A27" s="21">
        <v>1992</v>
      </c>
      <c r="B27" s="40">
        <f t="shared" si="0"/>
        <v>9.4731900441115791</v>
      </c>
      <c r="C27" s="40">
        <v>4.9278545509042644</v>
      </c>
      <c r="D27" s="40">
        <f t="shared" si="2"/>
        <v>4.5453354932073156</v>
      </c>
      <c r="E27" s="40">
        <v>4.5453354932073156</v>
      </c>
    </row>
    <row r="28" spans="1:81" ht="12" customHeight="1" x14ac:dyDescent="0.2">
      <c r="A28" s="21">
        <v>1993</v>
      </c>
      <c r="B28" s="40">
        <f t="shared" si="0"/>
        <v>9.5392824356112271</v>
      </c>
      <c r="C28" s="40">
        <v>5.2117828130103163</v>
      </c>
      <c r="D28" s="40">
        <f t="shared" si="2"/>
        <v>4.3274996226009108</v>
      </c>
      <c r="E28" s="40">
        <v>4.3274996226009108</v>
      </c>
    </row>
    <row r="29" spans="1:81" ht="12" customHeight="1" x14ac:dyDescent="0.2">
      <c r="A29" s="21">
        <v>1994</v>
      </c>
      <c r="B29" s="40">
        <f t="shared" si="0"/>
        <v>10.142107945125193</v>
      </c>
      <c r="C29" s="40">
        <v>5.3626922174645841</v>
      </c>
      <c r="D29" s="40">
        <f t="shared" si="2"/>
        <v>4.7794157276606093</v>
      </c>
      <c r="E29" s="40">
        <v>4.7794157276606093</v>
      </c>
    </row>
    <row r="30" spans="1:81" s="16" customFormat="1" ht="12" customHeight="1" x14ac:dyDescent="0.2">
      <c r="A30" s="21">
        <v>1995</v>
      </c>
      <c r="B30" s="40">
        <f t="shared" si="0"/>
        <v>10.654942582637107</v>
      </c>
      <c r="C30" s="40">
        <v>5.6089460678203906</v>
      </c>
      <c r="D30" s="40">
        <f t="shared" si="2"/>
        <v>5.0459965148167161</v>
      </c>
      <c r="E30" s="40">
        <v>5.0459965148167161</v>
      </c>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10.006671831792545</v>
      </c>
      <c r="C31" s="64">
        <v>5.9303379093474549</v>
      </c>
      <c r="D31" s="25">
        <f t="shared" si="2"/>
        <v>4.0763339224450901</v>
      </c>
      <c r="E31" s="64">
        <v>4.0763339224450901</v>
      </c>
    </row>
    <row r="32" spans="1:81" ht="12" customHeight="1" x14ac:dyDescent="0.2">
      <c r="A32" s="19">
        <v>1997</v>
      </c>
      <c r="B32" s="25">
        <f t="shared" si="0"/>
        <v>11.658627574983878</v>
      </c>
      <c r="C32" s="64">
        <v>6.4228596983643085</v>
      </c>
      <c r="D32" s="25">
        <f t="shared" si="2"/>
        <v>5.2357678766195708</v>
      </c>
      <c r="E32" s="64">
        <v>5.2357678766195708</v>
      </c>
    </row>
    <row r="33" spans="1:81" ht="12" customHeight="1" x14ac:dyDescent="0.2">
      <c r="A33" s="19">
        <v>1998</v>
      </c>
      <c r="B33" s="25">
        <f t="shared" si="0"/>
        <v>10.502960622378357</v>
      </c>
      <c r="C33" s="64">
        <v>6.4903032721873126</v>
      </c>
      <c r="D33" s="25">
        <f t="shared" si="2"/>
        <v>4.0126573501910432</v>
      </c>
      <c r="E33" s="64">
        <v>4.0126573501910432</v>
      </c>
    </row>
    <row r="34" spans="1:81" ht="12" customHeight="1" x14ac:dyDescent="0.2">
      <c r="A34" s="19">
        <v>1999</v>
      </c>
      <c r="B34" s="25">
        <f t="shared" si="0"/>
        <v>10.931359064215254</v>
      </c>
      <c r="C34" s="64">
        <v>6.7292078125279717</v>
      </c>
      <c r="D34" s="25">
        <f t="shared" si="2"/>
        <v>4.2021512516872832</v>
      </c>
      <c r="E34" s="64">
        <v>4.2021512516872832</v>
      </c>
    </row>
    <row r="35" spans="1:81" s="16" customFormat="1" ht="12" customHeight="1" x14ac:dyDescent="0.2">
      <c r="A35" s="19">
        <v>2000</v>
      </c>
      <c r="B35" s="25">
        <f t="shared" si="0"/>
        <v>11.243317243253005</v>
      </c>
      <c r="C35" s="64">
        <v>6.3513134125396178</v>
      </c>
      <c r="D35" s="25">
        <f t="shared" si="2"/>
        <v>4.8920038307133868</v>
      </c>
      <c r="E35" s="64">
        <v>4.8920038307133868</v>
      </c>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10.001274596201952</v>
      </c>
      <c r="C36" s="40">
        <v>6.2677319815115977</v>
      </c>
      <c r="D36" s="40">
        <f t="shared" si="2"/>
        <v>3.7335426146903554</v>
      </c>
      <c r="E36" s="40">
        <v>3.7335426146903554</v>
      </c>
    </row>
    <row r="37" spans="1:81" ht="12" customHeight="1" x14ac:dyDescent="0.2">
      <c r="A37" s="21">
        <v>2002</v>
      </c>
      <c r="B37" s="40">
        <f t="shared" si="0"/>
        <v>12.027468974739602</v>
      </c>
      <c r="C37" s="40">
        <v>6.6233857810736083</v>
      </c>
      <c r="D37" s="40">
        <f t="shared" si="2"/>
        <v>5.4040831936659943</v>
      </c>
      <c r="E37" s="40">
        <v>5.4040831936659943</v>
      </c>
    </row>
    <row r="38" spans="1:81" ht="12" customHeight="1" x14ac:dyDescent="0.2">
      <c r="A38" s="21">
        <v>2003</v>
      </c>
      <c r="B38" s="40">
        <f t="shared" si="0"/>
        <v>10.602224853415503</v>
      </c>
      <c r="C38" s="40">
        <v>6.1576521171194374</v>
      </c>
      <c r="D38" s="40">
        <f t="shared" si="2"/>
        <v>4.444572736296065</v>
      </c>
      <c r="E38" s="40">
        <v>4.444572736296065</v>
      </c>
    </row>
    <row r="39" spans="1:81" ht="12" customHeight="1" x14ac:dyDescent="0.2">
      <c r="A39" s="21">
        <v>2004</v>
      </c>
      <c r="B39" s="40">
        <f t="shared" si="0"/>
        <v>11.313241150790343</v>
      </c>
      <c r="C39" s="40">
        <v>6.4298870981039746</v>
      </c>
      <c r="D39" s="40">
        <f t="shared" si="2"/>
        <v>4.8833540526863697</v>
      </c>
      <c r="E39" s="40">
        <v>4.8833540526863697</v>
      </c>
    </row>
    <row r="40" spans="1:81" ht="12" customHeight="1" x14ac:dyDescent="0.2">
      <c r="A40" s="21">
        <v>2005</v>
      </c>
      <c r="B40" s="40">
        <f t="shared" si="0"/>
        <v>10.035094774646772</v>
      </c>
      <c r="C40" s="40">
        <v>6.1934731392091527</v>
      </c>
      <c r="D40" s="40">
        <f t="shared" si="2"/>
        <v>3.8416216354376203</v>
      </c>
      <c r="E40" s="40">
        <v>3.8416216354376203</v>
      </c>
    </row>
    <row r="41" spans="1:81" ht="12" customHeight="1" x14ac:dyDescent="0.2">
      <c r="A41" s="19">
        <v>2006</v>
      </c>
      <c r="B41" s="25">
        <f t="shared" si="0"/>
        <v>9.1303872150054257</v>
      </c>
      <c r="C41" s="64">
        <v>6.1404214891629332</v>
      </c>
      <c r="D41" s="25">
        <f t="shared" si="2"/>
        <v>2.989965725842493</v>
      </c>
      <c r="E41" s="64">
        <v>2.989965725842493</v>
      </c>
    </row>
    <row r="42" spans="1:81" ht="12" customHeight="1" x14ac:dyDescent="0.2">
      <c r="A42" s="19">
        <v>2007</v>
      </c>
      <c r="B42" s="25">
        <f t="shared" si="0"/>
        <v>10.156349161770111</v>
      </c>
      <c r="C42" s="64">
        <v>6.4229744973804426</v>
      </c>
      <c r="D42" s="25">
        <f t="shared" si="2"/>
        <v>3.7333746643896681</v>
      </c>
      <c r="E42" s="64">
        <v>3.7333746643896681</v>
      </c>
    </row>
    <row r="43" spans="1:81" ht="12" customHeight="1" x14ac:dyDescent="0.2">
      <c r="A43" s="19">
        <v>2008</v>
      </c>
      <c r="B43" s="25">
        <f t="shared" si="0"/>
        <v>9.9317921463818788</v>
      </c>
      <c r="C43" s="64">
        <v>6.3877553254073938</v>
      </c>
      <c r="D43" s="25">
        <f t="shared" si="2"/>
        <v>3.544036820974485</v>
      </c>
      <c r="E43" s="64">
        <v>3.544036820974485</v>
      </c>
    </row>
    <row r="44" spans="1:81" ht="12" customHeight="1" x14ac:dyDescent="0.2">
      <c r="A44" s="19">
        <v>2009</v>
      </c>
      <c r="B44" s="25">
        <f t="shared" si="0"/>
        <v>11.864445643324089</v>
      </c>
      <c r="C44" s="64">
        <v>6.8037164142842501</v>
      </c>
      <c r="D44" s="25">
        <f t="shared" si="2"/>
        <v>5.060729229039838</v>
      </c>
      <c r="E44" s="64">
        <v>5.060729229039838</v>
      </c>
    </row>
    <row r="45" spans="1:81" ht="12" customHeight="1" x14ac:dyDescent="0.2">
      <c r="A45" s="19">
        <v>2010</v>
      </c>
      <c r="B45" s="25">
        <f t="shared" ref="B45:B50" si="3">SUM(C45,D45)</f>
        <v>10.474462008640785</v>
      </c>
      <c r="C45" s="64">
        <v>6.7314380520787465</v>
      </c>
      <c r="D45" s="25">
        <f t="shared" ref="D45:D50" si="4">SUM(E45:E45)</f>
        <v>3.7430239565620376</v>
      </c>
      <c r="E45" s="64">
        <v>3.7430239565620376</v>
      </c>
    </row>
    <row r="46" spans="1:81" ht="12" customHeight="1" x14ac:dyDescent="0.2">
      <c r="A46" s="38">
        <v>2011</v>
      </c>
      <c r="B46" s="40">
        <f t="shared" si="3"/>
        <v>9.2100548250672247</v>
      </c>
      <c r="C46" s="40">
        <v>6.3818219323716932</v>
      </c>
      <c r="D46" s="40">
        <f t="shared" si="4"/>
        <v>2.828232892695532</v>
      </c>
      <c r="E46" s="40">
        <v>2.828232892695532</v>
      </c>
    </row>
    <row r="47" spans="1:81" ht="12" customHeight="1" x14ac:dyDescent="0.2">
      <c r="A47" s="41">
        <v>2012</v>
      </c>
      <c r="B47" s="40">
        <f t="shared" si="3"/>
        <v>10.099193716768369</v>
      </c>
      <c r="C47" s="40">
        <v>7.1238741988234846</v>
      </c>
      <c r="D47" s="40">
        <f t="shared" si="4"/>
        <v>2.9753195179448837</v>
      </c>
      <c r="E47" s="40">
        <v>2.9753195179448837</v>
      </c>
    </row>
    <row r="48" spans="1:81" ht="12" customHeight="1" x14ac:dyDescent="0.2">
      <c r="A48" s="41">
        <v>2013</v>
      </c>
      <c r="B48" s="40">
        <f t="shared" si="3"/>
        <v>10.542378514566623</v>
      </c>
      <c r="C48" s="40">
        <v>7.3243487339921396</v>
      </c>
      <c r="D48" s="40">
        <f t="shared" si="4"/>
        <v>3.2180297805744842</v>
      </c>
      <c r="E48" s="40">
        <v>3.2180297805744842</v>
      </c>
    </row>
    <row r="49" spans="1:81" ht="12" customHeight="1" x14ac:dyDescent="0.2">
      <c r="A49" s="41">
        <v>2014</v>
      </c>
      <c r="B49" s="40">
        <f t="shared" si="3"/>
        <v>11.30530476207195</v>
      </c>
      <c r="C49" s="40">
        <v>7.4325497186559524</v>
      </c>
      <c r="D49" s="40">
        <f t="shared" si="4"/>
        <v>3.8727550434159976</v>
      </c>
      <c r="E49" s="40">
        <v>3.8727550434159976</v>
      </c>
    </row>
    <row r="50" spans="1:81" ht="12" customHeight="1" x14ac:dyDescent="0.2">
      <c r="A50" s="44">
        <v>2015</v>
      </c>
      <c r="B50" s="52">
        <f t="shared" si="3"/>
        <v>10.977801647433679</v>
      </c>
      <c r="C50" s="40">
        <v>7.5634930244004259</v>
      </c>
      <c r="D50" s="40">
        <f t="shared" si="4"/>
        <v>3.4143086230332544</v>
      </c>
      <c r="E50" s="40">
        <v>3.4143086230332544</v>
      </c>
    </row>
    <row r="51" spans="1:81" ht="12" customHeight="1" x14ac:dyDescent="0.2">
      <c r="A51" s="49">
        <v>2016</v>
      </c>
      <c r="B51" s="53">
        <f>SUM(C51,D51)</f>
        <v>11.111998403066339</v>
      </c>
      <c r="C51" s="64">
        <v>8.1198497306112234</v>
      </c>
      <c r="D51" s="53">
        <f>SUM(E51:E51)</f>
        <v>2.9921486724551163</v>
      </c>
      <c r="E51" s="64">
        <v>2.9921486724551163</v>
      </c>
    </row>
    <row r="52" spans="1:81" ht="12" customHeight="1" x14ac:dyDescent="0.2">
      <c r="A52" s="49">
        <v>2017</v>
      </c>
      <c r="B52" s="53">
        <f>SUM(C52,D52)</f>
        <v>11.089127829866115</v>
      </c>
      <c r="C52" s="64">
        <v>7.4295991758367457</v>
      </c>
      <c r="D52" s="53">
        <f>SUM(E52:E52)</f>
        <v>3.6595286540293688</v>
      </c>
      <c r="E52" s="64">
        <v>3.6595286540293688</v>
      </c>
    </row>
    <row r="53" spans="1:81" ht="12" customHeight="1" x14ac:dyDescent="0.2">
      <c r="A53" s="59">
        <v>2018</v>
      </c>
      <c r="B53" s="64">
        <f>SUM(C53,D53)</f>
        <v>11.32907258776673</v>
      </c>
      <c r="C53" s="64">
        <v>7.9944050454751006</v>
      </c>
      <c r="D53" s="64">
        <f>SUM(E53:E53)</f>
        <v>3.334667542291629</v>
      </c>
      <c r="E53" s="64">
        <v>3.334667542291629</v>
      </c>
    </row>
    <row r="54" spans="1:81" ht="12" customHeight="1" x14ac:dyDescent="0.2">
      <c r="A54" s="59">
        <v>2019</v>
      </c>
      <c r="B54" s="64">
        <f>SUM(C54,D54)</f>
        <v>10.871887928352798</v>
      </c>
      <c r="C54" s="64">
        <v>7.8316520711737976</v>
      </c>
      <c r="D54" s="64">
        <f>SUM(E54:E54)</f>
        <v>3.0402358571790016</v>
      </c>
      <c r="E54" s="64">
        <v>3.0402358571790016</v>
      </c>
    </row>
    <row r="55" spans="1:81" ht="12" customHeight="1" thickBot="1" x14ac:dyDescent="0.25">
      <c r="A55" s="50">
        <v>2020</v>
      </c>
      <c r="B55" s="54">
        <f>SUM(C55,D55)</f>
        <v>10.535231099000534</v>
      </c>
      <c r="C55" s="54">
        <v>7.5055519217006195</v>
      </c>
      <c r="D55" s="54">
        <f>SUM(E55:E55)</f>
        <v>3.0296791772999132</v>
      </c>
      <c r="E55" s="54">
        <v>3.0296791772999132</v>
      </c>
    </row>
    <row r="56" spans="1:81" ht="12" customHeight="1" thickTop="1" x14ac:dyDescent="0.2">
      <c r="A56" s="134" t="s">
        <v>73</v>
      </c>
      <c r="B56" s="135"/>
      <c r="C56" s="135"/>
      <c r="D56" s="135"/>
      <c r="E56" s="136"/>
    </row>
    <row r="57" spans="1:81" ht="12" customHeight="1" x14ac:dyDescent="0.2">
      <c r="A57" s="46"/>
      <c r="B57" s="47"/>
      <c r="C57" s="47"/>
      <c r="D57" s="47"/>
      <c r="E57" s="48"/>
    </row>
    <row r="58" spans="1:81" ht="12" customHeight="1" x14ac:dyDescent="0.2">
      <c r="A58" s="104" t="s">
        <v>77</v>
      </c>
      <c r="B58" s="105"/>
      <c r="C58" s="105"/>
      <c r="D58" s="105"/>
      <c r="E58" s="106"/>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104"/>
      <c r="B59" s="105"/>
      <c r="C59" s="105"/>
      <c r="D59" s="105"/>
      <c r="E59" s="106"/>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row>
    <row r="60" spans="1:81" ht="12" customHeight="1" x14ac:dyDescent="0.2">
      <c r="A60" s="107"/>
      <c r="B60" s="108"/>
      <c r="C60" s="108"/>
      <c r="D60" s="108"/>
      <c r="E60" s="109"/>
    </row>
  </sheetData>
  <mergeCells count="7">
    <mergeCell ref="A1:E1"/>
    <mergeCell ref="A58:E60"/>
    <mergeCell ref="B4:E4"/>
    <mergeCell ref="C2:C3"/>
    <mergeCell ref="B2:B3"/>
    <mergeCell ref="A2:A3"/>
    <mergeCell ref="A56:E56"/>
  </mergeCells>
  <phoneticPr fontId="4" type="noConversion"/>
  <printOptions horizontalCentered="1"/>
  <pageMargins left="0.5" right="0.5" top="0.5" bottom="0.5" header="0.5" footer="0.5"/>
  <pageSetup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CC62"/>
  <sheetViews>
    <sheetView workbookViewId="0">
      <pane ySplit="4" topLeftCell="A5" activePane="bottomLeft" state="frozen"/>
      <selection pane="bottomLeft" sqref="A1:D1"/>
    </sheetView>
  </sheetViews>
  <sheetFormatPr defaultColWidth="12.7109375" defaultRowHeight="12" customHeight="1" x14ac:dyDescent="0.2"/>
  <cols>
    <col min="1" max="1" width="12.7109375" style="13" customWidth="1"/>
    <col min="2" max="4" width="12.7109375" style="7" customWidth="1"/>
    <col min="5" max="10" width="12.7109375" style="15" customWidth="1"/>
    <col min="11" max="16384" width="12.7109375" style="8"/>
  </cols>
  <sheetData>
    <row r="1" spans="1:81" s="30" customFormat="1" ht="12" customHeight="1" thickBot="1" x14ac:dyDescent="0.25">
      <c r="A1" s="83" t="s">
        <v>47</v>
      </c>
      <c r="B1" s="83"/>
      <c r="C1" s="83"/>
      <c r="D1" s="83"/>
      <c r="E1" s="31"/>
      <c r="F1" s="31"/>
      <c r="G1" s="31"/>
      <c r="H1" s="31"/>
      <c r="I1" s="31"/>
      <c r="J1" s="31"/>
    </row>
    <row r="2" spans="1:81" ht="12" customHeight="1" thickTop="1" x14ac:dyDescent="0.2">
      <c r="A2" s="100" t="s">
        <v>3</v>
      </c>
      <c r="B2" s="98" t="s">
        <v>2</v>
      </c>
      <c r="C2" s="98" t="s">
        <v>15</v>
      </c>
      <c r="D2" s="102" t="s">
        <v>1</v>
      </c>
    </row>
    <row r="3" spans="1:81" ht="12" customHeight="1" x14ac:dyDescent="0.2">
      <c r="A3" s="101"/>
      <c r="B3" s="99"/>
      <c r="C3" s="99"/>
      <c r="D3" s="103"/>
    </row>
    <row r="4" spans="1:81" ht="12" customHeight="1" x14ac:dyDescent="0.2">
      <c r="A4" s="37"/>
      <c r="B4" s="84" t="s">
        <v>19</v>
      </c>
      <c r="C4" s="85"/>
      <c r="D4" s="86"/>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 t="shared" ref="B5:B44" si="0">SUM(C5:D5)</f>
        <v>0.33357392271228764</v>
      </c>
      <c r="C5" s="64">
        <v>0.33357392271228764</v>
      </c>
      <c r="D5" s="20" t="s">
        <v>6</v>
      </c>
      <c r="E5" s="15"/>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si="0"/>
        <v>0.32264122777026016</v>
      </c>
      <c r="C6" s="40">
        <v>0.32264122777026016</v>
      </c>
      <c r="D6" s="22" t="s">
        <v>6</v>
      </c>
    </row>
    <row r="7" spans="1:81" ht="12" customHeight="1" x14ac:dyDescent="0.2">
      <c r="A7" s="21">
        <v>1972</v>
      </c>
      <c r="B7" s="40">
        <f t="shared" si="0"/>
        <v>0.38685825361131232</v>
      </c>
      <c r="C7" s="40">
        <v>0.38685825361131232</v>
      </c>
      <c r="D7" s="22" t="s">
        <v>6</v>
      </c>
    </row>
    <row r="8" spans="1:81" ht="12" customHeight="1" x14ac:dyDescent="0.2">
      <c r="A8" s="21">
        <v>1973</v>
      </c>
      <c r="B8" s="40">
        <f t="shared" si="0"/>
        <v>0.43367671972403254</v>
      </c>
      <c r="C8" s="40">
        <v>0.43367671972403254</v>
      </c>
      <c r="D8" s="22" t="s">
        <v>6</v>
      </c>
    </row>
    <row r="9" spans="1:81" ht="12" customHeight="1" x14ac:dyDescent="0.2">
      <c r="A9" s="21">
        <v>1974</v>
      </c>
      <c r="B9" s="40">
        <f t="shared" si="0"/>
        <v>0.40635199715693887</v>
      </c>
      <c r="C9" s="40">
        <v>0.40635199715693887</v>
      </c>
      <c r="D9" s="22" t="s">
        <v>6</v>
      </c>
    </row>
    <row r="10" spans="1:81" s="16" customFormat="1" ht="12" customHeight="1" x14ac:dyDescent="0.2">
      <c r="A10" s="21">
        <v>1975</v>
      </c>
      <c r="B10" s="40">
        <f t="shared" si="0"/>
        <v>0.44542604862644858</v>
      </c>
      <c r="C10" s="40">
        <v>0.44542604862644858</v>
      </c>
      <c r="D10" s="22" t="s">
        <v>6</v>
      </c>
      <c r="E10" s="15"/>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0.45910060311417888</v>
      </c>
      <c r="C11" s="64">
        <v>0.45910060311417888</v>
      </c>
      <c r="D11" s="20" t="s">
        <v>6</v>
      </c>
    </row>
    <row r="12" spans="1:81" ht="12" customHeight="1" x14ac:dyDescent="0.2">
      <c r="A12" s="19">
        <v>1977</v>
      </c>
      <c r="B12" s="25">
        <f t="shared" si="0"/>
        <v>0.4377063099632672</v>
      </c>
      <c r="C12" s="64">
        <v>0.4377063099632672</v>
      </c>
      <c r="D12" s="20" t="s">
        <v>6</v>
      </c>
    </row>
    <row r="13" spans="1:81" ht="12" customHeight="1" x14ac:dyDescent="0.2">
      <c r="A13" s="19">
        <v>1978</v>
      </c>
      <c r="B13" s="25">
        <f t="shared" si="0"/>
        <v>0.48880203068490691</v>
      </c>
      <c r="C13" s="64">
        <v>0.48880203068490691</v>
      </c>
      <c r="D13" s="20" t="s">
        <v>6</v>
      </c>
    </row>
    <row r="14" spans="1:81" ht="12" customHeight="1" x14ac:dyDescent="0.2">
      <c r="A14" s="19">
        <v>1979</v>
      </c>
      <c r="B14" s="25">
        <f t="shared" si="0"/>
        <v>0.47588367287996264</v>
      </c>
      <c r="C14" s="64">
        <v>0.47588367287996264</v>
      </c>
      <c r="D14" s="20" t="s">
        <v>6</v>
      </c>
    </row>
    <row r="15" spans="1:81" s="16" customFormat="1" ht="12" customHeight="1" x14ac:dyDescent="0.2">
      <c r="A15" s="19">
        <v>1980</v>
      </c>
      <c r="B15" s="25">
        <f t="shared" si="0"/>
        <v>0.47732801700288946</v>
      </c>
      <c r="C15" s="64">
        <v>0.47732801700288946</v>
      </c>
      <c r="D15" s="20" t="s">
        <v>6</v>
      </c>
      <c r="E15" s="15"/>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0.45832862249202055</v>
      </c>
      <c r="C16" s="40">
        <v>0.45832862249202055</v>
      </c>
      <c r="D16" s="22" t="s">
        <v>6</v>
      </c>
    </row>
    <row r="17" spans="1:81" ht="12" customHeight="1" x14ac:dyDescent="0.2">
      <c r="A17" s="21">
        <v>1982</v>
      </c>
      <c r="B17" s="40">
        <f t="shared" si="0"/>
        <v>0.51380777645700904</v>
      </c>
      <c r="C17" s="40">
        <v>0.51380777645700904</v>
      </c>
      <c r="D17" s="22" t="s">
        <v>6</v>
      </c>
    </row>
    <row r="18" spans="1:81" ht="12" customHeight="1" x14ac:dyDescent="0.2">
      <c r="A18" s="21">
        <v>1983</v>
      </c>
      <c r="B18" s="40">
        <f t="shared" si="0"/>
        <v>0.51257538187079343</v>
      </c>
      <c r="C18" s="40">
        <v>0.51257538187079343</v>
      </c>
      <c r="D18" s="22" t="s">
        <v>6</v>
      </c>
    </row>
    <row r="19" spans="1:81" ht="12" customHeight="1" x14ac:dyDescent="0.2">
      <c r="A19" s="21">
        <v>1984</v>
      </c>
      <c r="B19" s="40">
        <f t="shared" si="0"/>
        <v>0.46880024370842999</v>
      </c>
      <c r="C19" s="40">
        <v>0.46880024370842999</v>
      </c>
      <c r="D19" s="22" t="s">
        <v>6</v>
      </c>
    </row>
    <row r="20" spans="1:81" s="16" customFormat="1" ht="12" customHeight="1" x14ac:dyDescent="0.2">
      <c r="A20" s="21">
        <v>1985</v>
      </c>
      <c r="B20" s="40">
        <f t="shared" si="0"/>
        <v>0.45792691620608389</v>
      </c>
      <c r="C20" s="40">
        <v>0.45792691620608389</v>
      </c>
      <c r="D20" s="22" t="s">
        <v>6</v>
      </c>
      <c r="E20" s="15"/>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0.4666508761650689</v>
      </c>
      <c r="C21" s="64">
        <v>0.4666508761650689</v>
      </c>
      <c r="D21" s="20" t="s">
        <v>6</v>
      </c>
    </row>
    <row r="22" spans="1:81" ht="12" customHeight="1" x14ac:dyDescent="0.2">
      <c r="A22" s="19">
        <v>1987</v>
      </c>
      <c r="B22" s="25">
        <f t="shared" si="0"/>
        <v>0.47280934416236964</v>
      </c>
      <c r="C22" s="64">
        <v>0.47280934416236964</v>
      </c>
      <c r="D22" s="20" t="s">
        <v>6</v>
      </c>
    </row>
    <row r="23" spans="1:81" ht="12" customHeight="1" x14ac:dyDescent="0.2">
      <c r="A23" s="19">
        <v>1988</v>
      </c>
      <c r="B23" s="25">
        <f t="shared" si="0"/>
        <v>0.39017063843507299</v>
      </c>
      <c r="C23" s="64">
        <v>0.39017063843507299</v>
      </c>
      <c r="D23" s="20" t="s">
        <v>6</v>
      </c>
    </row>
    <row r="24" spans="1:81" ht="12" customHeight="1" x14ac:dyDescent="0.2">
      <c r="A24" s="19">
        <v>1989</v>
      </c>
      <c r="B24" s="25">
        <f t="shared" si="0"/>
        <v>0.39904262114804601</v>
      </c>
      <c r="C24" s="64">
        <v>0.39904262114804601</v>
      </c>
      <c r="D24" s="20" t="s">
        <v>6</v>
      </c>
    </row>
    <row r="25" spans="1:81" s="16" customFormat="1" ht="12" customHeight="1" x14ac:dyDescent="0.2">
      <c r="A25" s="19">
        <v>1990</v>
      </c>
      <c r="B25" s="25">
        <f t="shared" si="0"/>
        <v>0.39938912254329717</v>
      </c>
      <c r="C25" s="64">
        <v>0.39938912254329717</v>
      </c>
      <c r="D25" s="20" t="s">
        <v>6</v>
      </c>
      <c r="E25" s="15"/>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0.41145120378077499</v>
      </c>
      <c r="C26" s="40">
        <v>0.41145120378077499</v>
      </c>
      <c r="D26" s="22" t="s">
        <v>6</v>
      </c>
    </row>
    <row r="27" spans="1:81" ht="12" customHeight="1" x14ac:dyDescent="0.2">
      <c r="A27" s="21">
        <v>1992</v>
      </c>
      <c r="B27" s="40">
        <f t="shared" si="0"/>
        <v>0.46984359307730039</v>
      </c>
      <c r="C27" s="40">
        <v>0.46984359307730039</v>
      </c>
      <c r="D27" s="22" t="s">
        <v>6</v>
      </c>
    </row>
    <row r="28" spans="1:81" ht="12" customHeight="1" x14ac:dyDescent="0.2">
      <c r="A28" s="21">
        <v>1993</v>
      </c>
      <c r="B28" s="40">
        <f t="shared" si="0"/>
        <v>0.47146068279187714</v>
      </c>
      <c r="C28" s="40">
        <v>0.47146068279187714</v>
      </c>
      <c r="D28" s="22" t="s">
        <v>6</v>
      </c>
    </row>
    <row r="29" spans="1:81" ht="12" customHeight="1" x14ac:dyDescent="0.2">
      <c r="A29" s="21">
        <v>1994</v>
      </c>
      <c r="B29" s="40">
        <f t="shared" si="0"/>
        <v>0.51625442232648544</v>
      </c>
      <c r="C29" s="40">
        <v>0.51625442232648544</v>
      </c>
      <c r="D29" s="22" t="s">
        <v>6</v>
      </c>
    </row>
    <row r="30" spans="1:81" s="16" customFormat="1" ht="12" customHeight="1" x14ac:dyDescent="0.2">
      <c r="A30" s="21">
        <v>1995</v>
      </c>
      <c r="B30" s="40">
        <f t="shared" si="0"/>
        <v>0.47269439557017823</v>
      </c>
      <c r="C30" s="40">
        <v>0.47269439557017823</v>
      </c>
      <c r="D30" s="22" t="s">
        <v>6</v>
      </c>
      <c r="E30" s="15"/>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0.59888677517085898</v>
      </c>
      <c r="C31" s="64">
        <v>0.59888677517085898</v>
      </c>
      <c r="D31" s="20" t="s">
        <v>6</v>
      </c>
    </row>
    <row r="32" spans="1:81" ht="12" customHeight="1" x14ac:dyDescent="0.2">
      <c r="A32" s="19">
        <v>1997</v>
      </c>
      <c r="B32" s="25">
        <f t="shared" si="0"/>
        <v>0.65016378906020988</v>
      </c>
      <c r="C32" s="64">
        <v>0.65016378906020988</v>
      </c>
      <c r="D32" s="20" t="s">
        <v>6</v>
      </c>
    </row>
    <row r="33" spans="1:81" ht="12" customHeight="1" x14ac:dyDescent="0.2">
      <c r="A33" s="19">
        <v>1998</v>
      </c>
      <c r="B33" s="25">
        <f t="shared" si="0"/>
        <v>0.6997519149629684</v>
      </c>
      <c r="C33" s="64">
        <v>0.6997519149629684</v>
      </c>
      <c r="D33" s="20" t="s">
        <v>6</v>
      </c>
    </row>
    <row r="34" spans="1:81" ht="12" customHeight="1" x14ac:dyDescent="0.2">
      <c r="A34" s="19">
        <v>1999</v>
      </c>
      <c r="B34" s="25">
        <f t="shared" si="0"/>
        <v>0.66601979985320181</v>
      </c>
      <c r="C34" s="64">
        <v>0.66601979985320181</v>
      </c>
      <c r="D34" s="20" t="s">
        <v>6</v>
      </c>
    </row>
    <row r="35" spans="1:81" s="16" customFormat="1" ht="12" customHeight="1" x14ac:dyDescent="0.2">
      <c r="A35" s="19">
        <v>2000</v>
      </c>
      <c r="B35" s="25">
        <f t="shared" si="0"/>
        <v>0.80699103705933395</v>
      </c>
      <c r="C35" s="64">
        <v>0.80699103705933395</v>
      </c>
      <c r="D35" s="20" t="s">
        <v>6</v>
      </c>
      <c r="E35" s="15"/>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0.83239202122804279</v>
      </c>
      <c r="C36" s="40">
        <v>0.83239202122804279</v>
      </c>
      <c r="D36" s="22" t="s">
        <v>6</v>
      </c>
    </row>
    <row r="37" spans="1:81" ht="12" customHeight="1" x14ac:dyDescent="0.2">
      <c r="A37" s="21">
        <v>2002</v>
      </c>
      <c r="B37" s="40">
        <f t="shared" si="0"/>
        <v>0.71906531948382746</v>
      </c>
      <c r="C37" s="40">
        <v>0.71906531948382746</v>
      </c>
      <c r="D37" s="22" t="s">
        <v>6</v>
      </c>
    </row>
    <row r="38" spans="1:81" ht="12" customHeight="1" x14ac:dyDescent="0.2">
      <c r="A38" s="21">
        <v>2003</v>
      </c>
      <c r="B38" s="40">
        <f t="shared" si="0"/>
        <v>0.72546446778074136</v>
      </c>
      <c r="C38" s="40">
        <v>0.72546446778074136</v>
      </c>
      <c r="D38" s="22" t="s">
        <v>6</v>
      </c>
    </row>
    <row r="39" spans="1:81" ht="12" customHeight="1" x14ac:dyDescent="0.2">
      <c r="A39" s="21">
        <v>2004</v>
      </c>
      <c r="B39" s="40">
        <f t="shared" si="0"/>
        <v>0.72473673316126519</v>
      </c>
      <c r="C39" s="40">
        <v>0.72473673316126519</v>
      </c>
      <c r="D39" s="22" t="s">
        <v>6</v>
      </c>
    </row>
    <row r="40" spans="1:81" ht="12" customHeight="1" x14ac:dyDescent="0.2">
      <c r="A40" s="21">
        <v>2005</v>
      </c>
      <c r="B40" s="40">
        <f t="shared" si="0"/>
        <v>0.84986249042564899</v>
      </c>
      <c r="C40" s="40">
        <v>0.84986249042564899</v>
      </c>
      <c r="D40" s="22" t="s">
        <v>6</v>
      </c>
    </row>
    <row r="41" spans="1:81" ht="12" customHeight="1" x14ac:dyDescent="0.2">
      <c r="A41" s="19">
        <v>2006</v>
      </c>
      <c r="B41" s="25">
        <f t="shared" si="0"/>
        <v>0.85108398836471622</v>
      </c>
      <c r="C41" s="64">
        <v>0.85108398836471622</v>
      </c>
      <c r="D41" s="20" t="s">
        <v>6</v>
      </c>
    </row>
    <row r="42" spans="1:81" ht="12" customHeight="1" x14ac:dyDescent="0.2">
      <c r="A42" s="19">
        <v>2007</v>
      </c>
      <c r="B42" s="25">
        <f t="shared" si="0"/>
        <v>0.85513085306035685</v>
      </c>
      <c r="C42" s="64">
        <v>0.85513085306035685</v>
      </c>
      <c r="D42" s="20" t="s">
        <v>6</v>
      </c>
    </row>
    <row r="43" spans="1:81" ht="12" customHeight="1" x14ac:dyDescent="0.2">
      <c r="A43" s="19">
        <v>2008</v>
      </c>
      <c r="B43" s="25">
        <f t="shared" si="0"/>
        <v>0.77653372688211086</v>
      </c>
      <c r="C43" s="64">
        <v>0.77653372688211086</v>
      </c>
      <c r="D43" s="20" t="s">
        <v>6</v>
      </c>
    </row>
    <row r="44" spans="1:81" ht="12" customHeight="1" x14ac:dyDescent="0.2">
      <c r="A44" s="19">
        <v>2009</v>
      </c>
      <c r="B44" s="25">
        <f t="shared" si="0"/>
        <v>0.80524447686931078</v>
      </c>
      <c r="C44" s="64">
        <v>0.80524447686931078</v>
      </c>
      <c r="D44" s="20" t="s">
        <v>6</v>
      </c>
    </row>
    <row r="45" spans="1:81" ht="12" customHeight="1" x14ac:dyDescent="0.2">
      <c r="A45" s="19">
        <v>2010</v>
      </c>
      <c r="B45" s="25">
        <f t="shared" ref="B45:B50" si="1">SUM(C45:D45)</f>
        <v>0.74210862898711205</v>
      </c>
      <c r="C45" s="64">
        <v>0.74210862898711205</v>
      </c>
      <c r="D45" s="20" t="s">
        <v>6</v>
      </c>
    </row>
    <row r="46" spans="1:81" ht="12" customHeight="1" x14ac:dyDescent="0.2">
      <c r="A46" s="38">
        <v>2011</v>
      </c>
      <c r="B46" s="40">
        <f t="shared" si="1"/>
        <v>0.71232756988067747</v>
      </c>
      <c r="C46" s="40">
        <v>0.71232756988067747</v>
      </c>
      <c r="D46" s="39" t="s">
        <v>6</v>
      </c>
    </row>
    <row r="47" spans="1:81" ht="12" customHeight="1" x14ac:dyDescent="0.2">
      <c r="A47" s="41">
        <v>2012</v>
      </c>
      <c r="B47" s="40">
        <f t="shared" si="1"/>
        <v>0.80610884196631361</v>
      </c>
      <c r="C47" s="40">
        <v>0.80610884196631361</v>
      </c>
      <c r="D47" s="42" t="s">
        <v>6</v>
      </c>
    </row>
    <row r="48" spans="1:81" ht="12" customHeight="1" x14ac:dyDescent="0.2">
      <c r="A48" s="41">
        <v>2013</v>
      </c>
      <c r="B48" s="40">
        <f t="shared" si="1"/>
        <v>0.84852396698453947</v>
      </c>
      <c r="C48" s="40">
        <v>0.84852396698453947</v>
      </c>
      <c r="D48" s="42" t="s">
        <v>6</v>
      </c>
    </row>
    <row r="49" spans="1:81" ht="12" customHeight="1" x14ac:dyDescent="0.2">
      <c r="A49" s="41">
        <v>2014</v>
      </c>
      <c r="B49" s="40">
        <f t="shared" si="1"/>
        <v>0.84715997725558445</v>
      </c>
      <c r="C49" s="40">
        <v>0.84715997725558445</v>
      </c>
      <c r="D49" s="42" t="s">
        <v>6</v>
      </c>
    </row>
    <row r="50" spans="1:81" ht="12" customHeight="1" x14ac:dyDescent="0.2">
      <c r="A50" s="44">
        <v>2015</v>
      </c>
      <c r="B50" s="52">
        <f t="shared" si="1"/>
        <v>0.84738844138681002</v>
      </c>
      <c r="C50" s="40">
        <v>0.84738844138681002</v>
      </c>
      <c r="D50" s="45" t="s">
        <v>6</v>
      </c>
    </row>
    <row r="51" spans="1:81" ht="12" customHeight="1" x14ac:dyDescent="0.2">
      <c r="A51" s="49">
        <v>2016</v>
      </c>
      <c r="B51" s="53">
        <f>SUM(C51:D51)</f>
        <v>0.86430112216420396</v>
      </c>
      <c r="C51" s="64">
        <v>0.86430112216420396</v>
      </c>
      <c r="D51" s="43" t="s">
        <v>6</v>
      </c>
    </row>
    <row r="52" spans="1:81" ht="12" customHeight="1" x14ac:dyDescent="0.2">
      <c r="A52" s="49">
        <v>2017</v>
      </c>
      <c r="B52" s="53">
        <f>SUM(C52:D52)</f>
        <v>0.97022097506679073</v>
      </c>
      <c r="C52" s="64">
        <v>0.97022097506679073</v>
      </c>
      <c r="D52" s="43" t="s">
        <v>6</v>
      </c>
    </row>
    <row r="53" spans="1:81" ht="12" customHeight="1" x14ac:dyDescent="0.2">
      <c r="A53" s="59">
        <v>2018</v>
      </c>
      <c r="B53" s="64">
        <f>SUM(C53:D53)</f>
        <v>0.80919177774590634</v>
      </c>
      <c r="C53" s="64">
        <v>0.80919177774590634</v>
      </c>
      <c r="D53" s="60" t="s">
        <v>6</v>
      </c>
    </row>
    <row r="54" spans="1:81" ht="12" customHeight="1" x14ac:dyDescent="0.2">
      <c r="A54" s="59">
        <v>2019</v>
      </c>
      <c r="B54" s="64">
        <f>SUM(C54:D54)</f>
        <v>0.80411983562665057</v>
      </c>
      <c r="C54" s="64">
        <v>0.80411983562665057</v>
      </c>
      <c r="D54" s="60" t="s">
        <v>6</v>
      </c>
    </row>
    <row r="55" spans="1:81" ht="12" customHeight="1" thickBot="1" x14ac:dyDescent="0.25">
      <c r="A55" s="50">
        <v>2020</v>
      </c>
      <c r="B55" s="54">
        <f>SUM(C55:D55)</f>
        <v>0.96258049851775251</v>
      </c>
      <c r="C55" s="64">
        <v>0.96258049851775251</v>
      </c>
      <c r="D55" s="51" t="s">
        <v>6</v>
      </c>
    </row>
    <row r="56" spans="1:81" ht="12" customHeight="1" thickTop="1" x14ac:dyDescent="0.2">
      <c r="A56" s="90" t="s">
        <v>18</v>
      </c>
      <c r="B56" s="91"/>
      <c r="C56" s="91"/>
      <c r="D56" s="92"/>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row>
    <row r="57" spans="1:81" ht="12" customHeight="1" x14ac:dyDescent="0.2">
      <c r="A57" s="93"/>
      <c r="B57" s="94"/>
      <c r="C57" s="94"/>
      <c r="D57" s="95"/>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row>
    <row r="58" spans="1:81" ht="12" customHeight="1" x14ac:dyDescent="0.2">
      <c r="A58" s="93" t="s">
        <v>17</v>
      </c>
      <c r="B58" s="94"/>
      <c r="C58" s="94"/>
      <c r="D58" s="95"/>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126"/>
      <c r="B59" s="127"/>
      <c r="C59" s="127"/>
      <c r="D59" s="128"/>
    </row>
    <row r="60" spans="1:81" ht="12" customHeight="1" x14ac:dyDescent="0.2">
      <c r="A60" s="87" t="s">
        <v>77</v>
      </c>
      <c r="B60" s="88"/>
      <c r="C60" s="88"/>
      <c r="D60" s="89"/>
    </row>
    <row r="61" spans="1:81" ht="12" customHeight="1" x14ac:dyDescent="0.2">
      <c r="A61" s="87"/>
      <c r="B61" s="88"/>
      <c r="C61" s="88"/>
      <c r="D61" s="89"/>
    </row>
    <row r="62" spans="1:81" ht="12" customHeight="1" x14ac:dyDescent="0.2">
      <c r="A62" s="87"/>
      <c r="B62" s="88"/>
      <c r="C62" s="88"/>
      <c r="D62" s="89"/>
    </row>
  </sheetData>
  <mergeCells count="11">
    <mergeCell ref="B4:D4"/>
    <mergeCell ref="A1:D1"/>
    <mergeCell ref="A60:D62"/>
    <mergeCell ref="A56:D56"/>
    <mergeCell ref="A57:D57"/>
    <mergeCell ref="A58:D58"/>
    <mergeCell ref="A59:D59"/>
    <mergeCell ref="D2:D3"/>
    <mergeCell ref="C2:C3"/>
    <mergeCell ref="B2:B3"/>
    <mergeCell ref="A2:A3"/>
  </mergeCells>
  <phoneticPr fontId="4" type="noConversion"/>
  <printOptions horizontalCentered="1"/>
  <pageMargins left="0.5" right="0.5" top="0.5" bottom="0.5"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58"/>
  <sheetViews>
    <sheetView workbookViewId="0">
      <pane ySplit="4" topLeftCell="A5" activePane="bottomLeft" state="frozen"/>
      <selection pane="bottomLeft" sqref="A1:I1"/>
    </sheetView>
  </sheetViews>
  <sheetFormatPr defaultColWidth="12.7109375" defaultRowHeight="12" customHeight="1" x14ac:dyDescent="0.2"/>
  <cols>
    <col min="1" max="1" width="12.7109375" style="13" customWidth="1"/>
    <col min="2" max="9" width="12.7109375" style="7" customWidth="1"/>
    <col min="10" max="16384" width="12.7109375" style="8"/>
  </cols>
  <sheetData>
    <row r="1" spans="1:17" s="30" customFormat="1" ht="12" customHeight="1" thickBot="1" x14ac:dyDescent="0.25">
      <c r="A1" s="83" t="s">
        <v>64</v>
      </c>
      <c r="B1" s="83"/>
      <c r="C1" s="83"/>
      <c r="D1" s="83"/>
      <c r="E1" s="83"/>
      <c r="F1" s="83"/>
      <c r="G1" s="83"/>
      <c r="H1" s="83"/>
      <c r="I1" s="83"/>
    </row>
    <row r="2" spans="1:17" ht="12" customHeight="1" thickTop="1" x14ac:dyDescent="0.2">
      <c r="A2" s="100" t="s">
        <v>3</v>
      </c>
      <c r="B2" s="98" t="s">
        <v>12</v>
      </c>
      <c r="C2" s="96" t="s">
        <v>0</v>
      </c>
      <c r="D2" s="23" t="s">
        <v>1</v>
      </c>
      <c r="E2" s="24"/>
      <c r="F2" s="24"/>
      <c r="G2" s="24"/>
      <c r="H2" s="24"/>
      <c r="I2" s="24"/>
    </row>
    <row r="3" spans="1:17" ht="12" customHeight="1" x14ac:dyDescent="0.2">
      <c r="A3" s="101"/>
      <c r="B3" s="99"/>
      <c r="C3" s="97"/>
      <c r="D3" s="10" t="s">
        <v>12</v>
      </c>
      <c r="E3" s="9" t="s">
        <v>13</v>
      </c>
      <c r="F3" s="9" t="s">
        <v>14</v>
      </c>
      <c r="G3" s="9" t="s">
        <v>82</v>
      </c>
      <c r="H3" s="11" t="s">
        <v>7</v>
      </c>
      <c r="I3" s="12" t="s">
        <v>11</v>
      </c>
    </row>
    <row r="4" spans="1:17" ht="12" customHeight="1" x14ac:dyDescent="0.2">
      <c r="A4" s="37"/>
      <c r="B4" s="84" t="s">
        <v>27</v>
      </c>
      <c r="C4" s="85"/>
      <c r="D4" s="85"/>
      <c r="E4" s="85"/>
      <c r="F4" s="85"/>
      <c r="G4" s="85"/>
      <c r="H4" s="85"/>
      <c r="I4" s="86"/>
      <c r="J4" s="37"/>
      <c r="K4" s="37"/>
      <c r="L4" s="37"/>
      <c r="M4" s="37"/>
      <c r="N4" s="37"/>
      <c r="O4" s="37"/>
      <c r="P4" s="37"/>
      <c r="Q4" s="37"/>
    </row>
    <row r="5" spans="1:17" ht="12" customHeight="1" x14ac:dyDescent="0.2">
      <c r="A5" s="19">
        <v>1970</v>
      </c>
      <c r="B5" s="20">
        <f>SUM(C5:D5)</f>
        <v>336.26493492103214</v>
      </c>
      <c r="C5" s="43">
        <f>SUM(Artichokes:TurnipGreens!C5)</f>
        <v>154.3537224672628</v>
      </c>
      <c r="D5" s="20">
        <f>SUM(E5:I5)</f>
        <v>181.91121245376934</v>
      </c>
      <c r="E5" s="43">
        <f>SUM(Asparagus!E5, LimaBeans!E5, SnapBeans!E5, Beets!E5, Cabbage!E5, Carrots!E5, SweetCorn!E5, Cucumbers!E5, Mushrooms!E5, GreenPeas!E5, ChilePeppers!E5, Potatoes!E5, Spinach!E5, Tomatoes!E5, OtherProcVegetables!C5)</f>
        <v>100.69715075021128</v>
      </c>
      <c r="F5" s="43">
        <f>SUM(Asparagus!F5, LimaBeans!F5, SnapBeans!F5, Broccoli!E5, Carrots!F5, Cauliflower!E5, SweetCorn!F5, GreenPeas!F5, Potatoes!F5, Spinach!F5) + OtherProcVegetables!D5</f>
        <v>43.701956448120484</v>
      </c>
      <c r="G5" s="20">
        <f>SUM(Onions!E5, Potatoes!G5)</f>
        <v>13.165066812320779</v>
      </c>
      <c r="H5" s="20">
        <f>Potatoes!H5</f>
        <v>17.390710649006106</v>
      </c>
      <c r="I5" s="20">
        <f>SUM(DryBeans!B5, DryPeas!B5)</f>
        <v>6.9563277941106749</v>
      </c>
      <c r="J5" s="14"/>
      <c r="K5" s="14"/>
      <c r="L5" s="14"/>
      <c r="M5" s="14"/>
      <c r="N5" s="14"/>
      <c r="O5" s="14"/>
      <c r="P5" s="14"/>
      <c r="Q5" s="14"/>
    </row>
    <row r="6" spans="1:17" ht="12" customHeight="1" x14ac:dyDescent="0.2">
      <c r="A6" s="21">
        <v>1971</v>
      </c>
      <c r="B6" s="22">
        <f t="shared" ref="B6:B35" si="0">SUM(C6:D6)</f>
        <v>339.54603588971139</v>
      </c>
      <c r="C6" s="42">
        <f>SUM(Artichokes:TurnipGreens!C6)</f>
        <v>148.05040576929071</v>
      </c>
      <c r="D6" s="42">
        <f t="shared" ref="D6:D35" si="1">SUM(E6:I6)</f>
        <v>191.49563012042069</v>
      </c>
      <c r="E6" s="42">
        <f>SUM(Asparagus!E6, LimaBeans!E6, SnapBeans!E6, Beets!E6, Cabbage!E6, Carrots!E6, SweetCorn!E6, Cucumbers!E6, Mushrooms!E6, GreenPeas!E6, ChilePeppers!E6, Potatoes!E6, Spinach!E6, Tomatoes!E6, OtherProcVegetables!C6)</f>
        <v>107.79934719312314</v>
      </c>
      <c r="F6" s="42">
        <f>SUM(Asparagus!F6, LimaBeans!F6, SnapBeans!F6, Broccoli!E6, Carrots!F6, Cauliflower!E6, SweetCorn!F6, GreenPeas!F6, Potatoes!F6, Spinach!F6) + OtherProcVegetables!D6</f>
        <v>45.321319440819416</v>
      </c>
      <c r="G6" s="42">
        <f>SUM(Onions!E6, Potatoes!G6)</f>
        <v>13.810531635694714</v>
      </c>
      <c r="H6" s="42">
        <f>Potatoes!H6</f>
        <v>17.152233688559718</v>
      </c>
      <c r="I6" s="42">
        <f>SUM(DryBeans!B6, DryPeas!B6)</f>
        <v>7.4121981622237048</v>
      </c>
    </row>
    <row r="7" spans="1:17" ht="12" customHeight="1" x14ac:dyDescent="0.2">
      <c r="A7" s="21">
        <v>1972</v>
      </c>
      <c r="B7" s="22">
        <f t="shared" si="0"/>
        <v>337.76529024823992</v>
      </c>
      <c r="C7" s="42">
        <f>SUM(Artichokes:TurnipGreens!C7)</f>
        <v>151.40757215657626</v>
      </c>
      <c r="D7" s="42">
        <f t="shared" si="1"/>
        <v>186.35771809166368</v>
      </c>
      <c r="E7" s="42">
        <f>SUM(Asparagus!E7, LimaBeans!E7, SnapBeans!E7, Beets!E7, Cabbage!E7, Carrots!E7, SweetCorn!E7, Cucumbers!E7, Mushrooms!E7, GreenPeas!E7, ChilePeppers!E7, Potatoes!E7, Spinach!E7, Tomatoes!E7, OtherProcVegetables!C7)</f>
        <v>104.55770335444137</v>
      </c>
      <c r="F7" s="42">
        <f>SUM(Asparagus!F7, LimaBeans!F7, SnapBeans!F7, Broccoli!E7, Carrots!F7, Cauliflower!E7, SweetCorn!F7, GreenPeas!F7, Potatoes!F7, Spinach!F7) + OtherProcVegetables!D7</f>
        <v>45.265303626557916</v>
      </c>
      <c r="G7" s="42">
        <f>SUM(Onions!E7, Potatoes!G7)</f>
        <v>13.314204653733277</v>
      </c>
      <c r="H7" s="42">
        <f>Potatoes!H7</f>
        <v>16.663966916949345</v>
      </c>
      <c r="I7" s="42">
        <f>SUM(DryBeans!B7, DryPeas!B7)</f>
        <v>6.5565395399818103</v>
      </c>
    </row>
    <row r="8" spans="1:17" ht="12" customHeight="1" x14ac:dyDescent="0.2">
      <c r="A8" s="21">
        <v>1973</v>
      </c>
      <c r="B8" s="22">
        <f t="shared" si="0"/>
        <v>335.54157280942479</v>
      </c>
      <c r="C8" s="42">
        <f>SUM(Artichokes:TurnipGreens!C8)</f>
        <v>148.10857202909287</v>
      </c>
      <c r="D8" s="42">
        <f t="shared" si="1"/>
        <v>187.43300078033189</v>
      </c>
      <c r="E8" s="42">
        <f>SUM(Asparagus!E8, LimaBeans!E8, SnapBeans!E8, Beets!E8, Cabbage!E8, Carrots!E8, SweetCorn!E8, Cucumbers!E8, Mushrooms!E8, GreenPeas!E8, ChilePeppers!E8, Potatoes!E8, Spinach!E8, Tomatoes!E8, OtherProcVegetables!C8)</f>
        <v>98.307145734104949</v>
      </c>
      <c r="F8" s="42">
        <f>SUM(Asparagus!F8, LimaBeans!F8, SnapBeans!F8, Broccoli!E8, Carrots!F8, Cauliflower!E8, SweetCorn!F8, GreenPeas!F8, Potatoes!F8, Spinach!F8) + OtherProcVegetables!D8</f>
        <v>50.59767322671523</v>
      </c>
      <c r="G8" s="42">
        <f>SUM(Onions!E8, Potatoes!G8)</f>
        <v>14.247661968108954</v>
      </c>
      <c r="H8" s="42">
        <f>Potatoes!H8</f>
        <v>16.295438136181097</v>
      </c>
      <c r="I8" s="42">
        <f>SUM(DryBeans!B8, DryPeas!B8)</f>
        <v>7.985081715221634</v>
      </c>
    </row>
    <row r="9" spans="1:17" ht="12" customHeight="1" x14ac:dyDescent="0.2">
      <c r="A9" s="21">
        <v>1974</v>
      </c>
      <c r="B9" s="22">
        <f t="shared" si="0"/>
        <v>334.31821871939906</v>
      </c>
      <c r="C9" s="42">
        <f>SUM(Artichokes:TurnipGreens!C9)</f>
        <v>146.17192640921181</v>
      </c>
      <c r="D9" s="42">
        <f t="shared" si="1"/>
        <v>188.14629231018722</v>
      </c>
      <c r="E9" s="42">
        <f>SUM(Asparagus!E9, LimaBeans!E9, SnapBeans!E9, Beets!E9, Cabbage!E9, Carrots!E9, SweetCorn!E9, Cucumbers!E9, Mushrooms!E9, GreenPeas!E9, ChilePeppers!E9, Potatoes!E9, Spinach!E9, Tomatoes!E9, OtherProcVegetables!C9)</f>
        <v>99.135941953430461</v>
      </c>
      <c r="F9" s="42">
        <f>SUM(Asparagus!F9, LimaBeans!F9, SnapBeans!F9, Broccoli!E9, Carrots!F9, Cauliflower!E9, SweetCorn!F9, GreenPeas!F9, Potatoes!F9, Spinach!F9) + OtherProcVegetables!D9</f>
        <v>51.048473496310564</v>
      </c>
      <c r="G9" s="42">
        <f>SUM(Onions!E9, Potatoes!G9)</f>
        <v>16.064122391912235</v>
      </c>
      <c r="H9" s="42">
        <f>Potatoes!H9</f>
        <v>15.72614961609322</v>
      </c>
      <c r="I9" s="42">
        <f>SUM(DryBeans!B9, DryPeas!B9)</f>
        <v>6.1716048524407512</v>
      </c>
    </row>
    <row r="10" spans="1:17" ht="12" customHeight="1" x14ac:dyDescent="0.2">
      <c r="A10" s="21">
        <v>1975</v>
      </c>
      <c r="B10" s="22">
        <f t="shared" si="0"/>
        <v>338.94361378309031</v>
      </c>
      <c r="C10" s="42">
        <f>SUM(Artichokes:TurnipGreens!C10)</f>
        <v>149.09466633423585</v>
      </c>
      <c r="D10" s="42">
        <f t="shared" si="1"/>
        <v>189.84894744885449</v>
      </c>
      <c r="E10" s="42">
        <f>SUM(Asparagus!E10, LimaBeans!E10, SnapBeans!E10, Beets!E10, Cabbage!E10, Carrots!E10, SweetCorn!E10, Cucumbers!E10, Mushrooms!E10, GreenPeas!E10, ChilePeppers!E10, Potatoes!E10, Spinach!E10, Tomatoes!E10, OtherProcVegetables!C10)</f>
        <v>97.879600706383684</v>
      </c>
      <c r="F10" s="42">
        <f>SUM(Asparagus!F10, LimaBeans!F10, SnapBeans!F10, Broccoli!E10, Carrots!F10, Cauliflower!E10, SweetCorn!F10, GreenPeas!F10, Potatoes!F10, Spinach!F10) + OtherProcVegetables!D10</f>
        <v>52.63775369754552</v>
      </c>
      <c r="G10" s="42">
        <f>SUM(Onions!E10, Potatoes!G10)</f>
        <v>16.669829793539005</v>
      </c>
      <c r="H10" s="42">
        <f>Potatoes!H10</f>
        <v>15.48434295027619</v>
      </c>
      <c r="I10" s="42">
        <f>SUM(DryBeans!B10, DryPeas!B10)</f>
        <v>7.1774203011100912</v>
      </c>
    </row>
    <row r="11" spans="1:17" ht="12" customHeight="1" x14ac:dyDescent="0.2">
      <c r="A11" s="19">
        <v>1976</v>
      </c>
      <c r="B11" s="20">
        <f t="shared" si="0"/>
        <v>349.08651754287484</v>
      </c>
      <c r="C11" s="43">
        <f>SUM(Artichokes:TurnipGreens!C11)</f>
        <v>148.35709048104167</v>
      </c>
      <c r="D11" s="20">
        <f t="shared" si="1"/>
        <v>200.72942706183321</v>
      </c>
      <c r="E11" s="43">
        <f>SUM(Asparagus!E11, LimaBeans!E11, SnapBeans!E11, Beets!E11, Cabbage!E11, Carrots!E11, SweetCorn!E11, Cucumbers!E11, Mushrooms!E11, GreenPeas!E11, ChilePeppers!E11, Potatoes!E11, Spinach!E11, Tomatoes!E11, OtherProcVegetables!C11)</f>
        <v>103.55514716665402</v>
      </c>
      <c r="F11" s="43">
        <f>SUM(Asparagus!F11, LimaBeans!F11, SnapBeans!F11, Broccoli!E11, Carrots!F11, Cauliflower!E11, SweetCorn!F11, GreenPeas!F11, Potatoes!F11, Spinach!F11) + OtherProcVegetables!D11</f>
        <v>57.482913794390811</v>
      </c>
      <c r="G11" s="20">
        <f>SUM(Onions!E11, Potatoes!G11)</f>
        <v>17.100805237691198</v>
      </c>
      <c r="H11" s="20">
        <f>Potatoes!H11</f>
        <v>15.752058155800674</v>
      </c>
      <c r="I11" s="20">
        <f>SUM(DryBeans!B11, DryPeas!B11)</f>
        <v>6.8385027072964979</v>
      </c>
    </row>
    <row r="12" spans="1:17" ht="12" customHeight="1" x14ac:dyDescent="0.2">
      <c r="A12" s="19">
        <v>1977</v>
      </c>
      <c r="B12" s="20">
        <f t="shared" si="0"/>
        <v>345.52202096017101</v>
      </c>
      <c r="C12" s="43">
        <f>SUM(Artichokes:TurnipGreens!C12)</f>
        <v>148.84071953710608</v>
      </c>
      <c r="D12" s="20">
        <f t="shared" si="1"/>
        <v>196.68130142306492</v>
      </c>
      <c r="E12" s="43">
        <f>SUM(Asparagus!E12, LimaBeans!E12, SnapBeans!E12, Beets!E12, Cabbage!E12, Carrots!E12, SweetCorn!E12, Cucumbers!E12, Mushrooms!E12, GreenPeas!E12, ChilePeppers!E12, Potatoes!E12, Spinach!E12, Tomatoes!E12, OtherProcVegetables!C12)</f>
        <v>101.71288538652161</v>
      </c>
      <c r="F12" s="43">
        <f>SUM(Asparagus!F12, LimaBeans!F12, SnapBeans!F12, Broccoli!E12, Carrots!F12, Cauliflower!E12, SweetCorn!F12, GreenPeas!F12, Potatoes!F12, Spinach!F12) + OtherProcVegetables!D12</f>
        <v>59.009586953536839</v>
      </c>
      <c r="G12" s="20">
        <f>SUM(Onions!E12, Potatoes!G12)</f>
        <v>12.723354265139237</v>
      </c>
      <c r="H12" s="20">
        <f>Potatoes!H12</f>
        <v>16.23917653095047</v>
      </c>
      <c r="I12" s="20">
        <f>SUM(DryBeans!B12, DryPeas!B12)</f>
        <v>6.996298286916752</v>
      </c>
    </row>
    <row r="13" spans="1:17" ht="12" customHeight="1" x14ac:dyDescent="0.2">
      <c r="A13" s="19">
        <v>1978</v>
      </c>
      <c r="B13" s="20">
        <f t="shared" si="0"/>
        <v>335.11598035495422</v>
      </c>
      <c r="C13" s="43">
        <f>SUM(Artichokes:TurnipGreens!C13)</f>
        <v>143.89614333027248</v>
      </c>
      <c r="D13" s="20">
        <f t="shared" si="1"/>
        <v>191.21983702468174</v>
      </c>
      <c r="E13" s="43">
        <f>SUM(Asparagus!E13, LimaBeans!E13, SnapBeans!E13, Beets!E13, Cabbage!E13, Carrots!E13, SweetCorn!E13, Cucumbers!E13, Mushrooms!E13, GreenPeas!E13, ChilePeppers!E13, Potatoes!E13, Spinach!E13, Tomatoes!E13, OtherProcVegetables!C13)</f>
        <v>96.718469895962656</v>
      </c>
      <c r="F13" s="43">
        <f>SUM(Asparagus!F13, LimaBeans!F13, SnapBeans!F13, Broccoli!E13, Carrots!F13, Cauliflower!E13, SweetCorn!F13, GreenPeas!F13, Potatoes!F13, Spinach!F13) + OtherProcVegetables!D13</f>
        <v>58.918618308609489</v>
      </c>
      <c r="G13" s="20">
        <f>SUM(Onions!E13, Potatoes!G13)</f>
        <v>13.38904896268841</v>
      </c>
      <c r="H13" s="20">
        <f>Potatoes!H13</f>
        <v>16.516023631421703</v>
      </c>
      <c r="I13" s="20">
        <f>SUM(DryBeans!B13, DryPeas!B13)</f>
        <v>5.6776762259995079</v>
      </c>
    </row>
    <row r="14" spans="1:17" ht="12" customHeight="1" x14ac:dyDescent="0.2">
      <c r="A14" s="19">
        <v>1979</v>
      </c>
      <c r="B14" s="20">
        <f t="shared" si="0"/>
        <v>340.94449217832221</v>
      </c>
      <c r="C14" s="43">
        <f>SUM(Artichokes:TurnipGreens!C14)</f>
        <v>149.02058913013184</v>
      </c>
      <c r="D14" s="20">
        <f t="shared" si="1"/>
        <v>191.9239030481904</v>
      </c>
      <c r="E14" s="43">
        <f>SUM(Asparagus!E14, LimaBeans!E14, SnapBeans!E14, Beets!E14, Cabbage!E14, Carrots!E14, SweetCorn!E14, Cucumbers!E14, Mushrooms!E14, GreenPeas!E14, ChilePeppers!E14, Potatoes!E14, Spinach!E14, Tomatoes!E14, OtherProcVegetables!C14)</f>
        <v>100.60484623078608</v>
      </c>
      <c r="F14" s="43">
        <f>SUM(Asparagus!F14, LimaBeans!F14, SnapBeans!F14, Broccoli!E14, Carrots!F14, Cauliflower!E14, SweetCorn!F14, GreenPeas!F14, Potatoes!F14, Spinach!F14) + OtherProcVegetables!D14</f>
        <v>55.445051420204983</v>
      </c>
      <c r="G14" s="20">
        <f>SUM(Onions!E14, Potatoes!G14)</f>
        <v>13.115571775610405</v>
      </c>
      <c r="H14" s="20">
        <f>Potatoes!H14</f>
        <v>16.656941281020195</v>
      </c>
      <c r="I14" s="20">
        <f>SUM(DryBeans!B14, DryPeas!B14)</f>
        <v>6.1014923405687327</v>
      </c>
    </row>
    <row r="15" spans="1:17" ht="12" customHeight="1" x14ac:dyDescent="0.2">
      <c r="A15" s="19">
        <v>1980</v>
      </c>
      <c r="B15" s="20">
        <f t="shared" si="0"/>
        <v>338.73092145748319</v>
      </c>
      <c r="C15" s="43">
        <f>SUM(Artichokes:TurnipGreens!C15)</f>
        <v>151.76092514043734</v>
      </c>
      <c r="D15" s="20">
        <f t="shared" si="1"/>
        <v>186.96999631704588</v>
      </c>
      <c r="E15" s="43">
        <f>SUM(Asparagus!E15, LimaBeans!E15, SnapBeans!E15, Beets!E15, Cabbage!E15, Carrots!E15, SweetCorn!E15, Cucumbers!E15, Mushrooms!E15, GreenPeas!E15, ChilePeppers!E15, Potatoes!E15, Spinach!E15, Tomatoes!E15, OtherProcVegetables!C15)</f>
        <v>102.48376118277679</v>
      </c>
      <c r="F15" s="43">
        <f>SUM(Asparagus!F15, LimaBeans!F15, SnapBeans!F15, Broccoli!E15, Carrots!F15, Cauliflower!E15, SweetCorn!F15, GreenPeas!F15, Potatoes!F15, Spinach!F15) + OtherProcVegetables!D15</f>
        <v>51.557939157142961</v>
      </c>
      <c r="G15" s="20">
        <f>SUM(Onions!E15, Potatoes!G15)</f>
        <v>10.541989404723219</v>
      </c>
      <c r="H15" s="20">
        <f>Potatoes!H15</f>
        <v>16.486977508057929</v>
      </c>
      <c r="I15" s="20">
        <f>SUM(DryBeans!B15, DryPeas!B15)</f>
        <v>5.8993290643450154</v>
      </c>
    </row>
    <row r="16" spans="1:17" ht="12" customHeight="1" x14ac:dyDescent="0.2">
      <c r="A16" s="21">
        <v>1981</v>
      </c>
      <c r="B16" s="22">
        <f t="shared" si="0"/>
        <v>334.92031640802679</v>
      </c>
      <c r="C16" s="42">
        <f>SUM(Artichokes:TurnipGreens!C16)</f>
        <v>145.46040981399381</v>
      </c>
      <c r="D16" s="42">
        <f t="shared" si="1"/>
        <v>189.45990659403296</v>
      </c>
      <c r="E16" s="42">
        <f>SUM(Asparagus!E16, LimaBeans!E16, SnapBeans!E16, Beets!E16, Cabbage!E16, Carrots!E16, SweetCorn!E16, Cucumbers!E16, Mushrooms!E16, GreenPeas!E16, ChilePeppers!E16, Potatoes!E16, Spinach!E16, Tomatoes!E16, OtherProcVegetables!C16)</f>
        <v>97.032413990341979</v>
      </c>
      <c r="F16" s="42">
        <f>SUM(Asparagus!F16, LimaBeans!F16, SnapBeans!F16, Broccoli!E16, Carrots!F16, Cauliflower!E16, SweetCorn!F16, GreenPeas!F16, Potatoes!F16, Spinach!F16) + OtherProcVegetables!D16</f>
        <v>58.245584448216633</v>
      </c>
      <c r="G16" s="42">
        <f>SUM(Onions!E16, Potatoes!G16)</f>
        <v>11.654548806171345</v>
      </c>
      <c r="H16" s="42">
        <f>Potatoes!H16</f>
        <v>16.58978318534044</v>
      </c>
      <c r="I16" s="42">
        <f>SUM(DryBeans!B16, DryPeas!B16)</f>
        <v>5.9375761639625653</v>
      </c>
    </row>
    <row r="17" spans="1:9" ht="12" customHeight="1" x14ac:dyDescent="0.2">
      <c r="A17" s="21">
        <v>1982</v>
      </c>
      <c r="B17" s="22">
        <f t="shared" si="0"/>
        <v>337.89615496909738</v>
      </c>
      <c r="C17" s="42">
        <f>SUM(Artichokes:TurnipGreens!C17)</f>
        <v>151.33600486520166</v>
      </c>
      <c r="D17" s="42">
        <f t="shared" si="1"/>
        <v>186.56015010389572</v>
      </c>
      <c r="E17" s="42">
        <f>SUM(Asparagus!E17, LimaBeans!E17, SnapBeans!E17, Beets!E17, Cabbage!E17, Carrots!E17, SweetCorn!E17, Cucumbers!E17, Mushrooms!E17, GreenPeas!E17, ChilePeppers!E17, Potatoes!E17, Spinach!E17, Tomatoes!E17, OtherProcVegetables!C17)</f>
        <v>95.13807254386397</v>
      </c>
      <c r="F17" s="42">
        <f>SUM(Asparagus!F17, LimaBeans!F17, SnapBeans!F17, Broccoli!E17, Carrots!F17, Cauliflower!E17, SweetCorn!F17, GreenPeas!F17, Potatoes!F17, Spinach!F17) + OtherProcVegetables!D17</f>
        <v>54.354508085707948</v>
      </c>
      <c r="G17" s="42">
        <f>SUM(Onions!E17, Potatoes!G17)</f>
        <v>12.385126484831257</v>
      </c>
      <c r="H17" s="42">
        <f>Potatoes!H17</f>
        <v>16.991681912932624</v>
      </c>
      <c r="I17" s="42">
        <f>SUM(DryBeans!B17, DryPeas!B17)</f>
        <v>7.6907610765598973</v>
      </c>
    </row>
    <row r="18" spans="1:9" ht="12" customHeight="1" x14ac:dyDescent="0.2">
      <c r="A18" s="21">
        <v>1983</v>
      </c>
      <c r="B18" s="22">
        <f t="shared" si="0"/>
        <v>340.30328017946397</v>
      </c>
      <c r="C18" s="42">
        <f>SUM(Artichokes:TurnipGreens!C18)</f>
        <v>151.8395086995543</v>
      </c>
      <c r="D18" s="42">
        <f t="shared" si="1"/>
        <v>188.4637714799097</v>
      </c>
      <c r="E18" s="42">
        <f>SUM(Asparagus!E18, LimaBeans!E18, SnapBeans!E18, Beets!E18, Cabbage!E18, Carrots!E18, SweetCorn!E18, Cucumbers!E18, Mushrooms!E18, GreenPeas!E18, ChilePeppers!E18, Potatoes!E18, Spinach!E18, Tomatoes!E18, OtherProcVegetables!C18)</f>
        <v>96.512835216520443</v>
      </c>
      <c r="F18" s="42">
        <f>SUM(Asparagus!F18, LimaBeans!F18, SnapBeans!F18, Broccoli!E18, Carrots!F18, Cauliflower!E18, SweetCorn!F18, GreenPeas!F18, Potatoes!F18, Spinach!F18) + OtherProcVegetables!D18</f>
        <v>55.890865756406257</v>
      </c>
      <c r="G18" s="42">
        <f>SUM(Onions!E18, Potatoes!G18)</f>
        <v>11.635825348538457</v>
      </c>
      <c r="H18" s="42">
        <f>Potatoes!H18</f>
        <v>17.757971208713357</v>
      </c>
      <c r="I18" s="42">
        <f>SUM(DryBeans!B18, DryPeas!B18)</f>
        <v>6.6662739497312327</v>
      </c>
    </row>
    <row r="19" spans="1:9" ht="12" customHeight="1" x14ac:dyDescent="0.2">
      <c r="A19" s="21">
        <v>1984</v>
      </c>
      <c r="B19" s="22">
        <f t="shared" si="0"/>
        <v>358.13051266157214</v>
      </c>
      <c r="C19" s="42">
        <f>SUM(Artichokes:TurnipGreens!C19)</f>
        <v>157.21740040934162</v>
      </c>
      <c r="D19" s="42">
        <f t="shared" si="1"/>
        <v>200.91311225223052</v>
      </c>
      <c r="E19" s="42">
        <f>SUM(Asparagus!E19, LimaBeans!E19, SnapBeans!E19, Beets!E19, Cabbage!E19, Carrots!E19, SweetCorn!E19, Cucumbers!E19, Mushrooms!E19, GreenPeas!E19, ChilePeppers!E19, Potatoes!E19, Spinach!E19, Tomatoes!E19, OtherProcVegetables!C19)</f>
        <v>102.63988724617957</v>
      </c>
      <c r="F19" s="42">
        <f>SUM(Asparagus!F19, LimaBeans!F19, SnapBeans!F19, Broccoli!E19, Carrots!F19, Cauliflower!E19, SweetCorn!F19, GreenPeas!F19, Potatoes!F19, Spinach!F19) + OtherProcVegetables!D19</f>
        <v>62.691987367220349</v>
      </c>
      <c r="G19" s="42">
        <f>SUM(Onions!E19, Potatoes!G19)</f>
        <v>11.774011651039991</v>
      </c>
      <c r="H19" s="42">
        <f>Potatoes!H19</f>
        <v>17.971026114035237</v>
      </c>
      <c r="I19" s="42">
        <f>SUM(DryBeans!B19, DryPeas!B19)</f>
        <v>5.8361998737553931</v>
      </c>
    </row>
    <row r="20" spans="1:9" ht="12" customHeight="1" x14ac:dyDescent="0.2">
      <c r="A20" s="21">
        <v>1985</v>
      </c>
      <c r="B20" s="22">
        <f t="shared" si="0"/>
        <v>360.6650763026488</v>
      </c>
      <c r="C20" s="42">
        <f>SUM(Artichokes:TurnipGreens!C20)</f>
        <v>159.12968472036323</v>
      </c>
      <c r="D20" s="42">
        <f t="shared" si="1"/>
        <v>201.53539158228557</v>
      </c>
      <c r="E20" s="42">
        <f>SUM(Asparagus!E20, LimaBeans!E20, SnapBeans!E20, Beets!E20, Cabbage!E20, Carrots!E20, SweetCorn!E20, Cucumbers!E20, Mushrooms!E20, GreenPeas!E20, ChilePeppers!E20, Potatoes!E20, Spinach!E20, Tomatoes!E20, OtherProcVegetables!C20)</f>
        <v>99.256967819864343</v>
      </c>
      <c r="F20" s="42">
        <f>SUM(Asparagus!F20, LimaBeans!F20, SnapBeans!F20, Broccoli!E20, Carrots!F20, Cauliflower!E20, SweetCorn!F20, GreenPeas!F20, Potatoes!F20, Spinach!F20) + OtherProcVegetables!D20</f>
        <v>64.545886789882175</v>
      </c>
      <c r="G20" s="42">
        <f>SUM(Onions!E20, Potatoes!G20)</f>
        <v>12.781713465986764</v>
      </c>
      <c r="H20" s="42">
        <f>Potatoes!H20</f>
        <v>17.595083240378084</v>
      </c>
      <c r="I20" s="42">
        <f>SUM(DryBeans!B20, DryPeas!B20)</f>
        <v>7.3557402661741857</v>
      </c>
    </row>
    <row r="21" spans="1:9" ht="12" customHeight="1" x14ac:dyDescent="0.2">
      <c r="A21" s="19">
        <v>1986</v>
      </c>
      <c r="B21" s="20">
        <f t="shared" si="0"/>
        <v>361.33160711385301</v>
      </c>
      <c r="C21" s="43">
        <f>SUM(Artichokes:TurnipGreens!C21)</f>
        <v>159.15474659099766</v>
      </c>
      <c r="D21" s="20">
        <f t="shared" si="1"/>
        <v>202.17686052285538</v>
      </c>
      <c r="E21" s="43">
        <f>SUM(Asparagus!E21, LimaBeans!E21, SnapBeans!E21, Beets!E21, Cabbage!E21, Carrots!E21, SweetCorn!E21, Cucumbers!E21, Mushrooms!E21, GreenPeas!E21, ChilePeppers!E21, Potatoes!E21, Spinach!E21, Tomatoes!E21, OtherProcVegetables!C21)</f>
        <v>99.613506078771465</v>
      </c>
      <c r="F21" s="43">
        <f>SUM(Asparagus!F21, LimaBeans!F21, SnapBeans!F21, Broccoli!E21, Carrots!F21, Cauliflower!E21, SweetCorn!F21, GreenPeas!F21, Potatoes!F21, Spinach!F21) + OtherProcVegetables!D21</f>
        <v>64.534667944219891</v>
      </c>
      <c r="G21" s="20">
        <f>SUM(Onions!E21, Potatoes!G21)</f>
        <v>12.824794622586234</v>
      </c>
      <c r="H21" s="20">
        <f>Potatoes!H21</f>
        <v>18.14282026669326</v>
      </c>
      <c r="I21" s="20">
        <f>SUM(DryBeans!B21, DryPeas!B21)</f>
        <v>7.0610716105845155</v>
      </c>
    </row>
    <row r="22" spans="1:9" ht="12" customHeight="1" x14ac:dyDescent="0.2">
      <c r="A22" s="19">
        <v>1987</v>
      </c>
      <c r="B22" s="20">
        <f t="shared" si="0"/>
        <v>370.46578326645988</v>
      </c>
      <c r="C22" s="43">
        <f>SUM(Artichokes:TurnipGreens!C22)</f>
        <v>168.66184125128402</v>
      </c>
      <c r="D22" s="20">
        <f t="shared" si="1"/>
        <v>201.80394201517589</v>
      </c>
      <c r="E22" s="43">
        <f>SUM(Asparagus!E22, LimaBeans!E22, SnapBeans!E22, Beets!E22, Cabbage!E22, Carrots!E22, SweetCorn!E22, Cucumbers!E22, Mushrooms!E22, GreenPeas!E22, ChilePeppers!E22, Potatoes!E22, Spinach!E22, Tomatoes!E22, OtherProcVegetables!C22)</f>
        <v>99.009901151884179</v>
      </c>
      <c r="F22" s="43">
        <f>SUM(Asparagus!F22, LimaBeans!F22, SnapBeans!F22, Broccoli!E22, Carrots!F22, Cauliflower!E22, SweetCorn!F22, GreenPeas!F22, Potatoes!F22, Spinach!F22) + OtherProcVegetables!D22</f>
        <v>66.97101007221282</v>
      </c>
      <c r="G22" s="20">
        <f>SUM(Onions!E22, Potatoes!G22)</f>
        <v>12.275170513582971</v>
      </c>
      <c r="H22" s="20">
        <f>Potatoes!H22</f>
        <v>17.585070097691968</v>
      </c>
      <c r="I22" s="20">
        <f>SUM(DryBeans!B22, DryPeas!B22)</f>
        <v>5.9627901798039495</v>
      </c>
    </row>
    <row r="23" spans="1:9" ht="12" customHeight="1" x14ac:dyDescent="0.2">
      <c r="A23" s="19">
        <v>1988</v>
      </c>
      <c r="B23" s="20">
        <f t="shared" si="0"/>
        <v>370.37438117230693</v>
      </c>
      <c r="C23" s="43">
        <f>SUM(Artichokes:TurnipGreens!C23)</f>
        <v>174.73128720370175</v>
      </c>
      <c r="D23" s="20">
        <f t="shared" si="1"/>
        <v>195.64309396860514</v>
      </c>
      <c r="E23" s="43">
        <f>SUM(Asparagus!E23, LimaBeans!E23, SnapBeans!E23, Beets!E23, Cabbage!E23, Carrots!E23, SweetCorn!E23, Cucumbers!E23, Mushrooms!E23, GreenPeas!E23, ChilePeppers!E23, Potatoes!E23, Spinach!E23, Tomatoes!E23, OtherProcVegetables!C23)</f>
        <v>94.629819586318689</v>
      </c>
      <c r="F23" s="43">
        <f>SUM(Asparagus!F23, LimaBeans!F23, SnapBeans!F23, Broccoli!E23, Carrots!F23, Cauliflower!E23, SweetCorn!F23, GreenPeas!F23, Potatoes!F23, Spinach!F23) + OtherProcVegetables!D23</f>
        <v>64.275326960552775</v>
      </c>
      <c r="G23" s="20">
        <f>SUM(Onions!E23, Potatoes!G23)</f>
        <v>12.093629839401519</v>
      </c>
      <c r="H23" s="20">
        <f>Potatoes!H23</f>
        <v>17.096271095130625</v>
      </c>
      <c r="I23" s="20">
        <f>SUM(DryBeans!B23, DryPeas!B23)</f>
        <v>7.5480464872015194</v>
      </c>
    </row>
    <row r="24" spans="1:9" ht="12" customHeight="1" x14ac:dyDescent="0.2">
      <c r="A24" s="19">
        <v>1989</v>
      </c>
      <c r="B24" s="20">
        <f t="shared" si="0"/>
        <v>385.97146245587692</v>
      </c>
      <c r="C24" s="43">
        <f>SUM(Artichokes:TurnipGreens!C24)</f>
        <v>181.03478719244339</v>
      </c>
      <c r="D24" s="20">
        <f t="shared" si="1"/>
        <v>204.9366752634335</v>
      </c>
      <c r="E24" s="43">
        <f>SUM(Asparagus!E24, LimaBeans!E24, SnapBeans!E24, Beets!E24, Cabbage!E24, Carrots!E24, SweetCorn!E24, Cucumbers!E24, Mushrooms!E24, GreenPeas!E24, ChilePeppers!E24, Potatoes!E24, Spinach!E24, Tomatoes!E24, OtherProcVegetables!C24)</f>
        <v>101.69364637619296</v>
      </c>
      <c r="F24" s="43">
        <f>SUM(Asparagus!F24, LimaBeans!F24, SnapBeans!F24, Broccoli!E24, Carrots!F24, Cauliflower!E24, SweetCorn!F24, GreenPeas!F24, Potatoes!F24, Spinach!F24) + OtherProcVegetables!D24</f>
        <v>67.431650392586775</v>
      </c>
      <c r="G24" s="20">
        <f>SUM(Onions!E24, Potatoes!G24)</f>
        <v>12.402420239223419</v>
      </c>
      <c r="H24" s="20">
        <f>Potatoes!H24</f>
        <v>17.371781115055267</v>
      </c>
      <c r="I24" s="20">
        <f>SUM(DryBeans!B24, DryPeas!B24)</f>
        <v>6.0371771403750962</v>
      </c>
    </row>
    <row r="25" spans="1:9" ht="12" customHeight="1" x14ac:dyDescent="0.2">
      <c r="A25" s="19">
        <v>1990</v>
      </c>
      <c r="B25" s="20">
        <f t="shared" si="0"/>
        <v>391.76755831731685</v>
      </c>
      <c r="C25" s="43">
        <f>SUM(Artichokes:TurnipGreens!C25)</f>
        <v>176.42248803785185</v>
      </c>
      <c r="D25" s="20">
        <f t="shared" si="1"/>
        <v>215.34507027946501</v>
      </c>
      <c r="E25" s="43">
        <f>SUM(Asparagus!E25, LimaBeans!E25, SnapBeans!E25, Beets!E25, Cabbage!E25, Carrots!E25, SweetCorn!E25, Cucumbers!E25, Mushrooms!E25, GreenPeas!E25, ChilePeppers!E25, Potatoes!E25, Spinach!E25, Tomatoes!E25, OtherProcVegetables!C25)</f>
        <v>110.3023506597463</v>
      </c>
      <c r="F25" s="43">
        <f>SUM(Asparagus!F25, LimaBeans!F25, SnapBeans!F25, Broccoli!E25, Carrots!F25, Cauliflower!E25, SweetCorn!F25, GreenPeas!F25, Potatoes!F25, Spinach!F25) + OtherProcVegetables!D25</f>
        <v>66.653553485919446</v>
      </c>
      <c r="G25" s="20">
        <f>SUM(Onions!E25, Potatoes!G25)</f>
        <v>14.873206221754915</v>
      </c>
      <c r="H25" s="20">
        <f>Potatoes!H25</f>
        <v>16.319753905937667</v>
      </c>
      <c r="I25" s="20">
        <f>SUM(DryBeans!B25, DryPeas!B25)</f>
        <v>7.196206006106717</v>
      </c>
    </row>
    <row r="26" spans="1:9" ht="12" customHeight="1" x14ac:dyDescent="0.2">
      <c r="A26" s="21">
        <v>1991</v>
      </c>
      <c r="B26" s="22">
        <f t="shared" si="0"/>
        <v>401.51983079359854</v>
      </c>
      <c r="C26" s="42">
        <f>SUM(Artichokes:TurnipGreens!C26)</f>
        <v>176.21761497202866</v>
      </c>
      <c r="D26" s="42">
        <f t="shared" si="1"/>
        <v>225.30221582156989</v>
      </c>
      <c r="E26" s="42">
        <f>SUM(Asparagus!E26, LimaBeans!E26, SnapBeans!E26, Beets!E26, Cabbage!E26, Carrots!E26, SweetCorn!E26, Cucumbers!E26, Mushrooms!E26, GreenPeas!E26, ChilePeppers!E26, Potatoes!E26, Spinach!E26, Tomatoes!E26, OtherProcVegetables!C26)</f>
        <v>112.38750886650513</v>
      </c>
      <c r="F26" s="42">
        <f>SUM(Asparagus!F26, LimaBeans!F26, SnapBeans!F26, Broccoli!E26, Carrots!F26, Cauliflower!E26, SweetCorn!F26, GreenPeas!F26, Potatoes!F26, Spinach!F26) + OtherProcVegetables!D26</f>
        <v>72.455317683920256</v>
      </c>
      <c r="G26" s="42">
        <f>SUM(Onions!E26, Potatoes!G26)</f>
        <v>15.40066745411116</v>
      </c>
      <c r="H26" s="42">
        <f>Potatoes!H26</f>
        <v>17.151699163290505</v>
      </c>
      <c r="I26" s="42">
        <f>SUM(DryBeans!B26, DryPeas!B26)</f>
        <v>7.9070226537428017</v>
      </c>
    </row>
    <row r="27" spans="1:9" ht="12" customHeight="1" x14ac:dyDescent="0.2">
      <c r="A27" s="21">
        <v>1992</v>
      </c>
      <c r="B27" s="22">
        <f t="shared" si="0"/>
        <v>399.93182008859333</v>
      </c>
      <c r="C27" s="42">
        <f>SUM(Artichokes:TurnipGreens!C27)</f>
        <v>179.76366224887448</v>
      </c>
      <c r="D27" s="42">
        <f t="shared" si="1"/>
        <v>220.16815783971884</v>
      </c>
      <c r="E27" s="42">
        <f>SUM(Asparagus!E27, LimaBeans!E27, SnapBeans!E27, Beets!E27, Cabbage!E27, Carrots!E27, SweetCorn!E27, Cucumbers!E27, Mushrooms!E27, GreenPeas!E27, ChilePeppers!E27, Potatoes!E27, Spinach!E27, Tomatoes!E27, OtherProcVegetables!C27)</f>
        <v>110.06033526667797</v>
      </c>
      <c r="F27" s="42">
        <f>SUM(Asparagus!F27, LimaBeans!F27, SnapBeans!F27, Broccoli!E27, Carrots!F27, Cauliflower!E27, SweetCorn!F27, GreenPeas!F27, Potatoes!F27, Spinach!F27) + OtherProcVegetables!D27</f>
        <v>70.454787221951477</v>
      </c>
      <c r="G27" s="42">
        <f>SUM(Onions!E27, Potatoes!G27)</f>
        <v>14.264860899106248</v>
      </c>
      <c r="H27" s="42">
        <f>Potatoes!H27</f>
        <v>16.971670288912939</v>
      </c>
      <c r="I27" s="42">
        <f>SUM(DryBeans!B27, DryPeas!B27)</f>
        <v>8.4165041630701793</v>
      </c>
    </row>
    <row r="28" spans="1:9" ht="12" customHeight="1" x14ac:dyDescent="0.2">
      <c r="A28" s="21">
        <v>1993</v>
      </c>
      <c r="B28" s="22">
        <f t="shared" si="0"/>
        <v>413.86532680117693</v>
      </c>
      <c r="C28" s="42">
        <f>SUM(Artichokes:TurnipGreens!C28)</f>
        <v>187.70656347259637</v>
      </c>
      <c r="D28" s="42">
        <f t="shared" si="1"/>
        <v>226.15876332858059</v>
      </c>
      <c r="E28" s="42">
        <f>SUM(Asparagus!E28, LimaBeans!E28, SnapBeans!E28, Beets!E28, Cabbage!E28, Carrots!E28, SweetCorn!E28, Cucumbers!E28, Mushrooms!E28, GreenPeas!E28, ChilePeppers!E28, Potatoes!E28, Spinach!E28, Tomatoes!E28, OtherProcVegetables!C28)</f>
        <v>109.8696552934353</v>
      </c>
      <c r="F28" s="42">
        <f>SUM(Asparagus!F28, LimaBeans!F28, SnapBeans!F28, Broccoli!E28, Carrots!F28, Cauliflower!E28, SweetCorn!F28, GreenPeas!F28, Potatoes!F28, Spinach!F28) + OtherProcVegetables!D28</f>
        <v>75.416653994797414</v>
      </c>
      <c r="G28" s="42">
        <f>SUM(Onions!E28, Potatoes!G28)</f>
        <v>15.659395834758222</v>
      </c>
      <c r="H28" s="42">
        <f>Potatoes!H28</f>
        <v>17.475981796315157</v>
      </c>
      <c r="I28" s="42">
        <f>SUM(DryBeans!B28, DryPeas!B28)</f>
        <v>7.7370764092745263</v>
      </c>
    </row>
    <row r="29" spans="1:9" ht="12" customHeight="1" x14ac:dyDescent="0.2">
      <c r="A29" s="21">
        <v>1994</v>
      </c>
      <c r="B29" s="22">
        <f t="shared" si="0"/>
        <v>419.00509806926675</v>
      </c>
      <c r="C29" s="42">
        <f>SUM(Artichokes:TurnipGreens!C29)</f>
        <v>193.21582843529441</v>
      </c>
      <c r="D29" s="42">
        <f t="shared" si="1"/>
        <v>225.78926963397231</v>
      </c>
      <c r="E29" s="42">
        <f>SUM(Asparagus!E29, LimaBeans!E29, SnapBeans!E29, Beets!E29, Cabbage!E29, Carrots!E29, SweetCorn!E29, Cucumbers!E29, Mushrooms!E29, GreenPeas!E29, ChilePeppers!E29, Potatoes!E29, Spinach!E29, Tomatoes!E29, OtherProcVegetables!C29)</f>
        <v>109.74048293737337</v>
      </c>
      <c r="F29" s="42">
        <f>SUM(Asparagus!F29, LimaBeans!F29, SnapBeans!F29, Broccoli!E29, Carrots!F29, Cauliflower!E29, SweetCorn!F29, GreenPeas!F29, Potatoes!F29, Spinach!F29) + OtherProcVegetables!D29</f>
        <v>77.534841048877155</v>
      </c>
      <c r="G29" s="42">
        <f>SUM(Onions!E29, Potatoes!G29)</f>
        <v>14.168610959189328</v>
      </c>
      <c r="H29" s="42">
        <f>Potatoes!H29</f>
        <v>16.195613430206954</v>
      </c>
      <c r="I29" s="42">
        <f>SUM(DryBeans!B29, DryPeas!B29)</f>
        <v>8.1497212583254992</v>
      </c>
    </row>
    <row r="30" spans="1:9" ht="12" customHeight="1" x14ac:dyDescent="0.2">
      <c r="A30" s="21">
        <v>1995</v>
      </c>
      <c r="B30" s="22">
        <f t="shared" si="0"/>
        <v>414.20407489815761</v>
      </c>
      <c r="C30" s="42">
        <f>SUM(Artichokes:TurnipGreens!C30)</f>
        <v>188.04798751581697</v>
      </c>
      <c r="D30" s="42">
        <f t="shared" si="1"/>
        <v>226.15608738234062</v>
      </c>
      <c r="E30" s="42">
        <f>SUM(Asparagus!E30, LimaBeans!E30, SnapBeans!E30, Beets!E30, Cabbage!E30, Carrots!E30, SweetCorn!E30, Cucumbers!E30, Mushrooms!E30, GreenPeas!E30, ChilePeppers!E30, Potatoes!E30, Spinach!E30, Tomatoes!E30, OtherProcVegetables!C30)</f>
        <v>108.21290645718965</v>
      </c>
      <c r="F30" s="42">
        <f>SUM(Asparagus!F30, LimaBeans!F30, SnapBeans!F30, Broccoli!E30, Carrots!F30, Cauliflower!E30, SweetCorn!F30, GreenPeas!F30, Potatoes!F30, Spinach!F30) + OtherProcVegetables!D30</f>
        <v>78.840200832947545</v>
      </c>
      <c r="G30" s="42">
        <f>SUM(Onions!E30, Potatoes!G30)</f>
        <v>14.530626845290122</v>
      </c>
      <c r="H30" s="42">
        <f>Potatoes!H30</f>
        <v>16.115675461533556</v>
      </c>
      <c r="I30" s="42">
        <f>SUM(DryBeans!B30, DryPeas!B30)</f>
        <v>8.4566777853797426</v>
      </c>
    </row>
    <row r="31" spans="1:9" ht="12" customHeight="1" x14ac:dyDescent="0.2">
      <c r="A31" s="19">
        <v>1996</v>
      </c>
      <c r="B31" s="20">
        <f t="shared" si="0"/>
        <v>425.14614666795148</v>
      </c>
      <c r="C31" s="43">
        <f>SUM(Artichokes:TurnipGreens!C31)</f>
        <v>193.10512130563717</v>
      </c>
      <c r="D31" s="20">
        <f t="shared" si="1"/>
        <v>232.04102536231429</v>
      </c>
      <c r="E31" s="43">
        <f>SUM(Asparagus!E31, LimaBeans!E31, SnapBeans!E31, Beets!E31, Cabbage!E31, Carrots!E31, SweetCorn!E31, Cucumbers!E31, Mushrooms!E31, GreenPeas!E31, ChilePeppers!E31, Potatoes!E31, Spinach!E31, Tomatoes!E31, OtherProcVegetables!C31)</f>
        <v>106.8271474493226</v>
      </c>
      <c r="F31" s="43">
        <f>SUM(Asparagus!F31, LimaBeans!F31, SnapBeans!F31, Broccoli!E31, Carrots!F31, Cauliflower!E31, SweetCorn!F31, GreenPeas!F31, Potatoes!F31, Spinach!F31) + OtherProcVegetables!D31</f>
        <v>83.43885404484854</v>
      </c>
      <c r="G31" s="20">
        <f>SUM(Onions!E31, Potatoes!G31)</f>
        <v>17.523814251614031</v>
      </c>
      <c r="H31" s="20">
        <f>Potatoes!H31</f>
        <v>16.166860800913721</v>
      </c>
      <c r="I31" s="20">
        <f>SUM(DryBeans!B31, DryPeas!B31)</f>
        <v>8.0843488156154102</v>
      </c>
    </row>
    <row r="32" spans="1:9" ht="12" customHeight="1" x14ac:dyDescent="0.2">
      <c r="A32" s="19">
        <v>1997</v>
      </c>
      <c r="B32" s="20">
        <f t="shared" si="0"/>
        <v>424.50476975185472</v>
      </c>
      <c r="C32" s="43">
        <f>SUM(Artichokes:TurnipGreens!C32)</f>
        <v>199.00542137172062</v>
      </c>
      <c r="D32" s="20">
        <f t="shared" si="1"/>
        <v>225.49934838013408</v>
      </c>
      <c r="E32" s="43">
        <f>SUM(Asparagus!E32, LimaBeans!E32, SnapBeans!E32, Beets!E32, Cabbage!E32, Carrots!E32, SweetCorn!E32, Cucumbers!E32, Mushrooms!E32, GreenPeas!E32, ChilePeppers!E32, Potatoes!E32, Spinach!E32, Tomatoes!E32, OtherProcVegetables!C32)</f>
        <v>105.45586387917474</v>
      </c>
      <c r="F32" s="43">
        <f>SUM(Asparagus!F32, LimaBeans!F32, SnapBeans!F32, Broccoli!E32, Carrots!F32, Cauliflower!E32, SweetCorn!F32, GreenPeas!F32, Potatoes!F32, Spinach!F32) + OtherProcVegetables!D32</f>
        <v>80.138275144263403</v>
      </c>
      <c r="G32" s="20">
        <f>SUM(Onions!E32, Potatoes!G32)</f>
        <v>16.389701222646863</v>
      </c>
      <c r="H32" s="20">
        <f>Potatoes!H32</f>
        <v>15.220044497860117</v>
      </c>
      <c r="I32" s="20">
        <f>SUM(DryBeans!B32, DryPeas!B32)</f>
        <v>8.2954636361889325</v>
      </c>
    </row>
    <row r="33" spans="1:9" ht="12" customHeight="1" x14ac:dyDescent="0.2">
      <c r="A33" s="19">
        <v>1998</v>
      </c>
      <c r="B33" s="20">
        <f t="shared" si="0"/>
        <v>421.31270352883439</v>
      </c>
      <c r="C33" s="43">
        <f>SUM(Artichokes:TurnipGreens!C33)</f>
        <v>195.58312470219209</v>
      </c>
      <c r="D33" s="20">
        <f t="shared" si="1"/>
        <v>225.72957882664232</v>
      </c>
      <c r="E33" s="43">
        <f>SUM(Asparagus!E33, LimaBeans!E33, SnapBeans!E33, Beets!E33, Cabbage!E33, Carrots!E33, SweetCorn!E33, Cucumbers!E33, Mushrooms!E33, GreenPeas!E33, ChilePeppers!E33, Potatoes!E33, Spinach!E33, Tomatoes!E33, OtherProcVegetables!C33)</f>
        <v>105.33050966838233</v>
      </c>
      <c r="F33" s="43">
        <f>SUM(Asparagus!F33, LimaBeans!F33, SnapBeans!F33, Broccoli!E33, Carrots!F33, Cauliflower!E33, SweetCorn!F33, GreenPeas!F33, Potatoes!F33, Spinach!F33) + OtherProcVegetables!D33</f>
        <v>80.428820145585533</v>
      </c>
      <c r="G33" s="20">
        <f>SUM(Onions!E33, Potatoes!G33)</f>
        <v>17.613752637415566</v>
      </c>
      <c r="H33" s="20">
        <f>Potatoes!H33</f>
        <v>14.295440899625154</v>
      </c>
      <c r="I33" s="20">
        <f>SUM(DryBeans!B33, DryPeas!B33)</f>
        <v>8.0610554756337471</v>
      </c>
    </row>
    <row r="34" spans="1:9" ht="12" customHeight="1" x14ac:dyDescent="0.2">
      <c r="A34" s="19">
        <v>1999</v>
      </c>
      <c r="B34" s="20">
        <f t="shared" si="0"/>
        <v>424.14706660648096</v>
      </c>
      <c r="C34" s="43">
        <f>SUM(Artichokes:TurnipGreens!C34)</f>
        <v>201.37899488837922</v>
      </c>
      <c r="D34" s="20">
        <f t="shared" si="1"/>
        <v>222.76807171810174</v>
      </c>
      <c r="E34" s="43">
        <f>SUM(Asparagus!E34, LimaBeans!E34, SnapBeans!E34, Beets!E34, Cabbage!E34, Carrots!E34, SweetCorn!E34, Cucumbers!E34, Mushrooms!E34, GreenPeas!E34, ChilePeppers!E34, Potatoes!E34, Spinach!E34, Tomatoes!E34, OtherProcVegetables!C34)</f>
        <v>102.90297738667979</v>
      </c>
      <c r="F34" s="43">
        <f>SUM(Asparagus!F34, LimaBeans!F34, SnapBeans!F34, Broccoli!E34, Carrots!F34, Cauliflower!E34, SweetCorn!F34, GreenPeas!F34, Potatoes!F34, Spinach!F34) + OtherProcVegetables!D34</f>
        <v>81.390015584331778</v>
      </c>
      <c r="G34" s="20">
        <f>SUM(Onions!E34, Potatoes!G34)</f>
        <v>14.612173261605111</v>
      </c>
      <c r="H34" s="20">
        <f>Potatoes!H34</f>
        <v>15.466444025134717</v>
      </c>
      <c r="I34" s="20">
        <f>SUM(DryBeans!B34, DryPeas!B34)</f>
        <v>8.3964614603503254</v>
      </c>
    </row>
    <row r="35" spans="1:9" ht="12" customHeight="1" x14ac:dyDescent="0.2">
      <c r="A35" s="19">
        <v>2000</v>
      </c>
      <c r="B35" s="20">
        <f t="shared" si="0"/>
        <v>425.18265952599694</v>
      </c>
      <c r="C35" s="43">
        <f>SUM(Artichokes:TurnipGreens!C35)</f>
        <v>200.66095285830232</v>
      </c>
      <c r="D35" s="20">
        <f t="shared" si="1"/>
        <v>224.52170666769462</v>
      </c>
      <c r="E35" s="43">
        <f>SUM(Asparagus!E35, LimaBeans!E35, SnapBeans!E35, Beets!E35, Cabbage!E35, Carrots!E35, SweetCorn!E35, Cucumbers!E35, Mushrooms!E35, GreenPeas!E35, ChilePeppers!E35, Potatoes!E35, Spinach!E35, Tomatoes!E35, OtherProcVegetables!C35)</f>
        <v>103.18621406185039</v>
      </c>
      <c r="F35" s="43">
        <f>SUM(Asparagus!F35, LimaBeans!F35, SnapBeans!F35, Broccoli!E35, Carrots!F35, Cauliflower!E35, SweetCorn!F35, GreenPeas!F35, Potatoes!F35, Spinach!F35) + OtherProcVegetables!D35</f>
        <v>79.659722062539558</v>
      </c>
      <c r="G35" s="43">
        <f>SUM(Onions!E35, Potatoes!G35) + OtherProcVegetables!E35</f>
        <v>17.568196327531567</v>
      </c>
      <c r="H35" s="20">
        <f>Potatoes!H35</f>
        <v>15.618439377445689</v>
      </c>
      <c r="I35" s="20">
        <f>SUM(DryBeans!B35, DryPeas!B35)</f>
        <v>8.4891348383274252</v>
      </c>
    </row>
    <row r="36" spans="1:9" ht="12" customHeight="1" x14ac:dyDescent="0.2">
      <c r="A36" s="21">
        <v>2001</v>
      </c>
      <c r="B36" s="22">
        <f t="shared" ref="B36:B41" si="2">SUM(C36:D36)</f>
        <v>415.66363947725108</v>
      </c>
      <c r="C36" s="42">
        <f>SUM(Artichokes:TurnipGreens!C36)</f>
        <v>197.99887138930214</v>
      </c>
      <c r="D36" s="42">
        <f t="shared" ref="D36:D41" si="3">SUM(E36:I36)</f>
        <v>217.66476808794894</v>
      </c>
      <c r="E36" s="42">
        <f>SUM(Asparagus!E36, LimaBeans!E36, SnapBeans!E36, Beets!E36, Cabbage!E36, Carrots!E36, SweetCorn!E36, Cucumbers!E36, Mushrooms!E36, GreenPeas!E36, ChilePeppers!E36, Potatoes!E36, Spinach!E36, Tomatoes!E36, OtherProcVegetables!C36)</f>
        <v>96.542418586810143</v>
      </c>
      <c r="F36" s="42">
        <f>SUM(Asparagus!F36, LimaBeans!F36, SnapBeans!F36, Broccoli!E36, Carrots!F36, Cauliflower!E36, SweetCorn!F36, GreenPeas!F36, Potatoes!F36, Spinach!F36) + OtherProcVegetables!D36</f>
        <v>79.636951938424531</v>
      </c>
      <c r="G36" s="42">
        <f>SUM(Onions!E36, Potatoes!G36) + OtherProcVegetables!E36</f>
        <v>16.343625660883859</v>
      </c>
      <c r="H36" s="42">
        <f>Potatoes!H36</f>
        <v>17.385541896241282</v>
      </c>
      <c r="I36" s="42">
        <f>SUM(DryBeans!B36, DryPeas!B36)</f>
        <v>7.7562300055891553</v>
      </c>
    </row>
    <row r="37" spans="1:9" ht="12" customHeight="1" x14ac:dyDescent="0.2">
      <c r="A37" s="21">
        <v>2002</v>
      </c>
      <c r="B37" s="22">
        <f t="shared" si="2"/>
        <v>415.03359610540764</v>
      </c>
      <c r="C37" s="42">
        <f>SUM(Artichokes:TurnipGreens!C37)</f>
        <v>197.30977274841706</v>
      </c>
      <c r="D37" s="42">
        <f t="shared" si="3"/>
        <v>217.72382335699058</v>
      </c>
      <c r="E37" s="42">
        <f>SUM(Asparagus!E37, LimaBeans!E37, SnapBeans!E37, Beets!E37, Cabbage!E37, Carrots!E37, SweetCorn!E37, Cucumbers!E37, Mushrooms!E37, GreenPeas!E37, ChilePeppers!E37, Potatoes!E37, Spinach!E37, Tomatoes!E37, OtherProcVegetables!C37)</f>
        <v>100.38667082382742</v>
      </c>
      <c r="F37" s="42">
        <f>SUM(Asparagus!F37, LimaBeans!F37, SnapBeans!F37, Broccoli!E37, Carrots!F37, Cauliflower!E37, SweetCorn!F37, GreenPeas!F37, Potatoes!F37, Spinach!F37) + OtherProcVegetables!D37</f>
        <v>76.808274899147918</v>
      </c>
      <c r="G37" s="42">
        <f>SUM(Onions!E37, Potatoes!G37) + OtherProcVegetables!E37</f>
        <v>16.698235785734067</v>
      </c>
      <c r="H37" s="42">
        <f>Potatoes!H37</f>
        <v>16.278907456521605</v>
      </c>
      <c r="I37" s="42">
        <f>SUM(DryBeans!B37, DryPeas!B37)</f>
        <v>7.5517343917595845</v>
      </c>
    </row>
    <row r="38" spans="1:9" ht="12" customHeight="1" x14ac:dyDescent="0.2">
      <c r="A38" s="21">
        <v>2003</v>
      </c>
      <c r="B38" s="22">
        <f t="shared" si="2"/>
        <v>423.07283366248936</v>
      </c>
      <c r="C38" s="42">
        <f>SUM(Artichokes:TurnipGreens!C38)</f>
        <v>200.6478886193218</v>
      </c>
      <c r="D38" s="42">
        <f t="shared" si="3"/>
        <v>222.42494504316755</v>
      </c>
      <c r="E38" s="42">
        <f>SUM(Asparagus!E38, LimaBeans!E38, SnapBeans!E38, Beets!E38, Cabbage!E38, Carrots!E38, SweetCorn!E38, Cucumbers!E38, Mushrooms!E38, GreenPeas!E38, ChilePeppers!E38, Potatoes!E38, Spinach!E38, Tomatoes!E38, OtherProcVegetables!C38)</f>
        <v>100.8345748232295</v>
      </c>
      <c r="F38" s="42">
        <f>SUM(Asparagus!F38, LimaBeans!F38, SnapBeans!F38, Broccoli!E38, Carrots!F38, Cauliflower!E38, SweetCorn!F38, GreenPeas!F38, Potatoes!F38, Spinach!F38) + OtherProcVegetables!D38</f>
        <v>78.621269068877325</v>
      </c>
      <c r="G38" s="42">
        <f>SUM(Onions!E38, Potatoes!G38) + OtherProcVegetables!E38</f>
        <v>18.453151112864681</v>
      </c>
      <c r="H38" s="42">
        <f>Potatoes!H38</f>
        <v>17.177356931822555</v>
      </c>
      <c r="I38" s="42">
        <f>SUM(DryBeans!B38, DryPeas!B38)</f>
        <v>7.3385931063734953</v>
      </c>
    </row>
    <row r="39" spans="1:9" ht="12" customHeight="1" x14ac:dyDescent="0.2">
      <c r="A39" s="21">
        <v>2004</v>
      </c>
      <c r="B39" s="22">
        <f t="shared" si="2"/>
        <v>424.9234552424972</v>
      </c>
      <c r="C39" s="42">
        <f>SUM(Artichokes:TurnipGreens!C39)</f>
        <v>204.40235114611752</v>
      </c>
      <c r="D39" s="42">
        <f t="shared" si="3"/>
        <v>220.52110409637967</v>
      </c>
      <c r="E39" s="42">
        <f>SUM(Asparagus!E39, LimaBeans!E39, SnapBeans!E39, Beets!E39, Cabbage!E39, Carrots!E39, SweetCorn!E39, Cucumbers!E39, Mushrooms!E39, GreenPeas!E39, ChilePeppers!E39, Potatoes!E39, Spinach!E39, Tomatoes!E39, OtherProcVegetables!C39)</f>
        <v>102.49703087435203</v>
      </c>
      <c r="F39" s="42">
        <f>SUM(Asparagus!F39, LimaBeans!F39, SnapBeans!F39, Broccoli!E39, Carrots!F39, Cauliflower!E39, SweetCorn!F39, GreenPeas!F39, Potatoes!F39, Spinach!F39) + OtherProcVegetables!D39</f>
        <v>78.844625482625943</v>
      </c>
      <c r="G39" s="42">
        <f>SUM(Onions!E39, Potatoes!G39) + OtherProcVegetables!E39</f>
        <v>16.159709960245948</v>
      </c>
      <c r="H39" s="42">
        <f>Potatoes!H39</f>
        <v>16.439234851213108</v>
      </c>
      <c r="I39" s="42">
        <f>SUM(DryBeans!B39, DryPeas!B39)</f>
        <v>6.5805029279426321</v>
      </c>
    </row>
    <row r="40" spans="1:9" ht="12" customHeight="1" x14ac:dyDescent="0.2">
      <c r="A40" s="21">
        <v>2005</v>
      </c>
      <c r="B40" s="22">
        <f t="shared" si="2"/>
        <v>415.38725728935907</v>
      </c>
      <c r="C40" s="42">
        <f>SUM(Artichokes:TurnipGreens!C40)</f>
        <v>196.4472185479089</v>
      </c>
      <c r="D40" s="42">
        <f t="shared" si="3"/>
        <v>218.94003874145017</v>
      </c>
      <c r="E40" s="42">
        <f>SUM(Asparagus!E40, LimaBeans!E40, SnapBeans!E40, Beets!E40, Cabbage!E40, Carrots!E40, SweetCorn!E40, Cucumbers!E40, Mushrooms!E40, GreenPeas!E40, ChilePeppers!E40, Potatoes!E40, Spinach!E40, Tomatoes!E40, OtherProcVegetables!C40)</f>
        <v>104.84691206585407</v>
      </c>
      <c r="F40" s="42">
        <f>SUM(Asparagus!F40, LimaBeans!F40, SnapBeans!F40, Broccoli!E40, Carrots!F40, Cauliflower!E40, SweetCorn!F40, GreenPeas!F40, Potatoes!F40, Spinach!F40) + OtherProcVegetables!D40</f>
        <v>76.382927643952641</v>
      </c>
      <c r="G40" s="42">
        <f>SUM(Onions!E40, Potatoes!G40) + OtherProcVegetables!E40</f>
        <v>14.844131804702219</v>
      </c>
      <c r="H40" s="42">
        <f>Potatoes!H40</f>
        <v>16.049120206188121</v>
      </c>
      <c r="I40" s="42">
        <f>SUM(DryBeans!B40, DryPeas!B40)</f>
        <v>6.81694702075312</v>
      </c>
    </row>
    <row r="41" spans="1:9" ht="12" customHeight="1" x14ac:dyDescent="0.2">
      <c r="A41" s="19">
        <v>2006</v>
      </c>
      <c r="B41" s="20">
        <f t="shared" si="2"/>
        <v>404.75802718650158</v>
      </c>
      <c r="C41" s="43">
        <f>SUM(Artichokes:TurnipGreens!C41)</f>
        <v>194.07565193542928</v>
      </c>
      <c r="D41" s="20">
        <f t="shared" si="3"/>
        <v>210.6823752510723</v>
      </c>
      <c r="E41" s="43">
        <f>SUM(Asparagus!E41, LimaBeans!E41, SnapBeans!E41, Beets!E41, Cabbage!E41, Carrots!E41, SweetCorn!E41, Cucumbers!E41, Mushrooms!E41, GreenPeas!E41, ChilePeppers!E41, Potatoes!E41, Spinach!E41, Tomatoes!E41, OtherProcVegetables!C41)</f>
        <v>94.463293289329329</v>
      </c>
      <c r="F41" s="43">
        <f>SUM(Asparagus!F41, LimaBeans!F41, SnapBeans!F41, Broccoli!E41, Carrots!F41, Cauliflower!E41, SweetCorn!F41, GreenPeas!F41, Potatoes!F41, Spinach!F41) + OtherProcVegetables!D41</f>
        <v>75.031848410193774</v>
      </c>
      <c r="G41" s="43">
        <f>SUM(Onions!E41, Potatoes!G41) + OtherProcVegetables!E41</f>
        <v>14.997778929488392</v>
      </c>
      <c r="H41" s="20">
        <f>Potatoes!H41</f>
        <v>18.61621715955398</v>
      </c>
      <c r="I41" s="20">
        <f>SUM(DryBeans!B41, DryPeas!B41)</f>
        <v>7.573237462506814</v>
      </c>
    </row>
    <row r="42" spans="1:9" ht="12" customHeight="1" x14ac:dyDescent="0.2">
      <c r="A42" s="19">
        <v>2007</v>
      </c>
      <c r="B42" s="20">
        <f t="shared" ref="B42:B47" si="4">SUM(C42:D42)</f>
        <v>407.48046834430363</v>
      </c>
      <c r="C42" s="43">
        <f>SUM(Artichokes:TurnipGreens!C42)</f>
        <v>194.26177781913373</v>
      </c>
      <c r="D42" s="20">
        <f t="shared" ref="D42:D47" si="5">SUM(E42:I42)</f>
        <v>213.21869052516988</v>
      </c>
      <c r="E42" s="43">
        <f>SUM(Asparagus!E42, LimaBeans!E42, SnapBeans!E42, Beets!E42, Cabbage!E42, Carrots!E42, SweetCorn!E42, Cucumbers!E42, Mushrooms!E42, GreenPeas!E42, ChilePeppers!E42, Potatoes!E42, Spinach!E42, Tomatoes!E42, OtherProcVegetables!C42)</f>
        <v>96.78422562377007</v>
      </c>
      <c r="F42" s="43">
        <f>SUM(Asparagus!F42, LimaBeans!F42, SnapBeans!F42, Broccoli!E42, Carrots!F42, Cauliflower!E42, SweetCorn!F42, GreenPeas!F42, Potatoes!F42, Spinach!F42) + OtherProcVegetables!D42</f>
        <v>75.77159976336462</v>
      </c>
      <c r="G42" s="43">
        <f>SUM(Onions!E42, Potatoes!G42) + OtherProcVegetables!E42</f>
        <v>15.004508144607939</v>
      </c>
      <c r="H42" s="20">
        <f>Potatoes!H42</f>
        <v>18.581576264787323</v>
      </c>
      <c r="I42" s="20">
        <f>SUM(DryBeans!B42, DryPeas!B42)</f>
        <v>7.07678072863993</v>
      </c>
    </row>
    <row r="43" spans="1:9" ht="12" customHeight="1" x14ac:dyDescent="0.2">
      <c r="A43" s="19">
        <v>2008</v>
      </c>
      <c r="B43" s="20">
        <f t="shared" si="4"/>
        <v>394.23149886200162</v>
      </c>
      <c r="C43" s="43">
        <f>SUM(Artichokes:TurnipGreens!C43)</f>
        <v>188.33333705857592</v>
      </c>
      <c r="D43" s="20">
        <f t="shared" si="5"/>
        <v>205.89816180342569</v>
      </c>
      <c r="E43" s="43">
        <f>SUM(Asparagus!E43, LimaBeans!E43, SnapBeans!E43, Beets!E43, Cabbage!E43, Carrots!E43, SweetCorn!E43, Cucumbers!E43, Mushrooms!E43, GreenPeas!E43, ChilePeppers!E43, Potatoes!E43, Spinach!E43, Tomatoes!E43, OtherProcVegetables!C43)</f>
        <v>94.857325692885723</v>
      </c>
      <c r="F43" s="43">
        <f>SUM(Asparagus!F43, LimaBeans!F43, SnapBeans!F43, Broccoli!E43, Carrots!F43, Cauliflower!E43, SweetCorn!F43, GreenPeas!F43, Potatoes!F43, Spinach!F43) + OtherProcVegetables!D43</f>
        <v>73.353193387561234</v>
      </c>
      <c r="G43" s="43">
        <f>SUM(Onions!E43, Potatoes!G43) + OtherProcVegetables!E43</f>
        <v>15.036881759508729</v>
      </c>
      <c r="H43" s="20">
        <f>Potatoes!H43</f>
        <v>15.684285305494752</v>
      </c>
      <c r="I43" s="20">
        <f>SUM(DryBeans!B43, DryPeas!B43)</f>
        <v>6.9664756579752751</v>
      </c>
    </row>
    <row r="44" spans="1:9" ht="12" customHeight="1" x14ac:dyDescent="0.2">
      <c r="A44" s="19">
        <v>2009</v>
      </c>
      <c r="B44" s="20">
        <f t="shared" si="4"/>
        <v>393.30165575728506</v>
      </c>
      <c r="C44" s="43">
        <f>SUM(Artichokes:TurnipGreens!C44)</f>
        <v>185.53239645287505</v>
      </c>
      <c r="D44" s="20">
        <f t="shared" si="5"/>
        <v>207.76925930441004</v>
      </c>
      <c r="E44" s="43">
        <f>SUM(Asparagus!E44, LimaBeans!E44, SnapBeans!E44, Beets!E44, Cabbage!E44, Carrots!E44, SweetCorn!E44, Cucumbers!E44, Mushrooms!E44, GreenPeas!E44, ChilePeppers!E44, Potatoes!E44, Spinach!E44, Tomatoes!E44, OtherProcVegetables!C44)</f>
        <v>100.73389918556427</v>
      </c>
      <c r="F44" s="43">
        <f>SUM(Asparagus!F44, LimaBeans!F44, SnapBeans!F44, Broccoli!E44, Carrots!F44, Cauliflower!E44, SweetCorn!F44, GreenPeas!F44, Potatoes!F44, Spinach!F44) + OtherProcVegetables!D44</f>
        <v>71.723721442714364</v>
      </c>
      <c r="G44" s="43">
        <f>SUM(Onions!E44, Potatoes!G44) + OtherProcVegetables!E44</f>
        <v>14.888833511244815</v>
      </c>
      <c r="H44" s="20">
        <f>Potatoes!H44</f>
        <v>13.654023256211991</v>
      </c>
      <c r="I44" s="20">
        <f>SUM(DryBeans!B44, DryPeas!B44)</f>
        <v>6.7687819086746241</v>
      </c>
    </row>
    <row r="45" spans="1:9" ht="12" customHeight="1" x14ac:dyDescent="0.2">
      <c r="A45" s="19">
        <v>2010</v>
      </c>
      <c r="B45" s="20">
        <f t="shared" si="4"/>
        <v>398.6894000167959</v>
      </c>
      <c r="C45" s="43">
        <f>SUM(Artichokes:TurnipGreens!C45)</f>
        <v>190.34575535519116</v>
      </c>
      <c r="D45" s="20">
        <f t="shared" si="5"/>
        <v>208.34364466160474</v>
      </c>
      <c r="E45" s="43">
        <f>SUM(Asparagus!E45, LimaBeans!E45, SnapBeans!E45, Beets!E45, Cabbage!E45, Carrots!E45, SweetCorn!E45, Cucumbers!E45, Mushrooms!E45, GreenPeas!E45, ChilePeppers!E45, Potatoes!E45, Spinach!E45, Tomatoes!E45, OtherProcVegetables!C45)</f>
        <v>99.418705867283663</v>
      </c>
      <c r="F45" s="43">
        <f>SUM(Asparagus!F45, LimaBeans!F45, SnapBeans!F45, Broccoli!E45, Carrots!F45, Cauliflower!E45, SweetCorn!F45, GreenPeas!F45, Potatoes!F45, Spinach!F45) + OtherProcVegetables!D45</f>
        <v>70.989561099427988</v>
      </c>
      <c r="G45" s="43">
        <f>SUM(Onions!E45, Potatoes!G45) + OtherProcVegetables!E45</f>
        <v>14.149133123578006</v>
      </c>
      <c r="H45" s="20">
        <f>Potatoes!H45</f>
        <v>14.998370659871139</v>
      </c>
      <c r="I45" s="20">
        <f>SUM(DryBeans!B45, DryPeas!B45)</f>
        <v>8.7878739114439437</v>
      </c>
    </row>
    <row r="46" spans="1:9" ht="12" customHeight="1" x14ac:dyDescent="0.2">
      <c r="A46" s="41">
        <v>2011</v>
      </c>
      <c r="B46" s="42">
        <f t="shared" si="4"/>
        <v>384.49735954155165</v>
      </c>
      <c r="C46" s="42">
        <f>SUM(Artichokes:TurnipGreens!C46)</f>
        <v>185.82263968618679</v>
      </c>
      <c r="D46" s="42">
        <f t="shared" si="5"/>
        <v>198.67471985536483</v>
      </c>
      <c r="E46" s="42">
        <f>SUM(Asparagus!E46, LimaBeans!E46, SnapBeans!E46, Beets!E46, Cabbage!E46, Carrots!E46, SweetCorn!E46, Cucumbers!E46, Mushrooms!E46, GreenPeas!E46, ChilePeppers!E46, Potatoes!E46, Spinach!E46, Tomatoes!E46, OtherProcVegetables!C46)</f>
        <v>91.441323400822384</v>
      </c>
      <c r="F46" s="42">
        <f>SUM(Asparagus!F46, LimaBeans!F46, SnapBeans!F46, Broccoli!E46, Carrots!F46, Cauliflower!E46, SweetCorn!F46, GreenPeas!F46, Potatoes!F46, Spinach!F46) + OtherProcVegetables!D46</f>
        <v>70.231754811685562</v>
      </c>
      <c r="G46" s="42">
        <f>SUM(Onions!E46, Potatoes!G46) + OtherProcVegetables!E46</f>
        <v>13.899695655041061</v>
      </c>
      <c r="H46" s="42">
        <f>Potatoes!H46</f>
        <v>16.76964465612032</v>
      </c>
      <c r="I46" s="42">
        <f>SUM(DryBeans!B46, DryPeas!B46)</f>
        <v>6.332301331695505</v>
      </c>
    </row>
    <row r="47" spans="1:9" ht="12" customHeight="1" x14ac:dyDescent="0.2">
      <c r="A47" s="41">
        <v>2012</v>
      </c>
      <c r="B47" s="42">
        <f t="shared" si="4"/>
        <v>394.01794619121597</v>
      </c>
      <c r="C47" s="42">
        <f>SUM(Artichokes:TurnipGreens!C47)</f>
        <v>188.73135250847929</v>
      </c>
      <c r="D47" s="42">
        <f t="shared" si="5"/>
        <v>205.28659368273668</v>
      </c>
      <c r="E47" s="42">
        <f>SUM(Asparagus!E47, LimaBeans!E47, SnapBeans!E47, Beets!E47, Cabbage!E47, Carrots!E47, SweetCorn!E47, Cucumbers!E47, Mushrooms!E47, GreenPeas!E47, ChilePeppers!E47, Potatoes!E47, Spinach!E47, Tomatoes!E47, OtherProcVegetables!C47)</f>
        <v>92.918244512548696</v>
      </c>
      <c r="F47" s="42">
        <f>SUM(Asparagus!F47, LimaBeans!F47, SnapBeans!F47, Broccoli!E47, Carrots!F47, Cauliflower!E47, SweetCorn!F47, GreenPeas!F47, Potatoes!F47, Spinach!F47) + OtherProcVegetables!D47</f>
        <v>70.340070924216249</v>
      </c>
      <c r="G47" s="42">
        <f>SUM(Onions!E47, Potatoes!G47) + OtherProcVegetables!E47</f>
        <v>18.147972469836063</v>
      </c>
      <c r="H47" s="42">
        <f>Potatoes!H47</f>
        <v>17.591106924998538</v>
      </c>
      <c r="I47" s="42">
        <f>SUM(DryBeans!B47, DryPeas!B47)</f>
        <v>6.2891988511371499</v>
      </c>
    </row>
    <row r="48" spans="1:9" ht="12" customHeight="1" x14ac:dyDescent="0.2">
      <c r="A48" s="41">
        <v>2013</v>
      </c>
      <c r="B48" s="42">
        <f t="shared" ref="B48:B53" si="6">SUM(C48:D48)</f>
        <v>384.40731409583123</v>
      </c>
      <c r="C48" s="42">
        <f>SUM(Artichokes:TurnipGreens!C48)</f>
        <v>184.66080886256344</v>
      </c>
      <c r="D48" s="42">
        <f t="shared" ref="D48:D54" si="7">SUM(E48:I48)</f>
        <v>199.74650523326775</v>
      </c>
      <c r="E48" s="42">
        <f>SUM(Asparagus!E48, LimaBeans!E48, SnapBeans!E48, Beets!E48, Cabbage!E48, Carrots!E48, SweetCorn!E48, Cucumbers!E48, Mushrooms!E48, GreenPeas!E48, ChilePeppers!E48, Potatoes!E48, Spinach!E48, Tomatoes!E48, OtherProcVegetables!C48)</f>
        <v>91.834337728131175</v>
      </c>
      <c r="F48" s="42">
        <f>SUM(Asparagus!F48, LimaBeans!F48, SnapBeans!F48, Broccoli!E48, Carrots!F48, Cauliflower!E48, SweetCorn!F48, GreenPeas!F48, Potatoes!F48, Spinach!F48) + OtherProcVegetables!D48</f>
        <v>67.168747550364671</v>
      </c>
      <c r="G48" s="42">
        <f>SUM(Onions!E48, Potatoes!G48) + OtherProcVegetables!E48</f>
        <v>16.762366372233835</v>
      </c>
      <c r="H48" s="42">
        <f>Potatoes!H48</f>
        <v>17.819122881847754</v>
      </c>
      <c r="I48" s="42">
        <f>SUM(DryBeans!B48, DryPeas!B48)</f>
        <v>6.161930700690311</v>
      </c>
    </row>
    <row r="49" spans="1:9" ht="12" customHeight="1" x14ac:dyDescent="0.2">
      <c r="A49" s="41">
        <v>2014</v>
      </c>
      <c r="B49" s="42">
        <f t="shared" si="6"/>
        <v>390.19260363441037</v>
      </c>
      <c r="C49" s="42">
        <f>SUM(Artichokes:TurnipGreens!C49)</f>
        <v>186.57986853395769</v>
      </c>
      <c r="D49" s="42">
        <f t="shared" si="7"/>
        <v>203.61273510045271</v>
      </c>
      <c r="E49" s="42">
        <f>SUM(Asparagus!E49, LimaBeans!E49, SnapBeans!E49, Beets!E49, Cabbage!E49, Carrots!E49, SweetCorn!E49, Cucumbers!E49, Mushrooms!E49, GreenPeas!E49, ChilePeppers!E49, Potatoes!E49, Spinach!E49, Tomatoes!E49, OtherProcVegetables!C49)</f>
        <v>93.396432361149721</v>
      </c>
      <c r="F49" s="42">
        <f>SUM(Asparagus!F49, LimaBeans!F49, SnapBeans!F49, Broccoli!E49, Carrots!F49, Cauliflower!E49, SweetCorn!F49, GreenPeas!F49, Potatoes!F49, Spinach!F49) + OtherProcVegetables!D49</f>
        <v>66.894994991463264</v>
      </c>
      <c r="G49" s="42">
        <f>SUM(Onions!E49, Potatoes!G49) + OtherProcVegetables!E49</f>
        <v>16.583939033935966</v>
      </c>
      <c r="H49" s="42">
        <f>Potatoes!H49</f>
        <v>19.958154739527348</v>
      </c>
      <c r="I49" s="42">
        <f>SUM(DryBeans!B49, DryPeas!B49)</f>
        <v>6.7792139743764466</v>
      </c>
    </row>
    <row r="50" spans="1:9" ht="12" customHeight="1" x14ac:dyDescent="0.2">
      <c r="A50" s="44">
        <v>2015</v>
      </c>
      <c r="B50" s="45">
        <f t="shared" si="6"/>
        <v>383.93098343504573</v>
      </c>
      <c r="C50" s="42">
        <f>SUM(Artichokes:TurnipGreens!C50)</f>
        <v>186.59533862733019</v>
      </c>
      <c r="D50" s="42">
        <f t="shared" si="7"/>
        <v>197.33564480771551</v>
      </c>
      <c r="E50" s="42">
        <f>SUM(Asparagus!E50, LimaBeans!E50, SnapBeans!E50, Beets!E50, Cabbage!E50, Carrots!E50, SweetCorn!E50, Cucumbers!E50, Mushrooms!E50, GreenPeas!E50, ChilePeppers!E50, Potatoes!E50, Spinach!E50, Tomatoes!E50, OtherProcVegetables!C50)</f>
        <v>81.966616748275086</v>
      </c>
      <c r="F50" s="42">
        <f>SUM(Asparagus!F50, LimaBeans!F50, SnapBeans!F50, Broccoli!E50, Carrots!F50, Cauliflower!E50, SweetCorn!F50, GreenPeas!F50, Potatoes!F50, Spinach!F50) + OtherProcVegetables!D50</f>
        <v>70.159645932791477</v>
      </c>
      <c r="G50" s="42">
        <f>SUM(Onions!E50, Potatoes!G50) + OtherProcVegetables!E50</f>
        <v>17.272195131671452</v>
      </c>
      <c r="H50" s="42">
        <f>Potatoes!H50</f>
        <v>19.560767253939293</v>
      </c>
      <c r="I50" s="42">
        <f>SUM(DryBeans!B50, DryPeas!B50)</f>
        <v>8.3764197410381858</v>
      </c>
    </row>
    <row r="51" spans="1:9" ht="12" customHeight="1" x14ac:dyDescent="0.2">
      <c r="A51" s="49">
        <v>2016</v>
      </c>
      <c r="B51" s="43">
        <f t="shared" si="6"/>
        <v>400.92998584677343</v>
      </c>
      <c r="C51" s="43">
        <f>SUM(Artichokes:TurnipGreens!C51)</f>
        <v>199.83115910907114</v>
      </c>
      <c r="D51" s="43">
        <f t="shared" si="7"/>
        <v>201.09882673770232</v>
      </c>
      <c r="E51" s="43">
        <f>SUM(Asparagus!E51, LimaBeans!E51, SnapBeans!E51, Beets!E51, Cabbage!E51, Carrots!E51, SweetCorn!E51, Cucumbers!E51, Mushrooms!E51, GreenPeas!E51, ChilePeppers!E51, Potatoes!E51, Spinach!E51, Tomatoes!E51, OtherProcVegetables!C51)</f>
        <v>87.45142005361329</v>
      </c>
      <c r="F51" s="43">
        <f>SUM(Asparagus!F51, LimaBeans!F51, SnapBeans!F51, Broccoli!E51, Carrots!F51, Cauliflower!E51, SweetCorn!F51, GreenPeas!F51, Potatoes!F51, Spinach!F51) + OtherProcVegetables!D51</f>
        <v>67.574347718911085</v>
      </c>
      <c r="G51" s="43">
        <f>SUM(Onions!E51, Potatoes!G51) + OtherProcVegetables!E51</f>
        <v>17.952154359963806</v>
      </c>
      <c r="H51" s="43">
        <f>Potatoes!H51</f>
        <v>16.579316790629299</v>
      </c>
      <c r="I51" s="20">
        <f>SUM(DryBeans!B51, DryPeas!B51)</f>
        <v>11.541587814584869</v>
      </c>
    </row>
    <row r="52" spans="1:9" ht="12" customHeight="1" x14ac:dyDescent="0.2">
      <c r="A52" s="59">
        <v>2017</v>
      </c>
      <c r="B52" s="60">
        <f t="shared" si="6"/>
        <v>405.95175299228652</v>
      </c>
      <c r="C52" s="43">
        <f>SUM(Artichokes:TurnipGreens!C52)</f>
        <v>203.08195873274491</v>
      </c>
      <c r="D52" s="60">
        <f t="shared" si="7"/>
        <v>202.86979425954161</v>
      </c>
      <c r="E52" s="43">
        <f>SUM(Asparagus!E52, LimaBeans!E52, SnapBeans!E52, Beets!E52, Cabbage!E52, Carrots!E52, SweetCorn!E52, Cucumbers!E52, Mushrooms!E52, GreenPeas!E52, ChilePeppers!E52, Potatoes!E52, Spinach!E52, Tomatoes!E52, OtherProcVegetables!C52)</f>
        <v>83.344891330961133</v>
      </c>
      <c r="F52" s="43">
        <f>SUM(Asparagus!F52, LimaBeans!F52, SnapBeans!F52, Broccoli!E52, Carrots!F52, Cauliflower!E52, SweetCorn!F52, GreenPeas!F52, Potatoes!F52, Spinach!F52) + OtherProcVegetables!D52</f>
        <v>72.877028915960224</v>
      </c>
      <c r="G52" s="43">
        <f>SUM(Onions!E52, Potatoes!G52) + OtherProcVegetables!E52</f>
        <v>17.296775557584709</v>
      </c>
      <c r="H52" s="60">
        <f>Potatoes!H52</f>
        <v>17.79651451327296</v>
      </c>
      <c r="I52" s="20">
        <f>SUM(DryBeans!B52, DryPeas!B52)</f>
        <v>11.554583941762587</v>
      </c>
    </row>
    <row r="53" spans="1:9" ht="12" customHeight="1" x14ac:dyDescent="0.2">
      <c r="A53" s="77">
        <v>2018</v>
      </c>
      <c r="B53" s="60">
        <f t="shared" si="6"/>
        <v>407.78645869670561</v>
      </c>
      <c r="C53" s="43">
        <f>SUM(Artichokes:TurnipGreens!C53)</f>
        <v>191.1661052166005</v>
      </c>
      <c r="D53" s="60">
        <f t="shared" si="7"/>
        <v>216.62035348010514</v>
      </c>
      <c r="E53" s="43">
        <f>SUM(Asparagus!E53, LimaBeans!E53, SnapBeans!E53, Beets!E53, Cabbage!E53, Carrots!E53, SweetCorn!E53, Cucumbers!E53, Mushrooms!E53, GreenPeas!E53, ChilePeppers!E53, Potatoes!E53, Spinach!E53, Tomatoes!E53, OtherProcVegetables!C53)</f>
        <v>89.783392577504742</v>
      </c>
      <c r="F53" s="43">
        <f>SUM(Asparagus!F53, LimaBeans!F53, SnapBeans!F53, Broccoli!E53, Carrots!F53, Cauliflower!E53, SweetCorn!F53, GreenPeas!F53, Potatoes!F53, Spinach!F53) + OtherProcVegetables!D53</f>
        <v>75.621016146386864</v>
      </c>
      <c r="G53" s="43">
        <f>SUM(Onions!E53, Potatoes!G53) + OtherProcVegetables!E53</f>
        <v>20.189073937796767</v>
      </c>
      <c r="H53" s="43">
        <f>Potatoes!H53</f>
        <v>17.794102606900879</v>
      </c>
      <c r="I53" s="20">
        <f>SUM(DryBeans!B53, DryPeas!B53)</f>
        <v>13.232768211515889</v>
      </c>
    </row>
    <row r="54" spans="1:9" ht="12" customHeight="1" thickBot="1" x14ac:dyDescent="0.25">
      <c r="A54" s="50">
        <v>2019</v>
      </c>
      <c r="B54" s="60">
        <f t="shared" ref="B54" si="8">SUM(C54:D54)</f>
        <v>386.10925898311422</v>
      </c>
      <c r="C54" s="51">
        <f>SUM(Artichokes:TurnipGreens!C54)</f>
        <v>181.96982139055197</v>
      </c>
      <c r="D54" s="60">
        <f t="shared" si="7"/>
        <v>204.13943759256225</v>
      </c>
      <c r="E54" s="43">
        <f>SUM(Asparagus!E54, LimaBeans!E54, SnapBeans!E54, Beets!E54, Cabbage!E54, Carrots!E54, SweetCorn!E54, Cucumbers!E54, Mushrooms!E54, GreenPeas!E54, ChilePeppers!E54, Potatoes!E54, Spinach!E54, Tomatoes!E54, OtherProcVegetables!C54)</f>
        <v>86.63348438213869</v>
      </c>
      <c r="F54" s="43">
        <f>SUM(Asparagus!F54, LimaBeans!F54, SnapBeans!F54, Broccoli!E54, Carrots!F54, Cauliflower!E54, SweetCorn!F54, GreenPeas!F54, Potatoes!F54, Spinach!F54) + OtherProcVegetables!D54</f>
        <v>72.075394230392874</v>
      </c>
      <c r="G54" s="43">
        <f>SUM(Onions!E54, Potatoes!G54) + OtherProcVegetables!E54</f>
        <v>18.126539364633722</v>
      </c>
      <c r="H54" s="62">
        <f>Potatoes!H54</f>
        <v>17.921549848454312</v>
      </c>
      <c r="I54" s="20">
        <f>SUM(DryBeans!B54, DryPeas!B54)</f>
        <v>9.3824697669426591</v>
      </c>
    </row>
    <row r="55" spans="1:9" ht="12" customHeight="1" thickTop="1" x14ac:dyDescent="0.2">
      <c r="A55" s="90" t="s">
        <v>83</v>
      </c>
      <c r="B55" s="91"/>
      <c r="C55" s="91"/>
      <c r="D55" s="91"/>
      <c r="E55" s="91"/>
      <c r="F55" s="91"/>
      <c r="G55" s="91"/>
      <c r="H55" s="91"/>
      <c r="I55" s="92"/>
    </row>
    <row r="56" spans="1:9" ht="12" customHeight="1" x14ac:dyDescent="0.2">
      <c r="A56" s="93"/>
      <c r="B56" s="94"/>
      <c r="C56" s="94"/>
      <c r="D56" s="94"/>
      <c r="E56" s="94"/>
      <c r="F56" s="94"/>
      <c r="G56" s="94"/>
      <c r="H56" s="94"/>
      <c r="I56" s="95"/>
    </row>
    <row r="57" spans="1:9" ht="12" customHeight="1" x14ac:dyDescent="0.2">
      <c r="A57" s="87" t="s">
        <v>77</v>
      </c>
      <c r="B57" s="88"/>
      <c r="C57" s="88"/>
      <c r="D57" s="88"/>
      <c r="E57" s="88"/>
      <c r="F57" s="88"/>
      <c r="G57" s="88"/>
      <c r="H57" s="88"/>
      <c r="I57" s="89"/>
    </row>
    <row r="58" spans="1:9" ht="12" customHeight="1" x14ac:dyDescent="0.2">
      <c r="A58" s="87"/>
      <c r="B58" s="88"/>
      <c r="C58" s="88"/>
      <c r="D58" s="88"/>
      <c r="E58" s="88"/>
      <c r="F58" s="88"/>
      <c r="G58" s="88"/>
      <c r="H58" s="88"/>
      <c r="I58" s="89"/>
    </row>
  </sheetData>
  <mergeCells count="8">
    <mergeCell ref="A1:I1"/>
    <mergeCell ref="B4:I4"/>
    <mergeCell ref="A57:I58"/>
    <mergeCell ref="A55:I55"/>
    <mergeCell ref="A56:I56"/>
    <mergeCell ref="C2:C3"/>
    <mergeCell ref="B2:B3"/>
    <mergeCell ref="A2:A3"/>
  </mergeCells>
  <phoneticPr fontId="4" type="noConversion"/>
  <printOptions horizontalCentered="1"/>
  <pageMargins left="0.5" right="0.5" top="0.5" bottom="0.5" header="0.5" footer="0.5"/>
  <pageSetup scale="85"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pageSetUpPr fitToPage="1"/>
  </sheetPr>
  <dimension ref="A1:CC60"/>
  <sheetViews>
    <sheetView workbookViewId="0">
      <pane ySplit="4" topLeftCell="A5" activePane="bottomLeft" state="frozen"/>
      <selection pane="bottomLeft" sqref="A1:D1"/>
    </sheetView>
  </sheetViews>
  <sheetFormatPr defaultColWidth="12.7109375" defaultRowHeight="12" customHeight="1" x14ac:dyDescent="0.2"/>
  <cols>
    <col min="1" max="1" width="12.7109375" style="13" customWidth="1"/>
    <col min="2" max="4" width="12.7109375" style="7" customWidth="1"/>
    <col min="5" max="10" width="12.7109375" style="15" customWidth="1"/>
    <col min="11" max="16384" width="12.7109375" style="8"/>
  </cols>
  <sheetData>
    <row r="1" spans="1:81" s="30" customFormat="1" ht="12" customHeight="1" thickBot="1" x14ac:dyDescent="0.25">
      <c r="A1" s="83" t="s">
        <v>46</v>
      </c>
      <c r="B1" s="83"/>
      <c r="C1" s="83"/>
      <c r="D1" s="83"/>
      <c r="E1" s="31"/>
      <c r="F1" s="31"/>
      <c r="G1" s="31"/>
      <c r="H1" s="31"/>
      <c r="I1" s="31"/>
      <c r="J1" s="31"/>
    </row>
    <row r="2" spans="1:81" ht="12" customHeight="1" thickTop="1" x14ac:dyDescent="0.2">
      <c r="A2" s="100" t="s">
        <v>3</v>
      </c>
      <c r="B2" s="98" t="s">
        <v>2</v>
      </c>
      <c r="C2" s="98" t="s">
        <v>0</v>
      </c>
      <c r="D2" s="102" t="s">
        <v>1</v>
      </c>
    </row>
    <row r="3" spans="1:81" ht="12" customHeight="1" x14ac:dyDescent="0.2">
      <c r="A3" s="101"/>
      <c r="B3" s="99"/>
      <c r="C3" s="99"/>
      <c r="D3" s="103"/>
    </row>
    <row r="4" spans="1:81" ht="12" customHeight="1" x14ac:dyDescent="0.2">
      <c r="A4" s="37"/>
      <c r="B4" s="84" t="s">
        <v>19</v>
      </c>
      <c r="C4" s="85"/>
      <c r="D4" s="86"/>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 t="shared" ref="B5:B44" si="0">SUM(C5:D5)</f>
        <v>0.55644421902736863</v>
      </c>
      <c r="C5" s="64">
        <v>0.55644421902736863</v>
      </c>
      <c r="D5" s="20" t="s">
        <v>6</v>
      </c>
      <c r="E5" s="15"/>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si="0"/>
        <v>0.56534447970490365</v>
      </c>
      <c r="C6" s="40">
        <v>0.56534447970490365</v>
      </c>
      <c r="D6" s="22" t="s">
        <v>6</v>
      </c>
    </row>
    <row r="7" spans="1:81" ht="12" customHeight="1" x14ac:dyDescent="0.2">
      <c r="A7" s="21">
        <v>1972</v>
      </c>
      <c r="B7" s="40">
        <f t="shared" si="0"/>
        <v>0.57075885200289667</v>
      </c>
      <c r="C7" s="40">
        <v>0.57075885200289667</v>
      </c>
      <c r="D7" s="22" t="s">
        <v>6</v>
      </c>
    </row>
    <row r="8" spans="1:81" ht="12" customHeight="1" x14ac:dyDescent="0.2">
      <c r="A8" s="21">
        <v>1973</v>
      </c>
      <c r="B8" s="40">
        <f t="shared" si="0"/>
        <v>0.57666262405088975</v>
      </c>
      <c r="C8" s="40">
        <v>0.57666262405088975</v>
      </c>
      <c r="D8" s="22" t="s">
        <v>6</v>
      </c>
    </row>
    <row r="9" spans="1:81" ht="12" customHeight="1" x14ac:dyDescent="0.2">
      <c r="A9" s="21">
        <v>1974</v>
      </c>
      <c r="B9" s="40">
        <f t="shared" si="0"/>
        <v>0.53400918383570095</v>
      </c>
      <c r="C9" s="40">
        <v>0.53400918383570095</v>
      </c>
      <c r="D9" s="22" t="s">
        <v>6</v>
      </c>
    </row>
    <row r="10" spans="1:81" s="16" customFormat="1" ht="12" customHeight="1" x14ac:dyDescent="0.2">
      <c r="A10" s="21">
        <v>1975</v>
      </c>
      <c r="B10" s="40">
        <f t="shared" si="0"/>
        <v>0.51302709134938163</v>
      </c>
      <c r="C10" s="40">
        <v>0.51302709134938163</v>
      </c>
      <c r="D10" s="22" t="s">
        <v>6</v>
      </c>
      <c r="E10" s="15"/>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0.51734813218061315</v>
      </c>
      <c r="C11" s="64">
        <v>0.51734813218061315</v>
      </c>
      <c r="D11" s="20" t="s">
        <v>6</v>
      </c>
    </row>
    <row r="12" spans="1:81" ht="12" customHeight="1" x14ac:dyDescent="0.2">
      <c r="A12" s="19">
        <v>1977</v>
      </c>
      <c r="B12" s="25">
        <f t="shared" si="0"/>
        <v>0.47176022412016044</v>
      </c>
      <c r="C12" s="64">
        <v>0.47176022412016044</v>
      </c>
      <c r="D12" s="20" t="s">
        <v>6</v>
      </c>
    </row>
    <row r="13" spans="1:81" ht="12" customHeight="1" x14ac:dyDescent="0.2">
      <c r="A13" s="19">
        <v>1978</v>
      </c>
      <c r="B13" s="25">
        <f t="shared" si="0"/>
        <v>0.47936743266617249</v>
      </c>
      <c r="C13" s="64">
        <v>0.47936743266617249</v>
      </c>
      <c r="D13" s="20" t="s">
        <v>6</v>
      </c>
    </row>
    <row r="14" spans="1:81" ht="12" customHeight="1" x14ac:dyDescent="0.2">
      <c r="A14" s="19">
        <v>1979</v>
      </c>
      <c r="B14" s="25">
        <f t="shared" si="0"/>
        <v>0.49276843438270646</v>
      </c>
      <c r="C14" s="64">
        <v>0.49276843438270646</v>
      </c>
      <c r="D14" s="20" t="s">
        <v>6</v>
      </c>
    </row>
    <row r="15" spans="1:81" s="16" customFormat="1" ht="12" customHeight="1" x14ac:dyDescent="0.2">
      <c r="A15" s="19">
        <v>1980</v>
      </c>
      <c r="B15" s="25">
        <f t="shared" si="0"/>
        <v>0.45141968857310977</v>
      </c>
      <c r="C15" s="64">
        <v>0.45141968857310977</v>
      </c>
      <c r="D15" s="20" t="s">
        <v>6</v>
      </c>
      <c r="E15" s="15"/>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0.44310898132767446</v>
      </c>
      <c r="C16" s="40">
        <v>0.44310898132767446</v>
      </c>
      <c r="D16" s="22" t="s">
        <v>6</v>
      </c>
    </row>
    <row r="17" spans="1:81" ht="12" customHeight="1" x14ac:dyDescent="0.2">
      <c r="A17" s="21">
        <v>1982</v>
      </c>
      <c r="B17" s="40">
        <f t="shared" si="0"/>
        <v>0.37728047961134942</v>
      </c>
      <c r="C17" s="40">
        <v>0.37728047961134942</v>
      </c>
      <c r="D17" s="22" t="s">
        <v>6</v>
      </c>
    </row>
    <row r="18" spans="1:81" ht="12" customHeight="1" x14ac:dyDescent="0.2">
      <c r="A18" s="21">
        <v>1983</v>
      </c>
      <c r="B18" s="40">
        <f t="shared" si="0"/>
        <v>0.3947812058538584</v>
      </c>
      <c r="C18" s="40">
        <v>0.3947812058538584</v>
      </c>
      <c r="D18" s="22" t="s">
        <v>6</v>
      </c>
    </row>
    <row r="19" spans="1:81" ht="12" customHeight="1" x14ac:dyDescent="0.2">
      <c r="A19" s="21">
        <v>1984</v>
      </c>
      <c r="B19" s="40">
        <f t="shared" si="0"/>
        <v>0.38714099548123948</v>
      </c>
      <c r="C19" s="40">
        <v>0.38714099548123948</v>
      </c>
      <c r="D19" s="22" t="s">
        <v>6</v>
      </c>
    </row>
    <row r="20" spans="1:81" s="16" customFormat="1" ht="12" customHeight="1" x14ac:dyDescent="0.2">
      <c r="A20" s="21">
        <v>1985</v>
      </c>
      <c r="B20" s="40">
        <f t="shared" si="0"/>
        <v>0.38915400937659872</v>
      </c>
      <c r="C20" s="40">
        <v>0.38915400937659872</v>
      </c>
      <c r="D20" s="22" t="s">
        <v>6</v>
      </c>
      <c r="E20" s="15"/>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0.36609031335834885</v>
      </c>
      <c r="C21" s="64">
        <v>0.36609031335834885</v>
      </c>
      <c r="D21" s="20" t="s">
        <v>6</v>
      </c>
    </row>
    <row r="22" spans="1:81" ht="12" customHeight="1" x14ac:dyDescent="0.2">
      <c r="A22" s="19">
        <v>1987</v>
      </c>
      <c r="B22" s="25">
        <f t="shared" si="0"/>
        <v>0.3414276535806659</v>
      </c>
      <c r="C22" s="64">
        <v>0.3414276535806659</v>
      </c>
      <c r="D22" s="20" t="s">
        <v>6</v>
      </c>
    </row>
    <row r="23" spans="1:81" ht="12" customHeight="1" x14ac:dyDescent="0.2">
      <c r="A23" s="19">
        <v>1988</v>
      </c>
      <c r="B23" s="25">
        <f t="shared" si="0"/>
        <v>0.35752037580452289</v>
      </c>
      <c r="C23" s="64">
        <v>0.35752037580452289</v>
      </c>
      <c r="D23" s="20" t="s">
        <v>6</v>
      </c>
    </row>
    <row r="24" spans="1:81" ht="12" customHeight="1" x14ac:dyDescent="0.2">
      <c r="A24" s="19">
        <v>1989</v>
      </c>
      <c r="B24" s="25">
        <f t="shared" si="0"/>
        <v>0.33022532170031776</v>
      </c>
      <c r="C24" s="64">
        <v>0.33022532170031776</v>
      </c>
      <c r="D24" s="20" t="s">
        <v>6</v>
      </c>
    </row>
    <row r="25" spans="1:81" s="16" customFormat="1" ht="12" customHeight="1" x14ac:dyDescent="0.2">
      <c r="A25" s="19">
        <v>1990</v>
      </c>
      <c r="B25" s="25">
        <f t="shared" si="0"/>
        <v>0.2623284671293557</v>
      </c>
      <c r="C25" s="64">
        <v>0.2623284671293557</v>
      </c>
      <c r="D25" s="20" t="s">
        <v>6</v>
      </c>
      <c r="E25" s="15"/>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0.24675195307168252</v>
      </c>
      <c r="C26" s="40">
        <v>0.24675195307168252</v>
      </c>
      <c r="D26" s="22" t="s">
        <v>6</v>
      </c>
    </row>
    <row r="27" spans="1:81" ht="12" customHeight="1" x14ac:dyDescent="0.2">
      <c r="A27" s="21">
        <v>1992</v>
      </c>
      <c r="B27" s="40">
        <f t="shared" si="0"/>
        <v>0.32000232722445837</v>
      </c>
      <c r="C27" s="40">
        <v>0.32000232722445837</v>
      </c>
      <c r="D27" s="22" t="s">
        <v>6</v>
      </c>
    </row>
    <row r="28" spans="1:81" ht="12" customHeight="1" x14ac:dyDescent="0.2">
      <c r="A28" s="21">
        <v>1993</v>
      </c>
      <c r="B28" s="40">
        <f t="shared" si="0"/>
        <v>0.30049784695779141</v>
      </c>
      <c r="C28" s="40">
        <v>0.30049784695779141</v>
      </c>
      <c r="D28" s="22" t="s">
        <v>6</v>
      </c>
    </row>
    <row r="29" spans="1:81" ht="12" customHeight="1" x14ac:dyDescent="0.2">
      <c r="A29" s="21">
        <v>1994</v>
      </c>
      <c r="B29" s="40">
        <f t="shared" si="0"/>
        <v>0.32882629803823327</v>
      </c>
      <c r="C29" s="40">
        <v>0.32882629803823327</v>
      </c>
      <c r="D29" s="22" t="s">
        <v>6</v>
      </c>
    </row>
    <row r="30" spans="1:81" s="16" customFormat="1" ht="12" customHeight="1" x14ac:dyDescent="0.2">
      <c r="A30" s="21">
        <v>1995</v>
      </c>
      <c r="B30" s="40">
        <f t="shared" si="0"/>
        <v>0.30408033730121514</v>
      </c>
      <c r="C30" s="40">
        <v>0.30408033730121514</v>
      </c>
      <c r="D30" s="22" t="s">
        <v>6</v>
      </c>
      <c r="E30" s="15"/>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0.31911182046746545</v>
      </c>
      <c r="C31" s="64">
        <v>0.31911182046746545</v>
      </c>
      <c r="D31" s="20" t="s">
        <v>6</v>
      </c>
    </row>
    <row r="32" spans="1:81" ht="12" customHeight="1" x14ac:dyDescent="0.2">
      <c r="A32" s="19">
        <v>1997</v>
      </c>
      <c r="B32" s="25">
        <f t="shared" si="0"/>
        <v>0.2994323739520432</v>
      </c>
      <c r="C32" s="64">
        <v>0.2994323739520432</v>
      </c>
      <c r="D32" s="20" t="s">
        <v>6</v>
      </c>
    </row>
    <row r="33" spans="1:81" ht="12" customHeight="1" x14ac:dyDescent="0.2">
      <c r="A33" s="19">
        <v>1998</v>
      </c>
      <c r="B33" s="25">
        <f t="shared" si="0"/>
        <v>0.30421735472538614</v>
      </c>
      <c r="C33" s="64">
        <v>0.30421735472538614</v>
      </c>
      <c r="D33" s="20" t="s">
        <v>6</v>
      </c>
    </row>
    <row r="34" spans="1:81" ht="12" customHeight="1" x14ac:dyDescent="0.2">
      <c r="A34" s="19">
        <v>1999</v>
      </c>
      <c r="B34" s="25">
        <f t="shared" si="0"/>
        <v>0.22510255955172842</v>
      </c>
      <c r="C34" s="64">
        <v>0.22510255955172842</v>
      </c>
      <c r="D34" s="20" t="s">
        <v>6</v>
      </c>
    </row>
    <row r="35" spans="1:81" s="16" customFormat="1" ht="12" customHeight="1" x14ac:dyDescent="0.2">
      <c r="A35" s="19">
        <v>2000</v>
      </c>
      <c r="B35" s="25">
        <f t="shared" si="0"/>
        <v>0.34464439414274833</v>
      </c>
      <c r="C35" s="64">
        <v>0.34464439414274833</v>
      </c>
      <c r="D35" s="20" t="s">
        <v>6</v>
      </c>
      <c r="E35" s="15"/>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0.35020843445541416</v>
      </c>
      <c r="C36" s="40">
        <v>0.35020843445541416</v>
      </c>
      <c r="D36" s="22" t="s">
        <v>6</v>
      </c>
    </row>
    <row r="37" spans="1:81" ht="12" customHeight="1" x14ac:dyDescent="0.2">
      <c r="A37" s="21">
        <v>2002</v>
      </c>
      <c r="B37" s="40">
        <f t="shared" si="0"/>
        <v>0.30973659958022637</v>
      </c>
      <c r="C37" s="40">
        <v>0.30973659958022637</v>
      </c>
      <c r="D37" s="22" t="s">
        <v>6</v>
      </c>
    </row>
    <row r="38" spans="1:81" ht="12" customHeight="1" x14ac:dyDescent="0.2">
      <c r="A38" s="21">
        <v>2003</v>
      </c>
      <c r="B38" s="40">
        <f t="shared" si="0"/>
        <v>0.3236611243379805</v>
      </c>
      <c r="C38" s="40">
        <v>0.3236611243379805</v>
      </c>
      <c r="D38" s="22" t="s">
        <v>6</v>
      </c>
    </row>
    <row r="39" spans="1:81" ht="12" customHeight="1" x14ac:dyDescent="0.2">
      <c r="A39" s="21">
        <v>2004</v>
      </c>
      <c r="B39" s="40">
        <f t="shared" si="0"/>
        <v>0.31173439632640804</v>
      </c>
      <c r="C39" s="40">
        <v>0.31173439632640804</v>
      </c>
      <c r="D39" s="22" t="s">
        <v>6</v>
      </c>
    </row>
    <row r="40" spans="1:81" ht="12" customHeight="1" x14ac:dyDescent="0.2">
      <c r="A40" s="21">
        <v>2005</v>
      </c>
      <c r="B40" s="40">
        <f t="shared" si="0"/>
        <v>0.25282499598158209</v>
      </c>
      <c r="C40" s="40">
        <v>0.25282499598158209</v>
      </c>
      <c r="D40" s="22" t="s">
        <v>6</v>
      </c>
    </row>
    <row r="41" spans="1:81" ht="12" customHeight="1" x14ac:dyDescent="0.2">
      <c r="A41" s="19">
        <v>2006</v>
      </c>
      <c r="B41" s="25">
        <f t="shared" si="0"/>
        <v>0.3125439489330662</v>
      </c>
      <c r="C41" s="64">
        <v>0.3125439489330662</v>
      </c>
      <c r="D41" s="20" t="s">
        <v>6</v>
      </c>
    </row>
    <row r="42" spans="1:81" ht="12" customHeight="1" x14ac:dyDescent="0.2">
      <c r="A42" s="19">
        <v>2007</v>
      </c>
      <c r="B42" s="25">
        <f t="shared" si="0"/>
        <v>0.26642274102502583</v>
      </c>
      <c r="C42" s="64">
        <v>0.26642274102502583</v>
      </c>
      <c r="D42" s="20" t="s">
        <v>6</v>
      </c>
    </row>
    <row r="43" spans="1:81" ht="12" customHeight="1" x14ac:dyDescent="0.2">
      <c r="A43" s="19">
        <v>2008</v>
      </c>
      <c r="B43" s="25">
        <f t="shared" si="0"/>
        <v>0.21427060690241212</v>
      </c>
      <c r="C43" s="64">
        <v>0.21427060690241212</v>
      </c>
      <c r="D43" s="20" t="s">
        <v>6</v>
      </c>
    </row>
    <row r="44" spans="1:81" ht="12" customHeight="1" x14ac:dyDescent="0.2">
      <c r="A44" s="19">
        <v>2009</v>
      </c>
      <c r="B44" s="25">
        <f t="shared" si="0"/>
        <v>0.17922306941155958</v>
      </c>
      <c r="C44" s="64">
        <v>0.17922306941155958</v>
      </c>
      <c r="D44" s="20" t="s">
        <v>6</v>
      </c>
    </row>
    <row r="45" spans="1:81" ht="12" customHeight="1" x14ac:dyDescent="0.2">
      <c r="A45" s="19">
        <v>2010</v>
      </c>
      <c r="B45" s="25">
        <f t="shared" ref="B45:B50" si="1">SUM(C45:D45)</f>
        <v>0.1777564345710656</v>
      </c>
      <c r="C45" s="64">
        <v>0.1777564345710656</v>
      </c>
      <c r="D45" s="20" t="s">
        <v>6</v>
      </c>
    </row>
    <row r="46" spans="1:81" ht="12" customHeight="1" x14ac:dyDescent="0.2">
      <c r="A46" s="38">
        <v>2011</v>
      </c>
      <c r="B46" s="40">
        <f t="shared" si="1"/>
        <v>0.27714772688296291</v>
      </c>
      <c r="C46" s="40">
        <v>0.27714772688296291</v>
      </c>
      <c r="D46" s="39" t="s">
        <v>6</v>
      </c>
    </row>
    <row r="47" spans="1:81" ht="12" customHeight="1" x14ac:dyDescent="0.2">
      <c r="A47" s="41">
        <v>2012</v>
      </c>
      <c r="B47" s="40">
        <f t="shared" si="1"/>
        <v>0.25749145127569328</v>
      </c>
      <c r="C47" s="40">
        <v>0.25749145127569328</v>
      </c>
      <c r="D47" s="42" t="s">
        <v>6</v>
      </c>
    </row>
    <row r="48" spans="1:81" ht="12" customHeight="1" x14ac:dyDescent="0.2">
      <c r="A48" s="41">
        <v>2013</v>
      </c>
      <c r="B48" s="40">
        <f t="shared" si="1"/>
        <v>0.19124081090054693</v>
      </c>
      <c r="C48" s="40">
        <v>0.19124081090054693</v>
      </c>
      <c r="D48" s="42" t="s">
        <v>6</v>
      </c>
    </row>
    <row r="49" spans="1:81" ht="12" customHeight="1" x14ac:dyDescent="0.2">
      <c r="A49" s="41">
        <v>2014</v>
      </c>
      <c r="B49" s="40">
        <f t="shared" si="1"/>
        <v>0.17285050754666834</v>
      </c>
      <c r="C49" s="40">
        <v>0.17285050754666834</v>
      </c>
      <c r="D49" s="42" t="s">
        <v>6</v>
      </c>
    </row>
    <row r="50" spans="1:81" ht="12" customHeight="1" x14ac:dyDescent="0.2">
      <c r="A50" s="44">
        <v>2015</v>
      </c>
      <c r="B50" s="52">
        <f t="shared" si="1"/>
        <v>8.5504855447888245E-2</v>
      </c>
      <c r="C50" s="40">
        <v>8.5504855447888245E-2</v>
      </c>
      <c r="D50" s="45" t="s">
        <v>6</v>
      </c>
    </row>
    <row r="51" spans="1:81" ht="12" customHeight="1" x14ac:dyDescent="0.2">
      <c r="A51" s="49">
        <v>2016</v>
      </c>
      <c r="B51" s="53">
        <f>SUM(C51:D51)</f>
        <v>3.8200199706137493E-2</v>
      </c>
      <c r="C51" s="64">
        <v>3.8200199706137493E-2</v>
      </c>
      <c r="D51" s="43" t="s">
        <v>6</v>
      </c>
    </row>
    <row r="52" spans="1:81" ht="12" customHeight="1" x14ac:dyDescent="0.2">
      <c r="A52" s="49">
        <v>2017</v>
      </c>
      <c r="B52" s="53">
        <f>SUM(C52:D52)</f>
        <v>0.18931203711577499</v>
      </c>
      <c r="C52" s="64">
        <v>0.18931203711577499</v>
      </c>
      <c r="D52" s="43" t="s">
        <v>6</v>
      </c>
    </row>
    <row r="53" spans="1:81" ht="12" customHeight="1" x14ac:dyDescent="0.2">
      <c r="A53" s="59">
        <v>2018</v>
      </c>
      <c r="B53" s="64">
        <f>SUM(C53:D53)</f>
        <v>0.17337408961209733</v>
      </c>
      <c r="C53" s="64">
        <v>0.17337408961209733</v>
      </c>
      <c r="D53" s="60" t="s">
        <v>6</v>
      </c>
    </row>
    <row r="54" spans="1:81" ht="12" customHeight="1" x14ac:dyDescent="0.2">
      <c r="A54" s="59">
        <v>2019</v>
      </c>
      <c r="B54" s="64">
        <f>SUM(C54:D54)</f>
        <v>0.17159406084457524</v>
      </c>
      <c r="C54" s="64">
        <v>0.17159406084457524</v>
      </c>
      <c r="D54" s="60" t="s">
        <v>6</v>
      </c>
    </row>
    <row r="55" spans="1:81" ht="12" customHeight="1" thickBot="1" x14ac:dyDescent="0.25">
      <c r="A55" s="50">
        <v>2020</v>
      </c>
      <c r="B55" s="54">
        <f>SUM(C55:D55)</f>
        <v>0.20725477408837517</v>
      </c>
      <c r="C55" s="64">
        <v>0.20725477408837517</v>
      </c>
      <c r="D55" s="51" t="s">
        <v>6</v>
      </c>
    </row>
    <row r="56" spans="1:81" ht="12" customHeight="1" thickTop="1" x14ac:dyDescent="0.2">
      <c r="A56" s="90" t="s">
        <v>16</v>
      </c>
      <c r="B56" s="91"/>
      <c r="C56" s="91"/>
      <c r="D56" s="92"/>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row>
    <row r="57" spans="1:81" ht="12" customHeight="1" x14ac:dyDescent="0.2">
      <c r="A57" s="126"/>
      <c r="B57" s="127"/>
      <c r="C57" s="127"/>
      <c r="D57" s="128"/>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row>
    <row r="58" spans="1:81" ht="12" customHeight="1" x14ac:dyDescent="0.2">
      <c r="A58" s="87" t="s">
        <v>77</v>
      </c>
      <c r="B58" s="88"/>
      <c r="C58" s="88"/>
      <c r="D58" s="89"/>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87"/>
      <c r="B59" s="88"/>
      <c r="C59" s="88"/>
      <c r="D59" s="89"/>
    </row>
    <row r="60" spans="1:81" ht="12" customHeight="1" x14ac:dyDescent="0.2">
      <c r="A60" s="87"/>
      <c r="B60" s="88"/>
      <c r="C60" s="88"/>
      <c r="D60" s="89"/>
    </row>
  </sheetData>
  <mergeCells count="9">
    <mergeCell ref="A1:D1"/>
    <mergeCell ref="B4:D4"/>
    <mergeCell ref="A58:D60"/>
    <mergeCell ref="A56:D56"/>
    <mergeCell ref="A57:D57"/>
    <mergeCell ref="D2:D3"/>
    <mergeCell ref="C2:C3"/>
    <mergeCell ref="B2:B3"/>
    <mergeCell ref="A2:A3"/>
  </mergeCells>
  <phoneticPr fontId="4" type="noConversion"/>
  <printOptions horizontalCentered="1"/>
  <pageMargins left="0.5" right="0.5" top="0.5" bottom="0.5" header="0.5" footer="0.5"/>
  <pageSetup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CC60"/>
  <sheetViews>
    <sheetView workbookViewId="0">
      <pane ySplit="4" topLeftCell="A5" activePane="bottomLeft" state="frozen"/>
      <selection pane="bottomLeft" sqref="A1:D1"/>
    </sheetView>
  </sheetViews>
  <sheetFormatPr defaultColWidth="12.7109375" defaultRowHeight="12" customHeight="1" x14ac:dyDescent="0.2"/>
  <cols>
    <col min="1" max="1" width="12.7109375" style="13" customWidth="1"/>
    <col min="2" max="4" width="12.7109375" style="7" customWidth="1"/>
    <col min="5" max="10" width="12.7109375" style="15" customWidth="1"/>
    <col min="11" max="16384" width="12.7109375" style="8"/>
  </cols>
  <sheetData>
    <row r="1" spans="1:81" s="30" customFormat="1" ht="12" customHeight="1" thickBot="1" x14ac:dyDescent="0.25">
      <c r="A1" s="83" t="s">
        <v>45</v>
      </c>
      <c r="B1" s="83"/>
      <c r="C1" s="83"/>
      <c r="D1" s="83"/>
      <c r="E1" s="31"/>
      <c r="F1" s="31"/>
      <c r="G1" s="31"/>
      <c r="H1" s="31"/>
      <c r="I1" s="31"/>
      <c r="J1" s="31"/>
    </row>
    <row r="2" spans="1:81" ht="12" customHeight="1" thickTop="1" x14ac:dyDescent="0.2">
      <c r="A2" s="100" t="s">
        <v>3</v>
      </c>
      <c r="B2" s="98" t="s">
        <v>2</v>
      </c>
      <c r="C2" s="98" t="s">
        <v>0</v>
      </c>
      <c r="D2" s="102" t="s">
        <v>1</v>
      </c>
    </row>
    <row r="3" spans="1:81" ht="12" customHeight="1" x14ac:dyDescent="0.2">
      <c r="A3" s="101"/>
      <c r="B3" s="99"/>
      <c r="C3" s="99"/>
      <c r="D3" s="103"/>
    </row>
    <row r="4" spans="1:81" ht="12" customHeight="1" x14ac:dyDescent="0.2">
      <c r="A4" s="37"/>
      <c r="B4" s="84" t="s">
        <v>19</v>
      </c>
      <c r="C4" s="85"/>
      <c r="D4" s="86"/>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 t="shared" ref="B5:B44" si="0">SUM(C5:D5)</f>
        <v>0.44254140413163484</v>
      </c>
      <c r="C5" s="64">
        <v>0.44254140413163484</v>
      </c>
      <c r="D5" s="20" t="s">
        <v>6</v>
      </c>
      <c r="E5" s="15"/>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si="0"/>
        <v>0.29922806882370784</v>
      </c>
      <c r="C6" s="40">
        <v>0.29922806882370784</v>
      </c>
      <c r="D6" s="22" t="s">
        <v>6</v>
      </c>
    </row>
    <row r="7" spans="1:81" ht="12" customHeight="1" x14ac:dyDescent="0.2">
      <c r="A7" s="21">
        <v>1972</v>
      </c>
      <c r="B7" s="40">
        <f t="shared" si="0"/>
        <v>0.38578152990052222</v>
      </c>
      <c r="C7" s="40">
        <v>0.38578152990052222</v>
      </c>
      <c r="D7" s="22" t="s">
        <v>6</v>
      </c>
    </row>
    <row r="8" spans="1:81" ht="12" customHeight="1" x14ac:dyDescent="0.2">
      <c r="A8" s="21">
        <v>1973</v>
      </c>
      <c r="B8" s="40">
        <f t="shared" si="0"/>
        <v>0.52242236054155322</v>
      </c>
      <c r="C8" s="40">
        <v>0.52242236054155322</v>
      </c>
      <c r="D8" s="22" t="s">
        <v>6</v>
      </c>
    </row>
    <row r="9" spans="1:81" ht="12" customHeight="1" x14ac:dyDescent="0.2">
      <c r="A9" s="21">
        <v>1974</v>
      </c>
      <c r="B9" s="40">
        <f t="shared" si="0"/>
        <v>0.65352997839647597</v>
      </c>
      <c r="C9" s="40">
        <v>0.65352997839647597</v>
      </c>
      <c r="D9" s="22" t="s">
        <v>6</v>
      </c>
    </row>
    <row r="10" spans="1:81" s="16" customFormat="1" ht="12" customHeight="1" x14ac:dyDescent="0.2">
      <c r="A10" s="21">
        <v>1975</v>
      </c>
      <c r="B10" s="40">
        <f t="shared" si="0"/>
        <v>0.72227546961888744</v>
      </c>
      <c r="C10" s="40">
        <v>0.72227546961888744</v>
      </c>
      <c r="D10" s="22" t="s">
        <v>6</v>
      </c>
      <c r="E10" s="15"/>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0.47997798518586471</v>
      </c>
      <c r="C11" s="64">
        <v>0.47997798518586471</v>
      </c>
      <c r="D11" s="20" t="s">
        <v>6</v>
      </c>
    </row>
    <row r="12" spans="1:81" ht="12" customHeight="1" x14ac:dyDescent="0.2">
      <c r="A12" s="19">
        <v>1977</v>
      </c>
      <c r="B12" s="25">
        <f t="shared" si="0"/>
        <v>0.59531690572514406</v>
      </c>
      <c r="C12" s="64">
        <v>0.59531690572514406</v>
      </c>
      <c r="D12" s="20" t="s">
        <v>6</v>
      </c>
    </row>
    <row r="13" spans="1:81" ht="12" customHeight="1" x14ac:dyDescent="0.2">
      <c r="A13" s="19">
        <v>1978</v>
      </c>
      <c r="B13" s="25">
        <f t="shared" si="0"/>
        <v>0.62394141563896943</v>
      </c>
      <c r="C13" s="64">
        <v>0.62394141563896943</v>
      </c>
      <c r="D13" s="20" t="s">
        <v>6</v>
      </c>
    </row>
    <row r="14" spans="1:81" ht="12" customHeight="1" x14ac:dyDescent="0.2">
      <c r="A14" s="19">
        <v>1979</v>
      </c>
      <c r="B14" s="25">
        <f t="shared" si="0"/>
        <v>0.92114372042389647</v>
      </c>
      <c r="C14" s="64">
        <v>0.92114372042389647</v>
      </c>
      <c r="D14" s="20" t="s">
        <v>6</v>
      </c>
    </row>
    <row r="15" spans="1:81" s="16" customFormat="1" ht="12" customHeight="1" x14ac:dyDescent="0.2">
      <c r="A15" s="19">
        <v>1980</v>
      </c>
      <c r="B15" s="25">
        <f t="shared" si="0"/>
        <v>0.86089423254261699</v>
      </c>
      <c r="C15" s="64">
        <v>0.86089423254261699</v>
      </c>
      <c r="D15" s="20" t="s">
        <v>6</v>
      </c>
      <c r="E15" s="15"/>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0.65922788586138814</v>
      </c>
      <c r="C16" s="40">
        <v>0.65922788586138814</v>
      </c>
      <c r="D16" s="22" t="s">
        <v>6</v>
      </c>
    </row>
    <row r="17" spans="1:81" ht="12" customHeight="1" x14ac:dyDescent="0.2">
      <c r="A17" s="21">
        <v>1982</v>
      </c>
      <c r="B17" s="40">
        <f t="shared" si="0"/>
        <v>0.75717952693506985</v>
      </c>
      <c r="C17" s="40">
        <v>0.75717952693506985</v>
      </c>
      <c r="D17" s="22" t="s">
        <v>6</v>
      </c>
    </row>
    <row r="18" spans="1:81" ht="12" customHeight="1" x14ac:dyDescent="0.2">
      <c r="A18" s="21">
        <v>1983</v>
      </c>
      <c r="B18" s="40">
        <f t="shared" si="0"/>
        <v>0.99746059656775088</v>
      </c>
      <c r="C18" s="40">
        <v>0.99746059656775088</v>
      </c>
      <c r="D18" s="22" t="s">
        <v>6</v>
      </c>
    </row>
    <row r="19" spans="1:81" ht="12" customHeight="1" x14ac:dyDescent="0.2">
      <c r="A19" s="21">
        <v>1984</v>
      </c>
      <c r="B19" s="40">
        <f t="shared" si="0"/>
        <v>0.76888317227139646</v>
      </c>
      <c r="C19" s="40">
        <v>0.76888317227139646</v>
      </c>
      <c r="D19" s="22" t="s">
        <v>6</v>
      </c>
    </row>
    <row r="20" spans="1:81" s="16" customFormat="1" ht="12" customHeight="1" x14ac:dyDescent="0.2">
      <c r="A20" s="21">
        <v>1985</v>
      </c>
      <c r="B20" s="40">
        <f t="shared" si="0"/>
        <v>1.0616188471312471</v>
      </c>
      <c r="C20" s="40">
        <v>1.0616188471312471</v>
      </c>
      <c r="D20" s="22" t="s">
        <v>6</v>
      </c>
      <c r="E20" s="15"/>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0.76604709724871278</v>
      </c>
      <c r="C21" s="64">
        <v>0.76604709724871278</v>
      </c>
      <c r="D21" s="20" t="s">
        <v>6</v>
      </c>
    </row>
    <row r="22" spans="1:81" ht="12" customHeight="1" x14ac:dyDescent="0.2">
      <c r="A22" s="19">
        <v>1987</v>
      </c>
      <c r="B22" s="25">
        <f t="shared" si="0"/>
        <v>1.1875010296370734</v>
      </c>
      <c r="C22" s="64">
        <v>1.1875010296370734</v>
      </c>
      <c r="D22" s="20" t="s">
        <v>6</v>
      </c>
    </row>
    <row r="23" spans="1:81" ht="12" customHeight="1" x14ac:dyDescent="0.2">
      <c r="A23" s="19">
        <v>1988</v>
      </c>
      <c r="B23" s="25">
        <f t="shared" si="0"/>
        <v>1.0862824002840572</v>
      </c>
      <c r="C23" s="64">
        <v>1.0862824002840572</v>
      </c>
      <c r="D23" s="20" t="s">
        <v>6</v>
      </c>
    </row>
    <row r="24" spans="1:81" ht="12" customHeight="1" x14ac:dyDescent="0.2">
      <c r="A24" s="19">
        <v>1989</v>
      </c>
      <c r="B24" s="25">
        <f t="shared" si="0"/>
        <v>1.0146194338203782</v>
      </c>
      <c r="C24" s="64">
        <v>1.0146194338203782</v>
      </c>
      <c r="D24" s="20" t="s">
        <v>6</v>
      </c>
    </row>
    <row r="25" spans="1:81" s="16" customFormat="1" ht="12" customHeight="1" x14ac:dyDescent="0.2">
      <c r="A25" s="19">
        <v>1990</v>
      </c>
      <c r="B25" s="25">
        <f t="shared" si="0"/>
        <v>1.4071458699446693</v>
      </c>
      <c r="C25" s="64">
        <v>1.4071458699446693</v>
      </c>
      <c r="D25" s="20" t="s">
        <v>6</v>
      </c>
      <c r="E25" s="15"/>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1.4871593541636259</v>
      </c>
      <c r="C26" s="40">
        <v>1.4871593541636259</v>
      </c>
      <c r="D26" s="22" t="s">
        <v>6</v>
      </c>
    </row>
    <row r="27" spans="1:81" ht="12" customHeight="1" x14ac:dyDescent="0.2">
      <c r="A27" s="21">
        <v>1992</v>
      </c>
      <c r="B27" s="40">
        <f t="shared" si="0"/>
        <v>1.4605521219257747</v>
      </c>
      <c r="C27" s="40">
        <v>1.4605521219257747</v>
      </c>
      <c r="D27" s="22" t="s">
        <v>6</v>
      </c>
    </row>
    <row r="28" spans="1:81" ht="12" customHeight="1" x14ac:dyDescent="0.2">
      <c r="A28" s="21">
        <v>1993</v>
      </c>
      <c r="B28" s="40">
        <f t="shared" si="0"/>
        <v>1.7456096953949012</v>
      </c>
      <c r="C28" s="40">
        <v>1.7456096953949012</v>
      </c>
      <c r="D28" s="22" t="s">
        <v>6</v>
      </c>
    </row>
    <row r="29" spans="1:81" ht="12" customHeight="1" x14ac:dyDescent="0.2">
      <c r="A29" s="21">
        <v>1994</v>
      </c>
      <c r="B29" s="40">
        <f t="shared" si="0"/>
        <v>1.7971355618746112</v>
      </c>
      <c r="C29" s="40">
        <v>1.7971355618746112</v>
      </c>
      <c r="D29" s="22" t="s">
        <v>6</v>
      </c>
    </row>
    <row r="30" spans="1:81" s="16" customFormat="1" ht="12" customHeight="1" x14ac:dyDescent="0.2">
      <c r="A30" s="21">
        <v>1995</v>
      </c>
      <c r="B30" s="40">
        <f t="shared" si="0"/>
        <v>1.8497980983767075</v>
      </c>
      <c r="C30" s="40">
        <v>1.8497980983767075</v>
      </c>
      <c r="D30" s="22" t="s">
        <v>6</v>
      </c>
      <c r="E30" s="15"/>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2.2946340680172219</v>
      </c>
      <c r="C31" s="64">
        <v>2.2946340680172219</v>
      </c>
      <c r="D31" s="20" t="s">
        <v>6</v>
      </c>
    </row>
    <row r="32" spans="1:81" ht="12" customHeight="1" x14ac:dyDescent="0.2">
      <c r="A32" s="19">
        <v>1997</v>
      </c>
      <c r="B32" s="25">
        <f t="shared" si="0"/>
        <v>1.9951143018372224</v>
      </c>
      <c r="C32" s="64">
        <v>1.9951143018372224</v>
      </c>
      <c r="D32" s="20" t="s">
        <v>6</v>
      </c>
    </row>
    <row r="33" spans="1:81" ht="12" customHeight="1" x14ac:dyDescent="0.2">
      <c r="A33" s="19">
        <v>1998</v>
      </c>
      <c r="B33" s="25">
        <f t="shared" si="0"/>
        <v>2.5842584823099073</v>
      </c>
      <c r="C33" s="64">
        <v>2.5842584823099073</v>
      </c>
      <c r="D33" s="20" t="s">
        <v>6</v>
      </c>
    </row>
    <row r="34" spans="1:81" ht="12" customHeight="1" x14ac:dyDescent="0.2">
      <c r="A34" s="19">
        <v>1999</v>
      </c>
      <c r="B34" s="25">
        <f t="shared" si="0"/>
        <v>3.2924124016792278</v>
      </c>
      <c r="C34" s="64">
        <v>3.2924124016792278</v>
      </c>
      <c r="D34" s="20" t="s">
        <v>6</v>
      </c>
    </row>
    <row r="35" spans="1:81" s="16" customFormat="1" ht="12" customHeight="1" x14ac:dyDescent="0.2">
      <c r="A35" s="19">
        <v>2000</v>
      </c>
      <c r="B35" s="25">
        <f t="shared" si="0"/>
        <v>2.2202978063530288</v>
      </c>
      <c r="C35" s="64">
        <v>2.2202978063530288</v>
      </c>
      <c r="D35" s="20" t="s">
        <v>6</v>
      </c>
      <c r="E35" s="15"/>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2.4156995048095555</v>
      </c>
      <c r="C36" s="40">
        <v>2.4156995048095555</v>
      </c>
      <c r="D36" s="22" t="s">
        <v>6</v>
      </c>
    </row>
    <row r="37" spans="1:81" ht="12" customHeight="1" x14ac:dyDescent="0.2">
      <c r="A37" s="21">
        <v>2002</v>
      </c>
      <c r="B37" s="40">
        <f t="shared" si="0"/>
        <v>2.4999251154348969</v>
      </c>
      <c r="C37" s="40">
        <v>2.4999251154348969</v>
      </c>
      <c r="D37" s="22" t="s">
        <v>6</v>
      </c>
    </row>
    <row r="38" spans="1:81" ht="12" customHeight="1" x14ac:dyDescent="0.2">
      <c r="A38" s="21">
        <v>2003</v>
      </c>
      <c r="B38" s="40">
        <f t="shared" si="0"/>
        <v>2.8271752917101871</v>
      </c>
      <c r="C38" s="40">
        <v>2.8271752917101871</v>
      </c>
      <c r="D38" s="22" t="s">
        <v>6</v>
      </c>
    </row>
    <row r="39" spans="1:81" ht="12" customHeight="1" x14ac:dyDescent="0.2">
      <c r="A39" s="21">
        <v>2004</v>
      </c>
      <c r="B39" s="40">
        <f t="shared" si="0"/>
        <v>2.5670262212686064</v>
      </c>
      <c r="C39" s="40">
        <v>2.5670262212686064</v>
      </c>
      <c r="D39" s="22" t="s">
        <v>6</v>
      </c>
    </row>
    <row r="40" spans="1:81" ht="12" customHeight="1" x14ac:dyDescent="0.2">
      <c r="A40" s="21">
        <v>2005</v>
      </c>
      <c r="B40" s="40">
        <f t="shared" si="0"/>
        <v>2.4365965830091163</v>
      </c>
      <c r="C40" s="40">
        <v>2.4365965830091163</v>
      </c>
      <c r="D40" s="22" t="s">
        <v>6</v>
      </c>
    </row>
    <row r="41" spans="1:81" ht="12" customHeight="1" x14ac:dyDescent="0.2">
      <c r="A41" s="19">
        <v>2006</v>
      </c>
      <c r="B41" s="25">
        <f t="shared" si="0"/>
        <v>2.6943021960958817</v>
      </c>
      <c r="C41" s="64">
        <v>2.6943021960958817</v>
      </c>
      <c r="D41" s="20" t="s">
        <v>6</v>
      </c>
    </row>
    <row r="42" spans="1:81" ht="12" customHeight="1" x14ac:dyDescent="0.2">
      <c r="A42" s="19">
        <v>2007</v>
      </c>
      <c r="B42" s="25">
        <f t="shared" si="0"/>
        <v>2.7199912352626865</v>
      </c>
      <c r="C42" s="64">
        <v>2.7199912352626865</v>
      </c>
      <c r="D42" s="20" t="s">
        <v>6</v>
      </c>
    </row>
    <row r="43" spans="1:81" ht="12" customHeight="1" x14ac:dyDescent="0.2">
      <c r="A43" s="19">
        <v>2008</v>
      </c>
      <c r="B43" s="25">
        <f t="shared" si="0"/>
        <v>2.7649057587007673</v>
      </c>
      <c r="C43" s="64">
        <v>2.7649057587007673</v>
      </c>
      <c r="D43" s="20" t="s">
        <v>6</v>
      </c>
    </row>
    <row r="44" spans="1:81" ht="12" customHeight="1" x14ac:dyDescent="0.2">
      <c r="A44" s="19">
        <v>2009</v>
      </c>
      <c r="B44" s="25">
        <f t="shared" si="0"/>
        <v>2.4464704813767435</v>
      </c>
      <c r="C44" s="64">
        <v>2.4464704813767435</v>
      </c>
      <c r="D44" s="20" t="s">
        <v>6</v>
      </c>
    </row>
    <row r="45" spans="1:81" ht="12" customHeight="1" x14ac:dyDescent="0.2">
      <c r="A45" s="19">
        <v>2010</v>
      </c>
      <c r="B45" s="25">
        <f t="shared" ref="B45:B50" si="1">SUM(C45:D45)</f>
        <v>2.3436969997985835</v>
      </c>
      <c r="C45" s="64">
        <v>2.3436969997985835</v>
      </c>
      <c r="D45" s="20" t="s">
        <v>6</v>
      </c>
    </row>
    <row r="46" spans="1:81" ht="12" customHeight="1" x14ac:dyDescent="0.2">
      <c r="A46" s="38">
        <v>2011</v>
      </c>
      <c r="B46" s="40">
        <f t="shared" si="1"/>
        <v>2.3202215607411332</v>
      </c>
      <c r="C46" s="40">
        <v>2.3202215607411332</v>
      </c>
      <c r="D46" s="39" t="s">
        <v>6</v>
      </c>
    </row>
    <row r="47" spans="1:81" ht="12" customHeight="1" x14ac:dyDescent="0.2">
      <c r="A47" s="41">
        <v>2012</v>
      </c>
      <c r="B47" s="40">
        <f t="shared" si="1"/>
        <v>2.2962351142413375</v>
      </c>
      <c r="C47" s="40">
        <v>2.2962351142413375</v>
      </c>
      <c r="D47" s="42" t="s">
        <v>6</v>
      </c>
    </row>
    <row r="48" spans="1:81" ht="12" customHeight="1" x14ac:dyDescent="0.2">
      <c r="A48" s="41">
        <v>2013</v>
      </c>
      <c r="B48" s="40">
        <f t="shared" si="1"/>
        <v>2.2598883770064031</v>
      </c>
      <c r="C48" s="40">
        <v>2.2598883770064031</v>
      </c>
      <c r="D48" s="42" t="s">
        <v>6</v>
      </c>
    </row>
    <row r="49" spans="1:81" ht="12" customHeight="1" x14ac:dyDescent="0.2">
      <c r="A49" s="41">
        <v>2014</v>
      </c>
      <c r="B49" s="40">
        <f t="shared" si="1"/>
        <v>2.2409841955803174</v>
      </c>
      <c r="C49" s="40">
        <v>2.2409841955803174</v>
      </c>
      <c r="D49" s="42" t="s">
        <v>6</v>
      </c>
    </row>
    <row r="50" spans="1:81" ht="12" customHeight="1" x14ac:dyDescent="0.2">
      <c r="A50" s="44">
        <v>2015</v>
      </c>
      <c r="B50" s="52">
        <f t="shared" si="1"/>
        <v>2.3820175528307241</v>
      </c>
      <c r="C50" s="40">
        <v>2.3820175528307241</v>
      </c>
      <c r="D50" s="45" t="s">
        <v>6</v>
      </c>
    </row>
    <row r="51" spans="1:81" ht="12" customHeight="1" x14ac:dyDescent="0.2">
      <c r="A51" s="49">
        <v>2016</v>
      </c>
      <c r="B51" s="53">
        <f>SUM(C51:D51)</f>
        <v>2.8943507101809129</v>
      </c>
      <c r="C51" s="64">
        <v>2.8943507101809129</v>
      </c>
      <c r="D51" s="43" t="s">
        <v>6</v>
      </c>
    </row>
    <row r="52" spans="1:81" ht="12" customHeight="1" x14ac:dyDescent="0.2">
      <c r="A52" s="49">
        <v>2017</v>
      </c>
      <c r="B52" s="53">
        <f>SUM(C52:D52)</f>
        <v>2.9690459778553131</v>
      </c>
      <c r="C52" s="64">
        <v>2.9690459778553131</v>
      </c>
      <c r="D52" s="43" t="s">
        <v>6</v>
      </c>
    </row>
    <row r="53" spans="1:81" ht="12" customHeight="1" x14ac:dyDescent="0.2">
      <c r="A53" s="59">
        <v>2018</v>
      </c>
      <c r="B53" s="64">
        <f>SUM(C53:D53)</f>
        <v>2.3775628844958256</v>
      </c>
      <c r="C53" s="64">
        <v>2.3775628844958256</v>
      </c>
      <c r="D53" s="60" t="s">
        <v>6</v>
      </c>
    </row>
    <row r="54" spans="1:81" ht="12" customHeight="1" x14ac:dyDescent="0.2">
      <c r="A54" s="59">
        <v>2019</v>
      </c>
      <c r="B54" s="64">
        <f>SUM(C54:D54)</f>
        <v>1.815999005848969</v>
      </c>
      <c r="C54" s="64">
        <v>1.815999005848969</v>
      </c>
      <c r="D54" s="60" t="s">
        <v>6</v>
      </c>
    </row>
    <row r="55" spans="1:81" ht="12" customHeight="1" thickBot="1" x14ac:dyDescent="0.25">
      <c r="A55" s="50">
        <v>2020</v>
      </c>
      <c r="B55" s="54">
        <f>SUM(C55:D55)</f>
        <v>1.7066200505557321</v>
      </c>
      <c r="C55" s="64">
        <v>1.7066200505557321</v>
      </c>
      <c r="D55" s="51" t="s">
        <v>6</v>
      </c>
    </row>
    <row r="56" spans="1:81" ht="12" customHeight="1" thickTop="1" x14ac:dyDescent="0.2">
      <c r="A56" s="90" t="s">
        <v>16</v>
      </c>
      <c r="B56" s="91"/>
      <c r="C56" s="91"/>
      <c r="D56" s="92"/>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row>
    <row r="57" spans="1:81" ht="12" customHeight="1" x14ac:dyDescent="0.2">
      <c r="A57" s="126"/>
      <c r="B57" s="127"/>
      <c r="C57" s="127"/>
      <c r="D57" s="128"/>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row>
    <row r="58" spans="1:81" ht="12" customHeight="1" x14ac:dyDescent="0.2">
      <c r="A58" s="87" t="s">
        <v>77</v>
      </c>
      <c r="B58" s="88"/>
      <c r="C58" s="88"/>
      <c r="D58" s="89"/>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87"/>
      <c r="B59" s="88"/>
      <c r="C59" s="88"/>
      <c r="D59" s="89"/>
    </row>
    <row r="60" spans="1:81" ht="12" customHeight="1" x14ac:dyDescent="0.2">
      <c r="A60" s="87"/>
      <c r="B60" s="88"/>
      <c r="C60" s="88"/>
      <c r="D60" s="89"/>
    </row>
  </sheetData>
  <mergeCells count="9">
    <mergeCell ref="A1:D1"/>
    <mergeCell ref="B4:D4"/>
    <mergeCell ref="A58:D60"/>
    <mergeCell ref="A56:D56"/>
    <mergeCell ref="A57:D57"/>
    <mergeCell ref="D2:D3"/>
    <mergeCell ref="C2:C3"/>
    <mergeCell ref="B2:B3"/>
    <mergeCell ref="A2:A3"/>
  </mergeCells>
  <phoneticPr fontId="4" type="noConversion"/>
  <printOptions horizontalCentered="1"/>
  <pageMargins left="0.5" right="0.5" top="0.5" bottom="0.5" header="0.5" footer="0.5"/>
  <pageSetup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CC60"/>
  <sheetViews>
    <sheetView workbookViewId="0">
      <pane ySplit="4" topLeftCell="A5" activePane="bottomLeft" state="frozen"/>
      <selection pane="bottomLeft" sqref="A1:D1"/>
    </sheetView>
  </sheetViews>
  <sheetFormatPr defaultColWidth="12.7109375" defaultRowHeight="12" customHeight="1" x14ac:dyDescent="0.2"/>
  <cols>
    <col min="1" max="1" width="12.7109375" style="13" customWidth="1"/>
    <col min="2" max="4" width="12.7109375" style="7" customWidth="1"/>
    <col min="5" max="10" width="12.7109375" style="15" customWidth="1"/>
    <col min="11" max="16384" width="12.7109375" style="8"/>
  </cols>
  <sheetData>
    <row r="1" spans="1:81" s="30" customFormat="1" ht="12" customHeight="1" thickBot="1" x14ac:dyDescent="0.25">
      <c r="A1" s="83" t="s">
        <v>44</v>
      </c>
      <c r="B1" s="83"/>
      <c r="C1" s="83"/>
      <c r="D1" s="83"/>
      <c r="E1" s="31"/>
      <c r="F1" s="31"/>
      <c r="G1" s="31"/>
      <c r="H1" s="31"/>
      <c r="I1" s="31"/>
      <c r="J1" s="31"/>
    </row>
    <row r="2" spans="1:81" ht="12" customHeight="1" thickTop="1" x14ac:dyDescent="0.2">
      <c r="A2" s="100" t="s">
        <v>3</v>
      </c>
      <c r="B2" s="98" t="s">
        <v>2</v>
      </c>
      <c r="C2" s="98" t="s">
        <v>0</v>
      </c>
      <c r="D2" s="102" t="s">
        <v>1</v>
      </c>
    </row>
    <row r="3" spans="1:81" ht="12" customHeight="1" x14ac:dyDescent="0.2">
      <c r="A3" s="101"/>
      <c r="B3" s="99"/>
      <c r="C3" s="99"/>
      <c r="D3" s="103"/>
    </row>
    <row r="4" spans="1:81" ht="12" customHeight="1" x14ac:dyDescent="0.2">
      <c r="A4" s="37"/>
      <c r="B4" s="84" t="s">
        <v>19</v>
      </c>
      <c r="C4" s="85"/>
      <c r="D4" s="86"/>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0" t="s">
        <v>6</v>
      </c>
      <c r="C5" s="64" t="s">
        <v>6</v>
      </c>
      <c r="D5" s="20" t="s">
        <v>6</v>
      </c>
      <c r="E5" s="15"/>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22" t="s">
        <v>6</v>
      </c>
      <c r="C6" s="42" t="s">
        <v>6</v>
      </c>
      <c r="D6" s="22" t="s">
        <v>6</v>
      </c>
    </row>
    <row r="7" spans="1:81" ht="12" customHeight="1" x14ac:dyDescent="0.2">
      <c r="A7" s="21">
        <v>1972</v>
      </c>
      <c r="B7" s="22" t="s">
        <v>6</v>
      </c>
      <c r="C7" s="42" t="s">
        <v>6</v>
      </c>
      <c r="D7" s="22" t="s">
        <v>6</v>
      </c>
    </row>
    <row r="8" spans="1:81" ht="12" customHeight="1" x14ac:dyDescent="0.2">
      <c r="A8" s="21">
        <v>1973</v>
      </c>
      <c r="B8" s="22" t="s">
        <v>6</v>
      </c>
      <c r="C8" s="42" t="s">
        <v>6</v>
      </c>
      <c r="D8" s="22" t="s">
        <v>6</v>
      </c>
    </row>
    <row r="9" spans="1:81" ht="12" customHeight="1" x14ac:dyDescent="0.2">
      <c r="A9" s="21">
        <v>1974</v>
      </c>
      <c r="B9" s="22" t="s">
        <v>6</v>
      </c>
      <c r="C9" s="42" t="s">
        <v>6</v>
      </c>
      <c r="D9" s="22" t="s">
        <v>6</v>
      </c>
    </row>
    <row r="10" spans="1:81" s="16" customFormat="1" ht="12" customHeight="1" x14ac:dyDescent="0.2">
      <c r="A10" s="21">
        <v>1975</v>
      </c>
      <c r="B10" s="22" t="s">
        <v>6</v>
      </c>
      <c r="C10" s="42" t="s">
        <v>6</v>
      </c>
      <c r="D10" s="22" t="s">
        <v>6</v>
      </c>
      <c r="E10" s="15"/>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0" t="s">
        <v>6</v>
      </c>
      <c r="C11" s="64" t="s">
        <v>6</v>
      </c>
      <c r="D11" s="20" t="s">
        <v>6</v>
      </c>
    </row>
    <row r="12" spans="1:81" ht="12" customHeight="1" x14ac:dyDescent="0.2">
      <c r="A12" s="19">
        <v>1977</v>
      </c>
      <c r="B12" s="20" t="s">
        <v>6</v>
      </c>
      <c r="C12" s="64" t="s">
        <v>6</v>
      </c>
      <c r="D12" s="20" t="s">
        <v>6</v>
      </c>
    </row>
    <row r="13" spans="1:81" ht="12" customHeight="1" x14ac:dyDescent="0.2">
      <c r="A13" s="19">
        <v>1978</v>
      </c>
      <c r="B13" s="20" t="s">
        <v>6</v>
      </c>
      <c r="C13" s="64" t="s">
        <v>6</v>
      </c>
      <c r="D13" s="20" t="s">
        <v>6</v>
      </c>
    </row>
    <row r="14" spans="1:81" ht="12" customHeight="1" x14ac:dyDescent="0.2">
      <c r="A14" s="19">
        <v>1979</v>
      </c>
      <c r="B14" s="20" t="s">
        <v>6</v>
      </c>
      <c r="C14" s="64" t="s">
        <v>6</v>
      </c>
      <c r="D14" s="20" t="s">
        <v>6</v>
      </c>
    </row>
    <row r="15" spans="1:81" s="16" customFormat="1" ht="12" customHeight="1" x14ac:dyDescent="0.2">
      <c r="A15" s="19">
        <v>1980</v>
      </c>
      <c r="B15" s="20" t="s">
        <v>6</v>
      </c>
      <c r="C15" s="64" t="s">
        <v>6</v>
      </c>
      <c r="D15" s="20" t="s">
        <v>6</v>
      </c>
      <c r="E15" s="15"/>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22" t="s">
        <v>6</v>
      </c>
      <c r="C16" s="42" t="s">
        <v>6</v>
      </c>
      <c r="D16" s="22" t="s">
        <v>6</v>
      </c>
    </row>
    <row r="17" spans="1:81" ht="12" customHeight="1" x14ac:dyDescent="0.2">
      <c r="A17" s="21">
        <v>1982</v>
      </c>
      <c r="B17" s="22" t="s">
        <v>6</v>
      </c>
      <c r="C17" s="42" t="s">
        <v>6</v>
      </c>
      <c r="D17" s="22" t="s">
        <v>6</v>
      </c>
    </row>
    <row r="18" spans="1:81" ht="12" customHeight="1" x14ac:dyDescent="0.2">
      <c r="A18" s="21">
        <v>1983</v>
      </c>
      <c r="B18" s="22" t="s">
        <v>6</v>
      </c>
      <c r="C18" s="42" t="s">
        <v>6</v>
      </c>
      <c r="D18" s="22" t="s">
        <v>6</v>
      </c>
    </row>
    <row r="19" spans="1:81" ht="12" customHeight="1" x14ac:dyDescent="0.2">
      <c r="A19" s="21">
        <v>1984</v>
      </c>
      <c r="B19" s="22" t="s">
        <v>6</v>
      </c>
      <c r="C19" s="42" t="s">
        <v>6</v>
      </c>
      <c r="D19" s="22" t="s">
        <v>6</v>
      </c>
    </row>
    <row r="20" spans="1:81" s="16" customFormat="1" ht="12" customHeight="1" x14ac:dyDescent="0.2">
      <c r="A20" s="21">
        <v>1985</v>
      </c>
      <c r="B20" s="22" t="s">
        <v>6</v>
      </c>
      <c r="C20" s="42" t="s">
        <v>6</v>
      </c>
      <c r="D20" s="22" t="s">
        <v>6</v>
      </c>
      <c r="E20" s="15"/>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0" t="s">
        <v>6</v>
      </c>
      <c r="C21" s="64" t="s">
        <v>6</v>
      </c>
      <c r="D21" s="20" t="s">
        <v>6</v>
      </c>
    </row>
    <row r="22" spans="1:81" ht="12" customHeight="1" x14ac:dyDescent="0.2">
      <c r="A22" s="19">
        <v>1987</v>
      </c>
      <c r="B22" s="20" t="s">
        <v>6</v>
      </c>
      <c r="C22" s="64" t="s">
        <v>6</v>
      </c>
      <c r="D22" s="20" t="s">
        <v>6</v>
      </c>
    </row>
    <row r="23" spans="1:81" ht="12" customHeight="1" x14ac:dyDescent="0.2">
      <c r="A23" s="19">
        <v>1988</v>
      </c>
      <c r="B23" s="20" t="s">
        <v>6</v>
      </c>
      <c r="C23" s="64" t="s">
        <v>6</v>
      </c>
      <c r="D23" s="20" t="s">
        <v>6</v>
      </c>
    </row>
    <row r="24" spans="1:81" ht="12" customHeight="1" x14ac:dyDescent="0.2">
      <c r="A24" s="19">
        <v>1989</v>
      </c>
      <c r="B24" s="20" t="s">
        <v>6</v>
      </c>
      <c r="C24" s="64" t="s">
        <v>6</v>
      </c>
      <c r="D24" s="20" t="s">
        <v>6</v>
      </c>
    </row>
    <row r="25" spans="1:81" s="16" customFormat="1" ht="12" customHeight="1" x14ac:dyDescent="0.2">
      <c r="A25" s="19">
        <v>1990</v>
      </c>
      <c r="B25" s="20" t="s">
        <v>6</v>
      </c>
      <c r="C25" s="64" t="s">
        <v>6</v>
      </c>
      <c r="D25" s="20" t="s">
        <v>6</v>
      </c>
      <c r="E25" s="15"/>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22" t="s">
        <v>6</v>
      </c>
      <c r="C26" s="42" t="s">
        <v>6</v>
      </c>
      <c r="D26" s="22" t="s">
        <v>6</v>
      </c>
    </row>
    <row r="27" spans="1:81" ht="12" customHeight="1" x14ac:dyDescent="0.2">
      <c r="A27" s="21">
        <v>1992</v>
      </c>
      <c r="B27" s="22" t="s">
        <v>6</v>
      </c>
      <c r="C27" s="42" t="s">
        <v>6</v>
      </c>
      <c r="D27" s="22" t="s">
        <v>6</v>
      </c>
    </row>
    <row r="28" spans="1:81" ht="12" customHeight="1" x14ac:dyDescent="0.2">
      <c r="A28" s="21">
        <v>1993</v>
      </c>
      <c r="B28" s="22" t="s">
        <v>6</v>
      </c>
      <c r="C28" s="42" t="s">
        <v>6</v>
      </c>
      <c r="D28" s="22" t="s">
        <v>6</v>
      </c>
    </row>
    <row r="29" spans="1:81" ht="12" customHeight="1" x14ac:dyDescent="0.2">
      <c r="A29" s="21">
        <v>1994</v>
      </c>
      <c r="B29" s="22" t="s">
        <v>6</v>
      </c>
      <c r="C29" s="42" t="s">
        <v>6</v>
      </c>
      <c r="D29" s="22" t="s">
        <v>6</v>
      </c>
    </row>
    <row r="30" spans="1:81" s="16" customFormat="1" ht="12" customHeight="1" x14ac:dyDescent="0.2">
      <c r="A30" s="21">
        <v>1995</v>
      </c>
      <c r="B30" s="22" t="s">
        <v>6</v>
      </c>
      <c r="C30" s="42" t="s">
        <v>6</v>
      </c>
      <c r="D30" s="22" t="s">
        <v>6</v>
      </c>
      <c r="E30" s="15"/>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0" t="s">
        <v>6</v>
      </c>
      <c r="C31" s="64" t="s">
        <v>6</v>
      </c>
      <c r="D31" s="20" t="s">
        <v>6</v>
      </c>
    </row>
    <row r="32" spans="1:81" ht="12" customHeight="1" x14ac:dyDescent="0.2">
      <c r="A32" s="19">
        <v>1997</v>
      </c>
      <c r="B32" s="25">
        <f t="shared" ref="B32:B46" si="0">SUM(C32:D32)</f>
        <v>0.42355411268101084</v>
      </c>
      <c r="C32" s="64">
        <v>0.42355411268101084</v>
      </c>
      <c r="D32" s="20" t="s">
        <v>6</v>
      </c>
    </row>
    <row r="33" spans="1:81" ht="12" customHeight="1" x14ac:dyDescent="0.2">
      <c r="A33" s="19">
        <v>1998</v>
      </c>
      <c r="B33" s="25">
        <f t="shared" si="0"/>
        <v>0.40420875359904396</v>
      </c>
      <c r="C33" s="64">
        <v>0.40420875359904396</v>
      </c>
      <c r="D33" s="20" t="s">
        <v>6</v>
      </c>
    </row>
    <row r="34" spans="1:81" ht="12" customHeight="1" x14ac:dyDescent="0.2">
      <c r="A34" s="19">
        <v>1999</v>
      </c>
      <c r="B34" s="25">
        <f t="shared" si="0"/>
        <v>0.3853387994772553</v>
      </c>
      <c r="C34" s="64">
        <v>0.3853387994772553</v>
      </c>
      <c r="D34" s="20" t="s">
        <v>6</v>
      </c>
    </row>
    <row r="35" spans="1:81" s="16" customFormat="1" ht="12" customHeight="1" x14ac:dyDescent="0.2">
      <c r="A35" s="19">
        <v>2000</v>
      </c>
      <c r="B35" s="25">
        <f t="shared" si="0"/>
        <v>0.3847169644279973</v>
      </c>
      <c r="C35" s="64">
        <v>0.3847169644279973</v>
      </c>
      <c r="D35" s="20" t="s">
        <v>6</v>
      </c>
      <c r="E35" s="15"/>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0.36680719160861869</v>
      </c>
      <c r="C36" s="40">
        <v>0.36680719160861869</v>
      </c>
      <c r="D36" s="22" t="s">
        <v>6</v>
      </c>
    </row>
    <row r="37" spans="1:81" ht="12" customHeight="1" x14ac:dyDescent="0.2">
      <c r="A37" s="21">
        <v>2002</v>
      </c>
      <c r="B37" s="40">
        <f t="shared" si="0"/>
        <v>0.34571387602873521</v>
      </c>
      <c r="C37" s="40">
        <v>0.34571387602873521</v>
      </c>
      <c r="D37" s="22" t="s">
        <v>6</v>
      </c>
    </row>
    <row r="38" spans="1:81" ht="12" customHeight="1" x14ac:dyDescent="0.2">
      <c r="A38" s="21">
        <v>2003</v>
      </c>
      <c r="B38" s="40">
        <f t="shared" si="0"/>
        <v>0.30920214050380568</v>
      </c>
      <c r="C38" s="40">
        <v>0.30920214050380568</v>
      </c>
      <c r="D38" s="22" t="s">
        <v>6</v>
      </c>
    </row>
    <row r="39" spans="1:81" ht="12" customHeight="1" x14ac:dyDescent="0.2">
      <c r="A39" s="21">
        <v>2004</v>
      </c>
      <c r="B39" s="40">
        <f t="shared" si="0"/>
        <v>0.32169488880408176</v>
      </c>
      <c r="C39" s="40">
        <v>0.32169488880408176</v>
      </c>
      <c r="D39" s="22" t="s">
        <v>6</v>
      </c>
    </row>
    <row r="40" spans="1:81" ht="12" customHeight="1" x14ac:dyDescent="0.2">
      <c r="A40" s="21">
        <v>2005</v>
      </c>
      <c r="B40" s="40">
        <f t="shared" si="0"/>
        <v>0.35131376043959234</v>
      </c>
      <c r="C40" s="40">
        <v>0.35131376043959234</v>
      </c>
      <c r="D40" s="22" t="s">
        <v>6</v>
      </c>
    </row>
    <row r="41" spans="1:81" ht="12" customHeight="1" x14ac:dyDescent="0.2">
      <c r="A41" s="19">
        <v>2006</v>
      </c>
      <c r="B41" s="25">
        <f t="shared" si="0"/>
        <v>0.31477841538422829</v>
      </c>
      <c r="C41" s="64">
        <v>0.31477841538422829</v>
      </c>
      <c r="D41" s="20" t="s">
        <v>6</v>
      </c>
    </row>
    <row r="42" spans="1:81" ht="12" customHeight="1" x14ac:dyDescent="0.2">
      <c r="A42" s="19">
        <v>2007</v>
      </c>
      <c r="B42" s="25">
        <f t="shared" si="0"/>
        <v>0.33710207363524586</v>
      </c>
      <c r="C42" s="64">
        <v>0.33710207363524586</v>
      </c>
      <c r="D42" s="20" t="s">
        <v>6</v>
      </c>
    </row>
    <row r="43" spans="1:81" ht="12" customHeight="1" x14ac:dyDescent="0.2">
      <c r="A43" s="19">
        <v>2008</v>
      </c>
      <c r="B43" s="25">
        <f t="shared" si="0"/>
        <v>0.37461108077715399</v>
      </c>
      <c r="C43" s="64">
        <v>0.37461108077715399</v>
      </c>
      <c r="D43" s="20" t="s">
        <v>6</v>
      </c>
    </row>
    <row r="44" spans="1:81" ht="12" customHeight="1" x14ac:dyDescent="0.2">
      <c r="A44" s="19">
        <v>2009</v>
      </c>
      <c r="B44" s="25">
        <f t="shared" si="0"/>
        <v>0.40596115385416787</v>
      </c>
      <c r="C44" s="64">
        <v>0.40596115385416787</v>
      </c>
      <c r="D44" s="20" t="s">
        <v>6</v>
      </c>
    </row>
    <row r="45" spans="1:81" ht="12" customHeight="1" x14ac:dyDescent="0.2">
      <c r="A45" s="19">
        <v>2010</v>
      </c>
      <c r="B45" s="25">
        <f t="shared" si="0"/>
        <v>0.45695588844434681</v>
      </c>
      <c r="C45" s="64">
        <v>0.45695588844434681</v>
      </c>
      <c r="D45" s="20" t="s">
        <v>6</v>
      </c>
    </row>
    <row r="46" spans="1:81" ht="12" customHeight="1" x14ac:dyDescent="0.2">
      <c r="A46" s="38">
        <v>2011</v>
      </c>
      <c r="B46" s="40">
        <f t="shared" si="0"/>
        <v>0.5132970529922789</v>
      </c>
      <c r="C46" s="40">
        <v>0.5132970529922789</v>
      </c>
      <c r="D46" s="39" t="s">
        <v>6</v>
      </c>
    </row>
    <row r="47" spans="1:81" ht="12" customHeight="1" x14ac:dyDescent="0.2">
      <c r="A47" s="41">
        <v>2012</v>
      </c>
      <c r="B47" s="40">
        <f t="shared" ref="B47:B52" si="1">SUM(C47:D47)</f>
        <v>0.46432683118308066</v>
      </c>
      <c r="C47" s="40">
        <v>0.46432683118308066</v>
      </c>
      <c r="D47" s="42" t="s">
        <v>6</v>
      </c>
    </row>
    <row r="48" spans="1:81" ht="12" customHeight="1" x14ac:dyDescent="0.2">
      <c r="A48" s="41">
        <v>2013</v>
      </c>
      <c r="B48" s="40">
        <f t="shared" si="1"/>
        <v>0.55799222846872321</v>
      </c>
      <c r="C48" s="40">
        <v>0.55799222846872321</v>
      </c>
      <c r="D48" s="42" t="s">
        <v>6</v>
      </c>
    </row>
    <row r="49" spans="1:81" ht="12" customHeight="1" x14ac:dyDescent="0.2">
      <c r="A49" s="41">
        <v>2014</v>
      </c>
      <c r="B49" s="40">
        <f t="shared" si="1"/>
        <v>0.51553089059230073</v>
      </c>
      <c r="C49" s="40">
        <v>0.51553089059230073</v>
      </c>
      <c r="D49" s="42" t="s">
        <v>6</v>
      </c>
    </row>
    <row r="50" spans="1:81" ht="12" customHeight="1" x14ac:dyDescent="0.2">
      <c r="A50" s="44">
        <v>2015</v>
      </c>
      <c r="B50" s="52">
        <f t="shared" si="1"/>
        <v>0.58119478320420737</v>
      </c>
      <c r="C50" s="40">
        <v>0.58119478320420737</v>
      </c>
      <c r="D50" s="45" t="s">
        <v>6</v>
      </c>
    </row>
    <row r="51" spans="1:81" ht="12" customHeight="1" x14ac:dyDescent="0.2">
      <c r="A51" s="49">
        <v>2016</v>
      </c>
      <c r="B51" s="53">
        <f t="shared" si="1"/>
        <v>0.53444939041032191</v>
      </c>
      <c r="C51" s="64">
        <v>0.53444939041032191</v>
      </c>
      <c r="D51" s="43" t="s">
        <v>6</v>
      </c>
    </row>
    <row r="52" spans="1:81" ht="12" customHeight="1" x14ac:dyDescent="0.2">
      <c r="A52" s="49">
        <v>2017</v>
      </c>
      <c r="B52" s="53">
        <f t="shared" si="1"/>
        <v>1.0323404314899491</v>
      </c>
      <c r="C52" s="64">
        <v>1.0323404314899491</v>
      </c>
      <c r="D52" s="43" t="s">
        <v>6</v>
      </c>
    </row>
    <row r="53" spans="1:81" ht="12" customHeight="1" x14ac:dyDescent="0.2">
      <c r="A53" s="59">
        <v>2018</v>
      </c>
      <c r="B53" s="64">
        <f>SUM(C53:D53)</f>
        <v>0.94945163628745999</v>
      </c>
      <c r="C53" s="64">
        <v>0.94945163628745999</v>
      </c>
      <c r="D53" s="60" t="s">
        <v>6</v>
      </c>
    </row>
    <row r="54" spans="1:81" ht="12" customHeight="1" x14ac:dyDescent="0.2">
      <c r="A54" s="59">
        <v>2019</v>
      </c>
      <c r="B54" s="64">
        <f>SUM(C54:D54)</f>
        <v>0.77343002699393582</v>
      </c>
      <c r="C54" s="64">
        <v>0.77343002699393582</v>
      </c>
      <c r="D54" s="60" t="s">
        <v>6</v>
      </c>
    </row>
    <row r="55" spans="1:81" ht="12" customHeight="1" thickBot="1" x14ac:dyDescent="0.25">
      <c r="A55" s="50">
        <v>2020</v>
      </c>
      <c r="B55" s="54">
        <f>SUM(C55:D55)</f>
        <v>0.92479275276081208</v>
      </c>
      <c r="C55" s="64">
        <v>0.92479275276081208</v>
      </c>
      <c r="D55" s="51" t="s">
        <v>6</v>
      </c>
    </row>
    <row r="56" spans="1:81" ht="12" customHeight="1" thickTop="1" x14ac:dyDescent="0.2">
      <c r="A56" s="90" t="s">
        <v>16</v>
      </c>
      <c r="B56" s="91"/>
      <c r="C56" s="91"/>
      <c r="D56" s="92"/>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row>
    <row r="57" spans="1:81" ht="12" customHeight="1" x14ac:dyDescent="0.2">
      <c r="A57" s="93"/>
      <c r="B57" s="94"/>
      <c r="C57" s="94"/>
      <c r="D57" s="95"/>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row>
    <row r="58" spans="1:81" ht="12" customHeight="1" x14ac:dyDescent="0.2">
      <c r="A58" s="87" t="s">
        <v>77</v>
      </c>
      <c r="B58" s="88"/>
      <c r="C58" s="88"/>
      <c r="D58" s="89"/>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87"/>
      <c r="B59" s="88"/>
      <c r="C59" s="88"/>
      <c r="D59" s="89"/>
    </row>
    <row r="60" spans="1:81" ht="12" customHeight="1" x14ac:dyDescent="0.2">
      <c r="A60" s="87"/>
      <c r="B60" s="88"/>
      <c r="C60" s="88"/>
      <c r="D60" s="89"/>
    </row>
  </sheetData>
  <mergeCells count="9">
    <mergeCell ref="A1:D1"/>
    <mergeCell ref="B4:D4"/>
    <mergeCell ref="A58:D60"/>
    <mergeCell ref="A56:D56"/>
    <mergeCell ref="A57:D57"/>
    <mergeCell ref="D2:D3"/>
    <mergeCell ref="C2:C3"/>
    <mergeCell ref="B2:B3"/>
    <mergeCell ref="A2:A3"/>
  </mergeCells>
  <phoneticPr fontId="4" type="noConversion"/>
  <printOptions horizontalCentered="1"/>
  <pageMargins left="0.5" right="0.5" top="0.5" bottom="0.5" header="0.5" footer="0.5"/>
  <pageSetup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CC60"/>
  <sheetViews>
    <sheetView workbookViewId="0">
      <pane ySplit="4" topLeftCell="A5" activePane="bottomLeft" state="frozen"/>
      <selection pane="bottomLeft" sqref="A1:D1"/>
    </sheetView>
  </sheetViews>
  <sheetFormatPr defaultColWidth="12.7109375" defaultRowHeight="12" customHeight="1" x14ac:dyDescent="0.2"/>
  <cols>
    <col min="1" max="1" width="12.7109375" style="13" customWidth="1"/>
    <col min="2" max="4" width="12.7109375" style="7" customWidth="1"/>
    <col min="5" max="10" width="12.7109375" style="15" customWidth="1"/>
    <col min="11" max="16384" width="12.7109375" style="8"/>
  </cols>
  <sheetData>
    <row r="1" spans="1:81" s="30" customFormat="1" ht="12" customHeight="1" thickBot="1" x14ac:dyDescent="0.25">
      <c r="A1" s="83" t="s">
        <v>43</v>
      </c>
      <c r="B1" s="83"/>
      <c r="C1" s="83"/>
      <c r="D1" s="83"/>
      <c r="E1" s="31"/>
      <c r="F1" s="31"/>
      <c r="G1" s="31"/>
      <c r="H1" s="31"/>
      <c r="I1" s="31"/>
      <c r="J1" s="31"/>
    </row>
    <row r="2" spans="1:81" ht="12" customHeight="1" thickTop="1" x14ac:dyDescent="0.2">
      <c r="A2" s="100" t="s">
        <v>3</v>
      </c>
      <c r="B2" s="98" t="s">
        <v>2</v>
      </c>
      <c r="C2" s="98" t="s">
        <v>0</v>
      </c>
      <c r="D2" s="102" t="s">
        <v>1</v>
      </c>
    </row>
    <row r="3" spans="1:81" ht="12" customHeight="1" x14ac:dyDescent="0.2">
      <c r="A3" s="101"/>
      <c r="B3" s="99"/>
      <c r="C3" s="99"/>
      <c r="D3" s="103"/>
    </row>
    <row r="4" spans="1:81" ht="12" customHeight="1" x14ac:dyDescent="0.2">
      <c r="A4" s="37"/>
      <c r="B4" s="84" t="s">
        <v>19</v>
      </c>
      <c r="C4" s="139"/>
      <c r="D4" s="140"/>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 t="shared" ref="B5:B44" si="0">SUM(C5:D5)</f>
        <v>22.37627528626885</v>
      </c>
      <c r="C5" s="64">
        <v>22.37627528626885</v>
      </c>
      <c r="D5" s="20" t="s">
        <v>6</v>
      </c>
      <c r="E5" s="15"/>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si="0"/>
        <v>22.384559450257871</v>
      </c>
      <c r="C6" s="40">
        <v>22.384559450257871</v>
      </c>
      <c r="D6" s="22" t="s">
        <v>6</v>
      </c>
    </row>
    <row r="7" spans="1:81" ht="12" customHeight="1" x14ac:dyDescent="0.2">
      <c r="A7" s="21">
        <v>1972</v>
      </c>
      <c r="B7" s="40">
        <f t="shared" si="0"/>
        <v>22.439207988718223</v>
      </c>
      <c r="C7" s="40">
        <v>22.439207988718223</v>
      </c>
      <c r="D7" s="22" t="s">
        <v>6</v>
      </c>
    </row>
    <row r="8" spans="1:81" ht="12" customHeight="1" x14ac:dyDescent="0.2">
      <c r="A8" s="21">
        <v>1973</v>
      </c>
      <c r="B8" s="40">
        <f t="shared" si="0"/>
        <v>23.122661142282773</v>
      </c>
      <c r="C8" s="40">
        <v>23.122661142282773</v>
      </c>
      <c r="D8" s="22" t="s">
        <v>6</v>
      </c>
    </row>
    <row r="9" spans="1:81" ht="12" customHeight="1" x14ac:dyDescent="0.2">
      <c r="A9" s="21">
        <v>1974</v>
      </c>
      <c r="B9" s="40">
        <f t="shared" si="0"/>
        <v>23.501080176194975</v>
      </c>
      <c r="C9" s="40">
        <v>23.501080176194975</v>
      </c>
      <c r="D9" s="22" t="s">
        <v>6</v>
      </c>
    </row>
    <row r="10" spans="1:81" s="16" customFormat="1" ht="12" customHeight="1" x14ac:dyDescent="0.2">
      <c r="A10" s="21">
        <v>1975</v>
      </c>
      <c r="B10" s="40">
        <f t="shared" si="0"/>
        <v>23.537201409435436</v>
      </c>
      <c r="C10" s="40">
        <v>23.537201409435436</v>
      </c>
      <c r="D10" s="22" t="s">
        <v>6</v>
      </c>
      <c r="E10" s="15"/>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24.226385672025135</v>
      </c>
      <c r="C11" s="64">
        <v>24.226385672025135</v>
      </c>
      <c r="D11" s="20" t="s">
        <v>6</v>
      </c>
    </row>
    <row r="12" spans="1:81" ht="12" customHeight="1" x14ac:dyDescent="0.2">
      <c r="A12" s="19">
        <v>1977</v>
      </c>
      <c r="B12" s="25">
        <f>SUM(C12:D12)</f>
        <v>25.824218235644008</v>
      </c>
      <c r="C12" s="64">
        <v>25.824218235644008</v>
      </c>
      <c r="D12" s="20" t="s">
        <v>6</v>
      </c>
    </row>
    <row r="13" spans="1:81" ht="12" customHeight="1" x14ac:dyDescent="0.2">
      <c r="A13" s="19">
        <v>1978</v>
      </c>
      <c r="B13" s="25">
        <f t="shared" si="0"/>
        <v>25.069074735494304</v>
      </c>
      <c r="C13" s="64">
        <v>25.069074735494304</v>
      </c>
      <c r="D13" s="20" t="s">
        <v>6</v>
      </c>
    </row>
    <row r="14" spans="1:81" ht="12" customHeight="1" x14ac:dyDescent="0.2">
      <c r="A14" s="19">
        <v>1979</v>
      </c>
      <c r="B14" s="25">
        <f t="shared" si="0"/>
        <v>25.098309302170577</v>
      </c>
      <c r="C14" s="64">
        <v>25.098309302170577</v>
      </c>
      <c r="D14" s="20" t="s">
        <v>6</v>
      </c>
    </row>
    <row r="15" spans="1:81" s="16" customFormat="1" ht="12" customHeight="1" x14ac:dyDescent="0.2">
      <c r="A15" s="19">
        <v>1980</v>
      </c>
      <c r="B15" s="25">
        <f t="shared" si="0"/>
        <v>25.63124105284421</v>
      </c>
      <c r="C15" s="64">
        <v>25.63124105284421</v>
      </c>
      <c r="D15" s="20" t="s">
        <v>6</v>
      </c>
      <c r="E15" s="15"/>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24.910638964020766</v>
      </c>
      <c r="C16" s="40">
        <v>24.910638964020766</v>
      </c>
      <c r="D16" s="22" t="s">
        <v>6</v>
      </c>
    </row>
    <row r="17" spans="1:81" ht="12" customHeight="1" x14ac:dyDescent="0.2">
      <c r="A17" s="21">
        <v>1982</v>
      </c>
      <c r="B17" s="40">
        <f t="shared" si="0"/>
        <v>24.936258549106757</v>
      </c>
      <c r="C17" s="40">
        <v>24.936258549106757</v>
      </c>
      <c r="D17" s="22" t="s">
        <v>6</v>
      </c>
    </row>
    <row r="18" spans="1:81" ht="12" customHeight="1" x14ac:dyDescent="0.2">
      <c r="A18" s="21">
        <v>1983</v>
      </c>
      <c r="B18" s="40">
        <f t="shared" si="0"/>
        <v>22.442778064675831</v>
      </c>
      <c r="C18" s="40">
        <v>22.442778064675831</v>
      </c>
      <c r="D18" s="22" t="s">
        <v>6</v>
      </c>
    </row>
    <row r="19" spans="1:81" ht="12" customHeight="1" x14ac:dyDescent="0.2">
      <c r="A19" s="21">
        <v>1984</v>
      </c>
      <c r="B19" s="40">
        <f t="shared" si="0"/>
        <v>24.940765312166807</v>
      </c>
      <c r="C19" s="40">
        <v>24.940765312166807</v>
      </c>
      <c r="D19" s="22" t="s">
        <v>6</v>
      </c>
    </row>
    <row r="20" spans="1:81" s="16" customFormat="1" ht="12" customHeight="1" x14ac:dyDescent="0.2">
      <c r="A20" s="21">
        <v>1985</v>
      </c>
      <c r="B20" s="40">
        <f t="shared" si="0"/>
        <v>23.672137747100216</v>
      </c>
      <c r="C20" s="40">
        <v>23.672137747100216</v>
      </c>
      <c r="D20" s="22" t="s">
        <v>6</v>
      </c>
      <c r="E20" s="15"/>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21.937162114431271</v>
      </c>
      <c r="C21" s="64">
        <v>21.937162114431271</v>
      </c>
      <c r="D21" s="20" t="s">
        <v>6</v>
      </c>
    </row>
    <row r="22" spans="1:81" ht="12" customHeight="1" x14ac:dyDescent="0.2">
      <c r="A22" s="19">
        <v>1987</v>
      </c>
      <c r="B22" s="25">
        <f t="shared" si="0"/>
        <v>25.708802161414145</v>
      </c>
      <c r="C22" s="64">
        <v>25.708802161414145</v>
      </c>
      <c r="D22" s="20" t="s">
        <v>6</v>
      </c>
    </row>
    <row r="23" spans="1:81" ht="12" customHeight="1" x14ac:dyDescent="0.2">
      <c r="A23" s="19">
        <v>1988</v>
      </c>
      <c r="B23" s="25">
        <f t="shared" si="0"/>
        <v>27.040131254055776</v>
      </c>
      <c r="C23" s="64">
        <v>27.040131254055776</v>
      </c>
      <c r="D23" s="20" t="s">
        <v>6</v>
      </c>
    </row>
    <row r="24" spans="1:81" ht="12" customHeight="1" x14ac:dyDescent="0.2">
      <c r="A24" s="19">
        <v>1989</v>
      </c>
      <c r="B24" s="25">
        <f t="shared" si="0"/>
        <v>28.685382991970631</v>
      </c>
      <c r="C24" s="64">
        <v>28.685382991970631</v>
      </c>
      <c r="D24" s="20" t="s">
        <v>6</v>
      </c>
    </row>
    <row r="25" spans="1:81" s="16" customFormat="1" ht="12" customHeight="1" x14ac:dyDescent="0.2">
      <c r="A25" s="19">
        <v>1990</v>
      </c>
      <c r="B25" s="25">
        <f t="shared" si="0"/>
        <v>27.746878624086484</v>
      </c>
      <c r="C25" s="64">
        <v>27.746878624086484</v>
      </c>
      <c r="D25" s="20" t="s">
        <v>6</v>
      </c>
      <c r="E25" s="15"/>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26.04484363276304</v>
      </c>
      <c r="C26" s="40">
        <v>26.04484363276304</v>
      </c>
      <c r="D26" s="22" t="s">
        <v>6</v>
      </c>
    </row>
    <row r="27" spans="1:81" ht="12" customHeight="1" x14ac:dyDescent="0.2">
      <c r="A27" s="21">
        <v>1992</v>
      </c>
      <c r="B27" s="40">
        <f t="shared" si="0"/>
        <v>25.790597725131764</v>
      </c>
      <c r="C27" s="40">
        <v>25.790597725131764</v>
      </c>
      <c r="D27" s="22" t="s">
        <v>6</v>
      </c>
    </row>
    <row r="28" spans="1:81" ht="12" customHeight="1" x14ac:dyDescent="0.2">
      <c r="A28" s="21">
        <v>1993</v>
      </c>
      <c r="B28" s="40">
        <f t="shared" si="0"/>
        <v>24.400035469059191</v>
      </c>
      <c r="C28" s="40">
        <v>24.400035469059191</v>
      </c>
      <c r="D28" s="22" t="s">
        <v>6</v>
      </c>
    </row>
    <row r="29" spans="1:81" ht="12" customHeight="1" x14ac:dyDescent="0.2">
      <c r="A29" s="21">
        <v>1994</v>
      </c>
      <c r="B29" s="40">
        <f t="shared" si="0"/>
        <v>25.006619900089589</v>
      </c>
      <c r="C29" s="40">
        <v>25.006619900089589</v>
      </c>
      <c r="D29" s="22" t="s">
        <v>6</v>
      </c>
    </row>
    <row r="30" spans="1:81" s="16" customFormat="1" ht="12" customHeight="1" x14ac:dyDescent="0.2">
      <c r="A30" s="21">
        <v>1995</v>
      </c>
      <c r="B30" s="40">
        <f t="shared" si="0"/>
        <v>22.16710316367606</v>
      </c>
      <c r="C30" s="40">
        <v>22.16710316367606</v>
      </c>
      <c r="D30" s="22" t="s">
        <v>6</v>
      </c>
      <c r="E30" s="15"/>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21.574936265838978</v>
      </c>
      <c r="C31" s="64">
        <v>21.574936265838978</v>
      </c>
      <c r="D31" s="20" t="s">
        <v>6</v>
      </c>
    </row>
    <row r="32" spans="1:81" ht="12" customHeight="1" x14ac:dyDescent="0.2">
      <c r="A32" s="19">
        <v>1997</v>
      </c>
      <c r="B32" s="25">
        <f t="shared" si="0"/>
        <v>23.90161923257314</v>
      </c>
      <c r="C32" s="64">
        <v>23.90161923257314</v>
      </c>
      <c r="D32" s="20" t="s">
        <v>6</v>
      </c>
    </row>
    <row r="33" spans="1:81" ht="12" customHeight="1" x14ac:dyDescent="0.2">
      <c r="A33" s="19">
        <v>1998</v>
      </c>
      <c r="B33" s="25">
        <f t="shared" si="0"/>
        <v>22.324952411133044</v>
      </c>
      <c r="C33" s="64">
        <v>22.324952411133044</v>
      </c>
      <c r="D33" s="20" t="s">
        <v>6</v>
      </c>
    </row>
    <row r="34" spans="1:81" ht="12" customHeight="1" x14ac:dyDescent="0.2">
      <c r="A34" s="19">
        <v>1999</v>
      </c>
      <c r="B34" s="25">
        <f t="shared" si="0"/>
        <v>24.909063681770171</v>
      </c>
      <c r="C34" s="64">
        <v>24.909063681770171</v>
      </c>
      <c r="D34" s="20" t="s">
        <v>6</v>
      </c>
    </row>
    <row r="35" spans="1:81" s="16" customFormat="1" ht="12" customHeight="1" x14ac:dyDescent="0.2">
      <c r="A35" s="19">
        <v>2000</v>
      </c>
      <c r="B35" s="25">
        <f t="shared" si="0"/>
        <v>23.460628120402998</v>
      </c>
      <c r="C35" s="64">
        <v>23.460628120402998</v>
      </c>
      <c r="D35" s="20" t="s">
        <v>6</v>
      </c>
      <c r="E35" s="15"/>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22.988083123478127</v>
      </c>
      <c r="C36" s="40">
        <v>22.988083123478127</v>
      </c>
      <c r="D36" s="22" t="s">
        <v>6</v>
      </c>
    </row>
    <row r="37" spans="1:81" ht="12" customHeight="1" x14ac:dyDescent="0.2">
      <c r="A37" s="21">
        <v>2002</v>
      </c>
      <c r="B37" s="40">
        <f t="shared" si="0"/>
        <v>22.5425641716967</v>
      </c>
      <c r="C37" s="40">
        <v>22.5425641716967</v>
      </c>
      <c r="D37" s="22" t="s">
        <v>6</v>
      </c>
    </row>
    <row r="38" spans="1:81" ht="12" customHeight="1" x14ac:dyDescent="0.2">
      <c r="A38" s="21">
        <v>2003</v>
      </c>
      <c r="B38" s="40">
        <f t="shared" si="0"/>
        <v>22.231501450001826</v>
      </c>
      <c r="C38" s="40">
        <v>22.231501450001826</v>
      </c>
      <c r="D38" s="22" t="s">
        <v>6</v>
      </c>
    </row>
    <row r="39" spans="1:81" ht="12" customHeight="1" x14ac:dyDescent="0.2">
      <c r="A39" s="21">
        <v>2004</v>
      </c>
      <c r="B39" s="40">
        <f t="shared" si="0"/>
        <v>21.258023252865602</v>
      </c>
      <c r="C39" s="40">
        <v>21.258023252865602</v>
      </c>
      <c r="D39" s="22" t="s">
        <v>6</v>
      </c>
    </row>
    <row r="40" spans="1:81" ht="12" customHeight="1" x14ac:dyDescent="0.2">
      <c r="A40" s="21">
        <v>2005</v>
      </c>
      <c r="B40" s="40">
        <f t="shared" si="0"/>
        <v>20.913060281171223</v>
      </c>
      <c r="C40" s="40">
        <v>20.913060281171223</v>
      </c>
      <c r="D40" s="22" t="s">
        <v>6</v>
      </c>
    </row>
    <row r="41" spans="1:81" ht="12" customHeight="1" x14ac:dyDescent="0.2">
      <c r="A41" s="19">
        <v>2006</v>
      </c>
      <c r="B41" s="25">
        <f t="shared" si="0"/>
        <v>20.053725716036332</v>
      </c>
      <c r="C41" s="64">
        <v>20.053725716036332</v>
      </c>
      <c r="D41" s="20" t="s">
        <v>6</v>
      </c>
    </row>
    <row r="42" spans="1:81" ht="12" customHeight="1" x14ac:dyDescent="0.2">
      <c r="A42" s="19">
        <v>2007</v>
      </c>
      <c r="B42" s="25">
        <f t="shared" si="0"/>
        <v>18.375639519205308</v>
      </c>
      <c r="C42" s="64">
        <v>18.375639519205308</v>
      </c>
      <c r="D42" s="20" t="s">
        <v>6</v>
      </c>
    </row>
    <row r="43" spans="1:81" ht="12" customHeight="1" x14ac:dyDescent="0.2">
      <c r="A43" s="19">
        <v>2008</v>
      </c>
      <c r="B43" s="25">
        <f t="shared" si="0"/>
        <v>16.849552196218397</v>
      </c>
      <c r="C43" s="64">
        <v>16.849552196218397</v>
      </c>
      <c r="D43" s="20" t="s">
        <v>6</v>
      </c>
    </row>
    <row r="44" spans="1:81" ht="12" customHeight="1" x14ac:dyDescent="0.2">
      <c r="A44" s="19">
        <v>2009</v>
      </c>
      <c r="B44" s="25">
        <f t="shared" si="0"/>
        <v>16.106266566231913</v>
      </c>
      <c r="C44" s="64">
        <v>16.106266566231913</v>
      </c>
      <c r="D44" s="20" t="s">
        <v>6</v>
      </c>
    </row>
    <row r="45" spans="1:81" ht="12" customHeight="1" x14ac:dyDescent="0.2">
      <c r="A45" s="19">
        <v>2010</v>
      </c>
      <c r="B45" s="25">
        <f t="shared" ref="B45:B50" si="1">SUM(C45:D45)</f>
        <v>15.926641771486581</v>
      </c>
      <c r="C45" s="64">
        <v>15.926641771486581</v>
      </c>
      <c r="D45" s="20" t="s">
        <v>6</v>
      </c>
    </row>
    <row r="46" spans="1:81" ht="12" customHeight="1" x14ac:dyDescent="0.2">
      <c r="A46" s="38">
        <v>2011</v>
      </c>
      <c r="B46" s="40">
        <f t="shared" si="1"/>
        <v>15.794521171928178</v>
      </c>
      <c r="C46" s="40">
        <v>15.794521171928178</v>
      </c>
      <c r="D46" s="39" t="s">
        <v>6</v>
      </c>
    </row>
    <row r="47" spans="1:81" ht="12" customHeight="1" x14ac:dyDescent="0.2">
      <c r="A47" s="41">
        <v>2012</v>
      </c>
      <c r="B47" s="40">
        <f t="shared" si="1"/>
        <v>15.948869914085213</v>
      </c>
      <c r="C47" s="40">
        <v>15.948869914085213</v>
      </c>
      <c r="D47" s="42" t="s">
        <v>6</v>
      </c>
    </row>
    <row r="48" spans="1:81" ht="12" customHeight="1" x14ac:dyDescent="0.2">
      <c r="A48" s="41">
        <v>2013</v>
      </c>
      <c r="B48" s="40">
        <f t="shared" si="1"/>
        <v>14.09683705119477</v>
      </c>
      <c r="C48" s="40">
        <v>14.09683705119477</v>
      </c>
      <c r="D48" s="42" t="s">
        <v>6</v>
      </c>
    </row>
    <row r="49" spans="1:81" ht="12" customHeight="1" x14ac:dyDescent="0.2">
      <c r="A49" s="41">
        <v>2014</v>
      </c>
      <c r="B49" s="40">
        <f t="shared" si="1"/>
        <v>14.489312563533229</v>
      </c>
      <c r="C49" s="40">
        <v>14.489312563533229</v>
      </c>
      <c r="D49" s="42" t="s">
        <v>6</v>
      </c>
    </row>
    <row r="50" spans="1:81" ht="12" customHeight="1" x14ac:dyDescent="0.2">
      <c r="A50" s="44">
        <v>2015</v>
      </c>
      <c r="B50" s="52">
        <f t="shared" si="1"/>
        <v>13.565084536009882</v>
      </c>
      <c r="C50" s="40">
        <v>13.565084536009882</v>
      </c>
      <c r="D50" s="45" t="s">
        <v>6</v>
      </c>
    </row>
    <row r="51" spans="1:81" ht="12" customHeight="1" x14ac:dyDescent="0.2">
      <c r="A51" s="49">
        <v>2016</v>
      </c>
      <c r="B51" s="53">
        <f>SUM(C51:D51)</f>
        <v>16.741939614713917</v>
      </c>
      <c r="C51" s="64">
        <v>16.741939614713917</v>
      </c>
      <c r="D51" s="43" t="s">
        <v>6</v>
      </c>
    </row>
    <row r="52" spans="1:81" ht="12" customHeight="1" x14ac:dyDescent="0.2">
      <c r="A52" s="49">
        <v>2017</v>
      </c>
      <c r="B52" s="53">
        <f>SUM(C52:D52)</f>
        <v>15.210194756405594</v>
      </c>
      <c r="C52" s="64">
        <v>15.210194756405594</v>
      </c>
      <c r="D52" s="43" t="s">
        <v>6</v>
      </c>
    </row>
    <row r="53" spans="1:81" ht="12" customHeight="1" x14ac:dyDescent="0.2">
      <c r="A53" s="59">
        <v>2018</v>
      </c>
      <c r="B53" s="64">
        <f>SUM(C53:D53)</f>
        <v>12.264152429161573</v>
      </c>
      <c r="C53" s="64">
        <v>12.264152429161573</v>
      </c>
      <c r="D53" s="60" t="s">
        <v>6</v>
      </c>
    </row>
    <row r="54" spans="1:81" ht="12" customHeight="1" x14ac:dyDescent="0.2">
      <c r="A54" s="59">
        <v>2019</v>
      </c>
      <c r="B54" s="64">
        <f>SUM(C54:D54)</f>
        <v>12.840690062061523</v>
      </c>
      <c r="C54" s="64">
        <v>12.840690062061523</v>
      </c>
      <c r="D54" s="60" t="s">
        <v>6</v>
      </c>
    </row>
    <row r="55" spans="1:81" ht="12" customHeight="1" thickBot="1" x14ac:dyDescent="0.25">
      <c r="A55" s="50">
        <v>2020</v>
      </c>
      <c r="B55" s="54">
        <f>SUM(C55:D55)</f>
        <v>12.323438799638295</v>
      </c>
      <c r="C55" s="64">
        <v>12.323438799638295</v>
      </c>
      <c r="D55" s="51" t="s">
        <v>6</v>
      </c>
    </row>
    <row r="56" spans="1:81" ht="12" customHeight="1" thickTop="1" x14ac:dyDescent="0.2">
      <c r="A56" s="90" t="s">
        <v>16</v>
      </c>
      <c r="B56" s="91"/>
      <c r="C56" s="91"/>
      <c r="D56" s="92"/>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row>
    <row r="57" spans="1:81" ht="12" customHeight="1" x14ac:dyDescent="0.2">
      <c r="A57" s="126"/>
      <c r="B57" s="127"/>
      <c r="C57" s="127"/>
      <c r="D57" s="128"/>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row>
    <row r="58" spans="1:81" ht="12" customHeight="1" x14ac:dyDescent="0.2">
      <c r="A58" s="87" t="s">
        <v>77</v>
      </c>
      <c r="B58" s="88"/>
      <c r="C58" s="88"/>
      <c r="D58" s="89"/>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87"/>
      <c r="B59" s="88"/>
      <c r="C59" s="88"/>
      <c r="D59" s="89"/>
    </row>
    <row r="60" spans="1:81" ht="12" customHeight="1" x14ac:dyDescent="0.2">
      <c r="A60" s="87"/>
      <c r="B60" s="88"/>
      <c r="C60" s="88"/>
      <c r="D60" s="89"/>
    </row>
  </sheetData>
  <mergeCells count="9">
    <mergeCell ref="A1:D1"/>
    <mergeCell ref="A58:D60"/>
    <mergeCell ref="A57:D57"/>
    <mergeCell ref="A56:D56"/>
    <mergeCell ref="B4:D4"/>
    <mergeCell ref="D2:D3"/>
    <mergeCell ref="C2:C3"/>
    <mergeCell ref="B2:B3"/>
    <mergeCell ref="A2:A3"/>
  </mergeCells>
  <phoneticPr fontId="4" type="noConversion"/>
  <printOptions horizontalCentered="1"/>
  <pageMargins left="0.5" right="0.5" top="0.5" bottom="0.5" header="0.5" footer="0.5"/>
  <pageSetup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CC60"/>
  <sheetViews>
    <sheetView workbookViewId="0">
      <pane ySplit="4" topLeftCell="A5" activePane="bottomLeft" state="frozen"/>
      <selection pane="bottomLeft" sqref="A1:E1"/>
    </sheetView>
  </sheetViews>
  <sheetFormatPr defaultColWidth="12.7109375" defaultRowHeight="12" customHeight="1" x14ac:dyDescent="0.2"/>
  <cols>
    <col min="1" max="1" width="12.7109375" style="13" customWidth="1"/>
    <col min="2" max="4" width="12.7109375" style="7" customWidth="1"/>
    <col min="5" max="10" width="12.7109375" style="15" customWidth="1"/>
    <col min="11" max="16384" width="12.7109375" style="8"/>
  </cols>
  <sheetData>
    <row r="1" spans="1:81" s="30" customFormat="1" ht="12" customHeight="1" thickBot="1" x14ac:dyDescent="0.25">
      <c r="A1" s="147" t="s">
        <v>42</v>
      </c>
      <c r="B1" s="147"/>
      <c r="C1" s="147"/>
      <c r="D1" s="147"/>
      <c r="E1" s="147"/>
      <c r="F1" s="31"/>
      <c r="G1" s="31"/>
      <c r="H1" s="31"/>
      <c r="I1" s="31"/>
      <c r="J1" s="31"/>
    </row>
    <row r="2" spans="1:81" ht="12" customHeight="1" thickTop="1" x14ac:dyDescent="0.2">
      <c r="A2" s="100" t="s">
        <v>3</v>
      </c>
      <c r="B2" s="98" t="s">
        <v>2</v>
      </c>
      <c r="C2" s="98" t="s">
        <v>0</v>
      </c>
      <c r="D2" s="102" t="s">
        <v>1</v>
      </c>
    </row>
    <row r="3" spans="1:81" ht="12" customHeight="1" x14ac:dyDescent="0.2">
      <c r="A3" s="101"/>
      <c r="B3" s="99"/>
      <c r="C3" s="99"/>
      <c r="D3" s="103"/>
    </row>
    <row r="4" spans="1:81" ht="12" customHeight="1" x14ac:dyDescent="0.2">
      <c r="A4" s="37"/>
      <c r="B4" s="84" t="s">
        <v>19</v>
      </c>
      <c r="C4" s="139"/>
      <c r="D4" s="140"/>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0" t="str">
        <f t="shared" ref="B5:B18" si="0">C5</f>
        <v>NA</v>
      </c>
      <c r="C5" s="64" t="s">
        <v>6</v>
      </c>
      <c r="D5" s="20" t="s">
        <v>6</v>
      </c>
      <c r="E5" s="15"/>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2" t="str">
        <f t="shared" si="0"/>
        <v>NA</v>
      </c>
      <c r="C6" s="42" t="s">
        <v>6</v>
      </c>
      <c r="D6" s="22" t="s">
        <v>6</v>
      </c>
    </row>
    <row r="7" spans="1:81" ht="12" customHeight="1" x14ac:dyDescent="0.2">
      <c r="A7" s="21">
        <v>1972</v>
      </c>
      <c r="B7" s="42" t="str">
        <f t="shared" si="0"/>
        <v>NA</v>
      </c>
      <c r="C7" s="42" t="s">
        <v>6</v>
      </c>
      <c r="D7" s="22" t="s">
        <v>6</v>
      </c>
    </row>
    <row r="8" spans="1:81" ht="12" customHeight="1" x14ac:dyDescent="0.2">
      <c r="A8" s="21">
        <v>1973</v>
      </c>
      <c r="B8" s="42" t="str">
        <f t="shared" si="0"/>
        <v>NA</v>
      </c>
      <c r="C8" s="42" t="s">
        <v>6</v>
      </c>
      <c r="D8" s="22" t="s">
        <v>6</v>
      </c>
    </row>
    <row r="9" spans="1:81" ht="12" customHeight="1" x14ac:dyDescent="0.2">
      <c r="A9" s="21">
        <v>1974</v>
      </c>
      <c r="B9" s="42" t="str">
        <f t="shared" si="0"/>
        <v>NA</v>
      </c>
      <c r="C9" s="42" t="s">
        <v>6</v>
      </c>
      <c r="D9" s="22" t="s">
        <v>6</v>
      </c>
    </row>
    <row r="10" spans="1:81" s="16" customFormat="1" ht="12" customHeight="1" x14ac:dyDescent="0.2">
      <c r="A10" s="21">
        <v>1975</v>
      </c>
      <c r="B10" s="42" t="str">
        <f t="shared" si="0"/>
        <v>NA</v>
      </c>
      <c r="C10" s="42" t="s">
        <v>6</v>
      </c>
      <c r="D10" s="22" t="s">
        <v>6</v>
      </c>
      <c r="E10" s="15"/>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0" t="str">
        <f t="shared" si="0"/>
        <v>NA</v>
      </c>
      <c r="C11" s="64" t="s">
        <v>6</v>
      </c>
      <c r="D11" s="20" t="s">
        <v>6</v>
      </c>
    </row>
    <row r="12" spans="1:81" ht="12" customHeight="1" x14ac:dyDescent="0.2">
      <c r="A12" s="19">
        <v>1977</v>
      </c>
      <c r="B12" s="20" t="str">
        <f t="shared" si="0"/>
        <v>NA</v>
      </c>
      <c r="C12" s="64" t="s">
        <v>6</v>
      </c>
      <c r="D12" s="20" t="s">
        <v>6</v>
      </c>
    </row>
    <row r="13" spans="1:81" ht="12" customHeight="1" x14ac:dyDescent="0.2">
      <c r="A13" s="19">
        <v>1978</v>
      </c>
      <c r="B13" s="20" t="str">
        <f t="shared" si="0"/>
        <v>NA</v>
      </c>
      <c r="C13" s="64" t="s">
        <v>6</v>
      </c>
      <c r="D13" s="20" t="s">
        <v>6</v>
      </c>
    </row>
    <row r="14" spans="1:81" ht="12" customHeight="1" x14ac:dyDescent="0.2">
      <c r="A14" s="19">
        <v>1979</v>
      </c>
      <c r="B14" s="20" t="str">
        <f t="shared" si="0"/>
        <v>NA</v>
      </c>
      <c r="C14" s="64" t="s">
        <v>6</v>
      </c>
      <c r="D14" s="20" t="s">
        <v>6</v>
      </c>
    </row>
    <row r="15" spans="1:81" s="16" customFormat="1" ht="12" customHeight="1" x14ac:dyDescent="0.2">
      <c r="A15" s="19">
        <v>1980</v>
      </c>
      <c r="B15" s="20" t="str">
        <f t="shared" si="0"/>
        <v>NA</v>
      </c>
      <c r="C15" s="64" t="s">
        <v>6</v>
      </c>
      <c r="D15" s="20" t="s">
        <v>6</v>
      </c>
      <c r="E15" s="15"/>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2" t="str">
        <f t="shared" si="0"/>
        <v>NA</v>
      </c>
      <c r="C16" s="42" t="s">
        <v>6</v>
      </c>
      <c r="D16" s="22" t="s">
        <v>6</v>
      </c>
    </row>
    <row r="17" spans="1:81" ht="12" customHeight="1" x14ac:dyDescent="0.2">
      <c r="A17" s="21">
        <v>1982</v>
      </c>
      <c r="B17" s="42" t="str">
        <f t="shared" si="0"/>
        <v>NA</v>
      </c>
      <c r="C17" s="42" t="s">
        <v>6</v>
      </c>
      <c r="D17" s="22" t="s">
        <v>6</v>
      </c>
    </row>
    <row r="18" spans="1:81" ht="12" customHeight="1" x14ac:dyDescent="0.2">
      <c r="A18" s="21">
        <v>1983</v>
      </c>
      <c r="B18" s="42" t="str">
        <f t="shared" si="0"/>
        <v>NA</v>
      </c>
      <c r="C18" s="42" t="s">
        <v>6</v>
      </c>
      <c r="D18" s="22" t="s">
        <v>6</v>
      </c>
    </row>
    <row r="19" spans="1:81" ht="12" customHeight="1" x14ac:dyDescent="0.2">
      <c r="A19" s="21">
        <v>1984</v>
      </c>
      <c r="B19" s="42" t="str">
        <f>C19</f>
        <v>NA</v>
      </c>
      <c r="C19" s="42" t="s">
        <v>6</v>
      </c>
      <c r="D19" s="22" t="s">
        <v>6</v>
      </c>
    </row>
    <row r="20" spans="1:81" s="16" customFormat="1" ht="12" customHeight="1" x14ac:dyDescent="0.2">
      <c r="A20" s="21">
        <v>1985</v>
      </c>
      <c r="B20" s="40">
        <f t="shared" ref="B20:B44" si="1">SUM(C20:D20)</f>
        <v>3.2654550334219552</v>
      </c>
      <c r="C20" s="40">
        <v>3.2654550334219552</v>
      </c>
      <c r="D20" s="22" t="s">
        <v>6</v>
      </c>
      <c r="E20" s="15"/>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1"/>
        <v>2.3735617138511786</v>
      </c>
      <c r="C21" s="64">
        <v>2.3735617138511786</v>
      </c>
      <c r="D21" s="20" t="s">
        <v>6</v>
      </c>
    </row>
    <row r="22" spans="1:81" ht="12" customHeight="1" x14ac:dyDescent="0.2">
      <c r="A22" s="19">
        <v>1987</v>
      </c>
      <c r="B22" s="25">
        <f t="shared" si="1"/>
        <v>2.5246701042816428</v>
      </c>
      <c r="C22" s="64">
        <v>2.5246701042816428</v>
      </c>
      <c r="D22" s="20" t="s">
        <v>6</v>
      </c>
    </row>
    <row r="23" spans="1:81" ht="12" customHeight="1" x14ac:dyDescent="0.2">
      <c r="A23" s="19">
        <v>1988</v>
      </c>
      <c r="B23" s="25">
        <f t="shared" si="1"/>
        <v>3.2005419943596674</v>
      </c>
      <c r="C23" s="64">
        <v>3.2005419943596674</v>
      </c>
      <c r="D23" s="20" t="s">
        <v>6</v>
      </c>
    </row>
    <row r="24" spans="1:81" ht="12" customHeight="1" x14ac:dyDescent="0.2">
      <c r="A24" s="19">
        <v>1989</v>
      </c>
      <c r="B24" s="25">
        <f t="shared" si="1"/>
        <v>3.5634869937172011</v>
      </c>
      <c r="C24" s="64">
        <v>3.5634869937172011</v>
      </c>
      <c r="D24" s="20" t="s">
        <v>6</v>
      </c>
    </row>
    <row r="25" spans="1:81" s="16" customFormat="1" ht="12" customHeight="1" x14ac:dyDescent="0.2">
      <c r="A25" s="19">
        <v>1990</v>
      </c>
      <c r="B25" s="25">
        <f t="shared" si="1"/>
        <v>3.7702632490045245</v>
      </c>
      <c r="C25" s="64">
        <v>3.7702632490045245</v>
      </c>
      <c r="D25" s="20" t="s">
        <v>6</v>
      </c>
      <c r="E25" s="15"/>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1"/>
        <v>3.9967136725668952</v>
      </c>
      <c r="C26" s="40">
        <v>3.9967136725668952</v>
      </c>
      <c r="D26" s="22" t="s">
        <v>6</v>
      </c>
    </row>
    <row r="27" spans="1:81" ht="12" customHeight="1" x14ac:dyDescent="0.2">
      <c r="A27" s="21">
        <v>1992</v>
      </c>
      <c r="B27" s="40">
        <f t="shared" si="1"/>
        <v>4.6696133385754441</v>
      </c>
      <c r="C27" s="40">
        <v>4.6696133385754441</v>
      </c>
      <c r="D27" s="22" t="s">
        <v>6</v>
      </c>
    </row>
    <row r="28" spans="1:81" ht="12" customHeight="1" x14ac:dyDescent="0.2">
      <c r="A28" s="21">
        <v>1993</v>
      </c>
      <c r="B28" s="40">
        <f t="shared" si="1"/>
        <v>5.0417060690476649</v>
      </c>
      <c r="C28" s="40">
        <v>5.0417060690476649</v>
      </c>
      <c r="D28" s="22" t="s">
        <v>6</v>
      </c>
    </row>
    <row r="29" spans="1:81" ht="12" customHeight="1" x14ac:dyDescent="0.2">
      <c r="A29" s="21">
        <v>1994</v>
      </c>
      <c r="B29" s="40">
        <f t="shared" si="1"/>
        <v>5.6782245061419099</v>
      </c>
      <c r="C29" s="40">
        <v>5.6782245061419099</v>
      </c>
      <c r="D29" s="22" t="s">
        <v>6</v>
      </c>
    </row>
    <row r="30" spans="1:81" s="16" customFormat="1" ht="12" customHeight="1" x14ac:dyDescent="0.2">
      <c r="A30" s="21">
        <v>1995</v>
      </c>
      <c r="B30" s="40">
        <f t="shared" si="1"/>
        <v>5.8945453317676897</v>
      </c>
      <c r="C30" s="40">
        <v>5.8945453317676897</v>
      </c>
      <c r="D30" s="22" t="s">
        <v>6</v>
      </c>
      <c r="E30" s="15"/>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1"/>
        <v>5.8176096074046892</v>
      </c>
      <c r="C31" s="64">
        <v>5.8176096074046892</v>
      </c>
      <c r="D31" s="20" t="s">
        <v>6</v>
      </c>
    </row>
    <row r="32" spans="1:81" ht="12" customHeight="1" x14ac:dyDescent="0.2">
      <c r="A32" s="19">
        <v>1997</v>
      </c>
      <c r="B32" s="25">
        <f t="shared" si="1"/>
        <v>6.5947437965351483</v>
      </c>
      <c r="C32" s="64">
        <v>6.5947437965351483</v>
      </c>
      <c r="D32" s="20" t="s">
        <v>6</v>
      </c>
    </row>
    <row r="33" spans="1:81" ht="12" customHeight="1" x14ac:dyDescent="0.2">
      <c r="A33" s="19">
        <v>1998</v>
      </c>
      <c r="B33" s="25">
        <f t="shared" si="1"/>
        <v>6.614551013164804</v>
      </c>
      <c r="C33" s="64">
        <v>6.614551013164804</v>
      </c>
      <c r="D33" s="20" t="s">
        <v>6</v>
      </c>
    </row>
    <row r="34" spans="1:81" ht="12" customHeight="1" x14ac:dyDescent="0.2">
      <c r="A34" s="19">
        <v>1999</v>
      </c>
      <c r="B34" s="25">
        <f t="shared" si="1"/>
        <v>7.5915764943876543</v>
      </c>
      <c r="C34" s="64">
        <v>7.5915764943876543</v>
      </c>
      <c r="D34" s="20" t="s">
        <v>6</v>
      </c>
    </row>
    <row r="35" spans="1:81" s="16" customFormat="1" ht="12" customHeight="1" x14ac:dyDescent="0.2">
      <c r="A35" s="19">
        <v>2000</v>
      </c>
      <c r="B35" s="25">
        <f t="shared" si="1"/>
        <v>8.3850039006321175</v>
      </c>
      <c r="C35" s="64">
        <v>8.3850039006321175</v>
      </c>
      <c r="D35" s="20" t="s">
        <v>6</v>
      </c>
      <c r="E35" s="15"/>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1"/>
        <v>8.0272374820019294</v>
      </c>
      <c r="C36" s="40">
        <v>8.0272374820019294</v>
      </c>
      <c r="D36" s="22" t="s">
        <v>6</v>
      </c>
    </row>
    <row r="37" spans="1:81" ht="12" customHeight="1" x14ac:dyDescent="0.2">
      <c r="A37" s="21">
        <v>2002</v>
      </c>
      <c r="B37" s="40">
        <f t="shared" si="1"/>
        <v>9.5939436213107694</v>
      </c>
      <c r="C37" s="40">
        <v>9.5939436213107694</v>
      </c>
      <c r="D37" s="22" t="s">
        <v>6</v>
      </c>
    </row>
    <row r="38" spans="1:81" ht="12" customHeight="1" x14ac:dyDescent="0.2">
      <c r="A38" s="21">
        <v>2003</v>
      </c>
      <c r="B38" s="40">
        <f t="shared" si="1"/>
        <v>10.820557091135051</v>
      </c>
      <c r="C38" s="40">
        <v>10.820557091135051</v>
      </c>
      <c r="D38" s="22" t="s">
        <v>6</v>
      </c>
    </row>
    <row r="39" spans="1:81" ht="12" customHeight="1" x14ac:dyDescent="0.2">
      <c r="A39" s="21">
        <v>2004</v>
      </c>
      <c r="B39" s="40">
        <f t="shared" si="1"/>
        <v>11.98333284115348</v>
      </c>
      <c r="C39" s="40">
        <v>11.98333284115348</v>
      </c>
      <c r="D39" s="22" t="s">
        <v>6</v>
      </c>
    </row>
    <row r="40" spans="1:81" ht="12" customHeight="1" x14ac:dyDescent="0.2">
      <c r="A40" s="21">
        <v>2005</v>
      </c>
      <c r="B40" s="40">
        <f t="shared" si="1"/>
        <v>9.6658879916613003</v>
      </c>
      <c r="C40" s="40">
        <v>9.6658879916613003</v>
      </c>
      <c r="D40" s="22" t="s">
        <v>6</v>
      </c>
    </row>
    <row r="41" spans="1:81" ht="12" customHeight="1" x14ac:dyDescent="0.2">
      <c r="A41" s="19">
        <v>2006</v>
      </c>
      <c r="B41" s="25">
        <f t="shared" si="1"/>
        <v>11.980200978425032</v>
      </c>
      <c r="C41" s="64">
        <v>11.980200978425032</v>
      </c>
      <c r="D41" s="20" t="s">
        <v>6</v>
      </c>
    </row>
    <row r="42" spans="1:81" ht="12" customHeight="1" x14ac:dyDescent="0.2">
      <c r="A42" s="19">
        <v>2007</v>
      </c>
      <c r="B42" s="25">
        <f t="shared" si="1"/>
        <v>11.54250450688691</v>
      </c>
      <c r="C42" s="64">
        <v>11.54250450688691</v>
      </c>
      <c r="D42" s="20" t="s">
        <v>6</v>
      </c>
    </row>
    <row r="43" spans="1:81" ht="12" customHeight="1" x14ac:dyDescent="0.2">
      <c r="A43" s="19">
        <v>2008</v>
      </c>
      <c r="B43" s="25">
        <f t="shared" si="1"/>
        <v>10.406753457089865</v>
      </c>
      <c r="C43" s="64">
        <v>10.406753457089865</v>
      </c>
      <c r="D43" s="20" t="s">
        <v>6</v>
      </c>
    </row>
    <row r="44" spans="1:81" ht="12" customHeight="1" x14ac:dyDescent="0.2">
      <c r="A44" s="19">
        <v>2009</v>
      </c>
      <c r="B44" s="25">
        <f t="shared" si="1"/>
        <v>9.9957733232154364</v>
      </c>
      <c r="C44" s="64">
        <v>9.9957733232154364</v>
      </c>
      <c r="D44" s="20" t="s">
        <v>6</v>
      </c>
    </row>
    <row r="45" spans="1:81" ht="12" customHeight="1" x14ac:dyDescent="0.2">
      <c r="A45" s="19">
        <v>2010</v>
      </c>
      <c r="B45" s="25">
        <f t="shared" ref="B45:B50" si="2">SUM(C45:D45)</f>
        <v>12.010989303567381</v>
      </c>
      <c r="C45" s="64">
        <v>12.010989303567381</v>
      </c>
      <c r="D45" s="20" t="s">
        <v>6</v>
      </c>
    </row>
    <row r="46" spans="1:81" ht="12" customHeight="1" x14ac:dyDescent="0.2">
      <c r="A46" s="38">
        <v>2011</v>
      </c>
      <c r="B46" s="40">
        <f t="shared" si="2"/>
        <v>11.731270175158491</v>
      </c>
      <c r="C46" s="40">
        <v>11.731270175158491</v>
      </c>
      <c r="D46" s="39" t="s">
        <v>6</v>
      </c>
    </row>
    <row r="47" spans="1:81" ht="12" customHeight="1" x14ac:dyDescent="0.2">
      <c r="A47" s="41">
        <v>2012</v>
      </c>
      <c r="B47" s="40">
        <f t="shared" si="2"/>
        <v>11.930382728559582</v>
      </c>
      <c r="C47" s="40">
        <v>11.930382728559582</v>
      </c>
      <c r="D47" s="42" t="s">
        <v>6</v>
      </c>
    </row>
    <row r="48" spans="1:81" ht="12" customHeight="1" x14ac:dyDescent="0.2">
      <c r="A48" s="41">
        <v>2013</v>
      </c>
      <c r="B48" s="40">
        <f t="shared" si="2"/>
        <v>11.425794058813734</v>
      </c>
      <c r="C48" s="40">
        <v>11.425794058813734</v>
      </c>
      <c r="D48" s="42" t="s">
        <v>6</v>
      </c>
    </row>
    <row r="49" spans="1:81" ht="12" customHeight="1" x14ac:dyDescent="0.2">
      <c r="A49" s="41">
        <v>2014</v>
      </c>
      <c r="B49" s="40">
        <f t="shared" si="2"/>
        <v>10.799519540168497</v>
      </c>
      <c r="C49" s="40">
        <v>10.799519540168497</v>
      </c>
      <c r="D49" s="42" t="s">
        <v>6</v>
      </c>
    </row>
    <row r="50" spans="1:81" ht="12" customHeight="1" x14ac:dyDescent="0.2">
      <c r="A50" s="44">
        <v>2015</v>
      </c>
      <c r="B50" s="52">
        <f t="shared" si="2"/>
        <v>11.893887648987763</v>
      </c>
      <c r="C50" s="40">
        <v>11.893887648987763</v>
      </c>
      <c r="D50" s="45" t="s">
        <v>6</v>
      </c>
    </row>
    <row r="51" spans="1:81" ht="12" customHeight="1" x14ac:dyDescent="0.2">
      <c r="A51" s="49">
        <v>2016</v>
      </c>
      <c r="B51" s="53">
        <f>SUM(C51:D51)</f>
        <v>14.533751916131676</v>
      </c>
      <c r="C51" s="64">
        <v>14.533751916131676</v>
      </c>
      <c r="D51" s="43" t="s">
        <v>6</v>
      </c>
    </row>
    <row r="52" spans="1:81" ht="12" customHeight="1" x14ac:dyDescent="0.2">
      <c r="A52" s="49">
        <v>2017</v>
      </c>
      <c r="B52" s="53">
        <f>SUM(C52:D52)</f>
        <v>15.081545785402751</v>
      </c>
      <c r="C52" s="64">
        <v>15.081545785402751</v>
      </c>
      <c r="D52" s="43" t="s">
        <v>6</v>
      </c>
    </row>
    <row r="53" spans="1:81" ht="12" customHeight="1" x14ac:dyDescent="0.2">
      <c r="A53" s="59">
        <v>2018</v>
      </c>
      <c r="B53" s="64">
        <f>SUM(C53:D53)</f>
        <v>12.128431401030618</v>
      </c>
      <c r="C53" s="64">
        <v>12.128431401030618</v>
      </c>
      <c r="D53" s="60" t="s">
        <v>6</v>
      </c>
    </row>
    <row r="54" spans="1:81" ht="12" customHeight="1" x14ac:dyDescent="0.2">
      <c r="A54" s="59">
        <v>2019</v>
      </c>
      <c r="B54" s="64">
        <f>SUM(C54:D54)</f>
        <v>12.352992785497344</v>
      </c>
      <c r="C54" s="64">
        <v>12.352992785497344</v>
      </c>
      <c r="D54" s="60" t="s">
        <v>6</v>
      </c>
    </row>
    <row r="55" spans="1:81" ht="12" customHeight="1" thickBot="1" x14ac:dyDescent="0.25">
      <c r="A55" s="50">
        <v>2020</v>
      </c>
      <c r="B55" s="54">
        <f>SUM(C55:D55)</f>
        <v>14.415250937588706</v>
      </c>
      <c r="C55" s="64">
        <v>14.415250937588706</v>
      </c>
      <c r="D55" s="51" t="s">
        <v>6</v>
      </c>
    </row>
    <row r="56" spans="1:81" ht="12" customHeight="1" thickTop="1" x14ac:dyDescent="0.2">
      <c r="A56" s="90" t="s">
        <v>16</v>
      </c>
      <c r="B56" s="91"/>
      <c r="C56" s="91"/>
      <c r="D56" s="92"/>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row>
    <row r="57" spans="1:81" ht="12" customHeight="1" x14ac:dyDescent="0.2">
      <c r="A57" s="126"/>
      <c r="B57" s="127"/>
      <c r="C57" s="127"/>
      <c r="D57" s="128"/>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row>
    <row r="58" spans="1:81" ht="12" customHeight="1" x14ac:dyDescent="0.2">
      <c r="A58" s="87" t="s">
        <v>77</v>
      </c>
      <c r="B58" s="88"/>
      <c r="C58" s="88"/>
      <c r="D58" s="89"/>
    </row>
    <row r="59" spans="1:81" ht="12" customHeight="1" x14ac:dyDescent="0.2">
      <c r="A59" s="87"/>
      <c r="B59" s="88"/>
      <c r="C59" s="88"/>
      <c r="D59" s="89"/>
    </row>
    <row r="60" spans="1:81" ht="12" customHeight="1" x14ac:dyDescent="0.2">
      <c r="A60" s="87"/>
      <c r="B60" s="88"/>
      <c r="C60" s="88"/>
      <c r="D60" s="89"/>
    </row>
  </sheetData>
  <mergeCells count="9">
    <mergeCell ref="A1:E1"/>
    <mergeCell ref="B4:D4"/>
    <mergeCell ref="A58:D60"/>
    <mergeCell ref="A56:D56"/>
    <mergeCell ref="A57:D57"/>
    <mergeCell ref="D2:D3"/>
    <mergeCell ref="C2:C3"/>
    <mergeCell ref="B2:B3"/>
    <mergeCell ref="A2:A3"/>
  </mergeCells>
  <phoneticPr fontId="4" type="noConversion"/>
  <printOptions horizontalCentered="1"/>
  <pageMargins left="0.5" right="0.5" top="0.5" bottom="0.5" header="0.5" footer="0.5"/>
  <pageSetup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CC59"/>
  <sheetViews>
    <sheetView workbookViewId="0">
      <pane ySplit="4" topLeftCell="A5" activePane="bottomLeft" state="frozen"/>
      <selection pane="bottomLeft" sqref="A1:E1"/>
    </sheetView>
  </sheetViews>
  <sheetFormatPr defaultColWidth="12.7109375" defaultRowHeight="12" customHeight="1" x14ac:dyDescent="0.2"/>
  <cols>
    <col min="1" max="1" width="12.7109375" style="13" customWidth="1"/>
    <col min="2" max="5" width="12.7109375" style="7" customWidth="1"/>
    <col min="6" max="10" width="12.7109375" style="15" customWidth="1"/>
    <col min="11" max="16384" width="12.7109375" style="8"/>
  </cols>
  <sheetData>
    <row r="1" spans="1:81" s="30" customFormat="1" ht="12" customHeight="1" thickBot="1" x14ac:dyDescent="0.25">
      <c r="A1" s="83" t="s">
        <v>41</v>
      </c>
      <c r="B1" s="83"/>
      <c r="C1" s="83"/>
      <c r="D1" s="83"/>
      <c r="E1" s="83"/>
      <c r="F1" s="31"/>
      <c r="G1" s="31"/>
      <c r="H1" s="31"/>
      <c r="I1" s="31"/>
      <c r="J1" s="31"/>
    </row>
    <row r="2" spans="1:81" ht="12" customHeight="1" thickTop="1" x14ac:dyDescent="0.2">
      <c r="A2" s="100" t="s">
        <v>3</v>
      </c>
      <c r="B2" s="98" t="s">
        <v>12</v>
      </c>
      <c r="C2" s="96" t="s">
        <v>0</v>
      </c>
      <c r="D2" s="23" t="s">
        <v>1</v>
      </c>
      <c r="E2" s="24"/>
    </row>
    <row r="3" spans="1:81" ht="12" customHeight="1" x14ac:dyDescent="0.2">
      <c r="A3" s="101"/>
      <c r="B3" s="99"/>
      <c r="C3" s="97"/>
      <c r="D3" s="9" t="s">
        <v>2</v>
      </c>
      <c r="E3" s="12" t="s">
        <v>4</v>
      </c>
    </row>
    <row r="4" spans="1:81" ht="12" customHeight="1" x14ac:dyDescent="0.2">
      <c r="A4" s="37"/>
      <c r="B4" s="84" t="s">
        <v>23</v>
      </c>
      <c r="C4" s="85"/>
      <c r="D4" s="85"/>
      <c r="E4" s="86"/>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 t="shared" ref="B5:B44" si="0">SUM(C5,D5)</f>
        <v>1.2809285304318394</v>
      </c>
      <c r="C5" s="64">
        <v>0.28758051302679927</v>
      </c>
      <c r="D5" s="25">
        <f t="shared" ref="D5:D24" si="1">SUM(E5:E5)</f>
        <v>0.99334801740504008</v>
      </c>
      <c r="E5" s="64">
        <v>0.99334801740504008</v>
      </c>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si="0"/>
        <v>1.4686631212887353</v>
      </c>
      <c r="C6" s="40">
        <v>0.32161711855705055</v>
      </c>
      <c r="D6" s="40">
        <f t="shared" si="1"/>
        <v>1.1470460027316849</v>
      </c>
      <c r="E6" s="40">
        <v>1.1470460027316849</v>
      </c>
    </row>
    <row r="7" spans="1:81" ht="12" customHeight="1" x14ac:dyDescent="0.2">
      <c r="A7" s="21">
        <v>1972</v>
      </c>
      <c r="B7" s="40">
        <f t="shared" si="0"/>
        <v>1.6273591904919178</v>
      </c>
      <c r="C7" s="40">
        <v>0.36837117132641189</v>
      </c>
      <c r="D7" s="40">
        <f t="shared" si="1"/>
        <v>1.2589880191655058</v>
      </c>
      <c r="E7" s="40">
        <v>1.2589880191655058</v>
      </c>
    </row>
    <row r="8" spans="1:81" ht="12" customHeight="1" x14ac:dyDescent="0.2">
      <c r="A8" s="21">
        <v>1973</v>
      </c>
      <c r="B8" s="40">
        <f t="shared" si="0"/>
        <v>1.7134417138659146</v>
      </c>
      <c r="C8" s="40">
        <v>0.4848377846766358</v>
      </c>
      <c r="D8" s="40">
        <f t="shared" si="1"/>
        <v>1.2286039291892787</v>
      </c>
      <c r="E8" s="40">
        <v>1.2286039291892787</v>
      </c>
    </row>
    <row r="9" spans="1:81" ht="12" customHeight="1" x14ac:dyDescent="0.2">
      <c r="A9" s="21">
        <v>1974</v>
      </c>
      <c r="B9" s="40">
        <f t="shared" si="0"/>
        <v>1.8218680142017172</v>
      </c>
      <c r="C9" s="40">
        <v>0.59359795615501665</v>
      </c>
      <c r="D9" s="40">
        <f t="shared" si="1"/>
        <v>1.2282700580467005</v>
      </c>
      <c r="E9" s="40">
        <v>1.2282700580467005</v>
      </c>
    </row>
    <row r="10" spans="1:81" s="16" customFormat="1" ht="12" customHeight="1" x14ac:dyDescent="0.2">
      <c r="A10" s="21">
        <v>1975</v>
      </c>
      <c r="B10" s="40">
        <f t="shared" si="0"/>
        <v>1.9069654912506804</v>
      </c>
      <c r="C10" s="40">
        <v>0.66124011892188661</v>
      </c>
      <c r="D10" s="40">
        <f t="shared" si="1"/>
        <v>1.2457253723287938</v>
      </c>
      <c r="E10" s="40">
        <v>1.2457253723287938</v>
      </c>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2.1563278748934795</v>
      </c>
      <c r="C11" s="64">
        <v>0.69668578272185</v>
      </c>
      <c r="D11" s="25">
        <f t="shared" si="1"/>
        <v>1.4596420921716298</v>
      </c>
      <c r="E11" s="64">
        <v>1.4596420921716298</v>
      </c>
    </row>
    <row r="12" spans="1:81" ht="12" customHeight="1" x14ac:dyDescent="0.2">
      <c r="A12" s="19">
        <v>1977</v>
      </c>
      <c r="B12" s="25">
        <f t="shared" si="0"/>
        <v>2.5069149599186051</v>
      </c>
      <c r="C12" s="64">
        <v>0.87179884934231844</v>
      </c>
      <c r="D12" s="25">
        <f t="shared" si="1"/>
        <v>1.6351161105762868</v>
      </c>
      <c r="E12" s="64">
        <v>1.6351161105762868</v>
      </c>
    </row>
    <row r="13" spans="1:81" ht="12" customHeight="1" x14ac:dyDescent="0.2">
      <c r="A13" s="19">
        <v>1978</v>
      </c>
      <c r="B13" s="25">
        <f t="shared" si="0"/>
        <v>2.7145095120486555</v>
      </c>
      <c r="C13" s="64">
        <v>1.0355050501857983</v>
      </c>
      <c r="D13" s="25">
        <f t="shared" si="1"/>
        <v>1.6790044618628575</v>
      </c>
      <c r="E13" s="64">
        <v>1.6790044618628575</v>
      </c>
    </row>
    <row r="14" spans="1:81" ht="12" customHeight="1" x14ac:dyDescent="0.2">
      <c r="A14" s="19">
        <v>1979</v>
      </c>
      <c r="B14" s="25">
        <f t="shared" si="0"/>
        <v>2.8967427780135351</v>
      </c>
      <c r="C14" s="64">
        <v>1.1433965380921538</v>
      </c>
      <c r="D14" s="25">
        <f t="shared" si="1"/>
        <v>1.7533462399213813</v>
      </c>
      <c r="E14" s="64">
        <v>1.7533462399213813</v>
      </c>
    </row>
    <row r="15" spans="1:81" s="16" customFormat="1" ht="12" customHeight="1" x14ac:dyDescent="0.2">
      <c r="A15" s="19">
        <v>1980</v>
      </c>
      <c r="B15" s="25">
        <f t="shared" si="0"/>
        <v>2.7544962698332096</v>
      </c>
      <c r="C15" s="64">
        <v>1.2101056387474556</v>
      </c>
      <c r="D15" s="25">
        <f t="shared" si="1"/>
        <v>1.5443906310857538</v>
      </c>
      <c r="E15" s="64">
        <v>1.5443906310857538</v>
      </c>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2.9403277381987185</v>
      </c>
      <c r="C16" s="40">
        <v>1.3918252707076619</v>
      </c>
      <c r="D16" s="40">
        <f t="shared" si="1"/>
        <v>1.5485024674910566</v>
      </c>
      <c r="E16" s="40">
        <v>1.5485024674910566</v>
      </c>
    </row>
    <row r="17" spans="1:81" ht="12" customHeight="1" x14ac:dyDescent="0.2">
      <c r="A17" s="21">
        <v>1982</v>
      </c>
      <c r="B17" s="40">
        <f t="shared" si="0"/>
        <v>2.9815470939664386</v>
      </c>
      <c r="C17" s="40">
        <v>1.455793257396488</v>
      </c>
      <c r="D17" s="40">
        <f t="shared" si="1"/>
        <v>1.5257538365699506</v>
      </c>
      <c r="E17" s="40">
        <v>1.5257538365699506</v>
      </c>
    </row>
    <row r="18" spans="1:81" ht="12" customHeight="1" x14ac:dyDescent="0.2">
      <c r="A18" s="21">
        <v>1983</v>
      </c>
      <c r="B18" s="40">
        <f t="shared" si="0"/>
        <v>3.4826792655643271</v>
      </c>
      <c r="C18" s="40">
        <v>1.6612988702308398</v>
      </c>
      <c r="D18" s="40">
        <f t="shared" si="1"/>
        <v>1.8213803953334875</v>
      </c>
      <c r="E18" s="40">
        <v>1.8213803953334875</v>
      </c>
    </row>
    <row r="19" spans="1:81" ht="12" customHeight="1" x14ac:dyDescent="0.2">
      <c r="A19" s="21">
        <v>1984</v>
      </c>
      <c r="B19" s="40">
        <f t="shared" si="0"/>
        <v>3.5564437316141646</v>
      </c>
      <c r="C19" s="40">
        <v>1.7801438239480003</v>
      </c>
      <c r="D19" s="40">
        <f t="shared" si="1"/>
        <v>1.7762999076661641</v>
      </c>
      <c r="E19" s="40">
        <v>1.7762999076661641</v>
      </c>
    </row>
    <row r="20" spans="1:81" s="16" customFormat="1" ht="12" customHeight="1" x14ac:dyDescent="0.2">
      <c r="A20" s="21">
        <v>1985</v>
      </c>
      <c r="B20" s="40">
        <f t="shared" si="0"/>
        <v>3.6187418957333199</v>
      </c>
      <c r="C20" s="40">
        <v>1.7928632152542658</v>
      </c>
      <c r="D20" s="40">
        <f t="shared" si="1"/>
        <v>1.8258786804790541</v>
      </c>
      <c r="E20" s="40">
        <v>1.8258786804790541</v>
      </c>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3.7975818821973144</v>
      </c>
      <c r="C21" s="64">
        <v>1.9004418706549044</v>
      </c>
      <c r="D21" s="25">
        <f t="shared" si="1"/>
        <v>1.8971400115424097</v>
      </c>
      <c r="E21" s="64">
        <v>1.8971400115424097</v>
      </c>
    </row>
    <row r="22" spans="1:81" ht="12" customHeight="1" x14ac:dyDescent="0.2">
      <c r="A22" s="19">
        <v>1987</v>
      </c>
      <c r="B22" s="25">
        <f t="shared" si="0"/>
        <v>3.601095484581279</v>
      </c>
      <c r="C22" s="64">
        <v>1.9430602149025578</v>
      </c>
      <c r="D22" s="25">
        <f t="shared" si="1"/>
        <v>1.6580352696787215</v>
      </c>
      <c r="E22" s="64">
        <v>1.6580352696787215</v>
      </c>
    </row>
    <row r="23" spans="1:81" ht="12" customHeight="1" x14ac:dyDescent="0.2">
      <c r="A23" s="19">
        <v>1988</v>
      </c>
      <c r="B23" s="25">
        <f t="shared" si="0"/>
        <v>3.5588993985105399</v>
      </c>
      <c r="C23" s="64">
        <v>2.0008904592980601</v>
      </c>
      <c r="D23" s="25">
        <f t="shared" si="1"/>
        <v>1.5580089392124798</v>
      </c>
      <c r="E23" s="64">
        <v>1.5580089392124798</v>
      </c>
    </row>
    <row r="24" spans="1:81" ht="12" customHeight="1" x14ac:dyDescent="0.2">
      <c r="A24" s="19">
        <v>1989</v>
      </c>
      <c r="B24" s="25">
        <f t="shared" si="0"/>
        <v>3.6078792538775262</v>
      </c>
      <c r="C24" s="64">
        <v>2.0636068904331015</v>
      </c>
      <c r="D24" s="25">
        <f t="shared" si="1"/>
        <v>1.5442723634444246</v>
      </c>
      <c r="E24" s="64">
        <v>1.5442723634444246</v>
      </c>
    </row>
    <row r="25" spans="1:81" s="16" customFormat="1" ht="12" customHeight="1" x14ac:dyDescent="0.2">
      <c r="A25" s="19">
        <v>1990</v>
      </c>
      <c r="B25" s="25">
        <f t="shared" si="0"/>
        <v>3.7377346310260235</v>
      </c>
      <c r="C25" s="64">
        <v>2.0173063871406223</v>
      </c>
      <c r="D25" s="25">
        <f t="shared" ref="D25:D44" si="2">SUM(E25:E25)</f>
        <v>1.7204282438854013</v>
      </c>
      <c r="E25" s="64">
        <v>1.7204282438854013</v>
      </c>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3.7047522256939365</v>
      </c>
      <c r="C26" s="40">
        <v>1.9504654588330572</v>
      </c>
      <c r="D26" s="40">
        <f t="shared" si="2"/>
        <v>1.754286766860879</v>
      </c>
      <c r="E26" s="40">
        <v>1.754286766860879</v>
      </c>
    </row>
    <row r="27" spans="1:81" ht="12" customHeight="1" x14ac:dyDescent="0.2">
      <c r="A27" s="21">
        <v>1992</v>
      </c>
      <c r="B27" s="40">
        <f t="shared" si="0"/>
        <v>3.7156492650691577</v>
      </c>
      <c r="C27" s="40">
        <v>2.0113934631720829</v>
      </c>
      <c r="D27" s="40">
        <f t="shared" si="2"/>
        <v>1.7042558018970748</v>
      </c>
      <c r="E27" s="40">
        <v>1.7042558018970748</v>
      </c>
    </row>
    <row r="28" spans="1:81" ht="12" customHeight="1" x14ac:dyDescent="0.2">
      <c r="A28" s="21">
        <v>1993</v>
      </c>
      <c r="B28" s="40">
        <f t="shared" si="0"/>
        <v>3.7491706478603222</v>
      </c>
      <c r="C28" s="40">
        <v>1.9981806140815457</v>
      </c>
      <c r="D28" s="40">
        <f t="shared" si="2"/>
        <v>1.7509900337787763</v>
      </c>
      <c r="E28" s="40">
        <v>1.7509900337787763</v>
      </c>
    </row>
    <row r="29" spans="1:81" ht="12" customHeight="1" x14ac:dyDescent="0.2">
      <c r="A29" s="21">
        <v>1994</v>
      </c>
      <c r="B29" s="40">
        <f t="shared" si="0"/>
        <v>4.0846227480461517</v>
      </c>
      <c r="C29" s="40">
        <v>2.0447909219644238</v>
      </c>
      <c r="D29" s="40">
        <f t="shared" si="2"/>
        <v>2.0398318260817279</v>
      </c>
      <c r="E29" s="40">
        <v>2.0398318260817279</v>
      </c>
    </row>
    <row r="30" spans="1:81" s="16" customFormat="1" ht="12" customHeight="1" x14ac:dyDescent="0.2">
      <c r="A30" s="21">
        <v>1995</v>
      </c>
      <c r="B30" s="40">
        <f t="shared" si="0"/>
        <v>3.8037328276117934</v>
      </c>
      <c r="C30" s="40">
        <v>2.0474166455003702</v>
      </c>
      <c r="D30" s="40">
        <f t="shared" si="2"/>
        <v>1.7563161821114233</v>
      </c>
      <c r="E30" s="40">
        <v>1.7563161821114233</v>
      </c>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3.9498886369377697</v>
      </c>
      <c r="C31" s="64">
        <v>2.103559019507665</v>
      </c>
      <c r="D31" s="25">
        <f t="shared" si="2"/>
        <v>1.8463296174301045</v>
      </c>
      <c r="E31" s="64">
        <v>1.8463296174301045</v>
      </c>
    </row>
    <row r="32" spans="1:81" ht="12" customHeight="1" x14ac:dyDescent="0.2">
      <c r="A32" s="19">
        <v>1997</v>
      </c>
      <c r="B32" s="25">
        <f t="shared" si="0"/>
        <v>4.0146394674593893</v>
      </c>
      <c r="C32" s="64">
        <v>2.3412297835347875</v>
      </c>
      <c r="D32" s="25">
        <f t="shared" si="2"/>
        <v>1.673409683924602</v>
      </c>
      <c r="E32" s="64">
        <v>1.673409683924602</v>
      </c>
    </row>
    <row r="33" spans="1:81" ht="12" customHeight="1" x14ac:dyDescent="0.2">
      <c r="A33" s="19">
        <v>1998</v>
      </c>
      <c r="B33" s="25">
        <f t="shared" si="0"/>
        <v>3.8895004692219959</v>
      </c>
      <c r="C33" s="64">
        <v>2.4770060348619571</v>
      </c>
      <c r="D33" s="25">
        <f t="shared" si="2"/>
        <v>1.4124944343600387</v>
      </c>
      <c r="E33" s="64">
        <v>1.4124944343600387</v>
      </c>
    </row>
    <row r="34" spans="1:81" ht="12" customHeight="1" x14ac:dyDescent="0.2">
      <c r="A34" s="19">
        <v>1999</v>
      </c>
      <c r="B34" s="25">
        <f t="shared" si="0"/>
        <v>4.0938953197613301</v>
      </c>
      <c r="C34" s="64">
        <v>2.5051204677634185</v>
      </c>
      <c r="D34" s="25">
        <f t="shared" si="2"/>
        <v>1.5887748519979119</v>
      </c>
      <c r="E34" s="64">
        <v>1.5887748519979119</v>
      </c>
    </row>
    <row r="35" spans="1:81" s="16" customFormat="1" ht="12" customHeight="1" x14ac:dyDescent="0.2">
      <c r="A35" s="19">
        <v>2000</v>
      </c>
      <c r="B35" s="25">
        <f t="shared" si="0"/>
        <v>4.1023662020491427</v>
      </c>
      <c r="C35" s="64">
        <v>2.6040477984240646</v>
      </c>
      <c r="D35" s="25">
        <f t="shared" si="2"/>
        <v>1.4983184036250781</v>
      </c>
      <c r="E35" s="64">
        <v>1.4983184036250781</v>
      </c>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3.9523022913777779</v>
      </c>
      <c r="C36" s="40">
        <v>2.5942735318471404</v>
      </c>
      <c r="D36" s="40">
        <f t="shared" si="2"/>
        <v>1.3580287595306375</v>
      </c>
      <c r="E36" s="40">
        <v>1.3580287595306375</v>
      </c>
    </row>
    <row r="37" spans="1:81" ht="12" customHeight="1" x14ac:dyDescent="0.2">
      <c r="A37" s="21">
        <v>2002</v>
      </c>
      <c r="B37" s="40">
        <f t="shared" si="0"/>
        <v>4.1319911581600692</v>
      </c>
      <c r="C37" s="40">
        <v>2.6319975297743046</v>
      </c>
      <c r="D37" s="40">
        <f t="shared" si="2"/>
        <v>1.4999936283857642</v>
      </c>
      <c r="E37" s="40">
        <v>1.4999936283857642</v>
      </c>
    </row>
    <row r="38" spans="1:81" ht="12" customHeight="1" x14ac:dyDescent="0.2">
      <c r="A38" s="21">
        <v>2003</v>
      </c>
      <c r="B38" s="40">
        <f t="shared" si="0"/>
        <v>4.1825722902496896</v>
      </c>
      <c r="C38" s="40">
        <v>2.6560345150852855</v>
      </c>
      <c r="D38" s="40">
        <f t="shared" si="2"/>
        <v>1.5265377751644036</v>
      </c>
      <c r="E38" s="40">
        <v>1.5265377751644036</v>
      </c>
    </row>
    <row r="39" spans="1:81" ht="12" customHeight="1" x14ac:dyDescent="0.2">
      <c r="A39" s="21">
        <v>2004</v>
      </c>
      <c r="B39" s="40">
        <f t="shared" si="0"/>
        <v>4.1869300685170963</v>
      </c>
      <c r="C39" s="40">
        <v>2.6197138140281715</v>
      </c>
      <c r="D39" s="40">
        <f t="shared" si="2"/>
        <v>1.5672162544889252</v>
      </c>
      <c r="E39" s="40">
        <v>1.5672162544889252</v>
      </c>
    </row>
    <row r="40" spans="1:81" ht="12" customHeight="1" x14ac:dyDescent="0.2">
      <c r="A40" s="21">
        <v>2005</v>
      </c>
      <c r="B40" s="40">
        <f t="shared" si="0"/>
        <v>3.9656846821406306</v>
      </c>
      <c r="C40" s="40">
        <v>2.6493091293011659</v>
      </c>
      <c r="D40" s="40">
        <f t="shared" si="2"/>
        <v>1.3163755528394649</v>
      </c>
      <c r="E40" s="40">
        <v>1.3163755528394649</v>
      </c>
    </row>
    <row r="41" spans="1:81" ht="12" customHeight="1" x14ac:dyDescent="0.2">
      <c r="A41" s="19">
        <v>2006</v>
      </c>
      <c r="B41" s="25">
        <f t="shared" si="0"/>
        <v>4.0681805559444788</v>
      </c>
      <c r="C41" s="64">
        <v>2.5808625184265108</v>
      </c>
      <c r="D41" s="25">
        <f t="shared" si="2"/>
        <v>1.4873180375179682</v>
      </c>
      <c r="E41" s="64">
        <v>1.4873180375179682</v>
      </c>
    </row>
    <row r="42" spans="1:81" ht="12" customHeight="1" x14ac:dyDescent="0.2">
      <c r="A42" s="19">
        <v>2007</v>
      </c>
      <c r="B42" s="25">
        <f t="shared" si="0"/>
        <v>3.9259926990924425</v>
      </c>
      <c r="C42" s="64">
        <v>2.481341113851911</v>
      </c>
      <c r="D42" s="25">
        <f t="shared" si="2"/>
        <v>1.4446515852405315</v>
      </c>
      <c r="E42" s="64">
        <v>1.4446515852405315</v>
      </c>
    </row>
    <row r="43" spans="1:81" ht="12" customHeight="1" x14ac:dyDescent="0.2">
      <c r="A43" s="19">
        <v>2008</v>
      </c>
      <c r="B43" s="25">
        <f t="shared" si="0"/>
        <v>3.6514083210304165</v>
      </c>
      <c r="C43" s="64">
        <v>2.462283793990566</v>
      </c>
      <c r="D43" s="25">
        <f t="shared" si="2"/>
        <v>1.1891245270398505</v>
      </c>
      <c r="E43" s="64">
        <v>1.1891245270398505</v>
      </c>
    </row>
    <row r="44" spans="1:81" ht="12" customHeight="1" x14ac:dyDescent="0.2">
      <c r="A44" s="19">
        <v>2009</v>
      </c>
      <c r="B44" s="25">
        <f t="shared" si="0"/>
        <v>3.5833095589106296</v>
      </c>
      <c r="C44" s="64">
        <v>2.4362095622742941</v>
      </c>
      <c r="D44" s="25">
        <f t="shared" si="2"/>
        <v>1.1470999966363356</v>
      </c>
      <c r="E44" s="64">
        <v>1.1470999966363356</v>
      </c>
    </row>
    <row r="45" spans="1:81" ht="12" customHeight="1" x14ac:dyDescent="0.2">
      <c r="A45" s="19">
        <v>2010</v>
      </c>
      <c r="B45" s="25">
        <f t="shared" ref="B45:B50" si="3">SUM(C45,D45)</f>
        <v>3.8624727004124169</v>
      </c>
      <c r="C45" s="64">
        <v>2.601842819453736</v>
      </c>
      <c r="D45" s="25">
        <f t="shared" ref="D45:D50" si="4">SUM(E45:E45)</f>
        <v>1.2606298809586809</v>
      </c>
      <c r="E45" s="64">
        <v>1.2606298809586809</v>
      </c>
    </row>
    <row r="46" spans="1:81" ht="12" customHeight="1" x14ac:dyDescent="0.2">
      <c r="A46" s="38">
        <v>2011</v>
      </c>
      <c r="B46" s="40">
        <f t="shared" si="3"/>
        <v>4.0242000323175464</v>
      </c>
      <c r="C46" s="40">
        <v>2.7642003693909056</v>
      </c>
      <c r="D46" s="40">
        <f t="shared" si="4"/>
        <v>1.2599996629266408</v>
      </c>
      <c r="E46" s="40">
        <v>1.2599996629266408</v>
      </c>
    </row>
    <row r="47" spans="1:81" ht="12" customHeight="1" x14ac:dyDescent="0.2">
      <c r="A47" s="41">
        <v>2012</v>
      </c>
      <c r="B47" s="40">
        <f t="shared" si="3"/>
        <v>3.8345130847275262</v>
      </c>
      <c r="C47" s="40">
        <v>2.7421543375685871</v>
      </c>
      <c r="D47" s="40">
        <f t="shared" si="4"/>
        <v>1.0923587471589391</v>
      </c>
      <c r="E47" s="40">
        <v>1.0923587471589391</v>
      </c>
    </row>
    <row r="48" spans="1:81" ht="12" customHeight="1" x14ac:dyDescent="0.2">
      <c r="A48" s="41">
        <v>2013</v>
      </c>
      <c r="B48" s="40">
        <f t="shared" si="3"/>
        <v>3.7969672583049228</v>
      </c>
      <c r="C48" s="40">
        <v>2.7511723364336964</v>
      </c>
      <c r="D48" s="40">
        <f t="shared" si="4"/>
        <v>1.0457949218712266</v>
      </c>
      <c r="E48" s="40">
        <v>1.0457949218712266</v>
      </c>
    </row>
    <row r="49" spans="1:81" ht="12" customHeight="1" x14ac:dyDescent="0.2">
      <c r="A49" s="41">
        <v>2014</v>
      </c>
      <c r="B49" s="40">
        <f t="shared" si="3"/>
        <v>3.9771956762521006</v>
      </c>
      <c r="C49" s="40">
        <v>2.9166873954390025</v>
      </c>
      <c r="D49" s="40">
        <f t="shared" si="4"/>
        <v>1.0605082808130983</v>
      </c>
      <c r="E49" s="40">
        <v>1.0605082808130983</v>
      </c>
    </row>
    <row r="50" spans="1:81" ht="12" customHeight="1" x14ac:dyDescent="0.2">
      <c r="A50" s="44">
        <v>2015</v>
      </c>
      <c r="B50" s="52">
        <f t="shared" si="3"/>
        <v>4.0355939179065743</v>
      </c>
      <c r="C50" s="40">
        <v>2.9874260859421309</v>
      </c>
      <c r="D50" s="40">
        <f t="shared" si="4"/>
        <v>1.0481678319644434</v>
      </c>
      <c r="E50" s="40">
        <v>1.0481678319644434</v>
      </c>
    </row>
    <row r="51" spans="1:81" ht="12" customHeight="1" x14ac:dyDescent="0.2">
      <c r="A51" s="49">
        <v>2016</v>
      </c>
      <c r="B51" s="53">
        <f>SUM(C51,D51)</f>
        <v>3.9844422034074665</v>
      </c>
      <c r="C51" s="64">
        <v>2.9612089904392693</v>
      </c>
      <c r="D51" s="53">
        <f>SUM(E51:E51)</f>
        <v>1.0232332129681974</v>
      </c>
      <c r="E51" s="64">
        <v>1.0232332129681974</v>
      </c>
    </row>
    <row r="52" spans="1:81" ht="12" customHeight="1" x14ac:dyDescent="0.2">
      <c r="A52" s="59">
        <v>2017</v>
      </c>
      <c r="B52" s="64">
        <f>SUM(C52,D52)</f>
        <v>3.9567515967599007</v>
      </c>
      <c r="C52" s="64">
        <v>2.9648830590178044</v>
      </c>
      <c r="D52" s="64">
        <f>SUM(E52:E52)</f>
        <v>0.99186853774209627</v>
      </c>
      <c r="E52" s="64">
        <v>0.99186853774209627</v>
      </c>
    </row>
    <row r="53" spans="1:81" ht="12" customHeight="1" x14ac:dyDescent="0.2">
      <c r="A53" s="59">
        <v>2018</v>
      </c>
      <c r="B53" s="64">
        <f>SUM(C53,D53)</f>
        <v>3.7816354444025784</v>
      </c>
      <c r="C53" s="64">
        <v>2.7890253991602973</v>
      </c>
      <c r="D53" s="64">
        <f>SUM(E53:E53)</f>
        <v>0.99261004524228114</v>
      </c>
      <c r="E53" s="64">
        <v>0.99261004524228114</v>
      </c>
    </row>
    <row r="54" spans="1:81" ht="12" customHeight="1" thickBot="1" x14ac:dyDescent="0.25">
      <c r="A54" s="50">
        <v>2019</v>
      </c>
      <c r="B54" s="54">
        <f>SUM(C54,D54)</f>
        <v>3.7673675027938014</v>
      </c>
      <c r="C54" s="54">
        <v>2.8071408316557958</v>
      </c>
      <c r="D54" s="54">
        <f>SUM(E54:E54)</f>
        <v>0.96022667113800553</v>
      </c>
      <c r="E54" s="54">
        <v>0.96022667113800553</v>
      </c>
    </row>
    <row r="55" spans="1:81" ht="12" customHeight="1" thickTop="1" x14ac:dyDescent="0.2">
      <c r="A55" s="134" t="s">
        <v>73</v>
      </c>
      <c r="B55" s="135"/>
      <c r="C55" s="135"/>
      <c r="D55" s="135"/>
      <c r="E55" s="136"/>
    </row>
    <row r="56" spans="1:81" ht="12" customHeight="1" x14ac:dyDescent="0.2">
      <c r="A56" s="46"/>
      <c r="B56" s="47"/>
      <c r="C56" s="47"/>
      <c r="D56" s="47"/>
      <c r="E56" s="48"/>
    </row>
    <row r="57" spans="1:81" ht="12" customHeight="1" x14ac:dyDescent="0.2">
      <c r="A57" s="104" t="s">
        <v>77</v>
      </c>
      <c r="B57" s="105"/>
      <c r="C57" s="105"/>
      <c r="D57" s="105"/>
      <c r="E57" s="106"/>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row>
    <row r="58" spans="1:81" ht="12" customHeight="1" x14ac:dyDescent="0.2">
      <c r="A58" s="104"/>
      <c r="B58" s="105"/>
      <c r="C58" s="105"/>
      <c r="D58" s="105"/>
      <c r="E58" s="106"/>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107"/>
      <c r="B59" s="108"/>
      <c r="C59" s="108"/>
      <c r="D59" s="108"/>
      <c r="E59" s="109"/>
    </row>
  </sheetData>
  <mergeCells count="7">
    <mergeCell ref="A1:E1"/>
    <mergeCell ref="B4:E4"/>
    <mergeCell ref="A57:E59"/>
    <mergeCell ref="C2:C3"/>
    <mergeCell ref="B2:B3"/>
    <mergeCell ref="A2:A3"/>
    <mergeCell ref="A55:E55"/>
  </mergeCells>
  <phoneticPr fontId="4" type="noConversion"/>
  <printOptions horizontalCentered="1"/>
  <pageMargins left="0.5" right="0.5" top="0.5" bottom="0.5" header="0.5" footer="0.5"/>
  <pageSetup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CC60"/>
  <sheetViews>
    <sheetView workbookViewId="0">
      <pane ySplit="4" topLeftCell="A5" activePane="bottomLeft" state="frozen"/>
      <selection pane="bottomLeft" sqref="A1:D1"/>
    </sheetView>
  </sheetViews>
  <sheetFormatPr defaultColWidth="12.7109375" defaultRowHeight="12" customHeight="1" x14ac:dyDescent="0.2"/>
  <cols>
    <col min="1" max="1" width="12.7109375" style="13" customWidth="1"/>
    <col min="2" max="4" width="12.7109375" style="7" customWidth="1"/>
    <col min="5" max="10" width="12.7109375" style="15" customWidth="1"/>
    <col min="11" max="16384" width="12.7109375" style="8"/>
  </cols>
  <sheetData>
    <row r="1" spans="1:81" s="30" customFormat="1" ht="12" customHeight="1" thickBot="1" x14ac:dyDescent="0.25">
      <c r="A1" s="83" t="s">
        <v>40</v>
      </c>
      <c r="B1" s="83"/>
      <c r="C1" s="83"/>
      <c r="D1" s="83"/>
      <c r="E1" s="31"/>
      <c r="F1" s="31"/>
      <c r="G1" s="31"/>
      <c r="H1" s="31"/>
      <c r="I1" s="31"/>
      <c r="J1" s="31"/>
    </row>
    <row r="2" spans="1:81" ht="12" customHeight="1" thickTop="1" x14ac:dyDescent="0.2">
      <c r="A2" s="100" t="s">
        <v>3</v>
      </c>
      <c r="B2" s="98" t="s">
        <v>2</v>
      </c>
      <c r="C2" s="98" t="s">
        <v>0</v>
      </c>
      <c r="D2" s="102" t="s">
        <v>1</v>
      </c>
    </row>
    <row r="3" spans="1:81" ht="12" customHeight="1" x14ac:dyDescent="0.2">
      <c r="A3" s="101"/>
      <c r="B3" s="99"/>
      <c r="C3" s="99"/>
      <c r="D3" s="103"/>
    </row>
    <row r="4" spans="1:81" ht="12" customHeight="1" x14ac:dyDescent="0.2">
      <c r="A4" s="37"/>
      <c r="B4" s="84" t="s">
        <v>19</v>
      </c>
      <c r="C4" s="139"/>
      <c r="D4" s="140"/>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0" t="s">
        <v>6</v>
      </c>
      <c r="C5" s="64" t="s">
        <v>6</v>
      </c>
      <c r="D5" s="20" t="s">
        <v>6</v>
      </c>
      <c r="E5" s="15"/>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22" t="s">
        <v>6</v>
      </c>
      <c r="C6" s="42" t="s">
        <v>6</v>
      </c>
      <c r="D6" s="22" t="s">
        <v>6</v>
      </c>
    </row>
    <row r="7" spans="1:81" ht="12" customHeight="1" x14ac:dyDescent="0.2">
      <c r="A7" s="21">
        <v>1972</v>
      </c>
      <c r="B7" s="22" t="s">
        <v>6</v>
      </c>
      <c r="C7" s="42" t="s">
        <v>6</v>
      </c>
      <c r="D7" s="22" t="s">
        <v>6</v>
      </c>
    </row>
    <row r="8" spans="1:81" ht="12" customHeight="1" x14ac:dyDescent="0.2">
      <c r="A8" s="21">
        <v>1973</v>
      </c>
      <c r="B8" s="22" t="s">
        <v>6</v>
      </c>
      <c r="C8" s="42" t="s">
        <v>6</v>
      </c>
      <c r="D8" s="22" t="s">
        <v>6</v>
      </c>
    </row>
    <row r="9" spans="1:81" ht="12" customHeight="1" x14ac:dyDescent="0.2">
      <c r="A9" s="21">
        <v>1974</v>
      </c>
      <c r="B9" s="22" t="s">
        <v>6</v>
      </c>
      <c r="C9" s="42" t="s">
        <v>6</v>
      </c>
      <c r="D9" s="22" t="s">
        <v>6</v>
      </c>
    </row>
    <row r="10" spans="1:81" s="16" customFormat="1" ht="12" customHeight="1" x14ac:dyDescent="0.2">
      <c r="A10" s="21">
        <v>1975</v>
      </c>
      <c r="B10" s="22" t="s">
        <v>6</v>
      </c>
      <c r="C10" s="42" t="s">
        <v>6</v>
      </c>
      <c r="D10" s="22" t="s">
        <v>6</v>
      </c>
      <c r="E10" s="15"/>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0" t="s">
        <v>6</v>
      </c>
      <c r="C11" s="64" t="s">
        <v>6</v>
      </c>
      <c r="D11" s="20" t="s">
        <v>6</v>
      </c>
    </row>
    <row r="12" spans="1:81" ht="12" customHeight="1" x14ac:dyDescent="0.2">
      <c r="A12" s="19">
        <v>1977</v>
      </c>
      <c r="B12" s="20" t="s">
        <v>6</v>
      </c>
      <c r="C12" s="64" t="s">
        <v>6</v>
      </c>
      <c r="D12" s="20" t="s">
        <v>6</v>
      </c>
    </row>
    <row r="13" spans="1:81" ht="12" customHeight="1" x14ac:dyDescent="0.2">
      <c r="A13" s="19">
        <v>1978</v>
      </c>
      <c r="B13" s="20" t="s">
        <v>6</v>
      </c>
      <c r="C13" s="64" t="s">
        <v>6</v>
      </c>
      <c r="D13" s="20" t="s">
        <v>6</v>
      </c>
    </row>
    <row r="14" spans="1:81" ht="12" customHeight="1" x14ac:dyDescent="0.2">
      <c r="A14" s="19">
        <v>1979</v>
      </c>
      <c r="B14" s="20" t="s">
        <v>6</v>
      </c>
      <c r="C14" s="64" t="s">
        <v>6</v>
      </c>
      <c r="D14" s="20" t="s">
        <v>6</v>
      </c>
    </row>
    <row r="15" spans="1:81" s="16" customFormat="1" ht="12" customHeight="1" x14ac:dyDescent="0.2">
      <c r="A15" s="19">
        <v>1980</v>
      </c>
      <c r="B15" s="20" t="s">
        <v>6</v>
      </c>
      <c r="C15" s="64" t="s">
        <v>6</v>
      </c>
      <c r="D15" s="20" t="s">
        <v>6</v>
      </c>
      <c r="E15" s="15"/>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22" t="s">
        <v>6</v>
      </c>
      <c r="C16" s="42" t="s">
        <v>6</v>
      </c>
      <c r="D16" s="22" t="s">
        <v>6</v>
      </c>
    </row>
    <row r="17" spans="1:81" ht="12" customHeight="1" x14ac:dyDescent="0.2">
      <c r="A17" s="21">
        <v>1982</v>
      </c>
      <c r="B17" s="22" t="s">
        <v>6</v>
      </c>
      <c r="C17" s="42" t="s">
        <v>6</v>
      </c>
      <c r="D17" s="22" t="s">
        <v>6</v>
      </c>
    </row>
    <row r="18" spans="1:81" ht="12" customHeight="1" x14ac:dyDescent="0.2">
      <c r="A18" s="21">
        <v>1983</v>
      </c>
      <c r="B18" s="22" t="s">
        <v>6</v>
      </c>
      <c r="C18" s="42" t="s">
        <v>6</v>
      </c>
      <c r="D18" s="22" t="s">
        <v>6</v>
      </c>
    </row>
    <row r="19" spans="1:81" ht="12" customHeight="1" x14ac:dyDescent="0.2">
      <c r="A19" s="21">
        <v>1984</v>
      </c>
      <c r="B19" s="22" t="s">
        <v>6</v>
      </c>
      <c r="C19" s="42" t="s">
        <v>6</v>
      </c>
      <c r="D19" s="22" t="s">
        <v>6</v>
      </c>
    </row>
    <row r="20" spans="1:81" s="16" customFormat="1" ht="12" customHeight="1" x14ac:dyDescent="0.2">
      <c r="A20" s="21">
        <v>1985</v>
      </c>
      <c r="B20" s="22" t="s">
        <v>6</v>
      </c>
      <c r="C20" s="42" t="s">
        <v>6</v>
      </c>
      <c r="D20" s="22" t="s">
        <v>6</v>
      </c>
      <c r="E20" s="15"/>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0" t="s">
        <v>6</v>
      </c>
      <c r="C21" s="64" t="s">
        <v>6</v>
      </c>
      <c r="D21" s="20" t="s">
        <v>6</v>
      </c>
    </row>
    <row r="22" spans="1:81" ht="12" customHeight="1" x14ac:dyDescent="0.2">
      <c r="A22" s="19">
        <v>1987</v>
      </c>
      <c r="B22" s="20" t="s">
        <v>6</v>
      </c>
      <c r="C22" s="64" t="s">
        <v>6</v>
      </c>
      <c r="D22" s="20" t="s">
        <v>6</v>
      </c>
    </row>
    <row r="23" spans="1:81" ht="12" customHeight="1" x14ac:dyDescent="0.2">
      <c r="A23" s="19">
        <v>1988</v>
      </c>
      <c r="B23" s="20" t="s">
        <v>6</v>
      </c>
      <c r="C23" s="64" t="s">
        <v>6</v>
      </c>
      <c r="D23" s="20" t="s">
        <v>6</v>
      </c>
    </row>
    <row r="24" spans="1:81" ht="12" customHeight="1" x14ac:dyDescent="0.2">
      <c r="A24" s="19">
        <v>1989</v>
      </c>
      <c r="B24" s="20" t="s">
        <v>6</v>
      </c>
      <c r="C24" s="64" t="s">
        <v>6</v>
      </c>
      <c r="D24" s="20" t="s">
        <v>6</v>
      </c>
    </row>
    <row r="25" spans="1:81" s="16" customFormat="1" ht="12" customHeight="1" x14ac:dyDescent="0.2">
      <c r="A25" s="19">
        <v>1990</v>
      </c>
      <c r="B25" s="20" t="s">
        <v>6</v>
      </c>
      <c r="C25" s="64" t="s">
        <v>6</v>
      </c>
      <c r="D25" s="20" t="s">
        <v>6</v>
      </c>
      <c r="E25" s="15"/>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22" t="s">
        <v>6</v>
      </c>
      <c r="C26" s="42" t="s">
        <v>6</v>
      </c>
      <c r="D26" s="22" t="s">
        <v>6</v>
      </c>
    </row>
    <row r="27" spans="1:81" ht="12" customHeight="1" x14ac:dyDescent="0.2">
      <c r="A27" s="21">
        <v>1992</v>
      </c>
      <c r="B27" s="22" t="s">
        <v>6</v>
      </c>
      <c r="C27" s="42" t="s">
        <v>6</v>
      </c>
      <c r="D27" s="22" t="s">
        <v>6</v>
      </c>
    </row>
    <row r="28" spans="1:81" ht="12" customHeight="1" x14ac:dyDescent="0.2">
      <c r="A28" s="21">
        <v>1993</v>
      </c>
      <c r="B28" s="22" t="s">
        <v>6</v>
      </c>
      <c r="C28" s="42" t="s">
        <v>6</v>
      </c>
      <c r="D28" s="22" t="s">
        <v>6</v>
      </c>
    </row>
    <row r="29" spans="1:81" ht="12" customHeight="1" x14ac:dyDescent="0.2">
      <c r="A29" s="21">
        <v>1994</v>
      </c>
      <c r="B29" s="22" t="s">
        <v>6</v>
      </c>
      <c r="C29" s="42" t="s">
        <v>6</v>
      </c>
      <c r="D29" s="22" t="s">
        <v>6</v>
      </c>
    </row>
    <row r="30" spans="1:81" s="16" customFormat="1" ht="12" customHeight="1" x14ac:dyDescent="0.2">
      <c r="A30" s="21">
        <v>1995</v>
      </c>
      <c r="B30" s="22" t="s">
        <v>6</v>
      </c>
      <c r="C30" s="42" t="s">
        <v>6</v>
      </c>
      <c r="D30" s="22" t="s">
        <v>6</v>
      </c>
      <c r="E30" s="15"/>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0" t="s">
        <v>6</v>
      </c>
      <c r="C31" s="64" t="s">
        <v>6</v>
      </c>
      <c r="D31" s="20" t="s">
        <v>6</v>
      </c>
    </row>
    <row r="32" spans="1:81" ht="12" customHeight="1" x14ac:dyDescent="0.2">
      <c r="A32" s="19">
        <v>1997</v>
      </c>
      <c r="B32" s="25">
        <f t="shared" ref="B32:B46" si="0">SUM(C32,D32)</f>
        <v>0.68184323151785198</v>
      </c>
      <c r="C32" s="64">
        <v>0.68184323151785198</v>
      </c>
      <c r="D32" s="20" t="s">
        <v>6</v>
      </c>
    </row>
    <row r="33" spans="1:81" ht="12" customHeight="1" x14ac:dyDescent="0.2">
      <c r="A33" s="19">
        <v>1998</v>
      </c>
      <c r="B33" s="25">
        <f t="shared" si="0"/>
        <v>0.68503167158611444</v>
      </c>
      <c r="C33" s="64">
        <v>0.68503167158611444</v>
      </c>
      <c r="D33" s="20" t="s">
        <v>6</v>
      </c>
    </row>
    <row r="34" spans="1:81" ht="12" customHeight="1" x14ac:dyDescent="0.2">
      <c r="A34" s="19">
        <v>1999</v>
      </c>
      <c r="B34" s="25">
        <f t="shared" si="0"/>
        <v>0.68820365563293284</v>
      </c>
      <c r="C34" s="64">
        <v>0.68820365563293284</v>
      </c>
      <c r="D34" s="20" t="s">
        <v>6</v>
      </c>
    </row>
    <row r="35" spans="1:81" s="16" customFormat="1" ht="12" customHeight="1" x14ac:dyDescent="0.2">
      <c r="A35" s="19">
        <v>2000</v>
      </c>
      <c r="B35" s="25">
        <f t="shared" si="0"/>
        <v>0.7349308213963206</v>
      </c>
      <c r="C35" s="64">
        <v>0.7349308213963206</v>
      </c>
      <c r="D35" s="20" t="s">
        <v>6</v>
      </c>
      <c r="E35" s="15"/>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0.781100579228447</v>
      </c>
      <c r="C36" s="40">
        <v>0.781100579228447</v>
      </c>
      <c r="D36" s="22" t="s">
        <v>6</v>
      </c>
    </row>
    <row r="37" spans="1:81" ht="12" customHeight="1" x14ac:dyDescent="0.2">
      <c r="A37" s="21">
        <v>2002</v>
      </c>
      <c r="B37" s="40">
        <f t="shared" si="0"/>
        <v>0.69869755990451132</v>
      </c>
      <c r="C37" s="40">
        <v>0.69869755990451132</v>
      </c>
      <c r="D37" s="22" t="s">
        <v>6</v>
      </c>
    </row>
    <row r="38" spans="1:81" ht="12" customHeight="1" x14ac:dyDescent="0.2">
      <c r="A38" s="21">
        <v>2003</v>
      </c>
      <c r="B38" s="40">
        <f t="shared" si="0"/>
        <v>0.79904156749561051</v>
      </c>
      <c r="C38" s="40">
        <v>0.79904156749561051</v>
      </c>
      <c r="D38" s="22" t="s">
        <v>6</v>
      </c>
    </row>
    <row r="39" spans="1:81" ht="12" customHeight="1" x14ac:dyDescent="0.2">
      <c r="A39" s="21">
        <v>2004</v>
      </c>
      <c r="B39" s="40">
        <f t="shared" si="0"/>
        <v>0.77998415221819162</v>
      </c>
      <c r="C39" s="40">
        <v>0.77998415221819162</v>
      </c>
      <c r="D39" s="22" t="s">
        <v>6</v>
      </c>
    </row>
    <row r="40" spans="1:81" ht="12" customHeight="1" x14ac:dyDescent="0.2">
      <c r="A40" s="21">
        <v>2005</v>
      </c>
      <c r="B40" s="40">
        <f t="shared" si="0"/>
        <v>0.68092963746173885</v>
      </c>
      <c r="C40" s="40">
        <v>0.68092963746173885</v>
      </c>
      <c r="D40" s="22" t="s">
        <v>6</v>
      </c>
    </row>
    <row r="41" spans="1:81" ht="12" customHeight="1" x14ac:dyDescent="0.2">
      <c r="A41" s="19">
        <v>2006</v>
      </c>
      <c r="B41" s="25">
        <f t="shared" si="0"/>
        <v>0.51084660630294776</v>
      </c>
      <c r="C41" s="64">
        <v>0.51084660630294776</v>
      </c>
      <c r="D41" s="20" t="s">
        <v>6</v>
      </c>
    </row>
    <row r="42" spans="1:81" ht="12" customHeight="1" x14ac:dyDescent="0.2">
      <c r="A42" s="19">
        <v>2007</v>
      </c>
      <c r="B42" s="25">
        <f t="shared" si="0"/>
        <v>0.39518092299003749</v>
      </c>
      <c r="C42" s="64">
        <v>0.39518092299003749</v>
      </c>
      <c r="D42" s="20" t="s">
        <v>6</v>
      </c>
    </row>
    <row r="43" spans="1:81" ht="12" customHeight="1" x14ac:dyDescent="0.2">
      <c r="A43" s="19">
        <v>2008</v>
      </c>
      <c r="B43" s="25">
        <f t="shared" si="0"/>
        <v>0.32413672050125947</v>
      </c>
      <c r="C43" s="64">
        <v>0.32413672050125947</v>
      </c>
      <c r="D43" s="20" t="s">
        <v>6</v>
      </c>
    </row>
    <row r="44" spans="1:81" ht="12" customHeight="1" x14ac:dyDescent="0.2">
      <c r="A44" s="19">
        <v>2009</v>
      </c>
      <c r="B44" s="25">
        <f t="shared" si="0"/>
        <v>0.30945401969713665</v>
      </c>
      <c r="C44" s="64">
        <v>0.30945401969713665</v>
      </c>
      <c r="D44" s="20" t="s">
        <v>6</v>
      </c>
    </row>
    <row r="45" spans="1:81" ht="12" customHeight="1" x14ac:dyDescent="0.2">
      <c r="A45" s="19">
        <v>2010</v>
      </c>
      <c r="B45" s="25">
        <f t="shared" si="0"/>
        <v>0.30923240726120116</v>
      </c>
      <c r="C45" s="64">
        <v>0.30923240726120116</v>
      </c>
      <c r="D45" s="20" t="s">
        <v>6</v>
      </c>
    </row>
    <row r="46" spans="1:81" ht="12" customHeight="1" x14ac:dyDescent="0.2">
      <c r="A46" s="38">
        <v>2011</v>
      </c>
      <c r="B46" s="40">
        <f t="shared" si="0"/>
        <v>0.29792148155908532</v>
      </c>
      <c r="C46" s="40">
        <v>0.29792148155908532</v>
      </c>
      <c r="D46" s="39" t="s">
        <v>6</v>
      </c>
    </row>
    <row r="47" spans="1:81" ht="12" customHeight="1" x14ac:dyDescent="0.2">
      <c r="A47" s="41">
        <v>2012</v>
      </c>
      <c r="B47" s="40">
        <f t="shared" ref="B47:B52" si="1">SUM(C47,D47)</f>
        <v>0.2380025077785615</v>
      </c>
      <c r="C47" s="40">
        <v>0.2380025077785615</v>
      </c>
      <c r="D47" s="42" t="s">
        <v>6</v>
      </c>
    </row>
    <row r="48" spans="1:81" ht="12" customHeight="1" x14ac:dyDescent="0.2">
      <c r="A48" s="41">
        <v>2013</v>
      </c>
      <c r="B48" s="40">
        <f t="shared" si="1"/>
        <v>0.26523851277808796</v>
      </c>
      <c r="C48" s="40">
        <v>0.26523851277808796</v>
      </c>
      <c r="D48" s="42" t="s">
        <v>6</v>
      </c>
    </row>
    <row r="49" spans="1:81" ht="12" customHeight="1" x14ac:dyDescent="0.2">
      <c r="A49" s="41">
        <v>2014</v>
      </c>
      <c r="B49" s="40">
        <f t="shared" si="1"/>
        <v>0.55308091363147516</v>
      </c>
      <c r="C49" s="40">
        <v>0.55308091363147516</v>
      </c>
      <c r="D49" s="42" t="s">
        <v>6</v>
      </c>
    </row>
    <row r="50" spans="1:81" ht="12" customHeight="1" x14ac:dyDescent="0.2">
      <c r="A50" s="44">
        <v>2015</v>
      </c>
      <c r="B50" s="52">
        <f t="shared" si="1"/>
        <v>0.45226518130159948</v>
      </c>
      <c r="C50" s="40">
        <v>0.45226518130159948</v>
      </c>
      <c r="D50" s="45" t="s">
        <v>6</v>
      </c>
    </row>
    <row r="51" spans="1:81" ht="12" customHeight="1" x14ac:dyDescent="0.2">
      <c r="A51" s="49">
        <v>2016</v>
      </c>
      <c r="B51" s="53">
        <f t="shared" si="1"/>
        <v>0.44581229922360077</v>
      </c>
      <c r="C51" s="64">
        <v>0.44581229922360077</v>
      </c>
      <c r="D51" s="43" t="s">
        <v>6</v>
      </c>
    </row>
    <row r="52" spans="1:81" ht="12" customHeight="1" x14ac:dyDescent="0.2">
      <c r="A52" s="49">
        <v>2017</v>
      </c>
      <c r="B52" s="53">
        <f t="shared" si="1"/>
        <v>0.72945828628495391</v>
      </c>
      <c r="C52" s="64">
        <v>0.72945828628495391</v>
      </c>
      <c r="D52" s="43" t="s">
        <v>6</v>
      </c>
    </row>
    <row r="53" spans="1:81" ht="12" customHeight="1" x14ac:dyDescent="0.2">
      <c r="A53" s="59">
        <v>2018</v>
      </c>
      <c r="B53" s="64">
        <f>SUM(C53,D53)</f>
        <v>0.73601041238859843</v>
      </c>
      <c r="C53" s="64">
        <v>0.73601041238859843</v>
      </c>
      <c r="D53" s="60" t="s">
        <v>6</v>
      </c>
    </row>
    <row r="54" spans="1:81" ht="12" customHeight="1" x14ac:dyDescent="0.2">
      <c r="A54" s="59">
        <v>2019</v>
      </c>
      <c r="B54" s="64">
        <f>SUM(C54,D54)</f>
        <v>0.74528020765766889</v>
      </c>
      <c r="C54" s="64">
        <v>0.74528020765766889</v>
      </c>
      <c r="D54" s="60" t="s">
        <v>6</v>
      </c>
    </row>
    <row r="55" spans="1:81" ht="12" customHeight="1" thickBot="1" x14ac:dyDescent="0.25">
      <c r="A55" s="50">
        <v>2020</v>
      </c>
      <c r="B55" s="54">
        <f>SUM(C55,D55)</f>
        <v>0.55578282281537494</v>
      </c>
      <c r="C55" s="64">
        <v>0.55578282281537494</v>
      </c>
      <c r="D55" s="51" t="s">
        <v>6</v>
      </c>
    </row>
    <row r="56" spans="1:81" ht="12" customHeight="1" thickTop="1" x14ac:dyDescent="0.2">
      <c r="A56" s="90" t="s">
        <v>16</v>
      </c>
      <c r="B56" s="91"/>
      <c r="C56" s="91"/>
      <c r="D56" s="92"/>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row>
    <row r="57" spans="1:81" ht="12" customHeight="1" x14ac:dyDescent="0.2">
      <c r="A57" s="126"/>
      <c r="B57" s="127"/>
      <c r="C57" s="127"/>
      <c r="D57" s="128"/>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row>
    <row r="58" spans="1:81" ht="12" customHeight="1" x14ac:dyDescent="0.2">
      <c r="A58" s="87" t="s">
        <v>77</v>
      </c>
      <c r="B58" s="88"/>
      <c r="C58" s="88"/>
      <c r="D58" s="89"/>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87"/>
      <c r="B59" s="88"/>
      <c r="C59" s="88"/>
      <c r="D59" s="89"/>
    </row>
    <row r="60" spans="1:81" ht="12" customHeight="1" x14ac:dyDescent="0.2">
      <c r="A60" s="87"/>
      <c r="B60" s="88"/>
      <c r="C60" s="88"/>
      <c r="D60" s="89"/>
    </row>
  </sheetData>
  <mergeCells count="9">
    <mergeCell ref="A1:D1"/>
    <mergeCell ref="A58:D60"/>
    <mergeCell ref="A56:D56"/>
    <mergeCell ref="A57:D57"/>
    <mergeCell ref="B4:D4"/>
    <mergeCell ref="D2:D3"/>
    <mergeCell ref="C2:C3"/>
    <mergeCell ref="B2:B3"/>
    <mergeCell ref="A2:A3"/>
  </mergeCells>
  <phoneticPr fontId="4" type="noConversion"/>
  <printOptions horizontalCentered="1"/>
  <pageMargins left="0.5" right="0.5" top="0.5" bottom="0.5" header="0.5" footer="0.5"/>
  <pageSetup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A1:CC60"/>
  <sheetViews>
    <sheetView workbookViewId="0">
      <pane ySplit="4" topLeftCell="A5" activePane="bottomLeft" state="frozen"/>
      <selection pane="bottomLeft" sqref="A1:D1"/>
    </sheetView>
  </sheetViews>
  <sheetFormatPr defaultColWidth="12.7109375" defaultRowHeight="12" customHeight="1" x14ac:dyDescent="0.2"/>
  <cols>
    <col min="1" max="1" width="12.7109375" style="13" customWidth="1"/>
    <col min="2" max="4" width="12.7109375" style="7" customWidth="1"/>
    <col min="5" max="10" width="12.7109375" style="15" customWidth="1"/>
    <col min="11" max="16384" width="12.7109375" style="8"/>
  </cols>
  <sheetData>
    <row r="1" spans="1:81" s="30" customFormat="1" ht="12" customHeight="1" thickBot="1" x14ac:dyDescent="0.25">
      <c r="A1" s="83" t="s">
        <v>39</v>
      </c>
      <c r="B1" s="83"/>
      <c r="C1" s="83"/>
      <c r="D1" s="83"/>
      <c r="E1" s="31"/>
      <c r="F1" s="31"/>
      <c r="G1" s="31"/>
      <c r="H1" s="31"/>
      <c r="I1" s="31"/>
      <c r="J1" s="31"/>
    </row>
    <row r="2" spans="1:81" ht="12" customHeight="1" thickTop="1" x14ac:dyDescent="0.2">
      <c r="A2" s="100" t="s">
        <v>3</v>
      </c>
      <c r="B2" s="98" t="s">
        <v>2</v>
      </c>
      <c r="C2" s="98" t="s">
        <v>0</v>
      </c>
      <c r="D2" s="102" t="s">
        <v>1</v>
      </c>
    </row>
    <row r="3" spans="1:81" ht="12" customHeight="1" x14ac:dyDescent="0.2">
      <c r="A3" s="101"/>
      <c r="B3" s="99"/>
      <c r="C3" s="99"/>
      <c r="D3" s="103"/>
    </row>
    <row r="4" spans="1:81" ht="12" customHeight="1" x14ac:dyDescent="0.2">
      <c r="A4" s="37"/>
      <c r="B4" s="139" t="s">
        <v>19</v>
      </c>
      <c r="C4" s="85"/>
      <c r="D4" s="85"/>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0" t="s">
        <v>6</v>
      </c>
      <c r="C5" s="64" t="s">
        <v>6</v>
      </c>
      <c r="D5" s="20" t="s">
        <v>6</v>
      </c>
      <c r="E5" s="15"/>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22" t="s">
        <v>6</v>
      </c>
      <c r="C6" s="42" t="s">
        <v>6</v>
      </c>
      <c r="D6" s="22" t="s">
        <v>6</v>
      </c>
    </row>
    <row r="7" spans="1:81" ht="12" customHeight="1" x14ac:dyDescent="0.2">
      <c r="A7" s="21">
        <v>1972</v>
      </c>
      <c r="B7" s="22" t="s">
        <v>6</v>
      </c>
      <c r="C7" s="42" t="s">
        <v>6</v>
      </c>
      <c r="D7" s="22" t="s">
        <v>6</v>
      </c>
    </row>
    <row r="8" spans="1:81" ht="12" customHeight="1" x14ac:dyDescent="0.2">
      <c r="A8" s="21">
        <v>1973</v>
      </c>
      <c r="B8" s="22" t="s">
        <v>6</v>
      </c>
      <c r="C8" s="42" t="s">
        <v>6</v>
      </c>
      <c r="D8" s="22" t="s">
        <v>6</v>
      </c>
    </row>
    <row r="9" spans="1:81" ht="12" customHeight="1" x14ac:dyDescent="0.2">
      <c r="A9" s="21">
        <v>1974</v>
      </c>
      <c r="B9" s="40">
        <f>SUM(C9,D9)</f>
        <v>0.16541917850496138</v>
      </c>
      <c r="C9" s="40">
        <v>0.16541917850496138</v>
      </c>
      <c r="D9" s="22" t="s">
        <v>6</v>
      </c>
    </row>
    <row r="10" spans="1:81" s="16" customFormat="1" ht="12" customHeight="1" x14ac:dyDescent="0.2">
      <c r="A10" s="21">
        <v>1975</v>
      </c>
      <c r="B10" s="40">
        <f t="shared" ref="B10:B46" si="0">SUM(C10,D10)</f>
        <v>0.18309955411093048</v>
      </c>
      <c r="C10" s="40">
        <v>0.18309955411093048</v>
      </c>
      <c r="D10" s="22" t="s">
        <v>6</v>
      </c>
      <c r="E10" s="15"/>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0.12058953837686615</v>
      </c>
      <c r="C11" s="64">
        <v>0.12058953837686615</v>
      </c>
      <c r="D11" s="20" t="s">
        <v>6</v>
      </c>
    </row>
    <row r="12" spans="1:81" ht="12" customHeight="1" x14ac:dyDescent="0.2">
      <c r="A12" s="19">
        <v>1977</v>
      </c>
      <c r="B12" s="25">
        <f t="shared" si="0"/>
        <v>0.17182544871707561</v>
      </c>
      <c r="C12" s="64">
        <v>0.17182544871707561</v>
      </c>
      <c r="D12" s="20" t="s">
        <v>6</v>
      </c>
    </row>
    <row r="13" spans="1:81" ht="12" customHeight="1" x14ac:dyDescent="0.2">
      <c r="A13" s="19">
        <v>1978</v>
      </c>
      <c r="B13" s="25">
        <f t="shared" si="0"/>
        <v>0.35071530426578601</v>
      </c>
      <c r="C13" s="64">
        <v>0.35071530426578601</v>
      </c>
      <c r="D13" s="20" t="s">
        <v>6</v>
      </c>
    </row>
    <row r="14" spans="1:81" ht="12" customHeight="1" x14ac:dyDescent="0.2">
      <c r="A14" s="19">
        <v>1979</v>
      </c>
      <c r="B14" s="25">
        <f t="shared" si="0"/>
        <v>0.38301121059296606</v>
      </c>
      <c r="C14" s="64">
        <v>0.38301121059296606</v>
      </c>
      <c r="D14" s="20" t="s">
        <v>6</v>
      </c>
    </row>
    <row r="15" spans="1:81" s="16" customFormat="1" ht="12" customHeight="1" x14ac:dyDescent="0.2">
      <c r="A15" s="19">
        <v>1980</v>
      </c>
      <c r="B15" s="25">
        <f t="shared" si="0"/>
        <v>0.31082629124474148</v>
      </c>
      <c r="C15" s="64">
        <v>0.31082629124474148</v>
      </c>
      <c r="D15" s="20" t="s">
        <v>6</v>
      </c>
      <c r="E15" s="15"/>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0.34366900759242669</v>
      </c>
      <c r="C16" s="40">
        <v>0.34366900759242669</v>
      </c>
      <c r="D16" s="22" t="s">
        <v>6</v>
      </c>
    </row>
    <row r="17" spans="1:81" ht="12" customHeight="1" x14ac:dyDescent="0.2">
      <c r="A17" s="21">
        <v>1982</v>
      </c>
      <c r="B17" s="40">
        <f t="shared" si="0"/>
        <v>0.31576150360914423</v>
      </c>
      <c r="C17" s="40">
        <v>0.31576150360914423</v>
      </c>
      <c r="D17" s="22" t="s">
        <v>6</v>
      </c>
    </row>
    <row r="18" spans="1:81" ht="12" customHeight="1" x14ac:dyDescent="0.2">
      <c r="A18" s="21">
        <v>1983</v>
      </c>
      <c r="B18" s="40">
        <f t="shared" si="0"/>
        <v>0.45284079434246527</v>
      </c>
      <c r="C18" s="40">
        <v>0.45284079434246527</v>
      </c>
      <c r="D18" s="22" t="s">
        <v>6</v>
      </c>
    </row>
    <row r="19" spans="1:81" ht="12" customHeight="1" x14ac:dyDescent="0.2">
      <c r="A19" s="21">
        <v>1984</v>
      </c>
      <c r="B19" s="40">
        <f t="shared" si="0"/>
        <v>0.44552063482661158</v>
      </c>
      <c r="C19" s="40">
        <v>0.44552063482661158</v>
      </c>
      <c r="D19" s="22" t="s">
        <v>6</v>
      </c>
    </row>
    <row r="20" spans="1:81" s="16" customFormat="1" ht="12" customHeight="1" x14ac:dyDescent="0.2">
      <c r="A20" s="21">
        <v>1985</v>
      </c>
      <c r="B20" s="40">
        <f t="shared" si="0"/>
        <v>0.38268725864483827</v>
      </c>
      <c r="C20" s="40">
        <v>0.38268725864483827</v>
      </c>
      <c r="D20" s="22" t="s">
        <v>6</v>
      </c>
      <c r="E20" s="15"/>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0.28527348982551493</v>
      </c>
      <c r="C21" s="64">
        <v>0.28527348982551493</v>
      </c>
      <c r="D21" s="20" t="s">
        <v>6</v>
      </c>
    </row>
    <row r="22" spans="1:81" ht="12" customHeight="1" x14ac:dyDescent="0.2">
      <c r="A22" s="19">
        <v>1987</v>
      </c>
      <c r="B22" s="25">
        <f t="shared" si="0"/>
        <v>0.21370763842440815</v>
      </c>
      <c r="C22" s="64">
        <v>0.21370763842440815</v>
      </c>
      <c r="D22" s="20" t="s">
        <v>6</v>
      </c>
    </row>
    <row r="23" spans="1:81" ht="12" customHeight="1" x14ac:dyDescent="0.2">
      <c r="A23" s="19">
        <v>1988</v>
      </c>
      <c r="B23" s="25">
        <f t="shared" si="0"/>
        <v>0.41480809391848056</v>
      </c>
      <c r="C23" s="64">
        <v>0.41480809391848056</v>
      </c>
      <c r="D23" s="20" t="s">
        <v>6</v>
      </c>
    </row>
    <row r="24" spans="1:81" ht="12" customHeight="1" x14ac:dyDescent="0.2">
      <c r="A24" s="19">
        <v>1989</v>
      </c>
      <c r="B24" s="25">
        <f t="shared" si="0"/>
        <v>0.43835043810998536</v>
      </c>
      <c r="C24" s="64">
        <v>0.43835043810998536</v>
      </c>
      <c r="D24" s="20" t="s">
        <v>6</v>
      </c>
    </row>
    <row r="25" spans="1:81" s="16" customFormat="1" ht="12" customHeight="1" x14ac:dyDescent="0.2">
      <c r="A25" s="19">
        <v>1990</v>
      </c>
      <c r="B25" s="25">
        <f t="shared" si="0"/>
        <v>0.24350829057777496</v>
      </c>
      <c r="C25" s="64">
        <v>0.24350829057777496</v>
      </c>
      <c r="D25" s="20" t="s">
        <v>6</v>
      </c>
      <c r="E25" s="15"/>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0.24635167259135365</v>
      </c>
      <c r="C26" s="40">
        <v>0.24635167259135365</v>
      </c>
      <c r="D26" s="22" t="s">
        <v>6</v>
      </c>
    </row>
    <row r="27" spans="1:81" ht="12" customHeight="1" x14ac:dyDescent="0.2">
      <c r="A27" s="21">
        <v>1992</v>
      </c>
      <c r="B27" s="40">
        <f t="shared" si="0"/>
        <v>0.28337808636869677</v>
      </c>
      <c r="C27" s="40">
        <v>0.28337808636869677</v>
      </c>
      <c r="D27" s="22" t="s">
        <v>6</v>
      </c>
    </row>
    <row r="28" spans="1:81" ht="12" customHeight="1" x14ac:dyDescent="0.2">
      <c r="A28" s="21">
        <v>1993</v>
      </c>
      <c r="B28" s="40">
        <f t="shared" si="0"/>
        <v>0.38361429749438053</v>
      </c>
      <c r="C28" s="40">
        <v>0.38361429749438053</v>
      </c>
      <c r="D28" s="22" t="s">
        <v>6</v>
      </c>
    </row>
    <row r="29" spans="1:81" ht="12" customHeight="1" x14ac:dyDescent="0.2">
      <c r="A29" s="21">
        <v>1994</v>
      </c>
      <c r="B29" s="40">
        <f t="shared" si="0"/>
        <v>0.24312568282315247</v>
      </c>
      <c r="C29" s="40">
        <v>0.24312568282315247</v>
      </c>
      <c r="D29" s="22" t="s">
        <v>6</v>
      </c>
    </row>
    <row r="30" spans="1:81" s="16" customFormat="1" ht="12" customHeight="1" x14ac:dyDescent="0.2">
      <c r="A30" s="21">
        <v>1995</v>
      </c>
      <c r="B30" s="40">
        <f t="shared" si="0"/>
        <v>0.38204529250179137</v>
      </c>
      <c r="C30" s="40">
        <v>0.38204529250179137</v>
      </c>
      <c r="D30" s="22" t="s">
        <v>6</v>
      </c>
      <c r="E30" s="15"/>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0.33671025391835119</v>
      </c>
      <c r="C31" s="64">
        <v>0.33671025391835119</v>
      </c>
      <c r="D31" s="20" t="s">
        <v>6</v>
      </c>
    </row>
    <row r="32" spans="1:81" ht="12" customHeight="1" x14ac:dyDescent="0.2">
      <c r="A32" s="19">
        <v>1997</v>
      </c>
      <c r="B32" s="25">
        <f t="shared" si="0"/>
        <v>0.23038353932183275</v>
      </c>
      <c r="C32" s="64">
        <v>0.23038353932183275</v>
      </c>
      <c r="D32" s="20" t="s">
        <v>6</v>
      </c>
    </row>
    <row r="33" spans="1:81" ht="12" customHeight="1" x14ac:dyDescent="0.2">
      <c r="A33" s="19">
        <v>1998</v>
      </c>
      <c r="B33" s="25">
        <f t="shared" si="0"/>
        <v>0.28518903999517115</v>
      </c>
      <c r="C33" s="64">
        <v>0.28518903999517115</v>
      </c>
      <c r="D33" s="20" t="s">
        <v>6</v>
      </c>
    </row>
    <row r="34" spans="1:81" ht="12" customHeight="1" x14ac:dyDescent="0.2">
      <c r="A34" s="19">
        <v>1999</v>
      </c>
      <c r="B34" s="25">
        <f t="shared" si="0"/>
        <v>0.27126851721895007</v>
      </c>
      <c r="C34" s="64">
        <v>0.27126851721895007</v>
      </c>
      <c r="D34" s="20" t="s">
        <v>6</v>
      </c>
    </row>
    <row r="35" spans="1:81" s="16" customFormat="1" ht="12" customHeight="1" x14ac:dyDescent="0.2">
      <c r="A35" s="19">
        <v>2000</v>
      </c>
      <c r="B35" s="25">
        <f t="shared" si="0"/>
        <v>0.21457901268622628</v>
      </c>
      <c r="C35" s="64">
        <v>0.21457901268622628</v>
      </c>
      <c r="D35" s="20" t="s">
        <v>6</v>
      </c>
      <c r="E35" s="15"/>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0.27470433886143641</v>
      </c>
      <c r="C36" s="40">
        <v>0.27470433886143641</v>
      </c>
      <c r="D36" s="22" t="s">
        <v>6</v>
      </c>
    </row>
    <row r="37" spans="1:81" ht="12" customHeight="1" x14ac:dyDescent="0.2">
      <c r="A37" s="21">
        <v>2002</v>
      </c>
      <c r="B37" s="40">
        <f t="shared" si="0"/>
        <v>0.22404751488675212</v>
      </c>
      <c r="C37" s="40">
        <v>0.22404751488675212</v>
      </c>
      <c r="D37" s="22" t="s">
        <v>6</v>
      </c>
    </row>
    <row r="38" spans="1:81" ht="12" customHeight="1" x14ac:dyDescent="0.2">
      <c r="A38" s="21">
        <v>2003</v>
      </c>
      <c r="B38" s="40">
        <f t="shared" si="0"/>
        <v>0.3349853382725872</v>
      </c>
      <c r="C38" s="40">
        <v>0.3349853382725872</v>
      </c>
      <c r="D38" s="22" t="s">
        <v>6</v>
      </c>
    </row>
    <row r="39" spans="1:81" ht="12" customHeight="1" x14ac:dyDescent="0.2">
      <c r="A39" s="21">
        <v>2004</v>
      </c>
      <c r="B39" s="40">
        <f t="shared" si="0"/>
        <v>0.39059313165090886</v>
      </c>
      <c r="C39" s="40">
        <v>0.39059313165090886</v>
      </c>
      <c r="D39" s="22" t="s">
        <v>6</v>
      </c>
    </row>
    <row r="40" spans="1:81" ht="12" customHeight="1" x14ac:dyDescent="0.2">
      <c r="A40" s="21">
        <v>2005</v>
      </c>
      <c r="B40" s="40">
        <f t="shared" si="0"/>
        <v>0.44304866524713626</v>
      </c>
      <c r="C40" s="40">
        <v>0.44304866524713626</v>
      </c>
      <c r="D40" s="22" t="s">
        <v>6</v>
      </c>
    </row>
    <row r="41" spans="1:81" ht="12" customHeight="1" x14ac:dyDescent="0.2">
      <c r="A41" s="19">
        <v>2006</v>
      </c>
      <c r="B41" s="25">
        <f t="shared" si="0"/>
        <v>0.40713879671597414</v>
      </c>
      <c r="C41" s="64">
        <v>0.40713879671597414</v>
      </c>
      <c r="D41" s="20" t="s">
        <v>6</v>
      </c>
    </row>
    <row r="42" spans="1:81" ht="12" customHeight="1" x14ac:dyDescent="0.2">
      <c r="A42" s="19">
        <v>2007</v>
      </c>
      <c r="B42" s="25">
        <f t="shared" si="0"/>
        <v>0.45139365739683435</v>
      </c>
      <c r="C42" s="64">
        <v>0.45139365739683435</v>
      </c>
      <c r="D42" s="20" t="s">
        <v>6</v>
      </c>
    </row>
    <row r="43" spans="1:81" ht="12" customHeight="1" x14ac:dyDescent="0.2">
      <c r="A43" s="19">
        <v>2008</v>
      </c>
      <c r="B43" s="25">
        <f t="shared" si="0"/>
        <v>0.44916992735783257</v>
      </c>
      <c r="C43" s="64">
        <v>0.44916992735783257</v>
      </c>
      <c r="D43" s="20" t="s">
        <v>6</v>
      </c>
    </row>
    <row r="44" spans="1:81" ht="12" customHeight="1" x14ac:dyDescent="0.2">
      <c r="A44" s="19">
        <v>2009</v>
      </c>
      <c r="B44" s="25">
        <f t="shared" si="0"/>
        <v>0.45293134406068947</v>
      </c>
      <c r="C44" s="64">
        <v>0.45293134406068947</v>
      </c>
      <c r="D44" s="20" t="s">
        <v>6</v>
      </c>
    </row>
    <row r="45" spans="1:81" ht="12" customHeight="1" x14ac:dyDescent="0.2">
      <c r="A45" s="19">
        <v>2010</v>
      </c>
      <c r="B45" s="25">
        <f t="shared" si="0"/>
        <v>0.41191432394840727</v>
      </c>
      <c r="C45" s="64">
        <v>0.41191432394840727</v>
      </c>
      <c r="D45" s="20" t="s">
        <v>6</v>
      </c>
    </row>
    <row r="46" spans="1:81" ht="12" customHeight="1" x14ac:dyDescent="0.2">
      <c r="A46" s="38">
        <v>2011</v>
      </c>
      <c r="B46" s="40">
        <f t="shared" si="0"/>
        <v>0.46290811182102992</v>
      </c>
      <c r="C46" s="40">
        <v>0.46290811182102992</v>
      </c>
      <c r="D46" s="39" t="s">
        <v>6</v>
      </c>
    </row>
    <row r="47" spans="1:81" ht="12" customHeight="1" x14ac:dyDescent="0.2">
      <c r="A47" s="41">
        <v>2012</v>
      </c>
      <c r="B47" s="40">
        <f t="shared" ref="B47:B52" si="1">SUM(C47,D47)</f>
        <v>0.42276275697307886</v>
      </c>
      <c r="C47" s="40">
        <v>0.42276275697307886</v>
      </c>
      <c r="D47" s="42" t="s">
        <v>6</v>
      </c>
    </row>
    <row r="48" spans="1:81" ht="12" customHeight="1" x14ac:dyDescent="0.2">
      <c r="A48" s="41">
        <v>2013</v>
      </c>
      <c r="B48" s="40">
        <f t="shared" si="1"/>
        <v>0.30860530198865294</v>
      </c>
      <c r="C48" s="40">
        <v>0.30860530198865294</v>
      </c>
      <c r="D48" s="42" t="s">
        <v>6</v>
      </c>
    </row>
    <row r="49" spans="1:81" ht="12" customHeight="1" x14ac:dyDescent="0.2">
      <c r="A49" s="41">
        <v>2014</v>
      </c>
      <c r="B49" s="40">
        <f t="shared" si="1"/>
        <v>0.41169627327675673</v>
      </c>
      <c r="C49" s="40">
        <v>0.41169627327675673</v>
      </c>
      <c r="D49" s="42" t="s">
        <v>6</v>
      </c>
    </row>
    <row r="50" spans="1:81" ht="12" customHeight="1" x14ac:dyDescent="0.2">
      <c r="A50" s="44">
        <v>2015</v>
      </c>
      <c r="B50" s="52">
        <f t="shared" si="1"/>
        <v>0.39445488980662441</v>
      </c>
      <c r="C50" s="40">
        <v>0.39445488980662441</v>
      </c>
      <c r="D50" s="45" t="s">
        <v>6</v>
      </c>
    </row>
    <row r="51" spans="1:81" ht="12" customHeight="1" x14ac:dyDescent="0.2">
      <c r="A51" s="49">
        <v>2016</v>
      </c>
      <c r="B51" s="53">
        <f t="shared" si="1"/>
        <v>0.54961354719339717</v>
      </c>
      <c r="C51" s="64">
        <v>0.54961354719339717</v>
      </c>
      <c r="D51" s="43" t="s">
        <v>6</v>
      </c>
    </row>
    <row r="52" spans="1:81" ht="12" customHeight="1" x14ac:dyDescent="0.2">
      <c r="A52" s="49">
        <v>2017</v>
      </c>
      <c r="B52" s="53">
        <f t="shared" si="1"/>
        <v>0.48300501069736218</v>
      </c>
      <c r="C52" s="64">
        <v>0.48300501069736218</v>
      </c>
      <c r="D52" s="43" t="s">
        <v>6</v>
      </c>
    </row>
    <row r="53" spans="1:81" ht="12" customHeight="1" x14ac:dyDescent="0.2">
      <c r="A53" s="59">
        <v>2018</v>
      </c>
      <c r="B53" s="64">
        <f>SUM(C53,D53)</f>
        <v>0.53576008130028774</v>
      </c>
      <c r="C53" s="64">
        <v>0.53576008130028774</v>
      </c>
      <c r="D53" s="60" t="s">
        <v>6</v>
      </c>
    </row>
    <row r="54" spans="1:81" ht="12" customHeight="1" x14ac:dyDescent="0.2">
      <c r="A54" s="59">
        <v>2019</v>
      </c>
      <c r="B54" s="64">
        <f>SUM(C54,D54)</f>
        <v>0.5563139435298462</v>
      </c>
      <c r="C54" s="64">
        <v>0.5563139435298462</v>
      </c>
      <c r="D54" s="60" t="s">
        <v>6</v>
      </c>
    </row>
    <row r="55" spans="1:81" ht="12" customHeight="1" thickBot="1" x14ac:dyDescent="0.25">
      <c r="A55" s="50">
        <v>2020</v>
      </c>
      <c r="B55" s="54">
        <f>SUM(C55,D55)</f>
        <v>0.58571257715437297</v>
      </c>
      <c r="C55" s="64">
        <v>0.58571257715437297</v>
      </c>
      <c r="D55" s="51" t="s">
        <v>6</v>
      </c>
    </row>
    <row r="56" spans="1:81" ht="12" customHeight="1" thickTop="1" x14ac:dyDescent="0.2">
      <c r="A56" s="90" t="s">
        <v>16</v>
      </c>
      <c r="B56" s="91"/>
      <c r="C56" s="91"/>
      <c r="D56" s="92"/>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row>
    <row r="57" spans="1:81" ht="12" customHeight="1" x14ac:dyDescent="0.2">
      <c r="A57" s="126"/>
      <c r="B57" s="127"/>
      <c r="C57" s="127"/>
      <c r="D57" s="128"/>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row>
    <row r="58" spans="1:81" ht="12" customHeight="1" x14ac:dyDescent="0.2">
      <c r="A58" s="87" t="s">
        <v>77</v>
      </c>
      <c r="B58" s="88"/>
      <c r="C58" s="88"/>
      <c r="D58" s="89"/>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87"/>
      <c r="B59" s="88"/>
      <c r="C59" s="88"/>
      <c r="D59" s="89"/>
    </row>
    <row r="60" spans="1:81" ht="12" customHeight="1" x14ac:dyDescent="0.2">
      <c r="A60" s="87"/>
      <c r="B60" s="88"/>
      <c r="C60" s="88"/>
      <c r="D60" s="89"/>
    </row>
  </sheetData>
  <mergeCells count="9">
    <mergeCell ref="A1:D1"/>
    <mergeCell ref="B4:D4"/>
    <mergeCell ref="A58:D60"/>
    <mergeCell ref="A56:D56"/>
    <mergeCell ref="A57:D57"/>
    <mergeCell ref="D2:D3"/>
    <mergeCell ref="C2:C3"/>
    <mergeCell ref="B2:B3"/>
    <mergeCell ref="A2:A3"/>
  </mergeCells>
  <phoneticPr fontId="4" type="noConversion"/>
  <printOptions horizontalCentered="1"/>
  <pageMargins left="0.5" right="0.5" top="0.5" bottom="0.5" header="0.5" footer="0.5"/>
  <pageSetup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CC60"/>
  <sheetViews>
    <sheetView workbookViewId="0">
      <pane ySplit="4" topLeftCell="A5" activePane="bottomLeft" state="frozen"/>
      <selection pane="bottomLeft" sqref="A1:E1"/>
    </sheetView>
  </sheetViews>
  <sheetFormatPr defaultColWidth="12.7109375" defaultRowHeight="12" customHeight="1" x14ac:dyDescent="0.2"/>
  <cols>
    <col min="1" max="1" width="12.7109375" style="13" customWidth="1"/>
    <col min="2" max="5" width="12.7109375" style="7" customWidth="1"/>
    <col min="6" max="10" width="12.7109375" style="15" customWidth="1"/>
    <col min="11" max="16384" width="12.7109375" style="8"/>
  </cols>
  <sheetData>
    <row r="1" spans="1:81" s="30" customFormat="1" ht="12" customHeight="1" thickBot="1" x14ac:dyDescent="0.25">
      <c r="A1" s="83" t="s">
        <v>38</v>
      </c>
      <c r="B1" s="83"/>
      <c r="C1" s="83"/>
      <c r="D1" s="83"/>
      <c r="E1" s="83"/>
      <c r="F1" s="31"/>
      <c r="G1" s="31"/>
      <c r="H1" s="31"/>
      <c r="I1" s="31"/>
      <c r="J1" s="31"/>
    </row>
    <row r="2" spans="1:81" ht="12" customHeight="1" thickTop="1" x14ac:dyDescent="0.2">
      <c r="A2" s="100" t="s">
        <v>3</v>
      </c>
      <c r="B2" s="98" t="s">
        <v>12</v>
      </c>
      <c r="C2" s="96" t="s">
        <v>0</v>
      </c>
      <c r="D2" s="23" t="s">
        <v>1</v>
      </c>
      <c r="E2" s="24"/>
    </row>
    <row r="3" spans="1:81" ht="12" customHeight="1" x14ac:dyDescent="0.2">
      <c r="A3" s="101"/>
      <c r="B3" s="99"/>
      <c r="C3" s="97"/>
      <c r="D3" s="9" t="s">
        <v>2</v>
      </c>
      <c r="E3" s="12" t="s">
        <v>8</v>
      </c>
    </row>
    <row r="4" spans="1:81" ht="12" customHeight="1" x14ac:dyDescent="0.2">
      <c r="A4" s="37"/>
      <c r="B4" s="84" t="s">
        <v>23</v>
      </c>
      <c r="C4" s="85"/>
      <c r="D4" s="85"/>
      <c r="E4" s="86"/>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53">
        <f t="shared" ref="B5:B44" si="0">SUM(C5,D5)</f>
        <v>11.323941146635978</v>
      </c>
      <c r="C5" s="64">
        <v>10.143768409964304</v>
      </c>
      <c r="D5" s="25">
        <f t="shared" ref="D5:D24" si="1">SUM(E5:E5)</f>
        <v>1.1801727366716737</v>
      </c>
      <c r="E5" s="64">
        <v>1.1801727366716737</v>
      </c>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si="0"/>
        <v>12.217195380933347</v>
      </c>
      <c r="C6" s="40">
        <v>10.725653830040306</v>
      </c>
      <c r="D6" s="40">
        <f t="shared" si="1"/>
        <v>1.4915415508930416</v>
      </c>
      <c r="E6" s="40">
        <v>1.4915415508930416</v>
      </c>
    </row>
    <row r="7" spans="1:81" ht="12" customHeight="1" x14ac:dyDescent="0.2">
      <c r="A7" s="21">
        <v>1972</v>
      </c>
      <c r="B7" s="40">
        <f t="shared" si="0"/>
        <v>11.573486869687848</v>
      </c>
      <c r="C7" s="40">
        <v>10.697678850478335</v>
      </c>
      <c r="D7" s="40">
        <f t="shared" si="1"/>
        <v>0.87580801920951346</v>
      </c>
      <c r="E7" s="40">
        <v>0.87580801920951346</v>
      </c>
    </row>
    <row r="8" spans="1:81" ht="12" customHeight="1" x14ac:dyDescent="0.2">
      <c r="A8" s="21">
        <v>1973</v>
      </c>
      <c r="B8" s="40">
        <f t="shared" si="0"/>
        <v>11.395289487468681</v>
      </c>
      <c r="C8" s="40">
        <v>10.24071653398393</v>
      </c>
      <c r="D8" s="40">
        <f t="shared" si="1"/>
        <v>1.1545729534847509</v>
      </c>
      <c r="E8" s="40">
        <v>1.1545729534847509</v>
      </c>
    </row>
    <row r="9" spans="1:81" ht="12" customHeight="1" x14ac:dyDescent="0.2">
      <c r="A9" s="21">
        <v>1974</v>
      </c>
      <c r="B9" s="40">
        <f t="shared" si="0"/>
        <v>12.72902087405426</v>
      </c>
      <c r="C9" s="40">
        <v>11.185668727262524</v>
      </c>
      <c r="D9" s="40">
        <f t="shared" si="1"/>
        <v>1.5433521467917364</v>
      </c>
      <c r="E9" s="40">
        <v>1.5433521467917364</v>
      </c>
    </row>
    <row r="10" spans="1:81" s="16" customFormat="1" ht="12" customHeight="1" x14ac:dyDescent="0.2">
      <c r="A10" s="21">
        <v>1975</v>
      </c>
      <c r="B10" s="40">
        <f t="shared" si="0"/>
        <v>12.468142545595978</v>
      </c>
      <c r="C10" s="40">
        <v>10.503627768285851</v>
      </c>
      <c r="D10" s="40">
        <f t="shared" si="1"/>
        <v>1.9645147773101264</v>
      </c>
      <c r="E10" s="40">
        <v>1.9645147773101264</v>
      </c>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11.765056390029123</v>
      </c>
      <c r="C11" s="64">
        <v>11.006031141789162</v>
      </c>
      <c r="D11" s="25">
        <f t="shared" si="1"/>
        <v>0.75902524823996131</v>
      </c>
      <c r="E11" s="64">
        <v>0.75902524823996131</v>
      </c>
    </row>
    <row r="12" spans="1:81" ht="12" customHeight="1" x14ac:dyDescent="0.2">
      <c r="A12" s="19">
        <v>1977</v>
      </c>
      <c r="B12" s="25">
        <f t="shared" si="0"/>
        <v>12.403955793478904</v>
      </c>
      <c r="C12" s="64">
        <v>11.067522100990288</v>
      </c>
      <c r="D12" s="25">
        <f t="shared" si="1"/>
        <v>1.3364336924886151</v>
      </c>
      <c r="E12" s="64">
        <v>1.3364336924886151</v>
      </c>
    </row>
    <row r="13" spans="1:81" ht="12" customHeight="1" x14ac:dyDescent="0.2">
      <c r="A13" s="19">
        <v>1978</v>
      </c>
      <c r="B13" s="25">
        <f t="shared" si="0"/>
        <v>12.222690043623784</v>
      </c>
      <c r="C13" s="64">
        <v>10.917177707392682</v>
      </c>
      <c r="D13" s="25">
        <f t="shared" si="1"/>
        <v>1.3055123362311025</v>
      </c>
      <c r="E13" s="64">
        <v>1.3055123362311025</v>
      </c>
    </row>
    <row r="14" spans="1:81" ht="12" customHeight="1" x14ac:dyDescent="0.2">
      <c r="A14" s="19">
        <v>1979</v>
      </c>
      <c r="B14" s="25">
        <f t="shared" si="0"/>
        <v>13.371100424162982</v>
      </c>
      <c r="C14" s="64">
        <v>11.443869276399102</v>
      </c>
      <c r="D14" s="25">
        <f t="shared" si="1"/>
        <v>1.9272311477638797</v>
      </c>
      <c r="E14" s="64">
        <v>1.9272311477638797</v>
      </c>
    </row>
    <row r="15" spans="1:81" s="16" customFormat="1" ht="12" customHeight="1" x14ac:dyDescent="0.2">
      <c r="A15" s="19">
        <v>1980</v>
      </c>
      <c r="B15" s="25">
        <f t="shared" si="0"/>
        <v>12.153430346908124</v>
      </c>
      <c r="C15" s="64">
        <v>11.382582577307815</v>
      </c>
      <c r="D15" s="25">
        <f t="shared" si="1"/>
        <v>0.77084776960030932</v>
      </c>
      <c r="E15" s="64">
        <v>0.77084776960030932</v>
      </c>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11.555421109033508</v>
      </c>
      <c r="C16" s="40">
        <v>10.734069384169834</v>
      </c>
      <c r="D16" s="40">
        <f t="shared" si="1"/>
        <v>0.82135172486367558</v>
      </c>
      <c r="E16" s="40">
        <v>0.82135172486367558</v>
      </c>
    </row>
    <row r="17" spans="1:81" ht="12" customHeight="1" x14ac:dyDescent="0.2">
      <c r="A17" s="21">
        <v>1982</v>
      </c>
      <c r="B17" s="40">
        <f t="shared" si="0"/>
        <v>14.248444141213152</v>
      </c>
      <c r="C17" s="40">
        <v>12.244086688373212</v>
      </c>
      <c r="D17" s="40">
        <f t="shared" si="1"/>
        <v>2.0043574528399399</v>
      </c>
      <c r="E17" s="40">
        <v>2.0043574528399399</v>
      </c>
    </row>
    <row r="18" spans="1:81" ht="12" customHeight="1" x14ac:dyDescent="0.2">
      <c r="A18" s="21">
        <v>1983</v>
      </c>
      <c r="B18" s="40">
        <f t="shared" si="0"/>
        <v>13.822349865518314</v>
      </c>
      <c r="C18" s="40">
        <v>12.165419727110157</v>
      </c>
      <c r="D18" s="40">
        <f t="shared" si="1"/>
        <v>1.6569301384081567</v>
      </c>
      <c r="E18" s="40">
        <v>1.6569301384081567</v>
      </c>
    </row>
    <row r="19" spans="1:81" ht="12" customHeight="1" x14ac:dyDescent="0.2">
      <c r="A19" s="21">
        <v>1984</v>
      </c>
      <c r="B19" s="40">
        <f t="shared" si="0"/>
        <v>14.559912102916039</v>
      </c>
      <c r="C19" s="40">
        <v>13.076552371926143</v>
      </c>
      <c r="D19" s="40">
        <f t="shared" si="1"/>
        <v>1.4833597309898963</v>
      </c>
      <c r="E19" s="40">
        <v>1.4833597309898963</v>
      </c>
    </row>
    <row r="20" spans="1:81" s="16" customFormat="1" ht="12" customHeight="1" x14ac:dyDescent="0.2">
      <c r="A20" s="21">
        <v>1985</v>
      </c>
      <c r="B20" s="40">
        <f t="shared" si="0"/>
        <v>15.196879569330637</v>
      </c>
      <c r="C20" s="40">
        <v>13.623879295161574</v>
      </c>
      <c r="D20" s="40">
        <f t="shared" si="1"/>
        <v>1.5730002741690636</v>
      </c>
      <c r="E20" s="40">
        <v>1.5730002741690636</v>
      </c>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15.626682003066682</v>
      </c>
      <c r="C21" s="64">
        <v>13.736020211842046</v>
      </c>
      <c r="D21" s="25">
        <f t="shared" si="1"/>
        <v>1.8906617912246364</v>
      </c>
      <c r="E21" s="64">
        <v>1.8906617912246364</v>
      </c>
    </row>
    <row r="22" spans="1:81" ht="12" customHeight="1" x14ac:dyDescent="0.2">
      <c r="A22" s="19">
        <v>1987</v>
      </c>
      <c r="B22" s="25">
        <f t="shared" si="0"/>
        <v>14.930303872176736</v>
      </c>
      <c r="C22" s="64">
        <v>13.4111093721685</v>
      </c>
      <c r="D22" s="25">
        <f t="shared" si="1"/>
        <v>1.5191945000082367</v>
      </c>
      <c r="E22" s="64">
        <v>1.5191945000082367</v>
      </c>
    </row>
    <row r="23" spans="1:81" ht="12" customHeight="1" x14ac:dyDescent="0.2">
      <c r="A23" s="19">
        <v>1988</v>
      </c>
      <c r="B23" s="25">
        <f t="shared" si="0"/>
        <v>16.216549915639884</v>
      </c>
      <c r="C23" s="64">
        <v>14.548695826072052</v>
      </c>
      <c r="D23" s="25">
        <f t="shared" si="1"/>
        <v>1.6678540895678331</v>
      </c>
      <c r="E23" s="64">
        <v>1.6678540895678331</v>
      </c>
    </row>
    <row r="24" spans="1:81" ht="12" customHeight="1" x14ac:dyDescent="0.2">
      <c r="A24" s="19">
        <v>1989</v>
      </c>
      <c r="B24" s="25">
        <f t="shared" si="0"/>
        <v>16.37641980258104</v>
      </c>
      <c r="C24" s="64">
        <v>14.762959788471024</v>
      </c>
      <c r="D24" s="25">
        <f t="shared" si="1"/>
        <v>1.6134600141100179</v>
      </c>
      <c r="E24" s="64">
        <v>1.6134600141100179</v>
      </c>
    </row>
    <row r="25" spans="1:81" s="16" customFormat="1" ht="12" customHeight="1" x14ac:dyDescent="0.2">
      <c r="A25" s="19">
        <v>1990</v>
      </c>
      <c r="B25" s="25">
        <f t="shared" si="0"/>
        <v>17.194141036105741</v>
      </c>
      <c r="C25" s="64">
        <v>15.060257612913185</v>
      </c>
      <c r="D25" s="25">
        <f t="shared" ref="D25:D44" si="2">SUM(E25:E25)</f>
        <v>2.1338834231925543</v>
      </c>
      <c r="E25" s="64">
        <v>2.1338834231925543</v>
      </c>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17.258600242323457</v>
      </c>
      <c r="C26" s="40">
        <v>15.686790773659627</v>
      </c>
      <c r="D26" s="40">
        <f t="shared" si="2"/>
        <v>1.5718094686638289</v>
      </c>
      <c r="E26" s="40">
        <v>1.5718094686638289</v>
      </c>
    </row>
    <row r="27" spans="1:81" ht="12" customHeight="1" x14ac:dyDescent="0.2">
      <c r="A27" s="21">
        <v>1992</v>
      </c>
      <c r="B27" s="40">
        <f t="shared" si="0"/>
        <v>17.536575423394865</v>
      </c>
      <c r="C27" s="40">
        <v>16.10070764867066</v>
      </c>
      <c r="D27" s="40">
        <f t="shared" si="2"/>
        <v>1.4358677747242052</v>
      </c>
      <c r="E27" s="40">
        <v>1.4358677747242052</v>
      </c>
    </row>
    <row r="28" spans="1:81" ht="12" customHeight="1" x14ac:dyDescent="0.2">
      <c r="A28" s="21">
        <v>1993</v>
      </c>
      <c r="B28" s="40">
        <f t="shared" si="0"/>
        <v>19.166145427076902</v>
      </c>
      <c r="C28" s="40">
        <v>17.173518245197592</v>
      </c>
      <c r="D28" s="40">
        <f t="shared" si="2"/>
        <v>1.9926271818793113</v>
      </c>
      <c r="E28" s="40">
        <v>1.9926271818793113</v>
      </c>
    </row>
    <row r="29" spans="1:81" ht="12" customHeight="1" x14ac:dyDescent="0.2">
      <c r="A29" s="21">
        <v>1994</v>
      </c>
      <c r="B29" s="40">
        <f t="shared" si="0"/>
        <v>17.862989505815079</v>
      </c>
      <c r="C29" s="40">
        <v>16.917775880190639</v>
      </c>
      <c r="D29" s="40">
        <f t="shared" si="2"/>
        <v>0.94521362562444</v>
      </c>
      <c r="E29" s="40">
        <v>0.94521362562444</v>
      </c>
    </row>
    <row r="30" spans="1:81" s="16" customFormat="1" ht="12" customHeight="1" x14ac:dyDescent="0.2">
      <c r="A30" s="21">
        <v>1995</v>
      </c>
      <c r="B30" s="40">
        <f t="shared" si="0"/>
        <v>19.102665686129793</v>
      </c>
      <c r="C30" s="40">
        <v>17.781475840543294</v>
      </c>
      <c r="D30" s="40">
        <f t="shared" si="2"/>
        <v>1.3211898455864977</v>
      </c>
      <c r="E30" s="40">
        <v>1.3211898455864977</v>
      </c>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19.164960970978285</v>
      </c>
      <c r="C31" s="64">
        <v>18.322877123751891</v>
      </c>
      <c r="D31" s="25">
        <f t="shared" si="2"/>
        <v>0.8420838472263944</v>
      </c>
      <c r="E31" s="64">
        <v>0.8420838472263944</v>
      </c>
    </row>
    <row r="32" spans="1:81" ht="12" customHeight="1" x14ac:dyDescent="0.2">
      <c r="A32" s="19">
        <v>1997</v>
      </c>
      <c r="B32" s="25">
        <f t="shared" si="0"/>
        <v>19.73278540675016</v>
      </c>
      <c r="C32" s="64">
        <v>18.83941270448716</v>
      </c>
      <c r="D32" s="25">
        <f t="shared" si="2"/>
        <v>0.89337270226300014</v>
      </c>
      <c r="E32" s="64">
        <v>0.89337270226300014</v>
      </c>
    </row>
    <row r="33" spans="1:81" ht="12" customHeight="1" x14ac:dyDescent="0.2">
      <c r="A33" s="19">
        <v>1998</v>
      </c>
      <c r="B33" s="25">
        <f t="shared" si="0"/>
        <v>19.494340124701296</v>
      </c>
      <c r="C33" s="64">
        <v>18.400136140383168</v>
      </c>
      <c r="D33" s="25">
        <f t="shared" si="2"/>
        <v>1.094203984318129</v>
      </c>
      <c r="E33" s="64">
        <v>1.094203984318129</v>
      </c>
    </row>
    <row r="34" spans="1:81" ht="12" customHeight="1" x14ac:dyDescent="0.2">
      <c r="A34" s="19">
        <v>1999</v>
      </c>
      <c r="B34" s="25">
        <f t="shared" si="0"/>
        <v>20.732694383644173</v>
      </c>
      <c r="C34" s="64">
        <v>18.478304830125492</v>
      </c>
      <c r="D34" s="25">
        <f t="shared" si="2"/>
        <v>2.2543895535186804</v>
      </c>
      <c r="E34" s="64">
        <v>2.2543895535186804</v>
      </c>
    </row>
    <row r="35" spans="1:81" s="16" customFormat="1" ht="12" customHeight="1" x14ac:dyDescent="0.2">
      <c r="A35" s="19">
        <v>2000</v>
      </c>
      <c r="B35" s="25">
        <f t="shared" si="0"/>
        <v>20.431179696032725</v>
      </c>
      <c r="C35" s="64">
        <v>18.873766607341754</v>
      </c>
      <c r="D35" s="25">
        <f t="shared" si="2"/>
        <v>1.5574130886909721</v>
      </c>
      <c r="E35" s="64">
        <v>1.5574130886909721</v>
      </c>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19.505000327891061</v>
      </c>
      <c r="C36" s="40">
        <v>18.467651748980558</v>
      </c>
      <c r="D36" s="40">
        <f t="shared" si="2"/>
        <v>1.0373485789105041</v>
      </c>
      <c r="E36" s="40">
        <v>1.0373485789105041</v>
      </c>
    </row>
    <row r="37" spans="1:81" ht="12" customHeight="1" x14ac:dyDescent="0.2">
      <c r="A37" s="21">
        <v>2002</v>
      </c>
      <c r="B37" s="40">
        <f t="shared" si="0"/>
        <v>20.402903644783837</v>
      </c>
      <c r="C37" s="40">
        <v>19.323332153133183</v>
      </c>
      <c r="D37" s="40">
        <f t="shared" si="2"/>
        <v>1.0795714916506536</v>
      </c>
      <c r="E37" s="40">
        <v>1.0795714916506536</v>
      </c>
    </row>
    <row r="38" spans="1:81" ht="12" customHeight="1" x14ac:dyDescent="0.2">
      <c r="A38" s="21">
        <v>2003</v>
      </c>
      <c r="B38" s="40">
        <f t="shared" si="0"/>
        <v>21.354958186638729</v>
      </c>
      <c r="C38" s="40">
        <v>19.50712921718889</v>
      </c>
      <c r="D38" s="40">
        <f t="shared" si="2"/>
        <v>1.8478289694498409</v>
      </c>
      <c r="E38" s="40">
        <v>1.8478289694498409</v>
      </c>
    </row>
    <row r="39" spans="1:81" ht="12" customHeight="1" x14ac:dyDescent="0.2">
      <c r="A39" s="21">
        <v>2004</v>
      </c>
      <c r="B39" s="40">
        <f t="shared" si="0"/>
        <v>23.377555044731718</v>
      </c>
      <c r="C39" s="40">
        <v>21.917224943427868</v>
      </c>
      <c r="D39" s="40">
        <f t="shared" si="2"/>
        <v>1.4603301013038481</v>
      </c>
      <c r="E39" s="40">
        <v>1.4603301013038481</v>
      </c>
    </row>
    <row r="40" spans="1:81" ht="12" customHeight="1" x14ac:dyDescent="0.2">
      <c r="A40" s="21">
        <v>2005</v>
      </c>
      <c r="B40" s="40">
        <f t="shared" si="0"/>
        <v>22.034631045820014</v>
      </c>
      <c r="C40" s="40">
        <v>20.897450263443563</v>
      </c>
      <c r="D40" s="40">
        <f t="shared" si="2"/>
        <v>1.1371807823764488</v>
      </c>
      <c r="E40" s="40">
        <v>1.1371807823764488</v>
      </c>
    </row>
    <row r="41" spans="1:81" ht="12" customHeight="1" x14ac:dyDescent="0.2">
      <c r="A41" s="19">
        <v>2006</v>
      </c>
      <c r="B41" s="25">
        <f t="shared" si="0"/>
        <v>21.682215180154692</v>
      </c>
      <c r="C41" s="64">
        <v>19.915758397388579</v>
      </c>
      <c r="D41" s="25">
        <f t="shared" si="2"/>
        <v>1.7664567827661137</v>
      </c>
      <c r="E41" s="64">
        <v>1.7664567827661137</v>
      </c>
    </row>
    <row r="42" spans="1:81" ht="12" customHeight="1" x14ac:dyDescent="0.2">
      <c r="A42" s="19">
        <v>2007</v>
      </c>
      <c r="B42" s="25">
        <f t="shared" si="0"/>
        <v>22.635361409471461</v>
      </c>
      <c r="C42" s="64">
        <v>21.612288184464251</v>
      </c>
      <c r="D42" s="25">
        <f t="shared" si="2"/>
        <v>1.0230732250072103</v>
      </c>
      <c r="E42" s="64">
        <v>1.0230732250072103</v>
      </c>
    </row>
    <row r="43" spans="1:81" ht="12" customHeight="1" x14ac:dyDescent="0.2">
      <c r="A43" s="19">
        <v>2008</v>
      </c>
      <c r="B43" s="25">
        <f t="shared" si="0"/>
        <v>21.693138938867563</v>
      </c>
      <c r="C43" s="64">
        <v>20.184822719904261</v>
      </c>
      <c r="D43" s="25">
        <f t="shared" si="2"/>
        <v>1.5083162189633017</v>
      </c>
      <c r="E43" s="64">
        <v>1.5083162189633017</v>
      </c>
    </row>
    <row r="44" spans="1:81" ht="12" customHeight="1" x14ac:dyDescent="0.2">
      <c r="A44" s="19">
        <v>2009</v>
      </c>
      <c r="B44" s="25">
        <f t="shared" si="0"/>
        <v>21.501913881487368</v>
      </c>
      <c r="C44" s="64">
        <v>19.5815748116155</v>
      </c>
      <c r="D44" s="25">
        <f t="shared" si="2"/>
        <v>1.920339069871869</v>
      </c>
      <c r="E44" s="64">
        <v>1.920339069871869</v>
      </c>
    </row>
    <row r="45" spans="1:81" ht="12" customHeight="1" x14ac:dyDescent="0.2">
      <c r="A45" s="19">
        <v>2010</v>
      </c>
      <c r="B45" s="25">
        <f t="shared" ref="B45:B50" si="3">SUM(C45,D45)</f>
        <v>20.921105309461623</v>
      </c>
      <c r="C45" s="64">
        <v>19.582980944471359</v>
      </c>
      <c r="D45" s="25">
        <f t="shared" ref="D45:D50" si="4">SUM(E45:E45)</f>
        <v>1.3381243649902632</v>
      </c>
      <c r="E45" s="64">
        <v>1.3381243649902632</v>
      </c>
    </row>
    <row r="46" spans="1:81" ht="12" customHeight="1" x14ac:dyDescent="0.2">
      <c r="A46" s="38">
        <v>2011</v>
      </c>
      <c r="B46" s="40">
        <f t="shared" si="3"/>
        <v>20.435089349970799</v>
      </c>
      <c r="C46" s="40">
        <v>19.125308748068061</v>
      </c>
      <c r="D46" s="40">
        <f t="shared" si="4"/>
        <v>1.3097806019027374</v>
      </c>
      <c r="E46" s="40">
        <v>1.3097806019027374</v>
      </c>
    </row>
    <row r="47" spans="1:81" ht="12" customHeight="1" x14ac:dyDescent="0.2">
      <c r="A47" s="41">
        <v>2012</v>
      </c>
      <c r="B47" s="40">
        <f t="shared" si="3"/>
        <v>20.591923241757421</v>
      </c>
      <c r="C47" s="40">
        <v>19.305222280306289</v>
      </c>
      <c r="D47" s="40">
        <f t="shared" si="4"/>
        <v>1.2867009614511333</v>
      </c>
      <c r="E47" s="40">
        <v>1.2867009614511333</v>
      </c>
    </row>
    <row r="48" spans="1:81" ht="12" customHeight="1" x14ac:dyDescent="0.2">
      <c r="A48" s="41">
        <v>2013</v>
      </c>
      <c r="B48" s="40">
        <f t="shared" si="3"/>
        <v>19.448194958277249</v>
      </c>
      <c r="C48" s="40">
        <v>18.489500264679481</v>
      </c>
      <c r="D48" s="40">
        <f t="shared" si="4"/>
        <v>0.95869469359776671</v>
      </c>
      <c r="E48" s="40">
        <v>0.95869469359776671</v>
      </c>
    </row>
    <row r="49" spans="1:81" ht="12" customHeight="1" x14ac:dyDescent="0.2">
      <c r="A49" s="41">
        <v>2014</v>
      </c>
      <c r="B49" s="40">
        <f t="shared" si="3"/>
        <v>19.833185087039787</v>
      </c>
      <c r="C49" s="40">
        <v>18.368122917711368</v>
      </c>
      <c r="D49" s="40">
        <f t="shared" si="4"/>
        <v>1.4650621693284187</v>
      </c>
      <c r="E49" s="40">
        <v>1.4650621693284187</v>
      </c>
    </row>
    <row r="50" spans="1:81" ht="12" customHeight="1" x14ac:dyDescent="0.2">
      <c r="A50" s="44">
        <v>2015</v>
      </c>
      <c r="B50" s="40">
        <f t="shared" si="3"/>
        <v>19.618322435603197</v>
      </c>
      <c r="C50" s="40">
        <v>18.264002344755461</v>
      </c>
      <c r="D50" s="40">
        <f t="shared" si="4"/>
        <v>1.3543200908477346</v>
      </c>
      <c r="E50" s="40">
        <v>1.3543200908477346</v>
      </c>
    </row>
    <row r="51" spans="1:81" ht="12" customHeight="1" x14ac:dyDescent="0.2">
      <c r="A51" s="49">
        <v>2016</v>
      </c>
      <c r="B51" s="53">
        <f>SUM(C51,D51)</f>
        <v>24.268140607692661</v>
      </c>
      <c r="C51" s="64">
        <v>22.744705991689433</v>
      </c>
      <c r="D51" s="53">
        <f>SUM(E51:E51)</f>
        <v>1.523434616003229</v>
      </c>
      <c r="E51" s="64">
        <v>1.523434616003229</v>
      </c>
    </row>
    <row r="52" spans="1:81" ht="12" customHeight="1" x14ac:dyDescent="0.2">
      <c r="A52" s="49">
        <v>2017</v>
      </c>
      <c r="B52" s="53">
        <f>SUM(C52,D52)</f>
        <v>25.379375025808926</v>
      </c>
      <c r="C52" s="64">
        <v>25.064768319100565</v>
      </c>
      <c r="D52" s="53">
        <f>SUM(E52:E52)</f>
        <v>0.31460670670835972</v>
      </c>
      <c r="E52" s="64">
        <v>0.31460670670835972</v>
      </c>
    </row>
    <row r="53" spans="1:81" ht="12" customHeight="1" x14ac:dyDescent="0.2">
      <c r="A53" s="59">
        <v>2018</v>
      </c>
      <c r="B53" s="64">
        <f>SUM(C53,D53)</f>
        <v>22.380628970650378</v>
      </c>
      <c r="C53" s="64">
        <v>20.556969378611157</v>
      </c>
      <c r="D53" s="64">
        <f>SUM(E53:E53)</f>
        <v>1.8236595920392207</v>
      </c>
      <c r="E53" s="64">
        <v>1.8236595920392207</v>
      </c>
    </row>
    <row r="54" spans="1:81" ht="12" customHeight="1" x14ac:dyDescent="0.2">
      <c r="A54" s="59">
        <v>2019</v>
      </c>
      <c r="B54" s="64">
        <f>SUM(C54,D54)</f>
        <v>20.785384286268549</v>
      </c>
      <c r="C54" s="64">
        <v>19.380081786205821</v>
      </c>
      <c r="D54" s="64">
        <f>SUM(E54:E54)</f>
        <v>1.4053025000627288</v>
      </c>
      <c r="E54" s="64">
        <v>1.4053025000627288</v>
      </c>
    </row>
    <row r="55" spans="1:81" ht="12" customHeight="1" thickBot="1" x14ac:dyDescent="0.25">
      <c r="A55" s="50">
        <v>2020</v>
      </c>
      <c r="B55" s="54">
        <f>SUM(C55,D55)</f>
        <v>22.05168294137755</v>
      </c>
      <c r="C55" s="54">
        <v>20.436572504067382</v>
      </c>
      <c r="D55" s="54">
        <f>SUM(E55:E55)</f>
        <v>1.6151104373101681</v>
      </c>
      <c r="E55" s="54">
        <v>1.6151104373101681</v>
      </c>
    </row>
    <row r="56" spans="1:81" ht="12" customHeight="1" thickTop="1" x14ac:dyDescent="0.2">
      <c r="A56" s="134" t="s">
        <v>73</v>
      </c>
      <c r="B56" s="135"/>
      <c r="C56" s="135"/>
      <c r="D56" s="135"/>
      <c r="E56" s="136"/>
    </row>
    <row r="57" spans="1:81" ht="12" customHeight="1" x14ac:dyDescent="0.2">
      <c r="A57" s="46"/>
      <c r="B57" s="47"/>
      <c r="C57" s="47"/>
      <c r="D57" s="47"/>
      <c r="E57" s="48"/>
    </row>
    <row r="58" spans="1:81" ht="12" customHeight="1" x14ac:dyDescent="0.2">
      <c r="A58" s="104" t="s">
        <v>77</v>
      </c>
      <c r="B58" s="105"/>
      <c r="C58" s="105"/>
      <c r="D58" s="105"/>
      <c r="E58" s="106"/>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104"/>
      <c r="B59" s="105"/>
      <c r="C59" s="105"/>
      <c r="D59" s="105"/>
      <c r="E59" s="106"/>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row>
    <row r="60" spans="1:81" ht="12" customHeight="1" x14ac:dyDescent="0.2">
      <c r="A60" s="107"/>
      <c r="B60" s="108"/>
      <c r="C60" s="108"/>
      <c r="D60" s="108"/>
      <c r="E60" s="109"/>
    </row>
  </sheetData>
  <mergeCells count="7">
    <mergeCell ref="A1:E1"/>
    <mergeCell ref="B4:E4"/>
    <mergeCell ref="A58:E60"/>
    <mergeCell ref="C2:C3"/>
    <mergeCell ref="B2:B3"/>
    <mergeCell ref="A2:A3"/>
    <mergeCell ref="A56:E56"/>
  </mergeCells>
  <phoneticPr fontId="4" type="noConversion"/>
  <printOptions horizontalCentered="1"/>
  <pageMargins left="0.5" right="0.5" top="0.5" bottom="0.5" header="0.5" footer="0.5"/>
  <pageSetup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BV62"/>
  <sheetViews>
    <sheetView workbookViewId="0">
      <pane ySplit="4" topLeftCell="A5" activePane="bottomLeft" state="frozen"/>
      <selection pane="bottomLeft" sqref="A1:F1"/>
    </sheetView>
  </sheetViews>
  <sheetFormatPr defaultColWidth="12.7109375" defaultRowHeight="12" customHeight="1" x14ac:dyDescent="0.2"/>
  <cols>
    <col min="1" max="1" width="12.7109375" style="13" customWidth="1"/>
    <col min="2" max="6" width="12.7109375" style="7" customWidth="1"/>
    <col min="7" max="7" width="12.7109375" style="15" customWidth="1"/>
    <col min="8" max="16384" width="12.7109375" style="8"/>
  </cols>
  <sheetData>
    <row r="1" spans="1:74" s="30" customFormat="1" ht="12" customHeight="1" thickBot="1" x14ac:dyDescent="0.25">
      <c r="A1" s="83" t="s">
        <v>37</v>
      </c>
      <c r="B1" s="83"/>
      <c r="C1" s="83"/>
      <c r="D1" s="83"/>
      <c r="E1" s="83"/>
      <c r="F1" s="83"/>
      <c r="G1" s="31"/>
    </row>
    <row r="2" spans="1:74" ht="12" customHeight="1" thickTop="1" x14ac:dyDescent="0.2">
      <c r="A2" s="100" t="s">
        <v>3</v>
      </c>
      <c r="B2" s="98" t="s">
        <v>68</v>
      </c>
      <c r="C2" s="96" t="s">
        <v>0</v>
      </c>
      <c r="D2" s="132" t="s">
        <v>67</v>
      </c>
      <c r="E2" s="133"/>
      <c r="F2" s="133"/>
    </row>
    <row r="3" spans="1:74" ht="12" customHeight="1" x14ac:dyDescent="0.2">
      <c r="A3" s="101"/>
      <c r="B3" s="99"/>
      <c r="C3" s="97"/>
      <c r="D3" s="9" t="s">
        <v>68</v>
      </c>
      <c r="E3" s="9" t="s">
        <v>4</v>
      </c>
      <c r="F3" s="12" t="s">
        <v>5</v>
      </c>
    </row>
    <row r="4" spans="1:74" ht="12" customHeight="1" x14ac:dyDescent="0.2">
      <c r="A4" s="37"/>
      <c r="B4" s="84" t="s">
        <v>72</v>
      </c>
      <c r="C4" s="139"/>
      <c r="D4" s="139"/>
      <c r="E4" s="139"/>
      <c r="F4" s="140"/>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row>
    <row r="5" spans="1:74" s="16" customFormat="1" ht="12" customHeight="1" x14ac:dyDescent="0.2">
      <c r="A5" s="19">
        <v>1970</v>
      </c>
      <c r="B5" s="25">
        <f t="shared" ref="B5:B44" si="0">SUM(C5,D5)</f>
        <v>5.1050903300398955</v>
      </c>
      <c r="C5" s="25" t="s">
        <v>6</v>
      </c>
      <c r="D5" s="25">
        <f>SUM(E5:F5)</f>
        <v>5.1050903300398955</v>
      </c>
      <c r="E5" s="64">
        <v>3.1859383588325914</v>
      </c>
      <c r="F5" s="64">
        <v>1.919151971207304</v>
      </c>
      <c r="G5" s="15"/>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row>
    <row r="6" spans="1:74" ht="12" customHeight="1" x14ac:dyDescent="0.2">
      <c r="A6" s="21">
        <v>1971</v>
      </c>
      <c r="B6" s="40">
        <f t="shared" si="0"/>
        <v>5.2217879085018204</v>
      </c>
      <c r="C6" s="40" t="s">
        <v>6</v>
      </c>
      <c r="D6" s="40">
        <f t="shared" ref="D6:D35" si="1">SUM(E6:F6)</f>
        <v>5.2217879085018204</v>
      </c>
      <c r="E6" s="40">
        <v>3.1735214068476827</v>
      </c>
      <c r="F6" s="40">
        <v>2.0482665016541381</v>
      </c>
    </row>
    <row r="7" spans="1:74" ht="12" customHeight="1" x14ac:dyDescent="0.2">
      <c r="A7" s="21">
        <v>1972</v>
      </c>
      <c r="B7" s="40">
        <f t="shared" si="0"/>
        <v>5.1291049431991382</v>
      </c>
      <c r="C7" s="40" t="s">
        <v>6</v>
      </c>
      <c r="D7" s="40">
        <f t="shared" si="1"/>
        <v>5.1291049431991382</v>
      </c>
      <c r="E7" s="40">
        <v>3.1321605516909625</v>
      </c>
      <c r="F7" s="40">
        <v>1.9969443915081759</v>
      </c>
    </row>
    <row r="8" spans="1:74" ht="12" customHeight="1" x14ac:dyDescent="0.2">
      <c r="A8" s="21">
        <v>1973</v>
      </c>
      <c r="B8" s="40">
        <f t="shared" si="0"/>
        <v>5.3402606753354842</v>
      </c>
      <c r="C8" s="40" t="s">
        <v>6</v>
      </c>
      <c r="D8" s="40">
        <f t="shared" si="1"/>
        <v>5.3402606753354842</v>
      </c>
      <c r="E8" s="40">
        <v>3.4093065393620234</v>
      </c>
      <c r="F8" s="40">
        <v>1.9309541359734603</v>
      </c>
    </row>
    <row r="9" spans="1:74" ht="12" customHeight="1" x14ac:dyDescent="0.2">
      <c r="A9" s="21">
        <v>1974</v>
      </c>
      <c r="B9" s="40">
        <f t="shared" si="0"/>
        <v>4.7995437231062956</v>
      </c>
      <c r="C9" s="40" t="s">
        <v>6</v>
      </c>
      <c r="D9" s="40">
        <f t="shared" si="1"/>
        <v>4.7995437231062956</v>
      </c>
      <c r="E9" s="40">
        <v>2.8581118116152782</v>
      </c>
      <c r="F9" s="40">
        <v>1.9414319114910172</v>
      </c>
    </row>
    <row r="10" spans="1:74" s="16" customFormat="1" ht="12" customHeight="1" x14ac:dyDescent="0.2">
      <c r="A10" s="21">
        <v>1975</v>
      </c>
      <c r="B10" s="40">
        <f t="shared" si="0"/>
        <v>4.7010363529222765</v>
      </c>
      <c r="C10" s="40" t="s">
        <v>6</v>
      </c>
      <c r="D10" s="40">
        <f t="shared" si="1"/>
        <v>4.7010363529222765</v>
      </c>
      <c r="E10" s="40">
        <v>2.8098221270699715</v>
      </c>
      <c r="F10" s="40">
        <v>1.8912142258523053</v>
      </c>
      <c r="G10" s="15"/>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row>
    <row r="11" spans="1:74" ht="12" customHeight="1" x14ac:dyDescent="0.2">
      <c r="A11" s="19">
        <v>1976</v>
      </c>
      <c r="B11" s="25">
        <f t="shared" si="0"/>
        <v>4.7398193784072502</v>
      </c>
      <c r="C11" s="25" t="s">
        <v>6</v>
      </c>
      <c r="D11" s="25">
        <f t="shared" si="1"/>
        <v>4.7398193784072502</v>
      </c>
      <c r="E11" s="64">
        <v>2.8678884498866002</v>
      </c>
      <c r="F11" s="64">
        <v>1.87193092852065</v>
      </c>
    </row>
    <row r="12" spans="1:74" ht="12" customHeight="1" x14ac:dyDescent="0.2">
      <c r="A12" s="19">
        <v>1977</v>
      </c>
      <c r="B12" s="25">
        <f t="shared" si="0"/>
        <v>4.8008589677004538</v>
      </c>
      <c r="C12" s="25" t="s">
        <v>6</v>
      </c>
      <c r="D12" s="25">
        <f t="shared" si="1"/>
        <v>4.8008589677004538</v>
      </c>
      <c r="E12" s="64">
        <v>3.046486899174897</v>
      </c>
      <c r="F12" s="64">
        <v>1.7543720685255568</v>
      </c>
    </row>
    <row r="13" spans="1:74" ht="12" customHeight="1" x14ac:dyDescent="0.2">
      <c r="A13" s="19">
        <v>1978</v>
      </c>
      <c r="B13" s="25">
        <f t="shared" si="0"/>
        <v>4.654489501976923</v>
      </c>
      <c r="C13" s="25" t="s">
        <v>6</v>
      </c>
      <c r="D13" s="25">
        <f t="shared" si="1"/>
        <v>4.654489501976923</v>
      </c>
      <c r="E13" s="64">
        <v>2.8767642823978856</v>
      </c>
      <c r="F13" s="64">
        <v>1.7777252195790374</v>
      </c>
    </row>
    <row r="14" spans="1:74" ht="12" customHeight="1" x14ac:dyDescent="0.2">
      <c r="A14" s="19">
        <v>1979</v>
      </c>
      <c r="B14" s="25">
        <f t="shared" si="0"/>
        <v>4.4837050599602684</v>
      </c>
      <c r="C14" s="25" t="s">
        <v>6</v>
      </c>
      <c r="D14" s="25">
        <f t="shared" si="1"/>
        <v>4.4837050599602684</v>
      </c>
      <c r="E14" s="64">
        <v>2.599004866674183</v>
      </c>
      <c r="F14" s="64">
        <v>1.8847001932860854</v>
      </c>
    </row>
    <row r="15" spans="1:74" s="16" customFormat="1" ht="12" customHeight="1" x14ac:dyDescent="0.2">
      <c r="A15" s="19">
        <v>1979</v>
      </c>
      <c r="B15" s="25">
        <f t="shared" si="0"/>
        <v>4.4666446264197042</v>
      </c>
      <c r="C15" s="25" t="s">
        <v>6</v>
      </c>
      <c r="D15" s="25">
        <f t="shared" si="1"/>
        <v>4.4666446264197042</v>
      </c>
      <c r="E15" s="64">
        <v>2.6850083617858895</v>
      </c>
      <c r="F15" s="64">
        <v>1.7816362646338146</v>
      </c>
      <c r="G15" s="15"/>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row>
    <row r="16" spans="1:74" ht="12" customHeight="1" x14ac:dyDescent="0.2">
      <c r="A16" s="21">
        <v>1981</v>
      </c>
      <c r="B16" s="40">
        <f t="shared" si="0"/>
        <v>4.4342399648788824</v>
      </c>
      <c r="C16" s="40" t="s">
        <v>6</v>
      </c>
      <c r="D16" s="40">
        <f t="shared" si="1"/>
        <v>4.4342399648788824</v>
      </c>
      <c r="E16" s="40">
        <v>2.7272587241737352</v>
      </c>
      <c r="F16" s="40">
        <v>1.7069812407051477</v>
      </c>
    </row>
    <row r="17" spans="1:74" ht="12" customHeight="1" x14ac:dyDescent="0.2">
      <c r="A17" s="21">
        <v>1982</v>
      </c>
      <c r="B17" s="40">
        <f t="shared" si="0"/>
        <v>4.1380077076712993</v>
      </c>
      <c r="C17" s="40" t="s">
        <v>6</v>
      </c>
      <c r="D17" s="40">
        <f t="shared" si="1"/>
        <v>4.1380077076712993</v>
      </c>
      <c r="E17" s="40">
        <v>2.4814504351163009</v>
      </c>
      <c r="F17" s="40">
        <v>1.6565572725549986</v>
      </c>
    </row>
    <row r="18" spans="1:74" ht="12" customHeight="1" x14ac:dyDescent="0.2">
      <c r="A18" s="21">
        <v>1983</v>
      </c>
      <c r="B18" s="40">
        <f t="shared" si="0"/>
        <v>4.2113234317445087</v>
      </c>
      <c r="C18" s="40" t="s">
        <v>6</v>
      </c>
      <c r="D18" s="40">
        <f t="shared" si="1"/>
        <v>4.2113234317445087</v>
      </c>
      <c r="E18" s="40">
        <v>2.3797705716080206</v>
      </c>
      <c r="F18" s="40">
        <v>1.8315528601364881</v>
      </c>
    </row>
    <row r="19" spans="1:74" ht="12" customHeight="1" x14ac:dyDescent="0.2">
      <c r="A19" s="21">
        <v>1984</v>
      </c>
      <c r="B19" s="40">
        <f t="shared" si="0"/>
        <v>4.0274449366693839</v>
      </c>
      <c r="C19" s="40" t="s">
        <v>6</v>
      </c>
      <c r="D19" s="40">
        <f t="shared" si="1"/>
        <v>4.0274449366693839</v>
      </c>
      <c r="E19" s="40">
        <v>2.0434593306985271</v>
      </c>
      <c r="F19" s="40">
        <v>1.9839856059708565</v>
      </c>
    </row>
    <row r="20" spans="1:74" s="16" customFormat="1" ht="12" customHeight="1" x14ac:dyDescent="0.2">
      <c r="A20" s="21">
        <v>1985</v>
      </c>
      <c r="B20" s="40">
        <f t="shared" si="0"/>
        <v>4.1433268343917344</v>
      </c>
      <c r="C20" s="40" t="s">
        <v>6</v>
      </c>
      <c r="D20" s="40">
        <f t="shared" si="1"/>
        <v>4.1433268343917344</v>
      </c>
      <c r="E20" s="40">
        <v>2.0519006730102376</v>
      </c>
      <c r="F20" s="40">
        <v>2.0914261613814968</v>
      </c>
      <c r="G20" s="15"/>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row>
    <row r="21" spans="1:74" ht="12" customHeight="1" x14ac:dyDescent="0.2">
      <c r="A21" s="19">
        <v>1986</v>
      </c>
      <c r="B21" s="25">
        <f t="shared" si="0"/>
        <v>4.0799127821691448</v>
      </c>
      <c r="C21" s="25" t="s">
        <v>6</v>
      </c>
      <c r="D21" s="25">
        <f t="shared" si="1"/>
        <v>4.0799127821691448</v>
      </c>
      <c r="E21" s="64">
        <v>2.1749904257276591</v>
      </c>
      <c r="F21" s="64">
        <v>1.9049223564414857</v>
      </c>
    </row>
    <row r="22" spans="1:74" ht="12" customHeight="1" x14ac:dyDescent="0.2">
      <c r="A22" s="19">
        <v>1987</v>
      </c>
      <c r="B22" s="25">
        <f t="shared" si="0"/>
        <v>3.7311688028203811</v>
      </c>
      <c r="C22" s="25" t="s">
        <v>6</v>
      </c>
      <c r="D22" s="25">
        <f t="shared" si="1"/>
        <v>3.7311688028203811</v>
      </c>
      <c r="E22" s="64">
        <v>2.0127717006309616</v>
      </c>
      <c r="F22" s="64">
        <v>1.7183971021894195</v>
      </c>
    </row>
    <row r="23" spans="1:74" ht="12" customHeight="1" x14ac:dyDescent="0.2">
      <c r="A23" s="19">
        <v>1988</v>
      </c>
      <c r="B23" s="25">
        <f t="shared" si="0"/>
        <v>3.6565375212736875</v>
      </c>
      <c r="C23" s="25" t="s">
        <v>6</v>
      </c>
      <c r="D23" s="25">
        <f t="shared" si="1"/>
        <v>3.6565375212736875</v>
      </c>
      <c r="E23" s="64">
        <v>1.7502378979760922</v>
      </c>
      <c r="F23" s="64">
        <v>1.9062996232975953</v>
      </c>
    </row>
    <row r="24" spans="1:74" ht="12" customHeight="1" x14ac:dyDescent="0.2">
      <c r="A24" s="19">
        <v>1989</v>
      </c>
      <c r="B24" s="25">
        <f t="shared" si="0"/>
        <v>3.7100789779495602</v>
      </c>
      <c r="C24" s="25" t="s">
        <v>6</v>
      </c>
      <c r="D24" s="25">
        <f t="shared" si="1"/>
        <v>3.7100789779495602</v>
      </c>
      <c r="E24" s="64">
        <v>1.7327808870470847</v>
      </c>
      <c r="F24" s="64">
        <v>1.9772980909024755</v>
      </c>
    </row>
    <row r="25" spans="1:74" s="16" customFormat="1" ht="12" customHeight="1" x14ac:dyDescent="0.2">
      <c r="A25" s="19">
        <v>1990</v>
      </c>
      <c r="B25" s="25">
        <f t="shared" si="0"/>
        <v>4.1620931787895987</v>
      </c>
      <c r="C25" s="25" t="s">
        <v>6</v>
      </c>
      <c r="D25" s="25">
        <f t="shared" si="1"/>
        <v>4.1620931787895987</v>
      </c>
      <c r="E25" s="64">
        <v>1.9484177277877279</v>
      </c>
      <c r="F25" s="64">
        <v>2.2136754510018704</v>
      </c>
      <c r="G25" s="15"/>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row>
    <row r="26" spans="1:74" ht="12" customHeight="1" x14ac:dyDescent="0.2">
      <c r="A26" s="21">
        <v>1991</v>
      </c>
      <c r="B26" s="40">
        <f t="shared" si="0"/>
        <v>4.1544665130910907</v>
      </c>
      <c r="C26" s="40" t="s">
        <v>6</v>
      </c>
      <c r="D26" s="40">
        <f t="shared" si="1"/>
        <v>4.1544665130910907</v>
      </c>
      <c r="E26" s="40">
        <v>1.9076919600659583</v>
      </c>
      <c r="F26" s="40">
        <v>2.2467745530251326</v>
      </c>
    </row>
    <row r="27" spans="1:74" ht="12" customHeight="1" x14ac:dyDescent="0.2">
      <c r="A27" s="21">
        <v>1992</v>
      </c>
      <c r="B27" s="40">
        <f t="shared" si="0"/>
        <v>4.0921546542893177</v>
      </c>
      <c r="C27" s="40" t="s">
        <v>6</v>
      </c>
      <c r="D27" s="40">
        <f t="shared" si="1"/>
        <v>4.0921546542893177</v>
      </c>
      <c r="E27" s="40">
        <v>2.1025315609901361</v>
      </c>
      <c r="F27" s="40">
        <v>1.9896230932991819</v>
      </c>
    </row>
    <row r="28" spans="1:74" ht="12" customHeight="1" x14ac:dyDescent="0.2">
      <c r="A28" s="21">
        <v>1993</v>
      </c>
      <c r="B28" s="40">
        <f t="shared" si="0"/>
        <v>3.4501031190217288</v>
      </c>
      <c r="C28" s="40" t="s">
        <v>6</v>
      </c>
      <c r="D28" s="40">
        <f t="shared" si="1"/>
        <v>3.4501031190217288</v>
      </c>
      <c r="E28" s="40">
        <v>1.5899264403027797</v>
      </c>
      <c r="F28" s="40">
        <v>1.8601766787189489</v>
      </c>
    </row>
    <row r="29" spans="1:74" ht="12" customHeight="1" x14ac:dyDescent="0.2">
      <c r="A29" s="21">
        <v>1994</v>
      </c>
      <c r="B29" s="40">
        <f t="shared" si="0"/>
        <v>3.5722486955237711</v>
      </c>
      <c r="C29" s="40" t="s">
        <v>6</v>
      </c>
      <c r="D29" s="40">
        <f t="shared" si="1"/>
        <v>3.5722486955237711</v>
      </c>
      <c r="E29" s="40">
        <v>1.4380372754445105</v>
      </c>
      <c r="F29" s="40">
        <v>2.1342114200792603</v>
      </c>
    </row>
    <row r="30" spans="1:74" s="16" customFormat="1" ht="12" customHeight="1" x14ac:dyDescent="0.2">
      <c r="A30" s="21">
        <v>1995</v>
      </c>
      <c r="B30" s="40">
        <f t="shared" si="0"/>
        <v>3.6375219218553632</v>
      </c>
      <c r="C30" s="40" t="s">
        <v>6</v>
      </c>
      <c r="D30" s="40">
        <f t="shared" si="1"/>
        <v>3.6375219218553632</v>
      </c>
      <c r="E30" s="40">
        <v>1.5616040039241137</v>
      </c>
      <c r="F30" s="40">
        <v>2.0759179179312497</v>
      </c>
      <c r="G30" s="15"/>
      <c r="H30" s="8"/>
      <c r="I30" s="8"/>
      <c r="J30" s="8"/>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row>
    <row r="31" spans="1:74" ht="12" customHeight="1" x14ac:dyDescent="0.2">
      <c r="A31" s="19">
        <v>1996</v>
      </c>
      <c r="B31" s="25">
        <f t="shared" si="0"/>
        <v>3.3963849785809908</v>
      </c>
      <c r="C31" s="25" t="s">
        <v>6</v>
      </c>
      <c r="D31" s="25">
        <f t="shared" si="1"/>
        <v>3.3963849785809908</v>
      </c>
      <c r="E31" s="64">
        <v>1.4831905490438211</v>
      </c>
      <c r="F31" s="64">
        <v>1.9131944295371699</v>
      </c>
    </row>
    <row r="32" spans="1:74" ht="12" customHeight="1" x14ac:dyDescent="0.2">
      <c r="A32" s="19">
        <v>1997</v>
      </c>
      <c r="B32" s="25">
        <f t="shared" si="0"/>
        <v>3.4983958113970806</v>
      </c>
      <c r="C32" s="25" t="s">
        <v>6</v>
      </c>
      <c r="D32" s="25">
        <f t="shared" si="1"/>
        <v>3.4983958113970806</v>
      </c>
      <c r="E32" s="64">
        <v>1.4752266967374097</v>
      </c>
      <c r="F32" s="64">
        <v>2.0231691146596709</v>
      </c>
    </row>
    <row r="33" spans="1:74" ht="12" customHeight="1" x14ac:dyDescent="0.2">
      <c r="A33" s="19">
        <v>1998</v>
      </c>
      <c r="B33" s="25">
        <f t="shared" si="0"/>
        <v>3.3404476345109821</v>
      </c>
      <c r="C33" s="25" t="s">
        <v>6</v>
      </c>
      <c r="D33" s="25">
        <f t="shared" si="1"/>
        <v>3.3404476345109821</v>
      </c>
      <c r="E33" s="64">
        <v>1.446672816228745</v>
      </c>
      <c r="F33" s="64">
        <v>1.8937748182822371</v>
      </c>
    </row>
    <row r="34" spans="1:74" ht="12" customHeight="1" x14ac:dyDescent="0.2">
      <c r="A34" s="19">
        <v>1999</v>
      </c>
      <c r="B34" s="25">
        <f t="shared" si="0"/>
        <v>3.4496217208614546</v>
      </c>
      <c r="C34" s="25" t="s">
        <v>6</v>
      </c>
      <c r="D34" s="25">
        <f t="shared" si="1"/>
        <v>3.4496217208614546</v>
      </c>
      <c r="E34" s="64">
        <v>1.4140080513364006</v>
      </c>
      <c r="F34" s="64">
        <v>2.0356136695250542</v>
      </c>
    </row>
    <row r="35" spans="1:74" s="16" customFormat="1" ht="12" customHeight="1" x14ac:dyDescent="0.2">
      <c r="A35" s="19">
        <v>2000</v>
      </c>
      <c r="B35" s="25">
        <f t="shared" si="0"/>
        <v>3.6744590452821506</v>
      </c>
      <c r="C35" s="25" t="s">
        <v>6</v>
      </c>
      <c r="D35" s="25">
        <f t="shared" si="1"/>
        <v>3.6744590452821506</v>
      </c>
      <c r="E35" s="64">
        <v>1.5421444111124885</v>
      </c>
      <c r="F35" s="64">
        <v>2.1323146341696622</v>
      </c>
      <c r="G35" s="15"/>
      <c r="H35" s="8"/>
      <c r="I35" s="8"/>
      <c r="J35" s="8"/>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row>
    <row r="36" spans="1:74" ht="12" customHeight="1" x14ac:dyDescent="0.2">
      <c r="A36" s="21">
        <v>2001</v>
      </c>
      <c r="B36" s="40">
        <f t="shared" si="0"/>
        <v>3.3350568548272923</v>
      </c>
      <c r="C36" s="40" t="s">
        <v>6</v>
      </c>
      <c r="D36" s="40">
        <f t="shared" ref="D36:D41" si="2">SUM(E36:F36)</f>
        <v>3.3350568548272923</v>
      </c>
      <c r="E36" s="40">
        <v>1.3584359180387495</v>
      </c>
      <c r="F36" s="40">
        <v>1.9766209367885426</v>
      </c>
    </row>
    <row r="37" spans="1:74" ht="12" customHeight="1" x14ac:dyDescent="0.2">
      <c r="A37" s="21">
        <v>2002</v>
      </c>
      <c r="B37" s="40">
        <f t="shared" si="0"/>
        <v>2.7960349289125741</v>
      </c>
      <c r="C37" s="40" t="s">
        <v>6</v>
      </c>
      <c r="D37" s="40">
        <f t="shared" si="2"/>
        <v>2.7960349289125741</v>
      </c>
      <c r="E37" s="40">
        <v>1.0944549603123959</v>
      </c>
      <c r="F37" s="40">
        <v>1.701579968600178</v>
      </c>
    </row>
    <row r="38" spans="1:74" ht="12" customHeight="1" x14ac:dyDescent="0.2">
      <c r="A38" s="21">
        <v>2003</v>
      </c>
      <c r="B38" s="40">
        <f t="shared" si="0"/>
        <v>3.1347380373740514</v>
      </c>
      <c r="C38" s="40" t="s">
        <v>6</v>
      </c>
      <c r="D38" s="40">
        <f t="shared" si="2"/>
        <v>3.1347380373740514</v>
      </c>
      <c r="E38" s="40">
        <v>1.3150860823413317</v>
      </c>
      <c r="F38" s="40">
        <v>1.8196519550327197</v>
      </c>
    </row>
    <row r="39" spans="1:74" ht="12" customHeight="1" x14ac:dyDescent="0.2">
      <c r="A39" s="21">
        <v>2004</v>
      </c>
      <c r="B39" s="40">
        <f t="shared" si="0"/>
        <v>2.8203082261987995</v>
      </c>
      <c r="C39" s="40" t="s">
        <v>6</v>
      </c>
      <c r="D39" s="40">
        <f t="shared" si="2"/>
        <v>2.8203082261987995</v>
      </c>
      <c r="E39" s="40">
        <v>1.2304761164914095</v>
      </c>
      <c r="F39" s="40">
        <v>1.58983210970739</v>
      </c>
    </row>
    <row r="40" spans="1:74" ht="12" customHeight="1" x14ac:dyDescent="0.2">
      <c r="A40" s="21">
        <v>2005</v>
      </c>
      <c r="B40" s="40">
        <f t="shared" si="0"/>
        <v>2.6831304434335999</v>
      </c>
      <c r="C40" s="40" t="s">
        <v>6</v>
      </c>
      <c r="D40" s="40">
        <f t="shared" si="2"/>
        <v>2.6831304434335999</v>
      </c>
      <c r="E40" s="40">
        <v>1.0778660733658181</v>
      </c>
      <c r="F40" s="40">
        <v>1.6052643700677818</v>
      </c>
    </row>
    <row r="41" spans="1:74" ht="12" customHeight="1" x14ac:dyDescent="0.2">
      <c r="A41" s="19">
        <v>2006</v>
      </c>
      <c r="B41" s="25">
        <f t="shared" si="0"/>
        <v>2.7531572580988382</v>
      </c>
      <c r="C41" s="25" t="s">
        <v>6</v>
      </c>
      <c r="D41" s="25">
        <f t="shared" si="2"/>
        <v>2.7531572580988382</v>
      </c>
      <c r="E41" s="64">
        <v>1.1652570065150574</v>
      </c>
      <c r="F41" s="64">
        <v>1.5879002515837806</v>
      </c>
    </row>
    <row r="42" spans="1:74" ht="12" customHeight="1" x14ac:dyDescent="0.2">
      <c r="A42" s="19">
        <v>2007</v>
      </c>
      <c r="B42" s="25">
        <f t="shared" si="0"/>
        <v>3.0304287964582928</v>
      </c>
      <c r="C42" s="25" t="s">
        <v>6</v>
      </c>
      <c r="D42" s="25">
        <f t="shared" ref="D42:D47" si="3">SUM(E42:F42)</f>
        <v>3.0304287964582928</v>
      </c>
      <c r="E42" s="64">
        <v>1.1954139517005009</v>
      </c>
      <c r="F42" s="64">
        <v>1.8350148447577919</v>
      </c>
    </row>
    <row r="43" spans="1:74" ht="12" customHeight="1" x14ac:dyDescent="0.2">
      <c r="A43" s="19">
        <v>2008</v>
      </c>
      <c r="B43" s="25">
        <f t="shared" si="0"/>
        <v>2.9324091827059577</v>
      </c>
      <c r="C43" s="25" t="s">
        <v>6</v>
      </c>
      <c r="D43" s="25">
        <f t="shared" si="3"/>
        <v>2.9324091827059577</v>
      </c>
      <c r="E43" s="64">
        <v>1.1346703460626799</v>
      </c>
      <c r="F43" s="64">
        <v>1.7977388366432778</v>
      </c>
    </row>
    <row r="44" spans="1:74" ht="12" customHeight="1" x14ac:dyDescent="0.2">
      <c r="A44" s="19">
        <v>2009</v>
      </c>
      <c r="B44" s="25">
        <f t="shared" si="0"/>
        <v>3.0003490757418607</v>
      </c>
      <c r="C44" s="25" t="s">
        <v>6</v>
      </c>
      <c r="D44" s="25">
        <f t="shared" si="3"/>
        <v>3.0003490757418607</v>
      </c>
      <c r="E44" s="64">
        <v>1.3142951272942867</v>
      </c>
      <c r="F44" s="64">
        <v>1.6860539484475741</v>
      </c>
    </row>
    <row r="45" spans="1:74" ht="12" customHeight="1" x14ac:dyDescent="0.2">
      <c r="A45" s="19">
        <v>2010</v>
      </c>
      <c r="B45" s="25">
        <f t="shared" ref="B45:B50" si="4">SUM(C45,D45)</f>
        <v>2.6475049963593422</v>
      </c>
      <c r="C45" s="25" t="s">
        <v>6</v>
      </c>
      <c r="D45" s="25">
        <f t="shared" si="3"/>
        <v>2.6475049963593422</v>
      </c>
      <c r="E45" s="64">
        <v>1.1394273756518742</v>
      </c>
      <c r="F45" s="64">
        <v>1.5080776207074678</v>
      </c>
    </row>
    <row r="46" spans="1:74" ht="12" customHeight="1" x14ac:dyDescent="0.2">
      <c r="A46" s="38">
        <v>2011</v>
      </c>
      <c r="B46" s="40">
        <f t="shared" si="4"/>
        <v>2.3545612974525048</v>
      </c>
      <c r="C46" s="40" t="s">
        <v>6</v>
      </c>
      <c r="D46" s="40">
        <f t="shared" si="3"/>
        <v>2.3545612974525048</v>
      </c>
      <c r="E46" s="40">
        <v>0.77834345447100417</v>
      </c>
      <c r="F46" s="40">
        <v>1.5762178429815004</v>
      </c>
    </row>
    <row r="47" spans="1:74" ht="12" customHeight="1" x14ac:dyDescent="0.2">
      <c r="A47" s="41">
        <v>2012</v>
      </c>
      <c r="B47" s="40">
        <f t="shared" si="4"/>
        <v>2.6870704033555115</v>
      </c>
      <c r="C47" s="40" t="s">
        <v>6</v>
      </c>
      <c r="D47" s="40">
        <f t="shared" si="3"/>
        <v>2.6870704033555115</v>
      </c>
      <c r="E47" s="40">
        <v>0.79778334244126514</v>
      </c>
      <c r="F47" s="40">
        <v>1.8892870609142463</v>
      </c>
    </row>
    <row r="48" spans="1:74" ht="12" customHeight="1" x14ac:dyDescent="0.2">
      <c r="A48" s="41">
        <v>2013</v>
      </c>
      <c r="B48" s="40">
        <f t="shared" si="4"/>
        <v>2.3843619124011903</v>
      </c>
      <c r="C48" s="40" t="s">
        <v>6</v>
      </c>
      <c r="D48" s="40">
        <f t="shared" ref="D48:D54" si="5">SUM(E48:F48)</f>
        <v>2.3843619124011903</v>
      </c>
      <c r="E48" s="40">
        <v>0.87192401978973932</v>
      </c>
      <c r="F48" s="40">
        <v>1.5124378926114512</v>
      </c>
    </row>
    <row r="49" spans="1:74" ht="12" customHeight="1" x14ac:dyDescent="0.2">
      <c r="A49" s="44">
        <v>2014</v>
      </c>
      <c r="B49" s="52">
        <f t="shared" si="4"/>
        <v>2.3063579372823182</v>
      </c>
      <c r="C49" s="52" t="s">
        <v>6</v>
      </c>
      <c r="D49" s="52">
        <f t="shared" si="5"/>
        <v>2.3063579372823182</v>
      </c>
      <c r="E49" s="40">
        <v>0.73739333134658136</v>
      </c>
      <c r="F49" s="40">
        <v>1.5689646059357369</v>
      </c>
    </row>
    <row r="50" spans="1:74" ht="12" customHeight="1" x14ac:dyDescent="0.2">
      <c r="A50" s="44">
        <v>2015</v>
      </c>
      <c r="B50" s="52">
        <f t="shared" si="4"/>
        <v>2.3219049679033836</v>
      </c>
      <c r="C50" s="52" t="s">
        <v>6</v>
      </c>
      <c r="D50" s="52">
        <f t="shared" si="5"/>
        <v>2.3219049679033836</v>
      </c>
      <c r="E50" s="40">
        <v>0.84412257596317564</v>
      </c>
      <c r="F50" s="40">
        <v>1.477782391940208</v>
      </c>
    </row>
    <row r="51" spans="1:74" ht="12" customHeight="1" x14ac:dyDescent="0.2">
      <c r="A51" s="49">
        <v>2016</v>
      </c>
      <c r="B51" s="53">
        <f>SUM(C51,D51)</f>
        <v>1.762163971555162</v>
      </c>
      <c r="C51" s="53" t="s">
        <v>6</v>
      </c>
      <c r="D51" s="53">
        <f t="shared" si="5"/>
        <v>1.762163971555162</v>
      </c>
      <c r="E51" s="64">
        <v>0.76399855889692614</v>
      </c>
      <c r="F51" s="64">
        <v>0.99816541265823588</v>
      </c>
    </row>
    <row r="52" spans="1:74" ht="12" customHeight="1" x14ac:dyDescent="0.2">
      <c r="A52" s="49">
        <v>2017</v>
      </c>
      <c r="B52" s="53">
        <f>SUM(C52,D52)</f>
        <v>1.9503398419592306</v>
      </c>
      <c r="C52" s="53" t="s">
        <v>6</v>
      </c>
      <c r="D52" s="53">
        <f t="shared" si="5"/>
        <v>1.9503398419592306</v>
      </c>
      <c r="E52" s="64">
        <v>0.65204700099831547</v>
      </c>
      <c r="F52" s="64">
        <v>1.2982928409609151</v>
      </c>
    </row>
    <row r="53" spans="1:74" ht="12" customHeight="1" x14ac:dyDescent="0.2">
      <c r="A53" s="59">
        <v>2018</v>
      </c>
      <c r="B53" s="64">
        <f>SUM(C53,D53)</f>
        <v>1.882022353139257</v>
      </c>
      <c r="C53" s="64" t="s">
        <v>6</v>
      </c>
      <c r="D53" s="64">
        <f t="shared" si="5"/>
        <v>1.882022353139257</v>
      </c>
      <c r="E53" s="64">
        <v>0.60661827892616682</v>
      </c>
      <c r="F53" s="64">
        <v>1.2754040742130901</v>
      </c>
    </row>
    <row r="54" spans="1:74" ht="12" customHeight="1" x14ac:dyDescent="0.2">
      <c r="A54" s="59">
        <v>2019</v>
      </c>
      <c r="B54" s="64">
        <f>SUM(C54,D54)</f>
        <v>1.5382750907244698</v>
      </c>
      <c r="C54" s="64" t="s">
        <v>6</v>
      </c>
      <c r="D54" s="64">
        <f t="shared" si="5"/>
        <v>1.5382750907244698</v>
      </c>
      <c r="E54" s="64">
        <v>0.50803125182881337</v>
      </c>
      <c r="F54" s="64">
        <v>1.0302438388956565</v>
      </c>
    </row>
    <row r="55" spans="1:74" ht="12" customHeight="1" thickBot="1" x14ac:dyDescent="0.25">
      <c r="A55" s="50">
        <v>2020</v>
      </c>
      <c r="B55" s="54">
        <f>SUM(C55,D55)</f>
        <v>1.8385783566875897</v>
      </c>
      <c r="C55" s="54" t="s">
        <v>6</v>
      </c>
      <c r="D55" s="54">
        <v>1.8385783566875897</v>
      </c>
      <c r="E55" s="54" t="s">
        <v>6</v>
      </c>
      <c r="F55" s="54" t="s">
        <v>6</v>
      </c>
    </row>
    <row r="56" spans="1:74" ht="12" customHeight="1" thickTop="1" x14ac:dyDescent="0.2">
      <c r="A56" s="110" t="s">
        <v>16</v>
      </c>
      <c r="B56" s="110"/>
      <c r="C56" s="110"/>
      <c r="D56" s="110"/>
      <c r="E56" s="110"/>
      <c r="F56" s="111"/>
    </row>
    <row r="57" spans="1:74" ht="12" customHeight="1" x14ac:dyDescent="0.2">
      <c r="A57" s="112"/>
      <c r="B57" s="112"/>
      <c r="C57" s="112"/>
      <c r="D57" s="112"/>
      <c r="E57" s="112"/>
      <c r="F57" s="113"/>
    </row>
    <row r="58" spans="1:74" ht="12" customHeight="1" x14ac:dyDescent="0.2">
      <c r="A58" s="144" t="s">
        <v>79</v>
      </c>
      <c r="B58" s="144"/>
      <c r="C58" s="144"/>
      <c r="D58" s="144"/>
      <c r="E58" s="144"/>
      <c r="F58" s="144"/>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row>
    <row r="59" spans="1:74" ht="12" customHeight="1" x14ac:dyDescent="0.2">
      <c r="A59" s="144"/>
      <c r="B59" s="144"/>
      <c r="C59" s="144"/>
      <c r="D59" s="144"/>
      <c r="E59" s="144"/>
      <c r="F59" s="144"/>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row>
    <row r="60" spans="1:74" ht="12" customHeight="1" x14ac:dyDescent="0.2">
      <c r="A60" s="148"/>
      <c r="B60" s="148"/>
      <c r="C60" s="148"/>
      <c r="D60" s="148"/>
      <c r="E60" s="148"/>
      <c r="F60" s="148"/>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row>
    <row r="61" spans="1:74" ht="12" customHeight="1" x14ac:dyDescent="0.2">
      <c r="A61" s="87" t="s">
        <v>77</v>
      </c>
      <c r="B61" s="88"/>
      <c r="C61" s="88"/>
      <c r="D61" s="88"/>
      <c r="E61" s="88"/>
      <c r="F61" s="89"/>
    </row>
    <row r="62" spans="1:74" ht="12" customHeight="1" x14ac:dyDescent="0.2">
      <c r="A62" s="87"/>
      <c r="B62" s="88"/>
      <c r="C62" s="88"/>
      <c r="D62" s="88"/>
      <c r="E62" s="88"/>
      <c r="F62" s="89"/>
    </row>
  </sheetData>
  <mergeCells count="11">
    <mergeCell ref="A1:F1"/>
    <mergeCell ref="A61:F62"/>
    <mergeCell ref="B4:F4"/>
    <mergeCell ref="A2:A3"/>
    <mergeCell ref="B2:B3"/>
    <mergeCell ref="C2:C3"/>
    <mergeCell ref="D2:F2"/>
    <mergeCell ref="A56:F56"/>
    <mergeCell ref="A57:F57"/>
    <mergeCell ref="A58:F59"/>
    <mergeCell ref="A60:F60"/>
  </mergeCells>
  <phoneticPr fontId="4" type="noConversion"/>
  <printOptions horizontalCentered="1"/>
  <pageMargins left="0.5" right="0.5" top="0.5" bottom="0.5"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C60"/>
  <sheetViews>
    <sheetView workbookViewId="0">
      <pane ySplit="4" topLeftCell="A5" activePane="bottomLeft" state="frozen"/>
      <selection pane="bottomLeft" sqref="A1:D1"/>
    </sheetView>
  </sheetViews>
  <sheetFormatPr defaultColWidth="12.7109375" defaultRowHeight="12" customHeight="1" x14ac:dyDescent="0.2"/>
  <cols>
    <col min="1" max="1" width="12.7109375" style="13" customWidth="1"/>
    <col min="2" max="4" width="12.7109375" style="7" customWidth="1"/>
    <col min="5" max="10" width="12.7109375" style="15" customWidth="1"/>
    <col min="11" max="16384" width="12.7109375" style="8"/>
  </cols>
  <sheetData>
    <row r="1" spans="1:81" s="30" customFormat="1" ht="12" customHeight="1" thickBot="1" x14ac:dyDescent="0.25">
      <c r="A1" s="83" t="s">
        <v>63</v>
      </c>
      <c r="B1" s="83"/>
      <c r="C1" s="83"/>
      <c r="D1" s="83"/>
      <c r="E1" s="31"/>
      <c r="F1" s="31"/>
      <c r="G1" s="31"/>
      <c r="H1" s="31"/>
      <c r="I1" s="31"/>
      <c r="J1" s="31"/>
    </row>
    <row r="2" spans="1:81" ht="12" customHeight="1" thickTop="1" x14ac:dyDescent="0.2">
      <c r="A2" s="100" t="s">
        <v>3</v>
      </c>
      <c r="B2" s="98" t="s">
        <v>2</v>
      </c>
      <c r="C2" s="98" t="s">
        <v>0</v>
      </c>
      <c r="D2" s="102" t="s">
        <v>1</v>
      </c>
    </row>
    <row r="3" spans="1:81" ht="12" customHeight="1" x14ac:dyDescent="0.2">
      <c r="A3" s="101"/>
      <c r="B3" s="99"/>
      <c r="C3" s="99"/>
      <c r="D3" s="103"/>
    </row>
    <row r="4" spans="1:81" ht="12" customHeight="1" x14ac:dyDescent="0.2">
      <c r="A4" s="37"/>
      <c r="B4" s="84" t="s">
        <v>24</v>
      </c>
      <c r="C4" s="85"/>
      <c r="D4" s="86"/>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SUM(C5:D5)</f>
        <v>0.46622320191951311</v>
      </c>
      <c r="C5" s="25">
        <v>0.46622320191951311</v>
      </c>
      <c r="D5" s="20" t="s">
        <v>6</v>
      </c>
      <c r="E5" s="15"/>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ref="B6:B35" si="0">SUM(C6:D6)</f>
        <v>0.50707643707773731</v>
      </c>
      <c r="C6" s="40">
        <v>0.50707643707773731</v>
      </c>
      <c r="D6" s="22" t="s">
        <v>6</v>
      </c>
    </row>
    <row r="7" spans="1:81" ht="12" customHeight="1" x14ac:dyDescent="0.2">
      <c r="A7" s="21">
        <v>1972</v>
      </c>
      <c r="B7" s="40">
        <f t="shared" si="0"/>
        <v>0.56123032358882496</v>
      </c>
      <c r="C7" s="40">
        <v>0.56123032358882496</v>
      </c>
      <c r="D7" s="22" t="s">
        <v>6</v>
      </c>
    </row>
    <row r="8" spans="1:81" ht="12" customHeight="1" x14ac:dyDescent="0.2">
      <c r="A8" s="21">
        <v>1973</v>
      </c>
      <c r="B8" s="40">
        <f t="shared" si="0"/>
        <v>0.4884171979481759</v>
      </c>
      <c r="C8" s="40">
        <v>0.4884171979481759</v>
      </c>
      <c r="D8" s="22" t="s">
        <v>6</v>
      </c>
    </row>
    <row r="9" spans="1:81" ht="12" customHeight="1" x14ac:dyDescent="0.2">
      <c r="A9" s="21">
        <v>1974</v>
      </c>
      <c r="B9" s="40">
        <f t="shared" si="0"/>
        <v>0.50501744180609198</v>
      </c>
      <c r="C9" s="40">
        <v>0.50501744180609198</v>
      </c>
      <c r="D9" s="22" t="s">
        <v>6</v>
      </c>
    </row>
    <row r="10" spans="1:81" s="16" customFormat="1" ht="12" customHeight="1" x14ac:dyDescent="0.2">
      <c r="A10" s="21">
        <v>1975</v>
      </c>
      <c r="B10" s="40">
        <f t="shared" si="0"/>
        <v>0.48987604932097994</v>
      </c>
      <c r="C10" s="40">
        <v>0.48987604932097994</v>
      </c>
      <c r="D10" s="22" t="s">
        <v>6</v>
      </c>
      <c r="E10" s="15"/>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0.5453252918109478</v>
      </c>
      <c r="C11" s="25">
        <v>0.5453252918109478</v>
      </c>
      <c r="D11" s="20" t="s">
        <v>6</v>
      </c>
    </row>
    <row r="12" spans="1:81" ht="12" customHeight="1" x14ac:dyDescent="0.2">
      <c r="A12" s="19">
        <v>1977</v>
      </c>
      <c r="B12" s="25">
        <f t="shared" si="0"/>
        <v>0.4631332325337475</v>
      </c>
      <c r="C12" s="25">
        <v>0.4631332325337475</v>
      </c>
      <c r="D12" s="20" t="s">
        <v>6</v>
      </c>
    </row>
    <row r="13" spans="1:81" ht="12" customHeight="1" x14ac:dyDescent="0.2">
      <c r="A13" s="19">
        <v>1978</v>
      </c>
      <c r="B13" s="25">
        <f t="shared" si="0"/>
        <v>0.48386009838937932</v>
      </c>
      <c r="C13" s="25">
        <v>0.48386009838937932</v>
      </c>
      <c r="D13" s="20" t="s">
        <v>6</v>
      </c>
    </row>
    <row r="14" spans="1:81" ht="12" customHeight="1" x14ac:dyDescent="0.2">
      <c r="A14" s="19">
        <v>1979</v>
      </c>
      <c r="B14" s="25">
        <f t="shared" si="0"/>
        <v>0.61007309324387371</v>
      </c>
      <c r="C14" s="25">
        <v>0.61007309324387371</v>
      </c>
      <c r="D14" s="20" t="s">
        <v>6</v>
      </c>
    </row>
    <row r="15" spans="1:81" s="16" customFormat="1" ht="12" customHeight="1" x14ac:dyDescent="0.2">
      <c r="A15" s="19">
        <v>1980</v>
      </c>
      <c r="B15" s="25">
        <f t="shared" si="0"/>
        <v>0.58710906967144727</v>
      </c>
      <c r="C15" s="25">
        <v>0.58710906967144727</v>
      </c>
      <c r="D15" s="20" t="s">
        <v>6</v>
      </c>
      <c r="E15" s="15"/>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0.74750180461459514</v>
      </c>
      <c r="C16" s="40">
        <v>0.74750180461459514</v>
      </c>
      <c r="D16" s="22" t="s">
        <v>6</v>
      </c>
    </row>
    <row r="17" spans="1:81" ht="12" customHeight="1" x14ac:dyDescent="0.2">
      <c r="A17" s="21">
        <v>1982</v>
      </c>
      <c r="B17" s="40">
        <f t="shared" si="0"/>
        <v>0.82303995038503286</v>
      </c>
      <c r="C17" s="40">
        <v>0.82303995038503286</v>
      </c>
      <c r="D17" s="22" t="s">
        <v>6</v>
      </c>
    </row>
    <row r="18" spans="1:81" ht="12" customHeight="1" x14ac:dyDescent="0.2">
      <c r="A18" s="21">
        <v>1983</v>
      </c>
      <c r="B18" s="40">
        <f t="shared" si="0"/>
        <v>0.73450643813458427</v>
      </c>
      <c r="C18" s="40">
        <v>0.73450643813458427</v>
      </c>
      <c r="D18" s="22" t="s">
        <v>6</v>
      </c>
    </row>
    <row r="19" spans="1:81" ht="12" customHeight="1" x14ac:dyDescent="0.2">
      <c r="A19" s="21">
        <v>1984</v>
      </c>
      <c r="B19" s="40">
        <f t="shared" si="0"/>
        <v>0.95452468394062984</v>
      </c>
      <c r="C19" s="40">
        <v>0.95452468394062984</v>
      </c>
      <c r="D19" s="22" t="s">
        <v>6</v>
      </c>
    </row>
    <row r="20" spans="1:81" s="16" customFormat="1" ht="12" customHeight="1" x14ac:dyDescent="0.2">
      <c r="A20" s="21">
        <v>1985</v>
      </c>
      <c r="B20" s="40">
        <f t="shared" si="0"/>
        <v>1.0227873155921601</v>
      </c>
      <c r="C20" s="40">
        <v>1.0227873155921601</v>
      </c>
      <c r="D20" s="22" t="s">
        <v>6</v>
      </c>
      <c r="E20" s="15"/>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0.93537944990878896</v>
      </c>
      <c r="C21" s="25">
        <v>0.93537944990878896</v>
      </c>
      <c r="D21" s="20" t="s">
        <v>6</v>
      </c>
    </row>
    <row r="22" spans="1:81" ht="12" customHeight="1" x14ac:dyDescent="0.2">
      <c r="A22" s="19">
        <v>1987</v>
      </c>
      <c r="B22" s="25">
        <f t="shared" si="0"/>
        <v>0.99298199370685813</v>
      </c>
      <c r="C22" s="25">
        <v>0.99298199370685813</v>
      </c>
      <c r="D22" s="20" t="s">
        <v>6</v>
      </c>
    </row>
    <row r="23" spans="1:81" ht="12" customHeight="1" x14ac:dyDescent="0.2">
      <c r="A23" s="19">
        <v>1988</v>
      </c>
      <c r="B23" s="25">
        <f t="shared" si="0"/>
        <v>0.9146154819382829</v>
      </c>
      <c r="C23" s="25">
        <v>0.9146154819382829</v>
      </c>
      <c r="D23" s="20" t="s">
        <v>6</v>
      </c>
    </row>
    <row r="24" spans="1:81" ht="12" customHeight="1" x14ac:dyDescent="0.2">
      <c r="A24" s="19">
        <v>1989</v>
      </c>
      <c r="B24" s="25">
        <f t="shared" si="0"/>
        <v>0.97436828047804247</v>
      </c>
      <c r="C24" s="25">
        <v>0.97436828047804247</v>
      </c>
      <c r="D24" s="20" t="s">
        <v>6</v>
      </c>
    </row>
    <row r="25" spans="1:81" s="16" customFormat="1" ht="12" customHeight="1" x14ac:dyDescent="0.2">
      <c r="A25" s="19">
        <v>1990</v>
      </c>
      <c r="B25" s="25">
        <f t="shared" si="0"/>
        <v>0.84581544044744372</v>
      </c>
      <c r="C25" s="25">
        <v>0.84581544044744372</v>
      </c>
      <c r="D25" s="20" t="s">
        <v>6</v>
      </c>
      <c r="E25" s="15"/>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0.82685570378669249</v>
      </c>
      <c r="C26" s="40">
        <v>0.82685570378669249</v>
      </c>
      <c r="D26" s="22" t="s">
        <v>6</v>
      </c>
    </row>
    <row r="27" spans="1:81" ht="12" customHeight="1" x14ac:dyDescent="0.2">
      <c r="A27" s="21">
        <v>1992</v>
      </c>
      <c r="B27" s="40">
        <f t="shared" si="0"/>
        <v>0.87886862931792886</v>
      </c>
      <c r="C27" s="40">
        <v>0.87886862931792886</v>
      </c>
      <c r="D27" s="22" t="s">
        <v>6</v>
      </c>
    </row>
    <row r="28" spans="1:81" ht="12" customHeight="1" x14ac:dyDescent="0.2">
      <c r="A28" s="21">
        <v>1993</v>
      </c>
      <c r="B28" s="40">
        <f t="shared" si="0"/>
        <v>0.86383357522429938</v>
      </c>
      <c r="C28" s="40">
        <v>0.86383357522429938</v>
      </c>
      <c r="D28" s="22" t="s">
        <v>6</v>
      </c>
    </row>
    <row r="29" spans="1:81" ht="12" customHeight="1" x14ac:dyDescent="0.2">
      <c r="A29" s="21">
        <v>1994</v>
      </c>
      <c r="B29" s="40">
        <f t="shared" si="0"/>
        <v>1.2662966350840432</v>
      </c>
      <c r="C29" s="40">
        <v>1.2662966350840432</v>
      </c>
      <c r="D29" s="22" t="s">
        <v>6</v>
      </c>
    </row>
    <row r="30" spans="1:81" s="16" customFormat="1" ht="12" customHeight="1" x14ac:dyDescent="0.2">
      <c r="A30" s="21">
        <v>1995</v>
      </c>
      <c r="B30" s="40">
        <f t="shared" si="0"/>
        <v>0.9247836217394404</v>
      </c>
      <c r="C30" s="40">
        <v>0.9247836217394404</v>
      </c>
      <c r="D30" s="22" t="s">
        <v>6</v>
      </c>
      <c r="E30" s="15"/>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0.98941364627485029</v>
      </c>
      <c r="C31" s="25">
        <v>0.98941364627485029</v>
      </c>
      <c r="D31" s="20" t="s">
        <v>6</v>
      </c>
    </row>
    <row r="32" spans="1:81" ht="12" customHeight="1" x14ac:dyDescent="0.2">
      <c r="A32" s="19">
        <v>1997</v>
      </c>
      <c r="B32" s="25">
        <f t="shared" si="0"/>
        <v>1.0097107653016359</v>
      </c>
      <c r="C32" s="25">
        <v>1.0097107653016359</v>
      </c>
      <c r="D32" s="20" t="s">
        <v>6</v>
      </c>
    </row>
    <row r="33" spans="1:81" ht="12" customHeight="1" x14ac:dyDescent="0.2">
      <c r="A33" s="19">
        <v>1998</v>
      </c>
      <c r="B33" s="25">
        <f t="shared" si="0"/>
        <v>1.1799160499791754</v>
      </c>
      <c r="C33" s="25">
        <v>1.1799160499791754</v>
      </c>
      <c r="D33" s="20" t="s">
        <v>6</v>
      </c>
    </row>
    <row r="34" spans="1:81" ht="12" customHeight="1" x14ac:dyDescent="0.2">
      <c r="A34" s="19">
        <v>1999</v>
      </c>
      <c r="B34" s="25">
        <f t="shared" si="0"/>
        <v>1.3208194212928983</v>
      </c>
      <c r="C34" s="25">
        <v>1.3208194212928983</v>
      </c>
      <c r="D34" s="20" t="s">
        <v>6</v>
      </c>
    </row>
    <row r="35" spans="1:81" s="16" customFormat="1" ht="12" customHeight="1" x14ac:dyDescent="0.2">
      <c r="A35" s="19">
        <v>2000</v>
      </c>
      <c r="B35" s="25">
        <f t="shared" si="0"/>
        <v>1.241738369106008</v>
      </c>
      <c r="C35" s="25">
        <v>1.241738369106008</v>
      </c>
      <c r="D35" s="20" t="s">
        <v>6</v>
      </c>
      <c r="E35" s="15"/>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ref="B36:B41" si="1">SUM(C36:D36)</f>
        <v>1.229625983712769</v>
      </c>
      <c r="C36" s="40">
        <v>1.229625983712769</v>
      </c>
      <c r="D36" s="22" t="s">
        <v>6</v>
      </c>
    </row>
    <row r="37" spans="1:81" ht="12" customHeight="1" x14ac:dyDescent="0.2">
      <c r="A37" s="21">
        <v>2002</v>
      </c>
      <c r="B37" s="40">
        <f t="shared" si="1"/>
        <v>1.3238015987986707</v>
      </c>
      <c r="C37" s="40">
        <v>1.3238015987986707</v>
      </c>
      <c r="D37" s="22" t="s">
        <v>6</v>
      </c>
    </row>
    <row r="38" spans="1:81" ht="12" customHeight="1" x14ac:dyDescent="0.2">
      <c r="A38" s="21">
        <v>2003</v>
      </c>
      <c r="B38" s="40">
        <f t="shared" si="1"/>
        <v>1.4360411423941206</v>
      </c>
      <c r="C38" s="40">
        <v>1.4360411423941206</v>
      </c>
      <c r="D38" s="22" t="s">
        <v>6</v>
      </c>
    </row>
    <row r="39" spans="1:81" ht="12" customHeight="1" x14ac:dyDescent="0.2">
      <c r="A39" s="21">
        <v>2004</v>
      </c>
      <c r="B39" s="40">
        <f t="shared" si="1"/>
        <v>1.3633074772223983</v>
      </c>
      <c r="C39" s="40">
        <v>1.3633074772223983</v>
      </c>
      <c r="D39" s="22" t="s">
        <v>6</v>
      </c>
    </row>
    <row r="40" spans="1:81" ht="12" customHeight="1" x14ac:dyDescent="0.2">
      <c r="A40" s="21">
        <v>2005</v>
      </c>
      <c r="B40" s="40">
        <f t="shared" si="1"/>
        <v>1.3951785640828065</v>
      </c>
      <c r="C40" s="40">
        <v>1.3951785640828065</v>
      </c>
      <c r="D40" s="22" t="s">
        <v>6</v>
      </c>
    </row>
    <row r="41" spans="1:81" ht="12" customHeight="1" x14ac:dyDescent="0.2">
      <c r="A41" s="19">
        <v>2006</v>
      </c>
      <c r="B41" s="25">
        <f t="shared" si="1"/>
        <v>1.6776827269745322</v>
      </c>
      <c r="C41" s="25">
        <v>1.6776827269745322</v>
      </c>
      <c r="D41" s="20" t="s">
        <v>6</v>
      </c>
    </row>
    <row r="42" spans="1:81" ht="12" customHeight="1" x14ac:dyDescent="0.2">
      <c r="A42" s="19">
        <v>2007</v>
      </c>
      <c r="B42" s="25">
        <f t="shared" ref="B42:B47" si="2">SUM(C42:D42)</f>
        <v>1.5485782060237321</v>
      </c>
      <c r="C42" s="25">
        <v>1.5485782060237321</v>
      </c>
      <c r="D42" s="20" t="s">
        <v>6</v>
      </c>
    </row>
    <row r="43" spans="1:81" ht="12" customHeight="1" x14ac:dyDescent="0.2">
      <c r="A43" s="19">
        <v>2008</v>
      </c>
      <c r="B43" s="25">
        <f t="shared" si="2"/>
        <v>1.5368830055152538</v>
      </c>
      <c r="C43" s="25">
        <v>1.5368830055152538</v>
      </c>
      <c r="D43" s="20" t="s">
        <v>6</v>
      </c>
    </row>
    <row r="44" spans="1:81" ht="12" customHeight="1" x14ac:dyDescent="0.2">
      <c r="A44" s="19">
        <v>2009</v>
      </c>
      <c r="B44" s="25">
        <f t="shared" si="2"/>
        <v>1.5182328188599219</v>
      </c>
      <c r="C44" s="25">
        <v>1.5182328188599219</v>
      </c>
      <c r="D44" s="20" t="s">
        <v>6</v>
      </c>
    </row>
    <row r="45" spans="1:81" ht="12" customHeight="1" x14ac:dyDescent="0.2">
      <c r="A45" s="19">
        <v>2010</v>
      </c>
      <c r="B45" s="25">
        <f t="shared" si="2"/>
        <v>1.4675045804397933</v>
      </c>
      <c r="C45" s="25">
        <v>1.4675045804397933</v>
      </c>
      <c r="D45" s="20" t="s">
        <v>6</v>
      </c>
    </row>
    <row r="46" spans="1:81" ht="12" customHeight="1" x14ac:dyDescent="0.2">
      <c r="A46" s="41">
        <v>2011</v>
      </c>
      <c r="B46" s="40">
        <f t="shared" si="2"/>
        <v>1.6987215852588886</v>
      </c>
      <c r="C46" s="40">
        <v>1.6987215852588886</v>
      </c>
      <c r="D46" s="42" t="s">
        <v>6</v>
      </c>
    </row>
    <row r="47" spans="1:81" ht="12" customHeight="1" x14ac:dyDescent="0.2">
      <c r="A47" s="41">
        <v>2012</v>
      </c>
      <c r="B47" s="40">
        <f t="shared" si="2"/>
        <v>1.4606726409957966</v>
      </c>
      <c r="C47" s="40">
        <v>1.4606726409957966</v>
      </c>
      <c r="D47" s="42" t="s">
        <v>6</v>
      </c>
    </row>
    <row r="48" spans="1:81" ht="12" customHeight="1" x14ac:dyDescent="0.2">
      <c r="A48" s="41">
        <v>2013</v>
      </c>
      <c r="B48" s="40">
        <f t="shared" ref="B48:B55" si="3">SUM(C48:D48)</f>
        <v>1.2832727974490736</v>
      </c>
      <c r="C48" s="40">
        <v>1.2832727974490736</v>
      </c>
      <c r="D48" s="42" t="s">
        <v>6</v>
      </c>
    </row>
    <row r="49" spans="1:81" ht="12" customHeight="1" x14ac:dyDescent="0.2">
      <c r="A49" s="41">
        <v>2014</v>
      </c>
      <c r="B49" s="40">
        <f t="shared" si="3"/>
        <v>1.4369005072611105</v>
      </c>
      <c r="C49" s="40">
        <v>1.4369005072611105</v>
      </c>
      <c r="D49" s="42" t="s">
        <v>6</v>
      </c>
    </row>
    <row r="50" spans="1:81" ht="12" customHeight="1" x14ac:dyDescent="0.2">
      <c r="A50" s="44">
        <v>2015</v>
      </c>
      <c r="B50" s="52">
        <f t="shared" si="3"/>
        <v>1.413985458822397</v>
      </c>
      <c r="C50" s="40">
        <v>1.413985458822397</v>
      </c>
      <c r="D50" s="45" t="s">
        <v>6</v>
      </c>
    </row>
    <row r="51" spans="1:81" ht="12" customHeight="1" x14ac:dyDescent="0.2">
      <c r="A51" s="49">
        <v>2016</v>
      </c>
      <c r="B51" s="53">
        <f t="shared" si="3"/>
        <v>1.394435005555358</v>
      </c>
      <c r="C51" s="25">
        <v>1.394435005555358</v>
      </c>
      <c r="D51" s="43" t="s">
        <v>6</v>
      </c>
    </row>
    <row r="52" spans="1:81" ht="12" customHeight="1" x14ac:dyDescent="0.2">
      <c r="A52" s="59">
        <v>2017</v>
      </c>
      <c r="B52" s="64">
        <f t="shared" si="3"/>
        <v>1.4263703950655526</v>
      </c>
      <c r="C52" s="25">
        <v>1.4263703950655526</v>
      </c>
      <c r="D52" s="60" t="s">
        <v>6</v>
      </c>
    </row>
    <row r="53" spans="1:81" ht="12" customHeight="1" x14ac:dyDescent="0.2">
      <c r="A53" s="49">
        <v>2018</v>
      </c>
      <c r="B53" s="53">
        <f t="shared" si="3"/>
        <v>1.3528406158110595</v>
      </c>
      <c r="C53" s="25">
        <v>1.3528406158110595</v>
      </c>
      <c r="D53" s="43" t="s">
        <v>6</v>
      </c>
    </row>
    <row r="54" spans="1:81" ht="12" customHeight="1" x14ac:dyDescent="0.2">
      <c r="A54" s="67">
        <v>2019</v>
      </c>
      <c r="B54" s="69">
        <f t="shared" si="3"/>
        <v>1.3653443606433613</v>
      </c>
      <c r="C54" s="25">
        <v>1.3653443606433613</v>
      </c>
      <c r="D54" s="68" t="s">
        <v>6</v>
      </c>
    </row>
    <row r="55" spans="1:81" ht="12" customHeight="1" thickBot="1" x14ac:dyDescent="0.25">
      <c r="A55" s="50">
        <v>2020</v>
      </c>
      <c r="B55" s="54">
        <f t="shared" si="3"/>
        <v>1.2011002987513584</v>
      </c>
      <c r="C55" s="25">
        <v>1.2011002987513584</v>
      </c>
      <c r="D55" s="51" t="s">
        <v>6</v>
      </c>
    </row>
    <row r="56" spans="1:81" ht="12" customHeight="1" thickTop="1" x14ac:dyDescent="0.2">
      <c r="A56" s="90" t="s">
        <v>16</v>
      </c>
      <c r="B56" s="91"/>
      <c r="C56" s="91"/>
      <c r="D56" s="92"/>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row>
    <row r="57" spans="1:81" ht="12" customHeight="1" x14ac:dyDescent="0.2">
      <c r="A57" s="93"/>
      <c r="B57" s="94"/>
      <c r="C57" s="94"/>
      <c r="D57" s="95"/>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row>
    <row r="58" spans="1:81" ht="12" customHeight="1" x14ac:dyDescent="0.2">
      <c r="A58" s="87" t="s">
        <v>77</v>
      </c>
      <c r="B58" s="88"/>
      <c r="C58" s="88"/>
      <c r="D58" s="89"/>
    </row>
    <row r="59" spans="1:81" ht="12" customHeight="1" x14ac:dyDescent="0.2">
      <c r="A59" s="87"/>
      <c r="B59" s="88"/>
      <c r="C59" s="88"/>
      <c r="D59" s="89"/>
    </row>
    <row r="60" spans="1:81" ht="12" customHeight="1" x14ac:dyDescent="0.2">
      <c r="A60" s="87"/>
      <c r="B60" s="88"/>
      <c r="C60" s="88"/>
      <c r="D60" s="89"/>
    </row>
  </sheetData>
  <mergeCells count="9">
    <mergeCell ref="B2:B3"/>
    <mergeCell ref="A2:A3"/>
    <mergeCell ref="A1:D1"/>
    <mergeCell ref="B4:D4"/>
    <mergeCell ref="A58:D60"/>
    <mergeCell ref="A56:D56"/>
    <mergeCell ref="A57:D57"/>
    <mergeCell ref="D2:D3"/>
    <mergeCell ref="C2:C3"/>
  </mergeCells>
  <phoneticPr fontId="4" type="noConversion"/>
  <printOptions horizontalCentered="1"/>
  <pageMargins left="0.5" right="0.5" top="0.5" bottom="0.5" header="0.5" footer="0.5"/>
  <pageSetup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CC60"/>
  <sheetViews>
    <sheetView workbookViewId="0">
      <pane ySplit="4" topLeftCell="A5" activePane="bottomLeft" state="frozen"/>
      <selection pane="bottomLeft" sqref="A1:D1"/>
    </sheetView>
  </sheetViews>
  <sheetFormatPr defaultColWidth="12.7109375" defaultRowHeight="12" customHeight="1" x14ac:dyDescent="0.2"/>
  <cols>
    <col min="1" max="1" width="12.7109375" style="13" customWidth="1"/>
    <col min="2" max="4" width="12.7109375" style="7" customWidth="1"/>
    <col min="5" max="10" width="12.7109375" style="15" customWidth="1"/>
    <col min="11" max="16384" width="12.7109375" style="8"/>
  </cols>
  <sheetData>
    <row r="1" spans="1:81" s="30" customFormat="1" ht="12" customHeight="1" thickBot="1" x14ac:dyDescent="0.25">
      <c r="A1" s="83" t="s">
        <v>36</v>
      </c>
      <c r="B1" s="83"/>
      <c r="C1" s="83"/>
      <c r="D1" s="83"/>
      <c r="E1" s="31"/>
      <c r="F1" s="31"/>
      <c r="G1" s="31"/>
      <c r="H1" s="31"/>
      <c r="I1" s="31"/>
      <c r="J1" s="31"/>
    </row>
    <row r="2" spans="1:81" ht="12" customHeight="1" thickTop="1" x14ac:dyDescent="0.2">
      <c r="A2" s="100" t="s">
        <v>3</v>
      </c>
      <c r="B2" s="98" t="s">
        <v>2</v>
      </c>
      <c r="C2" s="98" t="s">
        <v>0</v>
      </c>
      <c r="D2" s="102" t="s">
        <v>1</v>
      </c>
    </row>
    <row r="3" spans="1:81" ht="12" customHeight="1" x14ac:dyDescent="0.2">
      <c r="A3" s="101"/>
      <c r="B3" s="99"/>
      <c r="C3" s="99"/>
      <c r="D3" s="103"/>
    </row>
    <row r="4" spans="1:81" ht="12" customHeight="1" x14ac:dyDescent="0.2">
      <c r="A4" s="37"/>
      <c r="B4" s="84" t="s">
        <v>19</v>
      </c>
      <c r="C4" s="139"/>
      <c r="D4" s="140"/>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 t="shared" ref="B5:B44" si="0">SUM(C5:D5)</f>
        <v>2.1628660047207537</v>
      </c>
      <c r="C5" s="64">
        <v>2.1628660047207537</v>
      </c>
      <c r="D5" s="20" t="s">
        <v>6</v>
      </c>
      <c r="E5" s="15"/>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si="0"/>
        <v>2.264748797318707</v>
      </c>
      <c r="C6" s="40">
        <v>2.264748797318707</v>
      </c>
      <c r="D6" s="22" t="s">
        <v>6</v>
      </c>
    </row>
    <row r="7" spans="1:81" ht="12" customHeight="1" x14ac:dyDescent="0.2">
      <c r="A7" s="21">
        <v>1972</v>
      </c>
      <c r="B7" s="40">
        <f t="shared" si="0"/>
        <v>2.4035712924495942</v>
      </c>
      <c r="C7" s="40">
        <v>2.4035712924495942</v>
      </c>
      <c r="D7" s="22" t="s">
        <v>6</v>
      </c>
    </row>
    <row r="8" spans="1:81" ht="12" customHeight="1" x14ac:dyDescent="0.2">
      <c r="A8" s="21">
        <v>1973</v>
      </c>
      <c r="B8" s="40">
        <f t="shared" si="0"/>
        <v>2.5341066212383621</v>
      </c>
      <c r="C8" s="40">
        <v>2.5341066212383621</v>
      </c>
      <c r="D8" s="22" t="s">
        <v>6</v>
      </c>
    </row>
    <row r="9" spans="1:81" ht="12" customHeight="1" x14ac:dyDescent="0.2">
      <c r="A9" s="21">
        <v>1974</v>
      </c>
      <c r="B9" s="40">
        <f t="shared" si="0"/>
        <v>2.7247561420408317</v>
      </c>
      <c r="C9" s="40">
        <v>2.7247561420408317</v>
      </c>
      <c r="D9" s="22" t="s">
        <v>6</v>
      </c>
    </row>
    <row r="10" spans="1:81" s="16" customFormat="1" ht="12" customHeight="1" x14ac:dyDescent="0.2">
      <c r="A10" s="21">
        <v>1975</v>
      </c>
      <c r="B10" s="40">
        <f t="shared" si="0"/>
        <v>2.4845698304880703</v>
      </c>
      <c r="C10" s="40">
        <v>2.4845698304880703</v>
      </c>
      <c r="D10" s="22" t="s">
        <v>6</v>
      </c>
      <c r="E10" s="15"/>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2.6670030041048456</v>
      </c>
      <c r="C11" s="64">
        <v>2.6670030041048456</v>
      </c>
      <c r="D11" s="20" t="s">
        <v>6</v>
      </c>
    </row>
    <row r="12" spans="1:81" ht="12" customHeight="1" x14ac:dyDescent="0.2">
      <c r="A12" s="19">
        <v>1977</v>
      </c>
      <c r="B12" s="25">
        <f t="shared" si="0"/>
        <v>2.799231743696621</v>
      </c>
      <c r="C12" s="64">
        <v>2.799231743696621</v>
      </c>
      <c r="D12" s="20" t="s">
        <v>6</v>
      </c>
    </row>
    <row r="13" spans="1:81" ht="12" customHeight="1" x14ac:dyDescent="0.2">
      <c r="A13" s="19">
        <v>1978</v>
      </c>
      <c r="B13" s="25">
        <f t="shared" si="0"/>
        <v>2.7661342857784668</v>
      </c>
      <c r="C13" s="64">
        <v>2.7661342857784668</v>
      </c>
      <c r="D13" s="20" t="s">
        <v>6</v>
      </c>
    </row>
    <row r="14" spans="1:81" ht="12" customHeight="1" x14ac:dyDescent="0.2">
      <c r="A14" s="19">
        <v>1979</v>
      </c>
      <c r="B14" s="25">
        <f t="shared" si="0"/>
        <v>2.9375041656483964</v>
      </c>
      <c r="C14" s="64">
        <v>2.9375041656483964</v>
      </c>
      <c r="D14" s="20" t="s">
        <v>6</v>
      </c>
    </row>
    <row r="15" spans="1:81" s="16" customFormat="1" ht="12" customHeight="1" x14ac:dyDescent="0.2">
      <c r="A15" s="19">
        <v>1980</v>
      </c>
      <c r="B15" s="25">
        <f t="shared" si="0"/>
        <v>2.8854851883403736</v>
      </c>
      <c r="C15" s="64">
        <v>2.8854851883403736</v>
      </c>
      <c r="D15" s="20" t="s">
        <v>6</v>
      </c>
      <c r="E15" s="15"/>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2.7860640268561441</v>
      </c>
      <c r="C16" s="40">
        <v>2.7860640268561441</v>
      </c>
      <c r="D16" s="22" t="s">
        <v>6</v>
      </c>
    </row>
    <row r="17" spans="1:81" ht="12" customHeight="1" x14ac:dyDescent="0.2">
      <c r="A17" s="21">
        <v>1982</v>
      </c>
      <c r="B17" s="40">
        <f t="shared" si="0"/>
        <v>2.9721604906368979</v>
      </c>
      <c r="C17" s="40">
        <v>2.9721604906368979</v>
      </c>
      <c r="D17" s="22" t="s">
        <v>6</v>
      </c>
    </row>
    <row r="18" spans="1:81" ht="12" customHeight="1" x14ac:dyDescent="0.2">
      <c r="A18" s="21">
        <v>1983</v>
      </c>
      <c r="B18" s="40">
        <f t="shared" si="0"/>
        <v>3.3255515200143404</v>
      </c>
      <c r="C18" s="40">
        <v>3.3255515200143404</v>
      </c>
      <c r="D18" s="22" t="s">
        <v>6</v>
      </c>
    </row>
    <row r="19" spans="1:81" ht="12" customHeight="1" x14ac:dyDescent="0.2">
      <c r="A19" s="21">
        <v>1984</v>
      </c>
      <c r="B19" s="40">
        <f t="shared" si="0"/>
        <v>3.6247397904784466</v>
      </c>
      <c r="C19" s="40">
        <v>3.6247397904784466</v>
      </c>
      <c r="D19" s="22" t="s">
        <v>6</v>
      </c>
    </row>
    <row r="20" spans="1:81" s="16" customFormat="1" ht="12" customHeight="1" x14ac:dyDescent="0.2">
      <c r="A20" s="21">
        <v>1985</v>
      </c>
      <c r="B20" s="40">
        <f t="shared" si="0"/>
        <v>3.8001224493219161</v>
      </c>
      <c r="C20" s="40">
        <v>3.8001224493219161</v>
      </c>
      <c r="D20" s="22" t="s">
        <v>6</v>
      </c>
      <c r="E20" s="15"/>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3.9654935986137598</v>
      </c>
      <c r="C21" s="64">
        <v>3.9654935986137598</v>
      </c>
      <c r="D21" s="20" t="s">
        <v>6</v>
      </c>
    </row>
    <row r="22" spans="1:81" ht="12" customHeight="1" x14ac:dyDescent="0.2">
      <c r="A22" s="19">
        <v>1987</v>
      </c>
      <c r="B22" s="25">
        <f t="shared" si="0"/>
        <v>4.2293372432085139</v>
      </c>
      <c r="C22" s="64">
        <v>4.2293372432085139</v>
      </c>
      <c r="D22" s="20" t="s">
        <v>6</v>
      </c>
    </row>
    <row r="23" spans="1:81" ht="12" customHeight="1" x14ac:dyDescent="0.2">
      <c r="A23" s="19">
        <v>1988</v>
      </c>
      <c r="B23" s="25">
        <f t="shared" si="0"/>
        <v>4.4755347500826463</v>
      </c>
      <c r="C23" s="64">
        <v>4.4755347500826463</v>
      </c>
      <c r="D23" s="20" t="s">
        <v>6</v>
      </c>
    </row>
    <row r="24" spans="1:81" ht="12" customHeight="1" x14ac:dyDescent="0.2">
      <c r="A24" s="19">
        <v>1989</v>
      </c>
      <c r="B24" s="25">
        <f t="shared" si="0"/>
        <v>4.6885731092980567</v>
      </c>
      <c r="C24" s="64">
        <v>4.6885731092980567</v>
      </c>
      <c r="D24" s="20" t="s">
        <v>6</v>
      </c>
    </row>
    <row r="25" spans="1:81" s="16" customFormat="1" ht="12" customHeight="1" x14ac:dyDescent="0.2">
      <c r="A25" s="19">
        <v>1990</v>
      </c>
      <c r="B25" s="25">
        <f t="shared" si="0"/>
        <v>5.8810651218704528</v>
      </c>
      <c r="C25" s="64">
        <v>5.8810651218704528</v>
      </c>
      <c r="D25" s="20" t="s">
        <v>6</v>
      </c>
      <c r="E25" s="15"/>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6.3012046415206733</v>
      </c>
      <c r="C26" s="40">
        <v>6.3012046415206733</v>
      </c>
      <c r="D26" s="22" t="s">
        <v>6</v>
      </c>
    </row>
    <row r="27" spans="1:81" ht="12" customHeight="1" x14ac:dyDescent="0.2">
      <c r="A27" s="21">
        <v>1992</v>
      </c>
      <c r="B27" s="40">
        <f t="shared" si="0"/>
        <v>7.1018734673355546</v>
      </c>
      <c r="C27" s="40">
        <v>7.1018734673355546</v>
      </c>
      <c r="D27" s="22" t="s">
        <v>6</v>
      </c>
    </row>
    <row r="28" spans="1:81" ht="12" customHeight="1" x14ac:dyDescent="0.2">
      <c r="A28" s="21">
        <v>1993</v>
      </c>
      <c r="B28" s="40">
        <f t="shared" si="0"/>
        <v>7.6309871641224953</v>
      </c>
      <c r="C28" s="40">
        <v>7.6309871641224953</v>
      </c>
      <c r="D28" s="22" t="s">
        <v>6</v>
      </c>
    </row>
    <row r="29" spans="1:81" ht="12" customHeight="1" x14ac:dyDescent="0.2">
      <c r="A29" s="21">
        <v>1994</v>
      </c>
      <c r="B29" s="40">
        <f t="shared" si="0"/>
        <v>7.0592418499202845</v>
      </c>
      <c r="C29" s="40">
        <v>7.0592418499202845</v>
      </c>
      <c r="D29" s="22" t="s">
        <v>6</v>
      </c>
    </row>
    <row r="30" spans="1:81" s="16" customFormat="1" ht="12" customHeight="1" x14ac:dyDescent="0.2">
      <c r="A30" s="21">
        <v>1995</v>
      </c>
      <c r="B30" s="40">
        <f t="shared" si="0"/>
        <v>7.0105233974733352</v>
      </c>
      <c r="C30" s="40">
        <v>7.0105233974733352</v>
      </c>
      <c r="D30" s="22" t="s">
        <v>6</v>
      </c>
      <c r="E30" s="15"/>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8.0689195436475369</v>
      </c>
      <c r="C31" s="64">
        <v>8.0689195436475369</v>
      </c>
      <c r="D31" s="20" t="s">
        <v>6</v>
      </c>
    </row>
    <row r="32" spans="1:81" ht="12" customHeight="1" x14ac:dyDescent="0.2">
      <c r="A32" s="19">
        <v>1997</v>
      </c>
      <c r="B32" s="25">
        <f t="shared" si="0"/>
        <v>7.3339579825361296</v>
      </c>
      <c r="C32" s="64">
        <v>7.3339579825361296</v>
      </c>
      <c r="D32" s="20" t="s">
        <v>6</v>
      </c>
    </row>
    <row r="33" spans="1:81" ht="12" customHeight="1" x14ac:dyDescent="0.2">
      <c r="A33" s="19">
        <v>1998</v>
      </c>
      <c r="B33" s="25">
        <f t="shared" si="0"/>
        <v>7.7627908617753478</v>
      </c>
      <c r="C33" s="64">
        <v>7.7627908617753478</v>
      </c>
      <c r="D33" s="20" t="s">
        <v>6</v>
      </c>
    </row>
    <row r="34" spans="1:81" ht="12" customHeight="1" x14ac:dyDescent="0.2">
      <c r="A34" s="19">
        <v>1999</v>
      </c>
      <c r="B34" s="25">
        <f t="shared" si="0"/>
        <v>7.7191553656671266</v>
      </c>
      <c r="C34" s="64">
        <v>7.7191553656671266</v>
      </c>
      <c r="D34" s="20" t="s">
        <v>6</v>
      </c>
    </row>
    <row r="35" spans="1:81" s="16" customFormat="1" ht="12" customHeight="1" x14ac:dyDescent="0.2">
      <c r="A35" s="19">
        <v>2000</v>
      </c>
      <c r="B35" s="25">
        <f t="shared" si="0"/>
        <v>8.1856459950758715</v>
      </c>
      <c r="C35" s="64">
        <v>8.1856459950758715</v>
      </c>
      <c r="D35" s="20" t="s">
        <v>6</v>
      </c>
      <c r="E35" s="15"/>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8.1194560001452345</v>
      </c>
      <c r="C36" s="40">
        <v>8.1194560001452345</v>
      </c>
      <c r="D36" s="22" t="s">
        <v>6</v>
      </c>
    </row>
    <row r="37" spans="1:81" ht="12" customHeight="1" x14ac:dyDescent="0.2">
      <c r="A37" s="21">
        <v>2002</v>
      </c>
      <c r="B37" s="40">
        <f t="shared" si="0"/>
        <v>8.2645699497177425</v>
      </c>
      <c r="C37" s="40">
        <v>8.2645699497177425</v>
      </c>
      <c r="D37" s="22" t="s">
        <v>6</v>
      </c>
    </row>
    <row r="38" spans="1:81" ht="12" customHeight="1" x14ac:dyDescent="0.2">
      <c r="A38" s="21">
        <v>2003</v>
      </c>
      <c r="B38" s="40">
        <f t="shared" si="0"/>
        <v>8.4142154158381217</v>
      </c>
      <c r="C38" s="40">
        <v>8.4142154158381217</v>
      </c>
      <c r="D38" s="22" t="s">
        <v>6</v>
      </c>
    </row>
    <row r="39" spans="1:81" ht="12" customHeight="1" x14ac:dyDescent="0.2">
      <c r="A39" s="21">
        <v>2004</v>
      </c>
      <c r="B39" s="40">
        <f t="shared" si="0"/>
        <v>8.6367858256714545</v>
      </c>
      <c r="C39" s="40">
        <v>8.6367858256714545</v>
      </c>
      <c r="D39" s="22" t="s">
        <v>6</v>
      </c>
    </row>
    <row r="40" spans="1:81" ht="12" customHeight="1" x14ac:dyDescent="0.2">
      <c r="A40" s="21">
        <v>2005</v>
      </c>
      <c r="B40" s="40">
        <f t="shared" si="0"/>
        <v>9.2056334577420031</v>
      </c>
      <c r="C40" s="40">
        <v>9.2056334577420031</v>
      </c>
      <c r="D40" s="22" t="s">
        <v>6</v>
      </c>
    </row>
    <row r="41" spans="1:81" ht="12" customHeight="1" x14ac:dyDescent="0.2">
      <c r="A41" s="19">
        <v>2006</v>
      </c>
      <c r="B41" s="25">
        <f t="shared" si="0"/>
        <v>9.4574366313860736</v>
      </c>
      <c r="C41" s="64">
        <v>9.4574366313860736</v>
      </c>
      <c r="D41" s="20" t="s">
        <v>6</v>
      </c>
    </row>
    <row r="42" spans="1:81" ht="12" customHeight="1" x14ac:dyDescent="0.2">
      <c r="A42" s="19">
        <v>2007</v>
      </c>
      <c r="B42" s="25">
        <f t="shared" si="0"/>
        <v>9.3643227189003646</v>
      </c>
      <c r="C42" s="64">
        <v>9.3643227189003646</v>
      </c>
      <c r="D42" s="20" t="s">
        <v>6</v>
      </c>
    </row>
    <row r="43" spans="1:81" ht="12" customHeight="1" x14ac:dyDescent="0.2">
      <c r="A43" s="19">
        <v>2008</v>
      </c>
      <c r="B43" s="25">
        <f t="shared" si="0"/>
        <v>9.4790542252590253</v>
      </c>
      <c r="C43" s="64">
        <v>9.4790542252590253</v>
      </c>
      <c r="D43" s="20" t="s">
        <v>6</v>
      </c>
    </row>
    <row r="44" spans="1:81" ht="12" customHeight="1" x14ac:dyDescent="0.2">
      <c r="A44" s="19">
        <v>2009</v>
      </c>
      <c r="B44" s="25">
        <f t="shared" si="0"/>
        <v>9.800546893603677</v>
      </c>
      <c r="C44" s="64">
        <v>9.800546893603677</v>
      </c>
      <c r="D44" s="20" t="s">
        <v>6</v>
      </c>
    </row>
    <row r="45" spans="1:81" ht="12" customHeight="1" x14ac:dyDescent="0.2">
      <c r="A45" s="19">
        <v>2010</v>
      </c>
      <c r="B45" s="25">
        <f t="shared" ref="B45:B50" si="1">SUM(C45:D45)</f>
        <v>10.331163247511153</v>
      </c>
      <c r="C45" s="64">
        <v>10.331163247511153</v>
      </c>
      <c r="D45" s="20" t="s">
        <v>6</v>
      </c>
    </row>
    <row r="46" spans="1:81" ht="12" customHeight="1" x14ac:dyDescent="0.2">
      <c r="A46" s="38">
        <v>2011</v>
      </c>
      <c r="B46" s="40">
        <f t="shared" si="1"/>
        <v>10.56727870341496</v>
      </c>
      <c r="C46" s="40">
        <v>10.56727870341496</v>
      </c>
      <c r="D46" s="39" t="s">
        <v>6</v>
      </c>
    </row>
    <row r="47" spans="1:81" ht="12" customHeight="1" x14ac:dyDescent="0.2">
      <c r="A47" s="41">
        <v>2012</v>
      </c>
      <c r="B47" s="40">
        <f t="shared" si="1"/>
        <v>10.750201218551078</v>
      </c>
      <c r="C47" s="40">
        <v>10.750201218551078</v>
      </c>
      <c r="D47" s="42" t="s">
        <v>6</v>
      </c>
    </row>
    <row r="48" spans="1:81" ht="12" customHeight="1" x14ac:dyDescent="0.2">
      <c r="A48" s="41">
        <v>2013</v>
      </c>
      <c r="B48" s="40">
        <f t="shared" si="1"/>
        <v>10.030882972043962</v>
      </c>
      <c r="C48" s="40">
        <v>10.030882972043962</v>
      </c>
      <c r="D48" s="42" t="s">
        <v>6</v>
      </c>
    </row>
    <row r="49" spans="1:81" ht="12" customHeight="1" x14ac:dyDescent="0.2">
      <c r="A49" s="41">
        <v>2014</v>
      </c>
      <c r="B49" s="40">
        <f t="shared" si="1"/>
        <v>10.716382050350525</v>
      </c>
      <c r="C49" s="40">
        <v>10.716382050350525</v>
      </c>
      <c r="D49" s="42" t="s">
        <v>6</v>
      </c>
    </row>
    <row r="50" spans="1:81" ht="12" customHeight="1" x14ac:dyDescent="0.2">
      <c r="A50" s="44">
        <v>2015</v>
      </c>
      <c r="B50" s="52">
        <f t="shared" si="1"/>
        <v>10.73352043558152</v>
      </c>
      <c r="C50" s="40">
        <v>10.73352043558152</v>
      </c>
      <c r="D50" s="45" t="s">
        <v>6</v>
      </c>
    </row>
    <row r="51" spans="1:81" ht="12" customHeight="1" x14ac:dyDescent="0.2">
      <c r="A51" s="49">
        <v>2016</v>
      </c>
      <c r="B51" s="53">
        <f>SUM(C51:D51)</f>
        <v>11.07667924684282</v>
      </c>
      <c r="C51" s="64">
        <v>11.07667924684282</v>
      </c>
      <c r="D51" s="43" t="s">
        <v>6</v>
      </c>
    </row>
    <row r="52" spans="1:81" ht="12" customHeight="1" x14ac:dyDescent="0.2">
      <c r="A52" s="49">
        <v>2017</v>
      </c>
      <c r="B52" s="53">
        <f>SUM(C52:D52)</f>
        <v>11.304526014718373</v>
      </c>
      <c r="C52" s="64">
        <v>11.304526014718373</v>
      </c>
      <c r="D52" s="43" t="s">
        <v>6</v>
      </c>
    </row>
    <row r="53" spans="1:81" ht="12" customHeight="1" x14ac:dyDescent="0.2">
      <c r="A53" s="59">
        <v>2018</v>
      </c>
      <c r="B53" s="64">
        <f>SUM(C53:D53)</f>
        <v>11.16730501695791</v>
      </c>
      <c r="C53" s="64">
        <v>11.16730501695791</v>
      </c>
      <c r="D53" s="60" t="s">
        <v>6</v>
      </c>
    </row>
    <row r="54" spans="1:81" ht="12" customHeight="1" x14ac:dyDescent="0.2">
      <c r="A54" s="59">
        <v>2019</v>
      </c>
      <c r="B54" s="64">
        <f>SUM(C54:D54)</f>
        <v>10.881574049593759</v>
      </c>
      <c r="C54" s="64">
        <v>10.881574049593759</v>
      </c>
      <c r="D54" s="60" t="s">
        <v>6</v>
      </c>
    </row>
    <row r="55" spans="1:81" ht="12" customHeight="1" thickBot="1" x14ac:dyDescent="0.25">
      <c r="A55" s="50">
        <v>2020</v>
      </c>
      <c r="B55" s="54">
        <f>SUM(C55:D55)</f>
        <v>11.004986823036091</v>
      </c>
      <c r="C55" s="64">
        <v>11.004986823036091</v>
      </c>
      <c r="D55" s="51" t="s">
        <v>6</v>
      </c>
    </row>
    <row r="56" spans="1:81" ht="12" customHeight="1" thickTop="1" x14ac:dyDescent="0.2">
      <c r="A56" s="90" t="s">
        <v>16</v>
      </c>
      <c r="B56" s="91"/>
      <c r="C56" s="91"/>
      <c r="D56" s="92"/>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row>
    <row r="57" spans="1:81" ht="12" customHeight="1" x14ac:dyDescent="0.2">
      <c r="A57" s="126"/>
      <c r="B57" s="127"/>
      <c r="C57" s="127"/>
      <c r="D57" s="128"/>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row>
    <row r="58" spans="1:81" ht="12" customHeight="1" x14ac:dyDescent="0.2">
      <c r="A58" s="87" t="s">
        <v>77</v>
      </c>
      <c r="B58" s="149"/>
      <c r="C58" s="149"/>
      <c r="D58" s="150"/>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151"/>
      <c r="B59" s="149"/>
      <c r="C59" s="149"/>
      <c r="D59" s="150"/>
    </row>
    <row r="60" spans="1:81" ht="12" customHeight="1" x14ac:dyDescent="0.2">
      <c r="A60" s="151"/>
      <c r="B60" s="149"/>
      <c r="C60" s="149"/>
      <c r="D60" s="150"/>
    </row>
  </sheetData>
  <mergeCells count="9">
    <mergeCell ref="B4:D4"/>
    <mergeCell ref="A1:D1"/>
    <mergeCell ref="A58:D60"/>
    <mergeCell ref="A56:D56"/>
    <mergeCell ref="A57:D57"/>
    <mergeCell ref="A2:A3"/>
    <mergeCell ref="B2:B3"/>
    <mergeCell ref="C2:C3"/>
    <mergeCell ref="D2:D3"/>
  </mergeCells>
  <phoneticPr fontId="4" type="noConversion"/>
  <printOptions horizontalCentered="1"/>
  <pageMargins left="0.5" right="0.5" top="0.5" bottom="0.5" header="0.5" footer="0.5"/>
  <pageSetup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CC60"/>
  <sheetViews>
    <sheetView zoomScaleNormal="100" workbookViewId="0">
      <pane ySplit="4" topLeftCell="A5" activePane="bottomLeft" state="frozen"/>
      <selection pane="bottomLeft" sqref="A1:E1"/>
    </sheetView>
  </sheetViews>
  <sheetFormatPr defaultColWidth="12.7109375" defaultRowHeight="12" customHeight="1" x14ac:dyDescent="0.2"/>
  <cols>
    <col min="1" max="1" width="12.7109375" style="13" customWidth="1"/>
    <col min="2" max="5" width="12.7109375" style="7" customWidth="1"/>
    <col min="6" max="10" width="12.7109375" style="15" customWidth="1"/>
    <col min="11" max="16384" width="12.7109375" style="8"/>
  </cols>
  <sheetData>
    <row r="1" spans="1:81" s="30" customFormat="1" ht="12" customHeight="1" thickBot="1" x14ac:dyDescent="0.25">
      <c r="A1" s="83" t="s">
        <v>35</v>
      </c>
      <c r="B1" s="83"/>
      <c r="C1" s="83"/>
      <c r="D1" s="83"/>
      <c r="E1" s="83"/>
      <c r="F1" s="31"/>
      <c r="G1" s="31"/>
      <c r="H1" s="31"/>
      <c r="I1" s="31"/>
      <c r="J1" s="31"/>
    </row>
    <row r="2" spans="1:81" ht="12" customHeight="1" thickTop="1" x14ac:dyDescent="0.2">
      <c r="A2" s="100" t="s">
        <v>3</v>
      </c>
      <c r="B2" s="98" t="s">
        <v>2</v>
      </c>
      <c r="C2" s="96" t="s">
        <v>0</v>
      </c>
      <c r="D2" s="23" t="s">
        <v>1</v>
      </c>
      <c r="E2" s="24"/>
    </row>
    <row r="3" spans="1:81" ht="12" customHeight="1" x14ac:dyDescent="0.2">
      <c r="A3" s="101"/>
      <c r="B3" s="99"/>
      <c r="C3" s="97"/>
      <c r="D3" s="9" t="s">
        <v>2</v>
      </c>
      <c r="E3" s="12" t="s">
        <v>4</v>
      </c>
    </row>
    <row r="4" spans="1:81" ht="12" customHeight="1" x14ac:dyDescent="0.2">
      <c r="A4" s="37"/>
      <c r="B4" s="84" t="s">
        <v>23</v>
      </c>
      <c r="C4" s="85"/>
      <c r="D4" s="85"/>
      <c r="E4" s="86"/>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0" t="s">
        <v>6</v>
      </c>
      <c r="C5" s="20" t="s">
        <v>6</v>
      </c>
      <c r="D5" s="20" t="str">
        <f>E5</f>
        <v>NA</v>
      </c>
      <c r="E5" s="64" t="s">
        <v>6</v>
      </c>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2" t="s">
        <v>6</v>
      </c>
      <c r="C6" s="42" t="s">
        <v>6</v>
      </c>
      <c r="D6" s="42" t="str">
        <f t="shared" ref="D6:D52" si="0">E6</f>
        <v>NA</v>
      </c>
      <c r="E6" s="40" t="s">
        <v>6</v>
      </c>
    </row>
    <row r="7" spans="1:81" ht="12" customHeight="1" x14ac:dyDescent="0.2">
      <c r="A7" s="21">
        <v>1972</v>
      </c>
      <c r="B7" s="42" t="s">
        <v>6</v>
      </c>
      <c r="C7" s="42" t="s">
        <v>6</v>
      </c>
      <c r="D7" s="42" t="str">
        <f t="shared" si="0"/>
        <v>NA</v>
      </c>
      <c r="E7" s="40" t="s">
        <v>6</v>
      </c>
    </row>
    <row r="8" spans="1:81" ht="12" customHeight="1" x14ac:dyDescent="0.2">
      <c r="A8" s="21">
        <v>1973</v>
      </c>
      <c r="B8" s="42" t="s">
        <v>6</v>
      </c>
      <c r="C8" s="42" t="s">
        <v>6</v>
      </c>
      <c r="D8" s="42" t="str">
        <f t="shared" si="0"/>
        <v>NA</v>
      </c>
      <c r="E8" s="40" t="s">
        <v>6</v>
      </c>
    </row>
    <row r="9" spans="1:81" ht="12" customHeight="1" x14ac:dyDescent="0.2">
      <c r="A9" s="21">
        <v>1974</v>
      </c>
      <c r="B9" s="42" t="s">
        <v>6</v>
      </c>
      <c r="C9" s="42" t="s">
        <v>6</v>
      </c>
      <c r="D9" s="42" t="str">
        <f t="shared" si="0"/>
        <v>NA</v>
      </c>
      <c r="E9" s="40" t="s">
        <v>6</v>
      </c>
    </row>
    <row r="10" spans="1:81" s="16" customFormat="1" ht="12" customHeight="1" x14ac:dyDescent="0.2">
      <c r="A10" s="21">
        <v>1975</v>
      </c>
      <c r="B10" s="42" t="s">
        <v>6</v>
      </c>
      <c r="C10" s="42" t="s">
        <v>6</v>
      </c>
      <c r="D10" s="42" t="str">
        <f t="shared" si="0"/>
        <v>NA</v>
      </c>
      <c r="E10" s="52" t="s">
        <v>6</v>
      </c>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0" t="s">
        <v>6</v>
      </c>
      <c r="C11" s="20" t="s">
        <v>6</v>
      </c>
      <c r="D11" s="20" t="str">
        <f t="shared" si="0"/>
        <v>NA</v>
      </c>
      <c r="E11" s="64" t="s">
        <v>6</v>
      </c>
    </row>
    <row r="12" spans="1:81" ht="12" customHeight="1" x14ac:dyDescent="0.2">
      <c r="A12" s="19">
        <v>1977</v>
      </c>
      <c r="B12" s="20" t="s">
        <v>6</v>
      </c>
      <c r="C12" s="20" t="s">
        <v>6</v>
      </c>
      <c r="D12" s="20" t="str">
        <f t="shared" si="0"/>
        <v>NA</v>
      </c>
      <c r="E12" s="64" t="s">
        <v>6</v>
      </c>
    </row>
    <row r="13" spans="1:81" ht="12" customHeight="1" x14ac:dyDescent="0.2">
      <c r="A13" s="19">
        <v>1978</v>
      </c>
      <c r="B13" s="20" t="s">
        <v>6</v>
      </c>
      <c r="C13" s="20" t="s">
        <v>6</v>
      </c>
      <c r="D13" s="20" t="str">
        <f t="shared" si="0"/>
        <v>NA</v>
      </c>
      <c r="E13" s="64" t="s">
        <v>6</v>
      </c>
    </row>
    <row r="14" spans="1:81" ht="12" customHeight="1" x14ac:dyDescent="0.2">
      <c r="A14" s="19">
        <v>1979</v>
      </c>
      <c r="B14" s="20" t="s">
        <v>6</v>
      </c>
      <c r="C14" s="20" t="s">
        <v>6</v>
      </c>
      <c r="D14" s="20" t="str">
        <f t="shared" si="0"/>
        <v>NA</v>
      </c>
      <c r="E14" s="64" t="s">
        <v>6</v>
      </c>
    </row>
    <row r="15" spans="1:81" s="16" customFormat="1" ht="12" customHeight="1" x14ac:dyDescent="0.2">
      <c r="A15" s="19">
        <v>1980</v>
      </c>
      <c r="B15" s="25">
        <f t="shared" ref="B15:B52" si="1">SUM(C15,D15)</f>
        <v>3.0490413918480983</v>
      </c>
      <c r="C15" s="20" t="s">
        <v>6</v>
      </c>
      <c r="D15" s="25">
        <f t="shared" si="0"/>
        <v>3.0490413918480983</v>
      </c>
      <c r="E15" s="64">
        <v>3.0490413918480983</v>
      </c>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1"/>
        <v>3.2675569432002991</v>
      </c>
      <c r="C16" s="42" t="s">
        <v>6</v>
      </c>
      <c r="D16" s="40">
        <f t="shared" si="0"/>
        <v>3.2675569432002991</v>
      </c>
      <c r="E16" s="40">
        <v>3.2675569432002991</v>
      </c>
    </row>
    <row r="17" spans="1:81" ht="12" customHeight="1" x14ac:dyDescent="0.2">
      <c r="A17" s="21">
        <v>1982</v>
      </c>
      <c r="B17" s="40">
        <f t="shared" si="1"/>
        <v>3.0546195324478447</v>
      </c>
      <c r="C17" s="42" t="s">
        <v>6</v>
      </c>
      <c r="D17" s="40">
        <f t="shared" si="0"/>
        <v>3.0546195324478447</v>
      </c>
      <c r="E17" s="40">
        <v>3.0546195324478447</v>
      </c>
    </row>
    <row r="18" spans="1:81" ht="12" customHeight="1" x14ac:dyDescent="0.2">
      <c r="A18" s="21">
        <v>1983</v>
      </c>
      <c r="B18" s="40">
        <f t="shared" si="1"/>
        <v>3.3093761603366523</v>
      </c>
      <c r="C18" s="42" t="s">
        <v>6</v>
      </c>
      <c r="D18" s="40">
        <f t="shared" si="0"/>
        <v>3.3093761603366523</v>
      </c>
      <c r="E18" s="40">
        <v>3.3093761603366523</v>
      </c>
    </row>
    <row r="19" spans="1:81" ht="12" customHeight="1" x14ac:dyDescent="0.2">
      <c r="A19" s="21">
        <v>1984</v>
      </c>
      <c r="B19" s="40">
        <f t="shared" si="1"/>
        <v>3.6141537055528286</v>
      </c>
      <c r="C19" s="42" t="s">
        <v>6</v>
      </c>
      <c r="D19" s="40">
        <f t="shared" si="0"/>
        <v>3.6141537055528286</v>
      </c>
      <c r="E19" s="40">
        <v>3.6141537055528286</v>
      </c>
    </row>
    <row r="20" spans="1:81" s="16" customFormat="1" ht="12" customHeight="1" x14ac:dyDescent="0.2">
      <c r="A20" s="21">
        <v>1985</v>
      </c>
      <c r="B20" s="40">
        <f t="shared" si="1"/>
        <v>3.9106119950013842</v>
      </c>
      <c r="C20" s="42" t="s">
        <v>6</v>
      </c>
      <c r="D20" s="40">
        <f t="shared" si="0"/>
        <v>3.9106119950013842</v>
      </c>
      <c r="E20" s="52">
        <v>3.9106119950013842</v>
      </c>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1"/>
        <v>4.174917203751491</v>
      </c>
      <c r="C21" s="20" t="s">
        <v>6</v>
      </c>
      <c r="D21" s="25">
        <f t="shared" si="0"/>
        <v>4.174917203751491</v>
      </c>
      <c r="E21" s="64">
        <v>4.174917203751491</v>
      </c>
    </row>
    <row r="22" spans="1:81" ht="12" customHeight="1" x14ac:dyDescent="0.2">
      <c r="A22" s="19">
        <v>1987</v>
      </c>
      <c r="B22" s="25">
        <f t="shared" si="1"/>
        <v>4.1653638325563005</v>
      </c>
      <c r="C22" s="20" t="s">
        <v>6</v>
      </c>
      <c r="D22" s="25">
        <f t="shared" si="0"/>
        <v>4.1653638325563005</v>
      </c>
      <c r="E22" s="64">
        <v>4.1653638325563005</v>
      </c>
    </row>
    <row r="23" spans="1:81" ht="12" customHeight="1" x14ac:dyDescent="0.2">
      <c r="A23" s="19">
        <v>1988</v>
      </c>
      <c r="B23" s="25">
        <f t="shared" si="1"/>
        <v>4.3147526130413318</v>
      </c>
      <c r="C23" s="20" t="s">
        <v>6</v>
      </c>
      <c r="D23" s="25">
        <f t="shared" si="0"/>
        <v>4.3147526130413318</v>
      </c>
      <c r="E23" s="64">
        <v>4.3147526130413318</v>
      </c>
    </row>
    <row r="24" spans="1:81" ht="12" customHeight="1" x14ac:dyDescent="0.2">
      <c r="A24" s="19">
        <v>1989</v>
      </c>
      <c r="B24" s="25">
        <f t="shared" si="1"/>
        <v>4.5038993400384886</v>
      </c>
      <c r="C24" s="20" t="s">
        <v>6</v>
      </c>
      <c r="D24" s="25">
        <f t="shared" si="0"/>
        <v>4.5038993400384886</v>
      </c>
      <c r="E24" s="64">
        <v>4.5038993400384886</v>
      </c>
    </row>
    <row r="25" spans="1:81" s="16" customFormat="1" ht="12" customHeight="1" x14ac:dyDescent="0.2">
      <c r="A25" s="19">
        <v>1990</v>
      </c>
      <c r="B25" s="25">
        <f t="shared" si="1"/>
        <v>4.8310337751976551</v>
      </c>
      <c r="C25" s="20" t="s">
        <v>6</v>
      </c>
      <c r="D25" s="25">
        <f t="shared" si="0"/>
        <v>4.8310337751976551</v>
      </c>
      <c r="E25" s="64">
        <v>4.8310337751976551</v>
      </c>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1"/>
        <v>4.5134084389471116</v>
      </c>
      <c r="C26" s="42" t="s">
        <v>6</v>
      </c>
      <c r="D26" s="40">
        <f t="shared" si="0"/>
        <v>4.5134084389471116</v>
      </c>
      <c r="E26" s="40">
        <v>4.5134084389471116</v>
      </c>
    </row>
    <row r="27" spans="1:81" ht="12" customHeight="1" x14ac:dyDescent="0.2">
      <c r="A27" s="21">
        <v>1992</v>
      </c>
      <c r="B27" s="40">
        <f t="shared" si="1"/>
        <v>5.5822789476069508</v>
      </c>
      <c r="C27" s="42" t="s">
        <v>6</v>
      </c>
      <c r="D27" s="40">
        <f t="shared" si="0"/>
        <v>5.5822789476069508</v>
      </c>
      <c r="E27" s="40">
        <v>5.5822789476069508</v>
      </c>
    </row>
    <row r="28" spans="1:81" ht="12" customHeight="1" x14ac:dyDescent="0.2">
      <c r="A28" s="21">
        <v>1993</v>
      </c>
      <c r="B28" s="40">
        <f t="shared" si="1"/>
        <v>4.8971287045837348</v>
      </c>
      <c r="C28" s="42" t="s">
        <v>6</v>
      </c>
      <c r="D28" s="40">
        <f t="shared" si="0"/>
        <v>4.8971287045837348</v>
      </c>
      <c r="E28" s="40">
        <v>4.8971287045837348</v>
      </c>
    </row>
    <row r="29" spans="1:81" ht="12" customHeight="1" x14ac:dyDescent="0.2">
      <c r="A29" s="21">
        <v>1994</v>
      </c>
      <c r="B29" s="40">
        <f t="shared" si="1"/>
        <v>4.1043642815221153</v>
      </c>
      <c r="C29" s="42" t="s">
        <v>6</v>
      </c>
      <c r="D29" s="40">
        <f t="shared" si="0"/>
        <v>4.1043642815221153</v>
      </c>
      <c r="E29" s="40">
        <v>4.1043642815221153</v>
      </c>
    </row>
    <row r="30" spans="1:81" s="16" customFormat="1" ht="12" customHeight="1" x14ac:dyDescent="0.2">
      <c r="A30" s="21">
        <v>1995</v>
      </c>
      <c r="B30" s="40">
        <f t="shared" si="1"/>
        <v>3.8340741906756164</v>
      </c>
      <c r="C30" s="42" t="s">
        <v>6</v>
      </c>
      <c r="D30" s="40">
        <f t="shared" si="0"/>
        <v>3.8340741906756164</v>
      </c>
      <c r="E30" s="52">
        <v>3.8340741906756164</v>
      </c>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1"/>
        <v>4.730368186034851</v>
      </c>
      <c r="C31" s="20" t="s">
        <v>6</v>
      </c>
      <c r="D31" s="25">
        <f t="shared" si="0"/>
        <v>4.730368186034851</v>
      </c>
      <c r="E31" s="64">
        <v>4.730368186034851</v>
      </c>
    </row>
    <row r="32" spans="1:81" ht="12" customHeight="1" x14ac:dyDescent="0.2">
      <c r="A32" s="19">
        <v>1997</v>
      </c>
      <c r="B32" s="25">
        <f t="shared" si="1"/>
        <v>4.5860383636502613</v>
      </c>
      <c r="C32" s="20" t="s">
        <v>6</v>
      </c>
      <c r="D32" s="25">
        <f t="shared" si="0"/>
        <v>4.5860383636502613</v>
      </c>
      <c r="E32" s="64">
        <v>4.5860383636502613</v>
      </c>
    </row>
    <row r="33" spans="1:81" ht="12" customHeight="1" x14ac:dyDescent="0.2">
      <c r="A33" s="19">
        <v>1998</v>
      </c>
      <c r="B33" s="25">
        <f t="shared" si="1"/>
        <v>4.7581953210452888</v>
      </c>
      <c r="C33" s="20" t="s">
        <v>6</v>
      </c>
      <c r="D33" s="25">
        <f t="shared" si="0"/>
        <v>4.7581953210452888</v>
      </c>
      <c r="E33" s="64">
        <v>4.7581953210452888</v>
      </c>
    </row>
    <row r="34" spans="1:81" ht="12" customHeight="1" x14ac:dyDescent="0.2">
      <c r="A34" s="19">
        <v>1999</v>
      </c>
      <c r="B34" s="25">
        <f t="shared" si="1"/>
        <v>4.7045733087848323</v>
      </c>
      <c r="C34" s="20" t="s">
        <v>6</v>
      </c>
      <c r="D34" s="25">
        <f t="shared" si="0"/>
        <v>4.7045733087848323</v>
      </c>
      <c r="E34" s="64">
        <v>4.7045733087848323</v>
      </c>
    </row>
    <row r="35" spans="1:81" s="16" customFormat="1" ht="12" customHeight="1" x14ac:dyDescent="0.2">
      <c r="A35" s="19">
        <v>2000</v>
      </c>
      <c r="B35" s="25">
        <f t="shared" si="1"/>
        <v>5.1535384470315355</v>
      </c>
      <c r="C35" s="20" t="s">
        <v>6</v>
      </c>
      <c r="D35" s="25">
        <f t="shared" si="0"/>
        <v>5.1535384470315355</v>
      </c>
      <c r="E35" s="64">
        <v>5.1535384470315355</v>
      </c>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1"/>
        <v>5.178842496750514</v>
      </c>
      <c r="C36" s="40" t="s">
        <v>6</v>
      </c>
      <c r="D36" s="40">
        <f t="shared" si="0"/>
        <v>5.178842496750514</v>
      </c>
      <c r="E36" s="40">
        <v>5.178842496750514</v>
      </c>
    </row>
    <row r="37" spans="1:81" ht="12" customHeight="1" x14ac:dyDescent="0.2">
      <c r="A37" s="21">
        <v>2002</v>
      </c>
      <c r="B37" s="40">
        <f t="shared" si="1"/>
        <v>5.8265533658111197</v>
      </c>
      <c r="C37" s="40" t="s">
        <v>6</v>
      </c>
      <c r="D37" s="40">
        <f t="shared" si="0"/>
        <v>5.8265533658111197</v>
      </c>
      <c r="E37" s="40">
        <v>5.8265533658111197</v>
      </c>
    </row>
    <row r="38" spans="1:81" ht="12" customHeight="1" x14ac:dyDescent="0.2">
      <c r="A38" s="21">
        <v>2003</v>
      </c>
      <c r="B38" s="40">
        <f t="shared" si="1"/>
        <v>5.6095580384882133</v>
      </c>
      <c r="C38" s="40" t="s">
        <v>6</v>
      </c>
      <c r="D38" s="40">
        <f t="shared" si="0"/>
        <v>5.6095580384882133</v>
      </c>
      <c r="E38" s="40">
        <v>5.6095580384882133</v>
      </c>
    </row>
    <row r="39" spans="1:81" ht="12" customHeight="1" x14ac:dyDescent="0.2">
      <c r="A39" s="21">
        <v>2004</v>
      </c>
      <c r="B39" s="40">
        <f t="shared" si="1"/>
        <v>6.1240994882427939</v>
      </c>
      <c r="C39" s="40" t="s">
        <v>6</v>
      </c>
      <c r="D39" s="40">
        <f t="shared" si="0"/>
        <v>6.1240994882427939</v>
      </c>
      <c r="E39" s="40">
        <v>6.1240994882427939</v>
      </c>
    </row>
    <row r="40" spans="1:81" ht="12" customHeight="1" x14ac:dyDescent="0.2">
      <c r="A40" s="21">
        <v>2005</v>
      </c>
      <c r="B40" s="40">
        <f t="shared" si="1"/>
        <v>6.0518108410959943</v>
      </c>
      <c r="C40" s="40" t="s">
        <v>6</v>
      </c>
      <c r="D40" s="40">
        <f t="shared" si="0"/>
        <v>6.0518108410959943</v>
      </c>
      <c r="E40" s="52">
        <v>6.0518108410959943</v>
      </c>
    </row>
    <row r="41" spans="1:81" ht="12" customHeight="1" x14ac:dyDescent="0.2">
      <c r="A41" s="19">
        <v>2006</v>
      </c>
      <c r="B41" s="25">
        <f t="shared" si="1"/>
        <v>6.3575342192313213</v>
      </c>
      <c r="C41" s="25" t="s">
        <v>6</v>
      </c>
      <c r="D41" s="25">
        <f t="shared" si="0"/>
        <v>6.3575342192313213</v>
      </c>
      <c r="E41" s="64">
        <v>6.3575342192313213</v>
      </c>
    </row>
    <row r="42" spans="1:81" ht="12" customHeight="1" x14ac:dyDescent="0.2">
      <c r="A42" s="19">
        <v>2007</v>
      </c>
      <c r="B42" s="25">
        <f t="shared" si="1"/>
        <v>5.8565451913588928</v>
      </c>
      <c r="C42" s="25" t="s">
        <v>6</v>
      </c>
      <c r="D42" s="25">
        <f t="shared" si="0"/>
        <v>5.8565451913588928</v>
      </c>
      <c r="E42" s="64">
        <v>5.8565451913588928</v>
      </c>
    </row>
    <row r="43" spans="1:81" ht="12" customHeight="1" x14ac:dyDescent="0.2">
      <c r="A43" s="19">
        <v>2008</v>
      </c>
      <c r="B43" s="25">
        <f t="shared" si="1"/>
        <v>6.1913232372971212</v>
      </c>
      <c r="C43" s="25" t="s">
        <v>6</v>
      </c>
      <c r="D43" s="25">
        <f t="shared" si="0"/>
        <v>6.1913232372971212</v>
      </c>
      <c r="E43" s="64">
        <v>6.1913232372971212</v>
      </c>
    </row>
    <row r="44" spans="1:81" ht="12" customHeight="1" x14ac:dyDescent="0.2">
      <c r="A44" s="19">
        <v>2009</v>
      </c>
      <c r="B44" s="25">
        <f t="shared" si="1"/>
        <v>6.5796223493675567</v>
      </c>
      <c r="C44" s="25" t="s">
        <v>6</v>
      </c>
      <c r="D44" s="25">
        <f t="shared" si="0"/>
        <v>6.5796223493675567</v>
      </c>
      <c r="E44" s="64">
        <v>6.5796223493675567</v>
      </c>
    </row>
    <row r="45" spans="1:81" ht="12" customHeight="1" x14ac:dyDescent="0.2">
      <c r="A45" s="19">
        <v>2010</v>
      </c>
      <c r="B45" s="25">
        <f t="shared" si="1"/>
        <v>6.5792588049463046</v>
      </c>
      <c r="C45" s="25" t="s">
        <v>6</v>
      </c>
      <c r="D45" s="25">
        <f t="shared" si="0"/>
        <v>6.5792588049463046</v>
      </c>
      <c r="E45" s="64">
        <v>6.5792588049463046</v>
      </c>
    </row>
    <row r="46" spans="1:81" ht="12" customHeight="1" x14ac:dyDescent="0.2">
      <c r="A46" s="38">
        <v>2011</v>
      </c>
      <c r="B46" s="40">
        <f t="shared" si="1"/>
        <v>6.6072906939937308</v>
      </c>
      <c r="C46" s="40" t="s">
        <v>6</v>
      </c>
      <c r="D46" s="40">
        <f t="shared" si="0"/>
        <v>6.6072906939937308</v>
      </c>
      <c r="E46" s="40">
        <v>6.6072906939937308</v>
      </c>
    </row>
    <row r="47" spans="1:81" ht="12" customHeight="1" x14ac:dyDescent="0.2">
      <c r="A47" s="41">
        <v>2012</v>
      </c>
      <c r="B47" s="40">
        <f t="shared" si="1"/>
        <v>7.199847378654546</v>
      </c>
      <c r="C47" s="40" t="s">
        <v>6</v>
      </c>
      <c r="D47" s="40">
        <f t="shared" si="0"/>
        <v>7.199847378654546</v>
      </c>
      <c r="E47" s="40">
        <v>7.199847378654546</v>
      </c>
    </row>
    <row r="48" spans="1:81" ht="12" customHeight="1" x14ac:dyDescent="0.2">
      <c r="A48" s="41">
        <v>2013</v>
      </c>
      <c r="B48" s="40">
        <f t="shared" si="1"/>
        <v>6.9777591872977753</v>
      </c>
      <c r="C48" s="40" t="s">
        <v>6</v>
      </c>
      <c r="D48" s="40">
        <f t="shared" si="0"/>
        <v>6.9777591872977753</v>
      </c>
      <c r="E48" s="40">
        <v>6.9777591872977753</v>
      </c>
    </row>
    <row r="49" spans="1:81" ht="12" customHeight="1" x14ac:dyDescent="0.2">
      <c r="A49" s="41">
        <v>2014</v>
      </c>
      <c r="B49" s="40">
        <f t="shared" si="1"/>
        <v>7.1825214428555668</v>
      </c>
      <c r="C49" s="40" t="s">
        <v>6</v>
      </c>
      <c r="D49" s="40">
        <f t="shared" si="0"/>
        <v>7.1825214428555668</v>
      </c>
      <c r="E49" s="40">
        <v>7.1825214428555668</v>
      </c>
    </row>
    <row r="50" spans="1:81" ht="12" customHeight="1" x14ac:dyDescent="0.2">
      <c r="A50" s="44">
        <v>2015</v>
      </c>
      <c r="B50" s="52">
        <f t="shared" si="1"/>
        <v>7.1129385402326477</v>
      </c>
      <c r="C50" s="52" t="s">
        <v>6</v>
      </c>
      <c r="D50" s="52">
        <f t="shared" si="0"/>
        <v>7.1129385402326477</v>
      </c>
      <c r="E50" s="52">
        <v>7.1129385402326477</v>
      </c>
    </row>
    <row r="51" spans="1:81" ht="12" customHeight="1" x14ac:dyDescent="0.2">
      <c r="A51" s="49">
        <v>2016</v>
      </c>
      <c r="B51" s="53">
        <f t="shared" si="1"/>
        <v>7.6377125268669115</v>
      </c>
      <c r="C51" s="53" t="s">
        <v>6</v>
      </c>
      <c r="D51" s="53">
        <f t="shared" si="0"/>
        <v>7.6377125268669115</v>
      </c>
      <c r="E51" s="64">
        <v>7.6377125268669115</v>
      </c>
    </row>
    <row r="52" spans="1:81" ht="12" customHeight="1" x14ac:dyDescent="0.2">
      <c r="A52" s="49">
        <v>2017</v>
      </c>
      <c r="B52" s="53">
        <f t="shared" si="1"/>
        <v>7.4832844680155537</v>
      </c>
      <c r="C52" s="53" t="s">
        <v>6</v>
      </c>
      <c r="D52" s="53">
        <f t="shared" si="0"/>
        <v>7.4832844680155537</v>
      </c>
      <c r="E52" s="64">
        <v>7.4832844680155537</v>
      </c>
    </row>
    <row r="53" spans="1:81" ht="12" customHeight="1" x14ac:dyDescent="0.2">
      <c r="A53" s="59">
        <v>2018</v>
      </c>
      <c r="B53" s="64">
        <f>SUM(C53,D53)</f>
        <v>7.1950694060964206</v>
      </c>
      <c r="C53" s="64" t="s">
        <v>6</v>
      </c>
      <c r="D53" s="64">
        <f>E53</f>
        <v>7.1950694060964206</v>
      </c>
      <c r="E53" s="64">
        <v>7.1950694060964206</v>
      </c>
    </row>
    <row r="54" spans="1:81" ht="12" customHeight="1" x14ac:dyDescent="0.2">
      <c r="A54" s="59">
        <v>2019</v>
      </c>
      <c r="B54" s="64">
        <f>SUM(C54,D54)</f>
        <v>7.1124451471641468</v>
      </c>
      <c r="C54" s="64" t="s">
        <v>6</v>
      </c>
      <c r="D54" s="64">
        <f>E54</f>
        <v>7.1124451471641468</v>
      </c>
      <c r="E54" s="64">
        <v>7.1124451471641468</v>
      </c>
    </row>
    <row r="55" spans="1:81" ht="12" customHeight="1" thickBot="1" x14ac:dyDescent="0.25">
      <c r="A55" s="50">
        <v>2020</v>
      </c>
      <c r="B55" s="54">
        <f>SUM(C55,D55)</f>
        <v>7.1616660113213007</v>
      </c>
      <c r="C55" s="54" t="s">
        <v>6</v>
      </c>
      <c r="D55" s="54">
        <f>E55</f>
        <v>7.1616660113213007</v>
      </c>
      <c r="E55" s="54">
        <v>7.1616660113213007</v>
      </c>
    </row>
    <row r="56" spans="1:81" ht="12" customHeight="1" thickTop="1" x14ac:dyDescent="0.2">
      <c r="A56" s="90" t="s">
        <v>16</v>
      </c>
      <c r="B56" s="91"/>
      <c r="C56" s="91"/>
      <c r="D56" s="91"/>
      <c r="E56" s="92"/>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row>
    <row r="57" spans="1:81" ht="12" customHeight="1" x14ac:dyDescent="0.2">
      <c r="A57" s="126"/>
      <c r="B57" s="127"/>
      <c r="C57" s="127"/>
      <c r="D57" s="127"/>
      <c r="E57" s="128"/>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row>
    <row r="58" spans="1:81" ht="12" customHeight="1" x14ac:dyDescent="0.2">
      <c r="A58" s="87" t="s">
        <v>77</v>
      </c>
      <c r="B58" s="88"/>
      <c r="C58" s="88"/>
      <c r="D58" s="88"/>
      <c r="E58" s="89"/>
    </row>
    <row r="59" spans="1:81" ht="12" customHeight="1" x14ac:dyDescent="0.2">
      <c r="A59" s="87"/>
      <c r="B59" s="88"/>
      <c r="C59" s="88"/>
      <c r="D59" s="88"/>
      <c r="E59" s="89"/>
    </row>
    <row r="60" spans="1:81" ht="12" customHeight="1" x14ac:dyDescent="0.2">
      <c r="A60" s="87"/>
      <c r="B60" s="88"/>
      <c r="C60" s="88"/>
      <c r="D60" s="88"/>
      <c r="E60" s="89"/>
    </row>
  </sheetData>
  <mergeCells count="8">
    <mergeCell ref="A1:E1"/>
    <mergeCell ref="B4:E4"/>
    <mergeCell ref="A58:E60"/>
    <mergeCell ref="A56:E56"/>
    <mergeCell ref="A2:A3"/>
    <mergeCell ref="B2:B3"/>
    <mergeCell ref="C2:C3"/>
    <mergeCell ref="A57:E57"/>
  </mergeCells>
  <phoneticPr fontId="4" type="noConversion"/>
  <printOptions horizontalCentered="1"/>
  <pageMargins left="0.5" right="0.5" top="0.5" bottom="0.5" header="0.5" footer="0.5"/>
  <pageSetup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CC59"/>
  <sheetViews>
    <sheetView workbookViewId="0">
      <pane ySplit="4" topLeftCell="A5" activePane="bottomLeft" state="frozen"/>
      <selection pane="bottomLeft" sqref="A1:H1"/>
    </sheetView>
  </sheetViews>
  <sheetFormatPr defaultColWidth="12.7109375" defaultRowHeight="12" customHeight="1" x14ac:dyDescent="0.2"/>
  <cols>
    <col min="1" max="1" width="12.7109375" style="13" customWidth="1"/>
    <col min="2" max="6" width="12.7109375" style="7" customWidth="1"/>
    <col min="7" max="10" width="12.7109375" style="15" customWidth="1"/>
    <col min="11" max="16384" width="12.7109375" style="8"/>
  </cols>
  <sheetData>
    <row r="1" spans="1:81" s="30" customFormat="1" ht="12" customHeight="1" thickBot="1" x14ac:dyDescent="0.25">
      <c r="A1" s="83" t="s">
        <v>34</v>
      </c>
      <c r="B1" s="83"/>
      <c r="C1" s="83"/>
      <c r="D1" s="83"/>
      <c r="E1" s="83"/>
      <c r="F1" s="83"/>
      <c r="G1" s="83"/>
      <c r="H1" s="83"/>
      <c r="I1" s="31"/>
      <c r="J1" s="31"/>
    </row>
    <row r="2" spans="1:81" ht="12" customHeight="1" thickTop="1" x14ac:dyDescent="0.2">
      <c r="A2" s="100" t="s">
        <v>3</v>
      </c>
      <c r="B2" s="98" t="s">
        <v>12</v>
      </c>
      <c r="C2" s="96" t="s">
        <v>0</v>
      </c>
      <c r="D2" s="23" t="s">
        <v>1</v>
      </c>
      <c r="E2" s="24"/>
      <c r="F2" s="24"/>
      <c r="G2" s="24"/>
      <c r="H2" s="28"/>
    </row>
    <row r="3" spans="1:81" ht="12" customHeight="1" x14ac:dyDescent="0.2">
      <c r="A3" s="101"/>
      <c r="B3" s="99"/>
      <c r="C3" s="97"/>
      <c r="D3" s="9" t="s">
        <v>12</v>
      </c>
      <c r="E3" s="9" t="s">
        <v>4</v>
      </c>
      <c r="F3" s="11" t="s">
        <v>5</v>
      </c>
      <c r="G3" s="17" t="s">
        <v>8</v>
      </c>
      <c r="H3" s="17" t="s">
        <v>7</v>
      </c>
    </row>
    <row r="4" spans="1:81" ht="12" customHeight="1" x14ac:dyDescent="0.2">
      <c r="A4" s="37"/>
      <c r="B4" s="84" t="s">
        <v>80</v>
      </c>
      <c r="C4" s="85"/>
      <c r="D4" s="85"/>
      <c r="E4" s="85"/>
      <c r="F4" s="85"/>
      <c r="G4" s="85"/>
      <c r="H4" s="86"/>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 t="shared" ref="B5:B44" si="0">SUM(C5,D5)</f>
        <v>121.67280250863196</v>
      </c>
      <c r="C5" s="64">
        <v>61.806639291496793</v>
      </c>
      <c r="D5" s="25">
        <f>SUM(E5:H5)</f>
        <v>59.866163217135167</v>
      </c>
      <c r="E5" s="64">
        <v>1.9636482453231374</v>
      </c>
      <c r="F5" s="64">
        <v>28.526910247156817</v>
      </c>
      <c r="G5" s="64">
        <v>11.984894075649105</v>
      </c>
      <c r="H5" s="64">
        <v>17.390710649006106</v>
      </c>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si="0"/>
        <v>117.78302521898671</v>
      </c>
      <c r="C6" s="40">
        <v>56.069589378843403</v>
      </c>
      <c r="D6" s="40">
        <f t="shared" ref="D6:D24" si="1">SUM(E6:H6)</f>
        <v>61.713435840143305</v>
      </c>
      <c r="E6" s="40">
        <v>2.1205233529646876</v>
      </c>
      <c r="F6" s="40">
        <v>30.121688713817232</v>
      </c>
      <c r="G6" s="40">
        <v>12.318990084801673</v>
      </c>
      <c r="H6" s="40">
        <v>17.152233688559718</v>
      </c>
    </row>
    <row r="7" spans="1:81" ht="12" customHeight="1" x14ac:dyDescent="0.2">
      <c r="A7" s="21">
        <v>1972</v>
      </c>
      <c r="B7" s="40">
        <f t="shared" si="0"/>
        <v>119.39670932271221</v>
      </c>
      <c r="C7" s="40">
        <v>57.854232572321543</v>
      </c>
      <c r="D7" s="40">
        <f t="shared" si="1"/>
        <v>61.542476750390676</v>
      </c>
      <c r="E7" s="40">
        <v>2.1131893890307585</v>
      </c>
      <c r="F7" s="40">
        <v>30.326923809886804</v>
      </c>
      <c r="G7" s="40">
        <v>12.438396634523764</v>
      </c>
      <c r="H7" s="40">
        <v>16.663966916949345</v>
      </c>
    </row>
    <row r="8" spans="1:81" ht="12" customHeight="1" x14ac:dyDescent="0.2">
      <c r="A8" s="21">
        <v>1973</v>
      </c>
      <c r="B8" s="40">
        <f t="shared" si="0"/>
        <v>118.25060002170744</v>
      </c>
      <c r="C8" s="40">
        <v>52.418835443515853</v>
      </c>
      <c r="D8" s="40">
        <f t="shared" si="1"/>
        <v>65.831764578191581</v>
      </c>
      <c r="E8" s="40">
        <v>2.2436517561783598</v>
      </c>
      <c r="F8" s="40">
        <v>34.19958567120792</v>
      </c>
      <c r="G8" s="40">
        <v>13.093089014624203</v>
      </c>
      <c r="H8" s="40">
        <v>16.295438136181097</v>
      </c>
    </row>
    <row r="9" spans="1:81" ht="12" customHeight="1" x14ac:dyDescent="0.2">
      <c r="A9" s="21">
        <v>1974</v>
      </c>
      <c r="B9" s="40">
        <f t="shared" si="0"/>
        <v>117.21721735389563</v>
      </c>
      <c r="C9" s="40">
        <v>49.350472752438577</v>
      </c>
      <c r="D9" s="40">
        <f t="shared" si="1"/>
        <v>67.866744601457057</v>
      </c>
      <c r="E9" s="40">
        <v>2.296192729619273</v>
      </c>
      <c r="F9" s="40">
        <v>35.323632010624067</v>
      </c>
      <c r="G9" s="40">
        <v>14.520770245120501</v>
      </c>
      <c r="H9" s="40">
        <v>15.72614961609322</v>
      </c>
    </row>
    <row r="10" spans="1:81" s="16" customFormat="1" ht="12" customHeight="1" x14ac:dyDescent="0.2">
      <c r="A10" s="21">
        <v>1975</v>
      </c>
      <c r="B10" s="40">
        <f t="shared" si="0"/>
        <v>121.9669958744843</v>
      </c>
      <c r="C10" s="40">
        <v>52.644205525690708</v>
      </c>
      <c r="D10" s="40">
        <f t="shared" si="1"/>
        <v>69.322790348793589</v>
      </c>
      <c r="E10" s="40">
        <v>1.9988609687322025</v>
      </c>
      <c r="F10" s="40">
        <v>37.13427141355632</v>
      </c>
      <c r="G10" s="40">
        <v>14.70531501622888</v>
      </c>
      <c r="H10" s="40">
        <v>15.48434295027619</v>
      </c>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125.29911711422477</v>
      </c>
      <c r="C11" s="64">
        <v>49.447166739284974</v>
      </c>
      <c r="D11" s="25">
        <f t="shared" si="1"/>
        <v>75.851950374939804</v>
      </c>
      <c r="E11" s="64">
        <v>1.947393767055748</v>
      </c>
      <c r="F11" s="64">
        <v>41.810718462632153</v>
      </c>
      <c r="G11" s="64">
        <v>16.341779989451236</v>
      </c>
      <c r="H11" s="64">
        <v>15.752058155800674</v>
      </c>
    </row>
    <row r="12" spans="1:81" ht="12" customHeight="1" x14ac:dyDescent="0.2">
      <c r="A12" s="19">
        <v>1977</v>
      </c>
      <c r="B12" s="25">
        <f t="shared" si="0"/>
        <v>122.12361116786764</v>
      </c>
      <c r="C12" s="64">
        <v>50.076907359731926</v>
      </c>
      <c r="D12" s="25">
        <f t="shared" si="1"/>
        <v>72.046703808135717</v>
      </c>
      <c r="E12" s="64">
        <v>2.2123692897261615</v>
      </c>
      <c r="F12" s="64">
        <v>42.208237414808458</v>
      </c>
      <c r="G12" s="64">
        <v>11.386920572650622</v>
      </c>
      <c r="H12" s="64">
        <v>16.23917653095047</v>
      </c>
    </row>
    <row r="13" spans="1:81" ht="12" customHeight="1" x14ac:dyDescent="0.2">
      <c r="A13" s="19">
        <v>1978</v>
      </c>
      <c r="B13" s="25">
        <f t="shared" si="0"/>
        <v>119.39074115506435</v>
      </c>
      <c r="C13" s="64">
        <v>45.965905159826576</v>
      </c>
      <c r="D13" s="25">
        <f t="shared" si="1"/>
        <v>73.424835995237771</v>
      </c>
      <c r="E13" s="64">
        <v>2.2600354920592132</v>
      </c>
      <c r="F13" s="64">
        <v>42.565240245299542</v>
      </c>
      <c r="G13" s="64">
        <v>12.083536626457308</v>
      </c>
      <c r="H13" s="64">
        <v>16.516023631421703</v>
      </c>
    </row>
    <row r="14" spans="1:81" ht="12" customHeight="1" x14ac:dyDescent="0.2">
      <c r="A14" s="19">
        <v>1979</v>
      </c>
      <c r="B14" s="25">
        <f t="shared" si="0"/>
        <v>117.80909964230966</v>
      </c>
      <c r="C14" s="64">
        <v>49.3455688609451</v>
      </c>
      <c r="D14" s="25">
        <f t="shared" si="1"/>
        <v>68.463530781364554</v>
      </c>
      <c r="E14" s="64">
        <v>2.1143720423896379</v>
      </c>
      <c r="F14" s="64">
        <v>38.50387683010819</v>
      </c>
      <c r="G14" s="64">
        <v>11.188340627846525</v>
      </c>
      <c r="H14" s="64">
        <v>16.656941281020195</v>
      </c>
    </row>
    <row r="15" spans="1:81" s="16" customFormat="1" ht="12" customHeight="1" x14ac:dyDescent="0.2">
      <c r="A15" s="19">
        <v>1980</v>
      </c>
      <c r="B15" s="25">
        <f t="shared" si="0"/>
        <v>114.71155002063884</v>
      </c>
      <c r="C15" s="64">
        <v>51.121584711451483</v>
      </c>
      <c r="D15" s="25">
        <f t="shared" si="1"/>
        <v>63.589965309187349</v>
      </c>
      <c r="E15" s="64">
        <v>1.9270965985438642</v>
      </c>
      <c r="F15" s="64">
        <v>35.404749567462652</v>
      </c>
      <c r="G15" s="64">
        <v>9.7711416351229108</v>
      </c>
      <c r="H15" s="64">
        <v>16.486977508057929</v>
      </c>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116.53981927763235</v>
      </c>
      <c r="C16" s="40">
        <v>45.844972735099972</v>
      </c>
      <c r="D16" s="40">
        <f t="shared" si="1"/>
        <v>70.694846542532375</v>
      </c>
      <c r="E16" s="40">
        <v>1.7863510258038144</v>
      </c>
      <c r="F16" s="40">
        <v>41.485515250080446</v>
      </c>
      <c r="G16" s="40">
        <v>10.83319708130767</v>
      </c>
      <c r="H16" s="40">
        <v>16.58978318534044</v>
      </c>
    </row>
    <row r="17" spans="1:81" ht="12" customHeight="1" x14ac:dyDescent="0.2">
      <c r="A17" s="21">
        <v>1982</v>
      </c>
      <c r="B17" s="40">
        <f t="shared" si="0"/>
        <v>114.99567867417782</v>
      </c>
      <c r="C17" s="40">
        <v>47.111237445518285</v>
      </c>
      <c r="D17" s="40">
        <f t="shared" si="1"/>
        <v>67.88444122865954</v>
      </c>
      <c r="E17" s="40">
        <v>1.8844643134012096</v>
      </c>
      <c r="F17" s="40">
        <v>38.627525970334389</v>
      </c>
      <c r="G17" s="40">
        <v>10.380769031991317</v>
      </c>
      <c r="H17" s="40">
        <v>16.991681912932624</v>
      </c>
    </row>
    <row r="18" spans="1:81" ht="12" customHeight="1" x14ac:dyDescent="0.2">
      <c r="A18" s="21">
        <v>1983</v>
      </c>
      <c r="B18" s="40">
        <f t="shared" si="0"/>
        <v>118.57577861523558</v>
      </c>
      <c r="C18" s="40">
        <v>49.792362157340591</v>
      </c>
      <c r="D18" s="40">
        <f t="shared" si="1"/>
        <v>68.783416457894987</v>
      </c>
      <c r="E18" s="40">
        <v>1.858672596209247</v>
      </c>
      <c r="F18" s="40">
        <v>39.187877442842087</v>
      </c>
      <c r="G18" s="40">
        <v>9.9788952101303003</v>
      </c>
      <c r="H18" s="40">
        <v>17.757971208713357</v>
      </c>
    </row>
    <row r="19" spans="1:81" ht="12" customHeight="1" x14ac:dyDescent="0.2">
      <c r="A19" s="21">
        <v>1984</v>
      </c>
      <c r="B19" s="40">
        <f t="shared" si="0"/>
        <v>122.05694602873729</v>
      </c>
      <c r="C19" s="40">
        <v>48.296892717518226</v>
      </c>
      <c r="D19" s="40">
        <f t="shared" si="1"/>
        <v>73.760053311219053</v>
      </c>
      <c r="E19" s="40">
        <v>1.8091966083910167</v>
      </c>
      <c r="F19" s="40">
        <v>43.689178668742706</v>
      </c>
      <c r="G19" s="40">
        <v>10.290651920050095</v>
      </c>
      <c r="H19" s="40">
        <v>17.971026114035237</v>
      </c>
    </row>
    <row r="20" spans="1:81" s="16" customFormat="1" ht="12" customHeight="1" x14ac:dyDescent="0.2">
      <c r="A20" s="21">
        <v>1985</v>
      </c>
      <c r="B20" s="40">
        <f t="shared" si="0"/>
        <v>122.40608355069486</v>
      </c>
      <c r="C20" s="40">
        <v>46.303066265211804</v>
      </c>
      <c r="D20" s="40">
        <f t="shared" si="1"/>
        <v>76.103017285483048</v>
      </c>
      <c r="E20" s="40">
        <v>1.8879001618679392</v>
      </c>
      <c r="F20" s="40">
        <v>45.41132069141932</v>
      </c>
      <c r="G20" s="40">
        <v>11.208713191817701</v>
      </c>
      <c r="H20" s="40">
        <v>17.595083240378084</v>
      </c>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125.9801822556316</v>
      </c>
      <c r="C21" s="64">
        <v>48.820329024188553</v>
      </c>
      <c r="D21" s="25">
        <f t="shared" si="1"/>
        <v>77.159853231443051</v>
      </c>
      <c r="E21" s="64">
        <v>1.8034414982692779</v>
      </c>
      <c r="F21" s="64">
        <v>46.279458635118907</v>
      </c>
      <c r="G21" s="64">
        <v>10.934132831361598</v>
      </c>
      <c r="H21" s="64">
        <v>18.14282026669326</v>
      </c>
    </row>
    <row r="22" spans="1:81" ht="12" customHeight="1" x14ac:dyDescent="0.2">
      <c r="A22" s="19">
        <v>1987</v>
      </c>
      <c r="B22" s="25">
        <f t="shared" si="0"/>
        <v>125.91956623449369</v>
      </c>
      <c r="C22" s="64">
        <v>47.93893428444342</v>
      </c>
      <c r="D22" s="25">
        <f t="shared" si="1"/>
        <v>77.980631950050267</v>
      </c>
      <c r="E22" s="64">
        <v>1.7816839920264906</v>
      </c>
      <c r="F22" s="64">
        <v>47.857901846757066</v>
      </c>
      <c r="G22" s="64">
        <v>10.755976013574735</v>
      </c>
      <c r="H22" s="64">
        <v>17.585070097691968</v>
      </c>
    </row>
    <row r="23" spans="1:81" ht="12" customHeight="1" x14ac:dyDescent="0.2">
      <c r="A23" s="19">
        <v>1988</v>
      </c>
      <c r="B23" s="25">
        <f t="shared" si="0"/>
        <v>122.38941739687621</v>
      </c>
      <c r="C23" s="64">
        <v>49.6145554870807</v>
      </c>
      <c r="D23" s="25">
        <f t="shared" si="1"/>
        <v>72.774861909795504</v>
      </c>
      <c r="E23" s="64">
        <v>1.9443231396492546</v>
      </c>
      <c r="F23" s="64">
        <v>43.308491925181933</v>
      </c>
      <c r="G23" s="64">
        <v>10.425775749833686</v>
      </c>
      <c r="H23" s="64">
        <v>17.096271095130625</v>
      </c>
    </row>
    <row r="24" spans="1:81" ht="12" customHeight="1" x14ac:dyDescent="0.2">
      <c r="A24" s="19">
        <v>1989</v>
      </c>
      <c r="B24" s="25">
        <f t="shared" si="0"/>
        <v>126.99759633515536</v>
      </c>
      <c r="C24" s="64">
        <v>50.033223484689216</v>
      </c>
      <c r="D24" s="25">
        <f t="shared" si="1"/>
        <v>76.964372850466148</v>
      </c>
      <c r="E24" s="64">
        <v>1.9783046349588826</v>
      </c>
      <c r="F24" s="64">
        <v>46.825326875338604</v>
      </c>
      <c r="G24" s="64">
        <v>10.788960225113401</v>
      </c>
      <c r="H24" s="64">
        <v>17.371781115055267</v>
      </c>
    </row>
    <row r="25" spans="1:81" s="16" customFormat="1" ht="12" customHeight="1" x14ac:dyDescent="0.2">
      <c r="A25" s="19">
        <v>1990</v>
      </c>
      <c r="B25" s="25">
        <f t="shared" si="0"/>
        <v>123.99974869224252</v>
      </c>
      <c r="C25" s="64">
        <v>46.740782644403765</v>
      </c>
      <c r="D25" s="25">
        <f t="shared" ref="D25:D44" si="2">SUM(E25:H25)</f>
        <v>77.258966047838754</v>
      </c>
      <c r="E25" s="64">
        <v>1.7822740750323829</v>
      </c>
      <c r="F25" s="64">
        <v>46.417615268306342</v>
      </c>
      <c r="G25" s="64">
        <v>12.739322798562361</v>
      </c>
      <c r="H25" s="64">
        <v>16.319753905937667</v>
      </c>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133.95551060599308</v>
      </c>
      <c r="C26" s="40">
        <v>50.205166934234867</v>
      </c>
      <c r="D26" s="40">
        <f t="shared" si="2"/>
        <v>83.750343671758202</v>
      </c>
      <c r="E26" s="40">
        <v>1.7010918440035818</v>
      </c>
      <c r="F26" s="40">
        <v>51.06869467901678</v>
      </c>
      <c r="G26" s="40">
        <v>13.82885798544733</v>
      </c>
      <c r="H26" s="40">
        <v>17.151699163290505</v>
      </c>
    </row>
    <row r="27" spans="1:81" ht="12" customHeight="1" x14ac:dyDescent="0.2">
      <c r="A27" s="21">
        <v>1992</v>
      </c>
      <c r="B27" s="40">
        <f t="shared" si="0"/>
        <v>129.79711148316036</v>
      </c>
      <c r="C27" s="40">
        <v>48.32912149330074</v>
      </c>
      <c r="D27" s="40">
        <f t="shared" si="2"/>
        <v>81.467989989859632</v>
      </c>
      <c r="E27" s="40">
        <v>1.7899238479839934</v>
      </c>
      <c r="F27" s="40">
        <v>49.877402728580655</v>
      </c>
      <c r="G27" s="40">
        <v>12.828993124382043</v>
      </c>
      <c r="H27" s="40">
        <v>16.971670288912939</v>
      </c>
    </row>
    <row r="28" spans="1:81" ht="12" customHeight="1" x14ac:dyDescent="0.2">
      <c r="A28" s="21">
        <v>1993</v>
      </c>
      <c r="B28" s="40">
        <f t="shared" si="0"/>
        <v>136.4892380168796</v>
      </c>
      <c r="C28" s="40">
        <v>50.132139115482893</v>
      </c>
      <c r="D28" s="40">
        <f t="shared" si="2"/>
        <v>86.357098901396711</v>
      </c>
      <c r="E28" s="40">
        <v>1.7347117826439453</v>
      </c>
      <c r="F28" s="40">
        <v>53.479636669558701</v>
      </c>
      <c r="G28" s="40">
        <v>13.666768652878911</v>
      </c>
      <c r="H28" s="40">
        <v>17.475981796315157</v>
      </c>
    </row>
    <row r="29" spans="1:81" ht="12" customHeight="1" x14ac:dyDescent="0.2">
      <c r="A29" s="21">
        <v>1994</v>
      </c>
      <c r="B29" s="40">
        <f t="shared" si="0"/>
        <v>136.46111594886426</v>
      </c>
      <c r="C29" s="40">
        <v>49.62886262545743</v>
      </c>
      <c r="D29" s="40">
        <f t="shared" si="2"/>
        <v>86.832253323406832</v>
      </c>
      <c r="E29" s="40">
        <v>1.7178808888230921</v>
      </c>
      <c r="F29" s="40">
        <v>55.695361670811891</v>
      </c>
      <c r="G29" s="40">
        <v>13.223397333564888</v>
      </c>
      <c r="H29" s="40">
        <v>16.195613430206954</v>
      </c>
    </row>
    <row r="30" spans="1:81" s="16" customFormat="1" ht="12" customHeight="1" x14ac:dyDescent="0.2">
      <c r="A30" s="21">
        <v>1995</v>
      </c>
      <c r="B30" s="40">
        <f t="shared" si="0"/>
        <v>136.62410826179016</v>
      </c>
      <c r="C30" s="40">
        <v>49.221960960995212</v>
      </c>
      <c r="D30" s="40">
        <f t="shared" si="2"/>
        <v>87.402147300794951</v>
      </c>
      <c r="E30" s="40">
        <v>1.932408099430891</v>
      </c>
      <c r="F30" s="40">
        <v>56.144626740126881</v>
      </c>
      <c r="G30" s="40">
        <v>13.209436999703625</v>
      </c>
      <c r="H30" s="40">
        <v>16.115675461533556</v>
      </c>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144.88909661148159</v>
      </c>
      <c r="C31" s="64">
        <v>49.942441688823628</v>
      </c>
      <c r="D31" s="25">
        <f t="shared" si="2"/>
        <v>94.946654922657956</v>
      </c>
      <c r="E31" s="64">
        <v>1.802190240082769</v>
      </c>
      <c r="F31" s="64">
        <v>60.295873477273837</v>
      </c>
      <c r="G31" s="64">
        <v>16.681730404387636</v>
      </c>
      <c r="H31" s="64">
        <v>16.166860800913721</v>
      </c>
    </row>
    <row r="32" spans="1:81" ht="12" customHeight="1" x14ac:dyDescent="0.2">
      <c r="A32" s="19">
        <v>1997</v>
      </c>
      <c r="B32" s="25">
        <f t="shared" si="0"/>
        <v>137.71125694453525</v>
      </c>
      <c r="C32" s="64">
        <v>47.306765085741922</v>
      </c>
      <c r="D32" s="25">
        <f t="shared" si="2"/>
        <v>90.404491858793321</v>
      </c>
      <c r="E32" s="64">
        <v>1.7155633772351526</v>
      </c>
      <c r="F32" s="64">
        <v>57.972555463314187</v>
      </c>
      <c r="G32" s="64">
        <v>15.496328520383862</v>
      </c>
      <c r="H32" s="64">
        <v>15.220044497860117</v>
      </c>
    </row>
    <row r="33" spans="1:81" ht="12" customHeight="1" x14ac:dyDescent="0.2">
      <c r="A33" s="19">
        <v>1998</v>
      </c>
      <c r="B33" s="25">
        <f t="shared" si="0"/>
        <v>137.55073092924323</v>
      </c>
      <c r="C33" s="64">
        <v>46.864080633033332</v>
      </c>
      <c r="D33" s="25">
        <f t="shared" si="2"/>
        <v>90.686650296209905</v>
      </c>
      <c r="E33" s="64">
        <v>1.5063624449088242</v>
      </c>
      <c r="F33" s="64">
        <v>58.365298298578494</v>
      </c>
      <c r="G33" s="64">
        <v>16.519548653097438</v>
      </c>
      <c r="H33" s="64">
        <v>14.295440899625154</v>
      </c>
    </row>
    <row r="34" spans="1:81" ht="12" customHeight="1" x14ac:dyDescent="0.2">
      <c r="A34" s="19">
        <v>1999</v>
      </c>
      <c r="B34" s="25">
        <f t="shared" si="0"/>
        <v>136.15683843076462</v>
      </c>
      <c r="C34" s="64">
        <v>47.707186654075436</v>
      </c>
      <c r="D34" s="25">
        <f t="shared" si="2"/>
        <v>88.449651776689194</v>
      </c>
      <c r="E34" s="64">
        <v>1.7400657712182457</v>
      </c>
      <c r="F34" s="64">
        <v>58.885358272249789</v>
      </c>
      <c r="G34" s="64">
        <v>12.357783708086432</v>
      </c>
      <c r="H34" s="64">
        <v>15.466444025134717</v>
      </c>
    </row>
    <row r="35" spans="1:81" s="16" customFormat="1" ht="12" customHeight="1" x14ac:dyDescent="0.2">
      <c r="A35" s="19">
        <v>2000</v>
      </c>
      <c r="B35" s="25">
        <f t="shared" si="0"/>
        <v>138.00712871828887</v>
      </c>
      <c r="C35" s="64">
        <v>47.147202587779098</v>
      </c>
      <c r="D35" s="25">
        <f t="shared" si="2"/>
        <v>90.859926130509763</v>
      </c>
      <c r="E35" s="64">
        <v>1.6824370766010948</v>
      </c>
      <c r="F35" s="64">
        <v>57.832699444687208</v>
      </c>
      <c r="G35" s="64">
        <v>15.72635023177577</v>
      </c>
      <c r="H35" s="64">
        <v>15.618439377445689</v>
      </c>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138.73170436627663</v>
      </c>
      <c r="C36" s="40">
        <v>46.570394503476955</v>
      </c>
      <c r="D36" s="40">
        <f t="shared" si="2"/>
        <v>92.161309862799683</v>
      </c>
      <c r="E36" s="40">
        <v>1.5573837004094149</v>
      </c>
      <c r="F36" s="40">
        <v>58.442236069095323</v>
      </c>
      <c r="G36" s="40">
        <v>14.776148197053669</v>
      </c>
      <c r="H36" s="40">
        <v>17.385541896241282</v>
      </c>
    </row>
    <row r="37" spans="1:81" ht="12" customHeight="1" x14ac:dyDescent="0.2">
      <c r="A37" s="21">
        <v>2002</v>
      </c>
      <c r="B37" s="40">
        <f t="shared" si="0"/>
        <v>131.83636965393339</v>
      </c>
      <c r="C37" s="40">
        <v>44.266453451673968</v>
      </c>
      <c r="D37" s="40">
        <f t="shared" si="2"/>
        <v>87.569916202259421</v>
      </c>
      <c r="E37" s="40">
        <v>1.4043749369342378</v>
      </c>
      <c r="F37" s="40">
        <v>55.165580926758395</v>
      </c>
      <c r="G37" s="40">
        <v>14.721052882045173</v>
      </c>
      <c r="H37" s="40">
        <v>16.278907456521605</v>
      </c>
    </row>
    <row r="38" spans="1:81" ht="12" customHeight="1" x14ac:dyDescent="0.2">
      <c r="A38" s="21">
        <v>2003</v>
      </c>
      <c r="B38" s="40">
        <f t="shared" si="0"/>
        <v>137.85106830962451</v>
      </c>
      <c r="C38" s="40">
        <v>46.778397799407166</v>
      </c>
      <c r="D38" s="40">
        <f t="shared" si="2"/>
        <v>91.072670510217336</v>
      </c>
      <c r="E38" s="40">
        <v>1.3830653465439682</v>
      </c>
      <c r="F38" s="40">
        <v>57.055789855316313</v>
      </c>
      <c r="G38" s="40">
        <v>15.456458376534504</v>
      </c>
      <c r="H38" s="40">
        <v>17.177356931822555</v>
      </c>
    </row>
    <row r="39" spans="1:81" ht="12" customHeight="1" x14ac:dyDescent="0.2">
      <c r="A39" s="21">
        <v>2004</v>
      </c>
      <c r="B39" s="40">
        <f t="shared" si="0"/>
        <v>134.61143477174488</v>
      </c>
      <c r="C39" s="40">
        <v>45.838528479986344</v>
      </c>
      <c r="D39" s="40">
        <f t="shared" si="2"/>
        <v>88.772906291758545</v>
      </c>
      <c r="E39" s="40">
        <v>1.2131650751081435</v>
      </c>
      <c r="F39" s="40">
        <v>57.338705060343429</v>
      </c>
      <c r="G39" s="40">
        <v>13.781801305093856</v>
      </c>
      <c r="H39" s="40">
        <v>16.439234851213108</v>
      </c>
    </row>
    <row r="40" spans="1:81" ht="12" customHeight="1" x14ac:dyDescent="0.2">
      <c r="A40" s="21">
        <v>2005</v>
      </c>
      <c r="B40" s="40">
        <f t="shared" si="0"/>
        <v>125.37005936210078</v>
      </c>
      <c r="C40" s="40">
        <v>41.270996486885807</v>
      </c>
      <c r="D40" s="40">
        <f t="shared" si="2"/>
        <v>84.099062875214969</v>
      </c>
      <c r="E40" s="40">
        <v>0.92970044117110451</v>
      </c>
      <c r="F40" s="40">
        <v>54.336954265866304</v>
      </c>
      <c r="G40" s="40">
        <v>12.78328796198943</v>
      </c>
      <c r="H40" s="40">
        <v>16.049120206188121</v>
      </c>
    </row>
    <row r="41" spans="1:81" ht="12" customHeight="1" x14ac:dyDescent="0.2">
      <c r="A41" s="19">
        <v>2006</v>
      </c>
      <c r="B41" s="25">
        <f t="shared" si="0"/>
        <v>123.65143572315765</v>
      </c>
      <c r="C41" s="64">
        <v>38.577940163545762</v>
      </c>
      <c r="D41" s="25">
        <f t="shared" si="2"/>
        <v>85.073495559611885</v>
      </c>
      <c r="E41" s="64">
        <v>0.77373761915237438</v>
      </c>
      <c r="F41" s="64">
        <v>53.247931210103005</v>
      </c>
      <c r="G41" s="64">
        <v>12.435609570802532</v>
      </c>
      <c r="H41" s="64">
        <v>18.61621715955398</v>
      </c>
    </row>
    <row r="42" spans="1:81" ht="12" customHeight="1" x14ac:dyDescent="0.2">
      <c r="A42" s="19">
        <v>2007</v>
      </c>
      <c r="B42" s="25">
        <f t="shared" si="0"/>
        <v>124.34935008823743</v>
      </c>
      <c r="C42" s="64">
        <v>38.711299472980009</v>
      </c>
      <c r="D42" s="25">
        <f t="shared" si="2"/>
        <v>85.638050615257413</v>
      </c>
      <c r="E42" s="64">
        <v>0.8786219151323128</v>
      </c>
      <c r="F42" s="64">
        <v>53.149686373504878</v>
      </c>
      <c r="G42" s="64">
        <v>13.0281660618329</v>
      </c>
      <c r="H42" s="64">
        <v>18.581576264787323</v>
      </c>
    </row>
    <row r="43" spans="1:81" ht="12" customHeight="1" x14ac:dyDescent="0.2">
      <c r="A43" s="19">
        <v>2008</v>
      </c>
      <c r="B43" s="25">
        <f t="shared" si="0"/>
        <v>118.28555003249019</v>
      </c>
      <c r="C43" s="64">
        <v>37.832526016022804</v>
      </c>
      <c r="D43" s="25">
        <f t="shared" si="2"/>
        <v>80.453024016467381</v>
      </c>
      <c r="E43" s="64">
        <v>0.93485463306431582</v>
      </c>
      <c r="F43" s="64">
        <v>51.45308381901139</v>
      </c>
      <c r="G43" s="64">
        <v>12.380800258896919</v>
      </c>
      <c r="H43" s="64">
        <v>15.684285305494752</v>
      </c>
    </row>
    <row r="44" spans="1:81" ht="12" customHeight="1" x14ac:dyDescent="0.2">
      <c r="A44" s="19">
        <v>2009</v>
      </c>
      <c r="B44" s="25">
        <f t="shared" si="0"/>
        <v>113.32639677291023</v>
      </c>
      <c r="C44" s="64">
        <v>36.646658066337793</v>
      </c>
      <c r="D44" s="25">
        <f t="shared" si="2"/>
        <v>76.679738706572437</v>
      </c>
      <c r="E44" s="64">
        <v>0.84121690114714831</v>
      </c>
      <c r="F44" s="64">
        <v>50.361963301828645</v>
      </c>
      <c r="G44" s="64">
        <v>11.822535247384652</v>
      </c>
      <c r="H44" s="64">
        <v>13.654023256211991</v>
      </c>
    </row>
    <row r="45" spans="1:81" ht="12" customHeight="1" x14ac:dyDescent="0.2">
      <c r="A45" s="19">
        <v>2010</v>
      </c>
      <c r="B45" s="25">
        <f t="shared" ref="B45:B50" si="3">SUM(C45,D45)</f>
        <v>113.82583325710348</v>
      </c>
      <c r="C45" s="64">
        <v>36.812283897247873</v>
      </c>
      <c r="D45" s="25">
        <f t="shared" ref="D45:D54" si="4">SUM(E45:H45)</f>
        <v>77.013549359855602</v>
      </c>
      <c r="E45" s="64">
        <v>0.72455386369736818</v>
      </c>
      <c r="F45" s="64">
        <v>50.080524751224907</v>
      </c>
      <c r="G45" s="64">
        <v>11.210100085062184</v>
      </c>
      <c r="H45" s="64">
        <v>14.998370659871139</v>
      </c>
    </row>
    <row r="46" spans="1:81" ht="12" customHeight="1" x14ac:dyDescent="0.2">
      <c r="A46" s="38">
        <v>2011</v>
      </c>
      <c r="B46" s="40">
        <f t="shared" si="3"/>
        <v>110.37691753198627</v>
      </c>
      <c r="C46" s="40">
        <v>34.065011267658939</v>
      </c>
      <c r="D46" s="40">
        <f t="shared" si="4"/>
        <v>76.31190626432732</v>
      </c>
      <c r="E46" s="40">
        <v>0.69380470724275267</v>
      </c>
      <c r="F46" s="40">
        <v>48.285682417662144</v>
      </c>
      <c r="G46" s="40">
        <v>10.562774483302091</v>
      </c>
      <c r="H46" s="40">
        <v>16.76964465612032</v>
      </c>
    </row>
    <row r="47" spans="1:81" ht="12" customHeight="1" x14ac:dyDescent="0.2">
      <c r="A47" s="41">
        <v>2012</v>
      </c>
      <c r="B47" s="40">
        <f t="shared" si="3"/>
        <v>114.8192855192986</v>
      </c>
      <c r="C47" s="40">
        <v>34.5576619570204</v>
      </c>
      <c r="D47" s="40">
        <f t="shared" si="4"/>
        <v>80.261623562278203</v>
      </c>
      <c r="E47" s="40">
        <v>0.78896298354730676</v>
      </c>
      <c r="F47" s="40">
        <v>48.042415985468502</v>
      </c>
      <c r="G47" s="40">
        <v>13.839137668263856</v>
      </c>
      <c r="H47" s="40">
        <v>17.591106924998538</v>
      </c>
    </row>
    <row r="48" spans="1:81" ht="12" customHeight="1" x14ac:dyDescent="0.2">
      <c r="A48" s="41">
        <v>2013</v>
      </c>
      <c r="B48" s="40">
        <f t="shared" si="3"/>
        <v>113.49299140997029</v>
      </c>
      <c r="C48" s="40">
        <v>34.571754171199288</v>
      </c>
      <c r="D48" s="40">
        <f t="shared" si="4"/>
        <v>78.921237238770999</v>
      </c>
      <c r="E48" s="40">
        <v>0.55336251184005036</v>
      </c>
      <c r="F48" s="40">
        <v>47.614349567825727</v>
      </c>
      <c r="G48" s="40">
        <v>12.93440227725748</v>
      </c>
      <c r="H48" s="40">
        <v>17.819122881847754</v>
      </c>
    </row>
    <row r="49" spans="1:81" ht="12" customHeight="1" x14ac:dyDescent="0.2">
      <c r="A49" s="41">
        <v>2014</v>
      </c>
      <c r="B49" s="40">
        <f t="shared" si="3"/>
        <v>113.04636425165042</v>
      </c>
      <c r="C49" s="40">
        <v>33.619563656171991</v>
      </c>
      <c r="D49" s="40">
        <f t="shared" si="4"/>
        <v>79.426800595478426</v>
      </c>
      <c r="E49" s="40">
        <v>0.33808693080931457</v>
      </c>
      <c r="F49" s="40">
        <v>47.052614832021099</v>
      </c>
      <c r="G49" s="40">
        <v>12.077944093120671</v>
      </c>
      <c r="H49" s="40">
        <v>19.958154739527348</v>
      </c>
    </row>
    <row r="50" spans="1:81" ht="12" customHeight="1" x14ac:dyDescent="0.2">
      <c r="A50" s="44">
        <v>2015</v>
      </c>
      <c r="B50" s="52">
        <f t="shared" si="3"/>
        <v>115.37168113217552</v>
      </c>
      <c r="C50" s="40">
        <v>34.155908596413369</v>
      </c>
      <c r="D50" s="40">
        <f t="shared" si="4"/>
        <v>81.215772535762156</v>
      </c>
      <c r="E50" s="40">
        <v>0.3943581153642205</v>
      </c>
      <c r="F50" s="40">
        <v>49.702637224942549</v>
      </c>
      <c r="G50" s="40">
        <v>11.558009941516101</v>
      </c>
      <c r="H50" s="40">
        <v>19.560767253939293</v>
      </c>
    </row>
    <row r="51" spans="1:81" ht="12" customHeight="1" x14ac:dyDescent="0.2">
      <c r="A51" s="49">
        <v>2016</v>
      </c>
      <c r="B51" s="53">
        <f>SUM(C51,D51)</f>
        <v>110.18098914166386</v>
      </c>
      <c r="C51" s="64">
        <v>33.729318883371363</v>
      </c>
      <c r="D51" s="29">
        <f t="shared" si="4"/>
        <v>76.451670258292495</v>
      </c>
      <c r="E51" s="64">
        <v>0.43100474361441143</v>
      </c>
      <c r="F51" s="64">
        <v>47.419743387834629</v>
      </c>
      <c r="G51" s="64">
        <v>12.021605336214154</v>
      </c>
      <c r="H51" s="64">
        <v>16.579316790629299</v>
      </c>
    </row>
    <row r="52" spans="1:81" ht="12" customHeight="1" x14ac:dyDescent="0.2">
      <c r="A52" s="49">
        <v>2017</v>
      </c>
      <c r="B52" s="53">
        <f>SUM(C52,D52)</f>
        <v>117.77013406247843</v>
      </c>
      <c r="C52" s="64">
        <v>34.856281079768969</v>
      </c>
      <c r="D52" s="29">
        <f t="shared" si="4"/>
        <v>82.913852982709471</v>
      </c>
      <c r="E52" s="64">
        <v>0.45846703845215797</v>
      </c>
      <c r="F52" s="64">
        <v>51.807052197241497</v>
      </c>
      <c r="G52" s="64">
        <v>12.851819233742868</v>
      </c>
      <c r="H52" s="64">
        <v>17.79651451327296</v>
      </c>
    </row>
    <row r="53" spans="1:81" ht="12" customHeight="1" x14ac:dyDescent="0.2">
      <c r="A53" s="59">
        <v>2018</v>
      </c>
      <c r="B53" s="64">
        <f>SUM(C53,D53)</f>
        <v>117.54232870142044</v>
      </c>
      <c r="C53" s="64">
        <v>33.045721057087988</v>
      </c>
      <c r="D53" s="29">
        <f t="shared" si="4"/>
        <v>84.496607644332457</v>
      </c>
      <c r="E53" s="64">
        <v>0.44802178002794557</v>
      </c>
      <c r="F53" s="64">
        <v>53.356217539497109</v>
      </c>
      <c r="G53" s="64">
        <v>12.898265717906527</v>
      </c>
      <c r="H53" s="64">
        <v>17.794102606900879</v>
      </c>
    </row>
    <row r="54" spans="1:81" ht="12" customHeight="1" x14ac:dyDescent="0.2">
      <c r="A54" s="59">
        <v>2019</v>
      </c>
      <c r="B54" s="64">
        <f>SUM(C54,D54)</f>
        <v>112.59605338189272</v>
      </c>
      <c r="C54" s="64">
        <v>30.073388076829225</v>
      </c>
      <c r="D54" s="29">
        <f t="shared" si="4"/>
        <v>82.522665305063498</v>
      </c>
      <c r="E54" s="64">
        <v>0.36607830585174156</v>
      </c>
      <c r="F54" s="64">
        <v>52.380493951883132</v>
      </c>
      <c r="G54" s="64">
        <v>11.8545431988743</v>
      </c>
      <c r="H54" s="64">
        <v>17.921549848454312</v>
      </c>
    </row>
    <row r="55" spans="1:81" ht="12" customHeight="1" thickBot="1" x14ac:dyDescent="0.25">
      <c r="A55" s="50">
        <v>2020</v>
      </c>
      <c r="B55" s="54">
        <f>SUM(C55,D55)</f>
        <v>112.811218194484</v>
      </c>
      <c r="C55" s="54">
        <v>31.473710416626407</v>
      </c>
      <c r="D55" s="54">
        <f t="shared" ref="D55" si="5">SUM(E55:H55)</f>
        <v>81.337507777857596</v>
      </c>
      <c r="E55" s="54">
        <v>0.41645423353366279</v>
      </c>
      <c r="F55" s="54">
        <v>50.926592531825293</v>
      </c>
      <c r="G55" s="54">
        <v>12.143157396940062</v>
      </c>
      <c r="H55" s="54">
        <v>17.851303615558578</v>
      </c>
    </row>
    <row r="56" spans="1:81" ht="12" customHeight="1" thickTop="1" x14ac:dyDescent="0.2">
      <c r="A56" s="141" t="s">
        <v>73</v>
      </c>
      <c r="B56" s="142"/>
      <c r="C56" s="142"/>
      <c r="D56" s="142"/>
      <c r="E56" s="142"/>
      <c r="F56" s="142"/>
      <c r="G56" s="142"/>
      <c r="H56" s="143"/>
    </row>
    <row r="57" spans="1:81" ht="12" customHeight="1" x14ac:dyDescent="0.2">
      <c r="A57" s="75"/>
      <c r="B57" s="76"/>
      <c r="C57" s="76"/>
      <c r="D57" s="76"/>
      <c r="E57" s="76"/>
      <c r="F57" s="47"/>
      <c r="G57" s="47"/>
      <c r="H57" s="48"/>
    </row>
    <row r="58" spans="1:81" ht="12" customHeight="1" x14ac:dyDescent="0.2">
      <c r="A58" s="104" t="s">
        <v>77</v>
      </c>
      <c r="B58" s="105"/>
      <c r="C58" s="105"/>
      <c r="D58" s="105"/>
      <c r="E58" s="105"/>
      <c r="F58" s="105"/>
      <c r="G58" s="105"/>
      <c r="H58" s="106"/>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107"/>
      <c r="B59" s="108"/>
      <c r="C59" s="108"/>
      <c r="D59" s="108"/>
      <c r="E59" s="108"/>
      <c r="F59" s="108"/>
      <c r="G59" s="108"/>
      <c r="H59" s="109"/>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row>
  </sheetData>
  <mergeCells count="7">
    <mergeCell ref="A1:H1"/>
    <mergeCell ref="B4:H4"/>
    <mergeCell ref="A58:H59"/>
    <mergeCell ref="A2:A3"/>
    <mergeCell ref="B2:B3"/>
    <mergeCell ref="C2:C3"/>
    <mergeCell ref="A56:H56"/>
  </mergeCells>
  <phoneticPr fontId="4" type="noConversion"/>
  <printOptions horizontalCentered="1"/>
  <pageMargins left="0.5" right="0.5" top="0.5" bottom="0.5" header="0.5" footer="0.5"/>
  <pageSetup scale="96"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CC60"/>
  <sheetViews>
    <sheetView workbookViewId="0">
      <pane ySplit="4" topLeftCell="A5" activePane="bottomLeft" state="frozen"/>
      <selection pane="bottomLeft" sqref="A1:D1"/>
    </sheetView>
  </sheetViews>
  <sheetFormatPr defaultColWidth="12.7109375" defaultRowHeight="12" customHeight="1" x14ac:dyDescent="0.2"/>
  <cols>
    <col min="1" max="1" width="12.7109375" style="13" customWidth="1"/>
    <col min="2" max="4" width="12.7109375" style="7" customWidth="1"/>
    <col min="5" max="10" width="12.7109375" style="15" customWidth="1"/>
    <col min="11" max="16384" width="12.7109375" style="8"/>
  </cols>
  <sheetData>
    <row r="1" spans="1:81" s="30" customFormat="1" ht="12" customHeight="1" thickBot="1" x14ac:dyDescent="0.25">
      <c r="A1" s="83" t="s">
        <v>33</v>
      </c>
      <c r="B1" s="83"/>
      <c r="C1" s="83"/>
      <c r="D1" s="83"/>
      <c r="E1" s="31"/>
      <c r="F1" s="31"/>
      <c r="G1" s="31"/>
      <c r="H1" s="31"/>
      <c r="I1" s="31"/>
      <c r="J1" s="31"/>
    </row>
    <row r="2" spans="1:81" ht="12" customHeight="1" thickTop="1" x14ac:dyDescent="0.2">
      <c r="A2" s="100" t="s">
        <v>3</v>
      </c>
      <c r="B2" s="98" t="s">
        <v>2</v>
      </c>
      <c r="C2" s="98" t="s">
        <v>0</v>
      </c>
      <c r="D2" s="102" t="s">
        <v>1</v>
      </c>
    </row>
    <row r="3" spans="1:81" ht="12" customHeight="1" x14ac:dyDescent="0.2">
      <c r="A3" s="101"/>
      <c r="B3" s="99"/>
      <c r="C3" s="99"/>
      <c r="D3" s="103"/>
    </row>
    <row r="4" spans="1:81" ht="12" customHeight="1" x14ac:dyDescent="0.2">
      <c r="A4"/>
      <c r="B4" s="139" t="s">
        <v>19</v>
      </c>
      <c r="C4" s="139"/>
      <c r="D4" s="139"/>
      <c r="E4"/>
      <c r="F4"/>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row>
    <row r="5" spans="1:81" s="16" customFormat="1" ht="12" customHeight="1" x14ac:dyDescent="0.2">
      <c r="A5" s="19">
        <v>1970</v>
      </c>
      <c r="B5" s="20" t="s">
        <v>6</v>
      </c>
      <c r="C5" s="64" t="s">
        <v>6</v>
      </c>
      <c r="D5" s="20" t="s">
        <v>6</v>
      </c>
      <c r="E5" s="15"/>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22" t="s">
        <v>6</v>
      </c>
      <c r="C6" s="42" t="s">
        <v>6</v>
      </c>
      <c r="D6" s="22" t="s">
        <v>6</v>
      </c>
    </row>
    <row r="7" spans="1:81" ht="12" customHeight="1" x14ac:dyDescent="0.2">
      <c r="A7" s="21">
        <v>1972</v>
      </c>
      <c r="B7" s="22" t="s">
        <v>6</v>
      </c>
      <c r="C7" s="42" t="s">
        <v>6</v>
      </c>
      <c r="D7" s="22" t="s">
        <v>6</v>
      </c>
    </row>
    <row r="8" spans="1:81" ht="12" customHeight="1" x14ac:dyDescent="0.2">
      <c r="A8" s="21">
        <v>1973</v>
      </c>
      <c r="B8" s="22" t="s">
        <v>6</v>
      </c>
      <c r="C8" s="42" t="s">
        <v>6</v>
      </c>
      <c r="D8" s="22" t="s">
        <v>6</v>
      </c>
    </row>
    <row r="9" spans="1:81" ht="12" customHeight="1" x14ac:dyDescent="0.2">
      <c r="A9" s="21">
        <v>1974</v>
      </c>
      <c r="B9" s="22" t="s">
        <v>6</v>
      </c>
      <c r="C9" s="42" t="s">
        <v>6</v>
      </c>
      <c r="D9" s="22" t="s">
        <v>6</v>
      </c>
    </row>
    <row r="10" spans="1:81" s="16" customFormat="1" ht="12" customHeight="1" x14ac:dyDescent="0.2">
      <c r="A10" s="21">
        <v>1975</v>
      </c>
      <c r="B10" s="22" t="s">
        <v>6</v>
      </c>
      <c r="C10" s="42" t="s">
        <v>6</v>
      </c>
      <c r="D10" s="22" t="s">
        <v>6</v>
      </c>
      <c r="E10" s="15"/>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0" t="s">
        <v>6</v>
      </c>
      <c r="C11" s="64" t="s">
        <v>6</v>
      </c>
      <c r="D11" s="20" t="s">
        <v>6</v>
      </c>
    </row>
    <row r="12" spans="1:81" ht="12" customHeight="1" x14ac:dyDescent="0.2">
      <c r="A12" s="19">
        <v>1977</v>
      </c>
      <c r="B12" s="20" t="s">
        <v>6</v>
      </c>
      <c r="C12" s="64" t="s">
        <v>6</v>
      </c>
      <c r="D12" s="20" t="s">
        <v>6</v>
      </c>
    </row>
    <row r="13" spans="1:81" ht="12" customHeight="1" x14ac:dyDescent="0.2">
      <c r="A13" s="19">
        <v>1978</v>
      </c>
      <c r="B13" s="20" t="s">
        <v>6</v>
      </c>
      <c r="C13" s="64" t="s">
        <v>6</v>
      </c>
      <c r="D13" s="20" t="s">
        <v>6</v>
      </c>
    </row>
    <row r="14" spans="1:81" ht="12" customHeight="1" x14ac:dyDescent="0.2">
      <c r="A14" s="19">
        <v>1979</v>
      </c>
      <c r="B14" s="20" t="s">
        <v>6</v>
      </c>
      <c r="C14" s="64" t="s">
        <v>6</v>
      </c>
      <c r="D14" s="20" t="s">
        <v>6</v>
      </c>
    </row>
    <row r="15" spans="1:81" s="16" customFormat="1" ht="12" customHeight="1" x14ac:dyDescent="0.2">
      <c r="A15" s="19">
        <v>1980</v>
      </c>
      <c r="B15" s="20" t="s">
        <v>6</v>
      </c>
      <c r="C15" s="64" t="s">
        <v>6</v>
      </c>
      <c r="D15" s="20" t="s">
        <v>6</v>
      </c>
      <c r="E15" s="15"/>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22" t="s">
        <v>6</v>
      </c>
      <c r="C16" s="42" t="s">
        <v>6</v>
      </c>
      <c r="D16" s="22" t="s">
        <v>6</v>
      </c>
    </row>
    <row r="17" spans="1:81" ht="12" customHeight="1" x14ac:dyDescent="0.2">
      <c r="A17" s="21">
        <v>1982</v>
      </c>
      <c r="B17" s="22" t="s">
        <v>6</v>
      </c>
      <c r="C17" s="42" t="s">
        <v>6</v>
      </c>
      <c r="D17" s="22" t="s">
        <v>6</v>
      </c>
    </row>
    <row r="18" spans="1:81" ht="12" customHeight="1" x14ac:dyDescent="0.2">
      <c r="A18" s="21">
        <v>1983</v>
      </c>
      <c r="B18" s="22" t="s">
        <v>6</v>
      </c>
      <c r="C18" s="42" t="s">
        <v>6</v>
      </c>
      <c r="D18" s="22" t="s">
        <v>6</v>
      </c>
    </row>
    <row r="19" spans="1:81" ht="12" customHeight="1" x14ac:dyDescent="0.2">
      <c r="A19" s="21">
        <v>1984</v>
      </c>
      <c r="B19" s="22" t="s">
        <v>6</v>
      </c>
      <c r="C19" s="42" t="s">
        <v>6</v>
      </c>
      <c r="D19" s="22" t="s">
        <v>6</v>
      </c>
    </row>
    <row r="20" spans="1:81" s="16" customFormat="1" ht="12" customHeight="1" x14ac:dyDescent="0.2">
      <c r="A20" s="21">
        <v>1985</v>
      </c>
      <c r="B20" s="22" t="s">
        <v>6</v>
      </c>
      <c r="C20" s="42" t="s">
        <v>6</v>
      </c>
      <c r="D20" s="22" t="s">
        <v>6</v>
      </c>
      <c r="E20" s="15"/>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0" t="s">
        <v>6</v>
      </c>
      <c r="C21" s="64" t="s">
        <v>6</v>
      </c>
      <c r="D21" s="20" t="s">
        <v>6</v>
      </c>
    </row>
    <row r="22" spans="1:81" ht="12" customHeight="1" x14ac:dyDescent="0.2">
      <c r="A22" s="19">
        <v>1987</v>
      </c>
      <c r="B22" s="25">
        <f t="shared" ref="B22:B46" si="0">SUM(C22:D22)</f>
        <v>3.0136900545295795</v>
      </c>
      <c r="C22" s="64">
        <v>3.0136900545295795</v>
      </c>
      <c r="D22" s="20" t="s">
        <v>6</v>
      </c>
    </row>
    <row r="23" spans="1:81" ht="12" customHeight="1" x14ac:dyDescent="0.2">
      <c r="A23" s="19">
        <v>1988</v>
      </c>
      <c r="B23" s="25">
        <f t="shared" si="0"/>
        <v>3.8059172601205624</v>
      </c>
      <c r="C23" s="64">
        <v>3.8059172601205624</v>
      </c>
      <c r="D23" s="20" t="s">
        <v>6</v>
      </c>
    </row>
    <row r="24" spans="1:81" ht="12" customHeight="1" x14ac:dyDescent="0.2">
      <c r="A24" s="19">
        <v>1989</v>
      </c>
      <c r="B24" s="25">
        <f t="shared" si="0"/>
        <v>4.8200063054737967</v>
      </c>
      <c r="C24" s="64">
        <v>4.8200063054737967</v>
      </c>
      <c r="D24" s="20" t="s">
        <v>6</v>
      </c>
    </row>
    <row r="25" spans="1:81" s="16" customFormat="1" ht="12" customHeight="1" x14ac:dyDescent="0.2">
      <c r="A25" s="19">
        <v>1990</v>
      </c>
      <c r="B25" s="25">
        <f t="shared" si="0"/>
        <v>4.4334634349783313</v>
      </c>
      <c r="C25" s="64">
        <v>4.4334634349783313</v>
      </c>
      <c r="D25" s="20" t="s">
        <v>6</v>
      </c>
      <c r="E25" s="15"/>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4.4291907455196</v>
      </c>
      <c r="C26" s="40">
        <v>4.4291907455196</v>
      </c>
      <c r="D26" s="22" t="s">
        <v>6</v>
      </c>
    </row>
    <row r="27" spans="1:81" ht="12" customHeight="1" x14ac:dyDescent="0.2">
      <c r="A27" s="21">
        <v>1992</v>
      </c>
      <c r="B27" s="40">
        <f t="shared" si="0"/>
        <v>4.0575383415805746</v>
      </c>
      <c r="C27" s="40">
        <v>4.0575383415805746</v>
      </c>
      <c r="D27" s="22" t="s">
        <v>6</v>
      </c>
    </row>
    <row r="28" spans="1:81" ht="12" customHeight="1" x14ac:dyDescent="0.2">
      <c r="A28" s="21">
        <v>1993</v>
      </c>
      <c r="B28" s="40">
        <f t="shared" si="0"/>
        <v>5.125577905784712</v>
      </c>
      <c r="C28" s="40">
        <v>5.125577905784712</v>
      </c>
      <c r="D28" s="22" t="s">
        <v>6</v>
      </c>
    </row>
    <row r="29" spans="1:81" ht="12" customHeight="1" x14ac:dyDescent="0.2">
      <c r="A29" s="21">
        <v>1994</v>
      </c>
      <c r="B29" s="40">
        <f t="shared" si="0"/>
        <v>5.4914157852988961</v>
      </c>
      <c r="C29" s="40">
        <v>5.4914157852988961</v>
      </c>
      <c r="D29" s="22" t="s">
        <v>6</v>
      </c>
    </row>
    <row r="30" spans="1:81" s="16" customFormat="1" ht="12" customHeight="1" x14ac:dyDescent="0.2">
      <c r="A30" s="21">
        <v>1995</v>
      </c>
      <c r="B30" s="40">
        <f t="shared" si="0"/>
        <v>5.896322927869087</v>
      </c>
      <c r="C30" s="40">
        <v>5.896322927869087</v>
      </c>
      <c r="D30" s="22" t="s">
        <v>6</v>
      </c>
      <c r="E30" s="15"/>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5.7748517827172057</v>
      </c>
      <c r="C31" s="64">
        <v>5.7748517827172057</v>
      </c>
      <c r="D31" s="20" t="s">
        <v>6</v>
      </c>
    </row>
    <row r="32" spans="1:81" ht="12" customHeight="1" x14ac:dyDescent="0.2">
      <c r="A32" s="19">
        <v>1997</v>
      </c>
      <c r="B32" s="25">
        <f t="shared" si="0"/>
        <v>5.6483838802104724</v>
      </c>
      <c r="C32" s="64">
        <v>5.6483838802104724</v>
      </c>
      <c r="D32" s="20" t="s">
        <v>6</v>
      </c>
    </row>
    <row r="33" spans="1:81" ht="12" customHeight="1" x14ac:dyDescent="0.2">
      <c r="A33" s="19">
        <v>1998</v>
      </c>
      <c r="B33" s="25">
        <f t="shared" si="0"/>
        <v>6.3565421205512207</v>
      </c>
      <c r="C33" s="64">
        <v>6.3565421205512207</v>
      </c>
      <c r="D33" s="20" t="s">
        <v>6</v>
      </c>
    </row>
    <row r="34" spans="1:81" ht="12" customHeight="1" x14ac:dyDescent="0.2">
      <c r="A34" s="19">
        <v>1999</v>
      </c>
      <c r="B34" s="25">
        <f t="shared" si="0"/>
        <v>5.9205161398592896</v>
      </c>
      <c r="C34" s="64">
        <v>5.9205161398592896</v>
      </c>
      <c r="D34" s="20" t="s">
        <v>6</v>
      </c>
    </row>
    <row r="35" spans="1:81" s="16" customFormat="1" ht="12" customHeight="1" x14ac:dyDescent="0.2">
      <c r="A35" s="19">
        <v>2000</v>
      </c>
      <c r="B35" s="25">
        <f t="shared" si="0"/>
        <v>4.5988847977194256</v>
      </c>
      <c r="C35" s="64">
        <v>4.5988847977194256</v>
      </c>
      <c r="D35" s="20" t="s">
        <v>6</v>
      </c>
      <c r="E35" s="15"/>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4.1023443952607757</v>
      </c>
      <c r="C36" s="40">
        <v>4.1023443952607757</v>
      </c>
      <c r="D36" s="22" t="s">
        <v>6</v>
      </c>
    </row>
    <row r="37" spans="1:81" ht="12" customHeight="1" x14ac:dyDescent="0.2">
      <c r="A37" s="21">
        <v>2002</v>
      </c>
      <c r="B37" s="40">
        <f t="shared" si="0"/>
        <v>4.0127416203015382</v>
      </c>
      <c r="C37" s="40">
        <v>4.0127416203015382</v>
      </c>
      <c r="D37" s="22" t="s">
        <v>6</v>
      </c>
    </row>
    <row r="38" spans="1:81" ht="12" customHeight="1" x14ac:dyDescent="0.2">
      <c r="A38" s="21">
        <v>2003</v>
      </c>
      <c r="B38" s="40">
        <f t="shared" si="0"/>
        <v>3.7609234254955708</v>
      </c>
      <c r="C38" s="40">
        <v>3.7609234254955708</v>
      </c>
      <c r="D38" s="22" t="s">
        <v>6</v>
      </c>
    </row>
    <row r="39" spans="1:81" ht="12" customHeight="1" x14ac:dyDescent="0.2">
      <c r="A39" s="21">
        <v>2004</v>
      </c>
      <c r="B39" s="40">
        <f t="shared" si="0"/>
        <v>4.5124711112049729</v>
      </c>
      <c r="C39" s="40">
        <v>4.5124711112049729</v>
      </c>
      <c r="D39" s="22" t="s">
        <v>6</v>
      </c>
    </row>
    <row r="40" spans="1:81" ht="12" customHeight="1" x14ac:dyDescent="0.2">
      <c r="A40" s="21">
        <v>2005</v>
      </c>
      <c r="B40" s="40">
        <f t="shared" si="0"/>
        <v>4.7908426437187446</v>
      </c>
      <c r="C40" s="40">
        <v>4.7908426437187446</v>
      </c>
      <c r="D40" s="22" t="s">
        <v>6</v>
      </c>
    </row>
    <row r="41" spans="1:81" ht="12" customHeight="1" x14ac:dyDescent="0.2">
      <c r="A41" s="19">
        <v>2006</v>
      </c>
      <c r="B41" s="25">
        <f t="shared" si="0"/>
        <v>4.6777262417765781</v>
      </c>
      <c r="C41" s="64">
        <v>4.6777262417765781</v>
      </c>
      <c r="D41" s="20" t="s">
        <v>6</v>
      </c>
    </row>
    <row r="42" spans="1:81" ht="12" customHeight="1" x14ac:dyDescent="0.2">
      <c r="A42" s="19">
        <v>2007</v>
      </c>
      <c r="B42" s="25">
        <f t="shared" si="0"/>
        <v>4.9667031621435402</v>
      </c>
      <c r="C42" s="64">
        <v>4.9667031621435402</v>
      </c>
      <c r="D42" s="20" t="s">
        <v>6</v>
      </c>
    </row>
    <row r="43" spans="1:81" ht="12" customHeight="1" x14ac:dyDescent="0.2">
      <c r="A43" s="19">
        <v>2008</v>
      </c>
      <c r="B43" s="25">
        <f t="shared" si="0"/>
        <v>4.6774003271091189</v>
      </c>
      <c r="C43" s="64">
        <v>4.6774003271091189</v>
      </c>
      <c r="D43" s="20" t="s">
        <v>6</v>
      </c>
    </row>
    <row r="44" spans="1:81" ht="12" customHeight="1" x14ac:dyDescent="0.2">
      <c r="A44" s="19">
        <v>2009</v>
      </c>
      <c r="B44" s="25">
        <f t="shared" si="0"/>
        <v>4.0084369123002599</v>
      </c>
      <c r="C44" s="64">
        <v>4.0084369123002599</v>
      </c>
      <c r="D44" s="20" t="s">
        <v>6</v>
      </c>
    </row>
    <row r="45" spans="1:81" ht="12" customHeight="1" x14ac:dyDescent="0.2">
      <c r="A45" s="19">
        <v>2010</v>
      </c>
      <c r="B45" s="25">
        <f t="shared" si="0"/>
        <v>4.3705261631477708</v>
      </c>
      <c r="C45" s="64">
        <v>4.3705261631477708</v>
      </c>
      <c r="D45" s="20" t="s">
        <v>6</v>
      </c>
    </row>
    <row r="46" spans="1:81" ht="12" customHeight="1" x14ac:dyDescent="0.2">
      <c r="A46" s="38">
        <v>2011</v>
      </c>
      <c r="B46" s="40">
        <f t="shared" si="0"/>
        <v>4.3647392019563673</v>
      </c>
      <c r="C46" s="40">
        <v>4.3647392019563673</v>
      </c>
      <c r="D46" s="39" t="s">
        <v>6</v>
      </c>
    </row>
    <row r="47" spans="1:81" ht="12" customHeight="1" x14ac:dyDescent="0.2">
      <c r="A47" s="41">
        <v>2012</v>
      </c>
      <c r="B47" s="40">
        <f t="shared" ref="B47:B52" si="1">SUM(C47:D47)</f>
        <v>5.0393081430566085</v>
      </c>
      <c r="C47" s="40">
        <v>5.0393081430566085</v>
      </c>
      <c r="D47" s="42" t="s">
        <v>6</v>
      </c>
    </row>
    <row r="48" spans="1:81" ht="12" customHeight="1" x14ac:dyDescent="0.2">
      <c r="A48" s="44">
        <v>2013</v>
      </c>
      <c r="B48" s="52">
        <f t="shared" si="1"/>
        <v>4.6822846174457435</v>
      </c>
      <c r="C48" s="40">
        <v>4.6822846174457435</v>
      </c>
      <c r="D48" s="45" t="s">
        <v>6</v>
      </c>
    </row>
    <row r="49" spans="1:81" ht="12" customHeight="1" x14ac:dyDescent="0.2">
      <c r="A49" s="41">
        <v>2014</v>
      </c>
      <c r="B49" s="40">
        <f t="shared" si="1"/>
        <v>5.3331211672999137</v>
      </c>
      <c r="C49" s="40">
        <v>5.3331211672999137</v>
      </c>
      <c r="D49" s="42" t="s">
        <v>6</v>
      </c>
    </row>
    <row r="50" spans="1:81" ht="12" customHeight="1" x14ac:dyDescent="0.2">
      <c r="A50" s="44">
        <v>2015</v>
      </c>
      <c r="B50" s="52">
        <f t="shared" si="1"/>
        <v>3.1298155032042363</v>
      </c>
      <c r="C50" s="40">
        <v>3.1298155032042363</v>
      </c>
      <c r="D50" s="45" t="s">
        <v>6</v>
      </c>
    </row>
    <row r="51" spans="1:81" ht="12" customHeight="1" x14ac:dyDescent="0.2">
      <c r="A51" s="49">
        <v>2016</v>
      </c>
      <c r="B51" s="53">
        <f t="shared" si="1"/>
        <v>7.0228487111841984</v>
      </c>
      <c r="C51" s="64">
        <v>7.0228487111841984</v>
      </c>
      <c r="D51" s="43" t="s">
        <v>6</v>
      </c>
    </row>
    <row r="52" spans="1:81" ht="12" customHeight="1" x14ac:dyDescent="0.2">
      <c r="A52" s="49">
        <v>2017</v>
      </c>
      <c r="B52" s="53">
        <f t="shared" si="1"/>
        <v>6.6662143384133019</v>
      </c>
      <c r="C52" s="64">
        <v>6.6662143384133019</v>
      </c>
      <c r="D52" s="43" t="s">
        <v>6</v>
      </c>
    </row>
    <row r="53" spans="1:81" ht="12" customHeight="1" x14ac:dyDescent="0.2">
      <c r="A53" s="59">
        <v>2018</v>
      </c>
      <c r="B53" s="64">
        <f>SUM(C53:D53)</f>
        <v>6.5001204911202608</v>
      </c>
      <c r="C53" s="64">
        <v>6.5001204911202608</v>
      </c>
      <c r="D53" s="60" t="s">
        <v>6</v>
      </c>
    </row>
    <row r="54" spans="1:81" ht="12" customHeight="1" x14ac:dyDescent="0.2">
      <c r="A54" s="59">
        <v>2019</v>
      </c>
      <c r="B54" s="64">
        <f>SUM(C54:D54)</f>
        <v>5.7451840109312409</v>
      </c>
      <c r="C54" s="64">
        <v>5.7451840109312409</v>
      </c>
      <c r="D54" s="60" t="s">
        <v>6</v>
      </c>
    </row>
    <row r="55" spans="1:81" ht="12" customHeight="1" thickBot="1" x14ac:dyDescent="0.25">
      <c r="A55" s="50">
        <v>2020</v>
      </c>
      <c r="B55" s="54">
        <f>SUM(C55:D55)</f>
        <v>5.9622977327650952</v>
      </c>
      <c r="C55" s="64">
        <v>5.9622977327650952</v>
      </c>
      <c r="D55" s="51" t="s">
        <v>6</v>
      </c>
    </row>
    <row r="56" spans="1:81" ht="12" customHeight="1" thickTop="1" x14ac:dyDescent="0.2">
      <c r="A56" s="120" t="s">
        <v>16</v>
      </c>
      <c r="B56" s="121"/>
      <c r="C56" s="121"/>
      <c r="D56" s="122"/>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row>
    <row r="57" spans="1:81" ht="12" customHeight="1" x14ac:dyDescent="0.2">
      <c r="A57" s="123"/>
      <c r="B57" s="124"/>
      <c r="C57" s="124"/>
      <c r="D57" s="125"/>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row>
    <row r="58" spans="1:81" ht="12" customHeight="1" x14ac:dyDescent="0.2">
      <c r="A58" s="117" t="s">
        <v>77</v>
      </c>
      <c r="B58" s="118"/>
      <c r="C58" s="118"/>
      <c r="D58" s="119"/>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row>
    <row r="59" spans="1:81" ht="12" customHeight="1" x14ac:dyDescent="0.2">
      <c r="A59" s="117"/>
      <c r="B59" s="118"/>
      <c r="C59" s="118"/>
      <c r="D59" s="119"/>
    </row>
    <row r="60" spans="1:81" ht="12" customHeight="1" x14ac:dyDescent="0.2">
      <c r="A60" s="117"/>
      <c r="B60" s="118"/>
      <c r="C60" s="118"/>
      <c r="D60" s="119"/>
    </row>
  </sheetData>
  <mergeCells count="9">
    <mergeCell ref="A1:D1"/>
    <mergeCell ref="B4:D4"/>
    <mergeCell ref="A58:D60"/>
    <mergeCell ref="A56:D56"/>
    <mergeCell ref="A57:D57"/>
    <mergeCell ref="D2:D3"/>
    <mergeCell ref="C2:C3"/>
    <mergeCell ref="B2:B3"/>
    <mergeCell ref="A2:A3"/>
  </mergeCells>
  <phoneticPr fontId="4" type="noConversion"/>
  <printOptions horizontalCentered="1"/>
  <pageMargins left="0.5" right="0.5" top="0.5" bottom="0.5" header="0.5" footer="0.5"/>
  <pageSetup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CC62"/>
  <sheetViews>
    <sheetView workbookViewId="0">
      <pane ySplit="4" topLeftCell="A5" activePane="bottomLeft" state="frozen"/>
      <selection pane="bottomLeft" sqref="A1:D1"/>
    </sheetView>
  </sheetViews>
  <sheetFormatPr defaultColWidth="12.7109375" defaultRowHeight="12" customHeight="1" x14ac:dyDescent="0.2"/>
  <cols>
    <col min="1" max="1" width="12.7109375" style="13" customWidth="1"/>
    <col min="2" max="4" width="12.7109375" style="7" customWidth="1"/>
    <col min="5" max="10" width="12.7109375" style="15" customWidth="1"/>
    <col min="11" max="16384" width="12.7109375" style="8"/>
  </cols>
  <sheetData>
    <row r="1" spans="1:81" s="30" customFormat="1" ht="12" customHeight="1" thickBot="1" x14ac:dyDescent="0.25">
      <c r="A1" s="83" t="s">
        <v>32</v>
      </c>
      <c r="B1" s="83"/>
      <c r="C1" s="83"/>
      <c r="D1" s="83"/>
      <c r="E1" s="31"/>
      <c r="F1" s="31"/>
      <c r="G1" s="31"/>
      <c r="H1" s="31"/>
      <c r="I1" s="31"/>
      <c r="J1" s="31"/>
    </row>
    <row r="2" spans="1:81" ht="12" customHeight="1" thickTop="1" x14ac:dyDescent="0.2">
      <c r="A2" s="100" t="s">
        <v>3</v>
      </c>
      <c r="B2" s="98" t="s">
        <v>2</v>
      </c>
      <c r="C2" s="98" t="s">
        <v>15</v>
      </c>
      <c r="D2" s="102" t="s">
        <v>1</v>
      </c>
    </row>
    <row r="3" spans="1:81" ht="12" customHeight="1" x14ac:dyDescent="0.2">
      <c r="A3" s="101"/>
      <c r="B3" s="99"/>
      <c r="C3" s="99"/>
      <c r="D3" s="103"/>
    </row>
    <row r="4" spans="1:81" ht="12" customHeight="1" x14ac:dyDescent="0.2">
      <c r="A4" s="37"/>
      <c r="B4" s="84" t="s">
        <v>21</v>
      </c>
      <c r="C4" s="85"/>
      <c r="D4" s="86"/>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 t="shared" ref="B5:B44" si="0">SUM(C5:D5)</f>
        <v>0.50279928993621126</v>
      </c>
      <c r="C5" s="64">
        <v>0.50279928993621126</v>
      </c>
      <c r="D5" s="20" t="s">
        <v>6</v>
      </c>
      <c r="E5" s="15"/>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si="0"/>
        <v>0.56438137156230583</v>
      </c>
      <c r="C6" s="40">
        <v>0.56438137156230583</v>
      </c>
      <c r="D6" s="22" t="s">
        <v>6</v>
      </c>
    </row>
    <row r="7" spans="1:81" ht="12" customHeight="1" x14ac:dyDescent="0.2">
      <c r="A7" s="21">
        <v>1972</v>
      </c>
      <c r="B7" s="40">
        <f t="shared" si="0"/>
        <v>0.50358272668369097</v>
      </c>
      <c r="C7" s="40">
        <v>0.50358272668369097</v>
      </c>
      <c r="D7" s="22" t="s">
        <v>6</v>
      </c>
    </row>
    <row r="8" spans="1:81" ht="12" customHeight="1" x14ac:dyDescent="0.2">
      <c r="A8" s="21">
        <v>1973</v>
      </c>
      <c r="B8" s="40">
        <f t="shared" si="0"/>
        <v>0.55967419977443145</v>
      </c>
      <c r="C8" s="40">
        <v>0.55967419977443145</v>
      </c>
      <c r="D8" s="22" t="s">
        <v>6</v>
      </c>
    </row>
    <row r="9" spans="1:81" ht="12" customHeight="1" x14ac:dyDescent="0.2">
      <c r="A9" s="21">
        <v>1974</v>
      </c>
      <c r="B9" s="40">
        <f t="shared" si="0"/>
        <v>0.50642026803333107</v>
      </c>
      <c r="C9" s="40">
        <v>0.50642026803333107</v>
      </c>
      <c r="D9" s="22" t="s">
        <v>6</v>
      </c>
    </row>
    <row r="10" spans="1:81" s="16" customFormat="1" ht="12" customHeight="1" x14ac:dyDescent="0.2">
      <c r="A10" s="21">
        <v>1975</v>
      </c>
      <c r="B10" s="40">
        <f t="shared" si="0"/>
        <v>0.63387553073763847</v>
      </c>
      <c r="C10" s="52">
        <v>0.63387553073763847</v>
      </c>
      <c r="D10" s="22" t="s">
        <v>6</v>
      </c>
      <c r="E10" s="15"/>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0.60127961107161687</v>
      </c>
      <c r="C11" s="64">
        <v>0.60127961107161687</v>
      </c>
      <c r="D11" s="20" t="s">
        <v>6</v>
      </c>
    </row>
    <row r="12" spans="1:81" ht="12" customHeight="1" x14ac:dyDescent="0.2">
      <c r="A12" s="19">
        <v>1977</v>
      </c>
      <c r="B12" s="25">
        <f t="shared" si="0"/>
        <v>0.66064593464372801</v>
      </c>
      <c r="C12" s="64">
        <v>0.66064593464372801</v>
      </c>
      <c r="D12" s="20" t="s">
        <v>6</v>
      </c>
    </row>
    <row r="13" spans="1:81" ht="12" customHeight="1" x14ac:dyDescent="0.2">
      <c r="A13" s="19">
        <v>1978</v>
      </c>
      <c r="B13" s="25">
        <f t="shared" si="0"/>
        <v>0.54718643130004274</v>
      </c>
      <c r="C13" s="64">
        <v>0.54718643130004274</v>
      </c>
      <c r="D13" s="20" t="s">
        <v>6</v>
      </c>
    </row>
    <row r="14" spans="1:81" ht="12" customHeight="1" x14ac:dyDescent="0.2">
      <c r="A14" s="19">
        <v>1979</v>
      </c>
      <c r="B14" s="25">
        <f t="shared" si="0"/>
        <v>0.59284213950003328</v>
      </c>
      <c r="C14" s="64">
        <v>0.59284213950003328</v>
      </c>
      <c r="D14" s="20" t="s">
        <v>6</v>
      </c>
    </row>
    <row r="15" spans="1:81" s="16" customFormat="1" ht="12" customHeight="1" x14ac:dyDescent="0.2">
      <c r="A15" s="19">
        <v>1980</v>
      </c>
      <c r="B15" s="25">
        <f t="shared" si="0"/>
        <v>0.56509848709484201</v>
      </c>
      <c r="C15" s="64">
        <v>0.56509848709484201</v>
      </c>
      <c r="D15" s="20" t="s">
        <v>6</v>
      </c>
      <c r="E15" s="15"/>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0.5745082421135298</v>
      </c>
      <c r="C16" s="40">
        <v>0.5745082421135298</v>
      </c>
      <c r="D16" s="22" t="s">
        <v>6</v>
      </c>
    </row>
    <row r="17" spans="1:81" ht="12" customHeight="1" x14ac:dyDescent="0.2">
      <c r="A17" s="21">
        <v>1982</v>
      </c>
      <c r="B17" s="40">
        <f t="shared" si="0"/>
        <v>0.50078348660189165</v>
      </c>
      <c r="C17" s="40">
        <v>0.50078348660189165</v>
      </c>
      <c r="D17" s="22" t="s">
        <v>6</v>
      </c>
    </row>
    <row r="18" spans="1:81" ht="12" customHeight="1" x14ac:dyDescent="0.2">
      <c r="A18" s="21">
        <v>1983</v>
      </c>
      <c r="B18" s="40">
        <f t="shared" si="0"/>
        <v>0.5465946308722317</v>
      </c>
      <c r="C18" s="40">
        <v>0.5465946308722317</v>
      </c>
      <c r="D18" s="22" t="s">
        <v>6</v>
      </c>
    </row>
    <row r="19" spans="1:81" ht="12" customHeight="1" x14ac:dyDescent="0.2">
      <c r="A19" s="21">
        <v>1984</v>
      </c>
      <c r="B19" s="40">
        <f t="shared" si="0"/>
        <v>0.4950474365462792</v>
      </c>
      <c r="C19" s="40">
        <v>0.4950474365462792</v>
      </c>
      <c r="D19" s="22" t="s">
        <v>6</v>
      </c>
    </row>
    <row r="20" spans="1:81" s="16" customFormat="1" ht="12" customHeight="1" x14ac:dyDescent="0.2">
      <c r="A20" s="21">
        <v>1985</v>
      </c>
      <c r="B20" s="40">
        <f t="shared" si="0"/>
        <v>0.51205496680298235</v>
      </c>
      <c r="C20" s="52">
        <v>0.51205496680298235</v>
      </c>
      <c r="D20" s="22" t="s">
        <v>6</v>
      </c>
      <c r="E20" s="15"/>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0.46356455047998968</v>
      </c>
      <c r="C21" s="64">
        <v>0.46356455047998968</v>
      </c>
      <c r="D21" s="20" t="s">
        <v>6</v>
      </c>
    </row>
    <row r="22" spans="1:81" ht="12" customHeight="1" x14ac:dyDescent="0.2">
      <c r="A22" s="19">
        <v>1987</v>
      </c>
      <c r="B22" s="25">
        <f t="shared" si="0"/>
        <v>0.51295693100121909</v>
      </c>
      <c r="C22" s="64">
        <v>0.51295693100121909</v>
      </c>
      <c r="D22" s="20" t="s">
        <v>6</v>
      </c>
    </row>
    <row r="23" spans="1:81" ht="12" customHeight="1" x14ac:dyDescent="0.2">
      <c r="A23" s="19">
        <v>1988</v>
      </c>
      <c r="B23" s="25">
        <f t="shared" si="0"/>
        <v>0.54979864818011526</v>
      </c>
      <c r="C23" s="64">
        <v>0.54979864818011526</v>
      </c>
      <c r="D23" s="20" t="s">
        <v>6</v>
      </c>
    </row>
    <row r="24" spans="1:81" ht="12" customHeight="1" x14ac:dyDescent="0.2">
      <c r="A24" s="19">
        <v>1989</v>
      </c>
      <c r="B24" s="25">
        <f t="shared" si="0"/>
        <v>0.70787500154619931</v>
      </c>
      <c r="C24" s="64">
        <v>0.70787500154619931</v>
      </c>
      <c r="D24" s="20" t="s">
        <v>6</v>
      </c>
    </row>
    <row r="25" spans="1:81" s="16" customFormat="1" ht="12" customHeight="1" x14ac:dyDescent="0.2">
      <c r="A25" s="19">
        <v>1990</v>
      </c>
      <c r="B25" s="25">
        <f t="shared" si="0"/>
        <v>0.65856476140597764</v>
      </c>
      <c r="C25" s="64">
        <v>0.65856476140597764</v>
      </c>
      <c r="D25" s="20" t="s">
        <v>6</v>
      </c>
      <c r="E25" s="15"/>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0.54758980997502882</v>
      </c>
      <c r="C26" s="40">
        <v>0.54758980997502882</v>
      </c>
      <c r="D26" s="22" t="s">
        <v>6</v>
      </c>
    </row>
    <row r="27" spans="1:81" ht="12" customHeight="1" x14ac:dyDescent="0.2">
      <c r="A27" s="21">
        <v>1992</v>
      </c>
      <c r="B27" s="40">
        <f t="shared" si="0"/>
        <v>0.4763765989084992</v>
      </c>
      <c r="C27" s="40">
        <v>0.4763765989084992</v>
      </c>
      <c r="D27" s="22" t="s">
        <v>6</v>
      </c>
    </row>
    <row r="28" spans="1:81" ht="12" customHeight="1" x14ac:dyDescent="0.2">
      <c r="A28" s="21">
        <v>1993</v>
      </c>
      <c r="B28" s="40">
        <f t="shared" si="0"/>
        <v>0.5168008572361722</v>
      </c>
      <c r="C28" s="40">
        <v>0.5168008572361722</v>
      </c>
      <c r="D28" s="22" t="s">
        <v>6</v>
      </c>
    </row>
    <row r="29" spans="1:81" ht="12" customHeight="1" x14ac:dyDescent="0.2">
      <c r="A29" s="21">
        <v>1994</v>
      </c>
      <c r="B29" s="40">
        <f t="shared" si="0"/>
        <v>0.43575459428475988</v>
      </c>
      <c r="C29" s="40">
        <v>0.43575459428475988</v>
      </c>
      <c r="D29" s="22" t="s">
        <v>6</v>
      </c>
    </row>
    <row r="30" spans="1:81" s="16" customFormat="1" ht="12" customHeight="1" x14ac:dyDescent="0.2">
      <c r="A30" s="21">
        <v>1995</v>
      </c>
      <c r="B30" s="40">
        <f t="shared" si="0"/>
        <v>0.41383617650258658</v>
      </c>
      <c r="C30" s="52">
        <v>0.41383617650258658</v>
      </c>
      <c r="D30" s="22" t="s">
        <v>6</v>
      </c>
      <c r="E30" s="15"/>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0.40701950479665666</v>
      </c>
      <c r="C31" s="64">
        <v>0.40701950479665666</v>
      </c>
      <c r="D31" s="20" t="s">
        <v>6</v>
      </c>
    </row>
    <row r="32" spans="1:81" ht="12" customHeight="1" x14ac:dyDescent="0.2">
      <c r="A32" s="19">
        <v>1997</v>
      </c>
      <c r="B32" s="25">
        <f t="shared" si="0"/>
        <v>0.50624525561353118</v>
      </c>
      <c r="C32" s="64">
        <v>0.50624525561353118</v>
      </c>
      <c r="D32" s="20" t="s">
        <v>6</v>
      </c>
    </row>
    <row r="33" spans="1:81" ht="12" customHeight="1" x14ac:dyDescent="0.2">
      <c r="A33" s="19">
        <v>1998</v>
      </c>
      <c r="B33" s="25">
        <f t="shared" si="0"/>
        <v>0.44469635115803202</v>
      </c>
      <c r="C33" s="64">
        <v>0.44469635115803202</v>
      </c>
      <c r="D33" s="20" t="s">
        <v>6</v>
      </c>
    </row>
    <row r="34" spans="1:81" ht="12" customHeight="1" x14ac:dyDescent="0.2">
      <c r="A34" s="19">
        <v>1999</v>
      </c>
      <c r="B34" s="25">
        <f t="shared" si="0"/>
        <v>0.39181832900696395</v>
      </c>
      <c r="C34" s="64">
        <v>0.39181832900696395</v>
      </c>
      <c r="D34" s="20" t="s">
        <v>6</v>
      </c>
    </row>
    <row r="35" spans="1:81" s="16" customFormat="1" ht="12" customHeight="1" x14ac:dyDescent="0.2">
      <c r="A35" s="19">
        <v>2000</v>
      </c>
      <c r="B35" s="25">
        <f t="shared" si="0"/>
        <v>0.48062190383696018</v>
      </c>
      <c r="C35" s="64">
        <v>0.48062190383696018</v>
      </c>
      <c r="D35" s="20" t="s">
        <v>6</v>
      </c>
      <c r="E35" s="15"/>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0.50753860068475443</v>
      </c>
      <c r="C36" s="40">
        <v>0.50753860068475443</v>
      </c>
      <c r="D36" s="22" t="s">
        <v>6</v>
      </c>
    </row>
    <row r="37" spans="1:81" ht="12" customHeight="1" x14ac:dyDescent="0.2">
      <c r="A37" s="21">
        <v>2002</v>
      </c>
      <c r="B37" s="40">
        <f t="shared" si="0"/>
        <v>0.51293276490086326</v>
      </c>
      <c r="C37" s="40">
        <v>0.51293276490086326</v>
      </c>
      <c r="D37" s="22" t="s">
        <v>6</v>
      </c>
    </row>
    <row r="38" spans="1:81" ht="12" customHeight="1" x14ac:dyDescent="0.2">
      <c r="A38" s="21">
        <v>2003</v>
      </c>
      <c r="B38" s="40">
        <f t="shared" si="0"/>
        <v>0.35002240313493538</v>
      </c>
      <c r="C38" s="40">
        <v>0.35002240313493538</v>
      </c>
      <c r="D38" s="22" t="s">
        <v>6</v>
      </c>
    </row>
    <row r="39" spans="1:81" ht="12" customHeight="1" x14ac:dyDescent="0.2">
      <c r="A39" s="21">
        <v>2004</v>
      </c>
      <c r="B39" s="40">
        <f t="shared" si="0"/>
        <v>0.48506881562019633</v>
      </c>
      <c r="C39" s="40">
        <v>0.48506881562019633</v>
      </c>
      <c r="D39" s="22" t="s">
        <v>6</v>
      </c>
    </row>
    <row r="40" spans="1:81" ht="12" customHeight="1" x14ac:dyDescent="0.2">
      <c r="A40" s="21">
        <v>2005</v>
      </c>
      <c r="B40" s="40">
        <f t="shared" si="0"/>
        <v>0.50152865849715766</v>
      </c>
      <c r="C40" s="52">
        <v>0.50152865849715766</v>
      </c>
      <c r="D40" s="22" t="s">
        <v>6</v>
      </c>
    </row>
    <row r="41" spans="1:81" ht="12" customHeight="1" x14ac:dyDescent="0.2">
      <c r="A41" s="19">
        <v>2006</v>
      </c>
      <c r="B41" s="25">
        <f t="shared" si="0"/>
        <v>0.52358320687450288</v>
      </c>
      <c r="C41" s="64">
        <v>0.52358320687450288</v>
      </c>
      <c r="D41" s="20" t="s">
        <v>6</v>
      </c>
    </row>
    <row r="42" spans="1:81" ht="12" customHeight="1" x14ac:dyDescent="0.2">
      <c r="A42" s="19">
        <v>2007</v>
      </c>
      <c r="B42" s="25">
        <f t="shared" si="0"/>
        <v>0.51905351010634615</v>
      </c>
      <c r="C42" s="64">
        <v>0.51905351010634615</v>
      </c>
      <c r="D42" s="20" t="s">
        <v>6</v>
      </c>
    </row>
    <row r="43" spans="1:81" ht="12" customHeight="1" x14ac:dyDescent="0.2">
      <c r="A43" s="19">
        <v>2008</v>
      </c>
      <c r="B43" s="25">
        <f t="shared" si="0"/>
        <v>0.51007164793104642</v>
      </c>
      <c r="C43" s="64">
        <v>0.51007164793104642</v>
      </c>
      <c r="D43" s="20" t="s">
        <v>6</v>
      </c>
    </row>
    <row r="44" spans="1:81" ht="12" customHeight="1" x14ac:dyDescent="0.2">
      <c r="A44" s="19">
        <v>2009</v>
      </c>
      <c r="B44" s="25">
        <f t="shared" si="0"/>
        <v>0.45761846980167681</v>
      </c>
      <c r="C44" s="64">
        <v>0.45761846980167681</v>
      </c>
      <c r="D44" s="20" t="s">
        <v>6</v>
      </c>
    </row>
    <row r="45" spans="1:81" ht="12" customHeight="1" x14ac:dyDescent="0.2">
      <c r="A45" s="19">
        <v>2010</v>
      </c>
      <c r="B45" s="25">
        <f t="shared" ref="B45:B50" si="1">SUM(C45:D45)</f>
        <v>0.49620254200498126</v>
      </c>
      <c r="C45" s="64">
        <v>0.49620254200498126</v>
      </c>
      <c r="D45" s="20" t="s">
        <v>6</v>
      </c>
    </row>
    <row r="46" spans="1:81" ht="12" customHeight="1" x14ac:dyDescent="0.2">
      <c r="A46" s="21">
        <v>2011</v>
      </c>
      <c r="B46" s="40">
        <f t="shared" si="1"/>
        <v>0.41492519820202278</v>
      </c>
      <c r="C46" s="40">
        <v>0.41492519820202278</v>
      </c>
      <c r="D46" s="22" t="s">
        <v>6</v>
      </c>
    </row>
    <row r="47" spans="1:81" ht="12" customHeight="1" x14ac:dyDescent="0.2">
      <c r="A47" s="41">
        <v>2012</v>
      </c>
      <c r="B47" s="40">
        <f t="shared" si="1"/>
        <v>0.32608651276471046</v>
      </c>
      <c r="C47" s="40">
        <v>0.32608651276471046</v>
      </c>
      <c r="D47" s="42" t="s">
        <v>6</v>
      </c>
    </row>
    <row r="48" spans="1:81" ht="12" customHeight="1" x14ac:dyDescent="0.2">
      <c r="A48" s="41">
        <v>2013</v>
      </c>
      <c r="B48" s="40">
        <f t="shared" si="1"/>
        <v>0.47287199049349832</v>
      </c>
      <c r="C48" s="40">
        <v>0.47287199049349832</v>
      </c>
      <c r="D48" s="42" t="s">
        <v>6</v>
      </c>
    </row>
    <row r="49" spans="1:81" ht="12" customHeight="1" x14ac:dyDescent="0.2">
      <c r="A49" s="41">
        <v>2014</v>
      </c>
      <c r="B49" s="40">
        <f t="shared" si="1"/>
        <v>0.49928443637424352</v>
      </c>
      <c r="C49" s="40">
        <v>0.49928443637424352</v>
      </c>
      <c r="D49" s="42" t="s">
        <v>6</v>
      </c>
    </row>
    <row r="50" spans="1:81" ht="12" customHeight="1" x14ac:dyDescent="0.2">
      <c r="A50" s="44">
        <v>2015</v>
      </c>
      <c r="B50" s="52">
        <f t="shared" si="1"/>
        <v>0.49040873586245293</v>
      </c>
      <c r="C50" s="52">
        <v>0.49040873586245293</v>
      </c>
      <c r="D50" s="45" t="s">
        <v>6</v>
      </c>
    </row>
    <row r="51" spans="1:81" ht="12" customHeight="1" x14ac:dyDescent="0.2">
      <c r="A51" s="49">
        <v>2016</v>
      </c>
      <c r="B51" s="53">
        <f>SUM(C51:D51)</f>
        <v>0.51571210514689181</v>
      </c>
      <c r="C51" s="64">
        <v>0.51571210514689181</v>
      </c>
      <c r="D51" s="43" t="s">
        <v>6</v>
      </c>
    </row>
    <row r="52" spans="1:81" ht="12" customHeight="1" x14ac:dyDescent="0.2">
      <c r="A52" s="49">
        <v>2017</v>
      </c>
      <c r="B52" s="53">
        <f>SUM(C52:D52)</f>
        <v>0.53486886327451477</v>
      </c>
      <c r="C52" s="64">
        <v>0.53486886327451477</v>
      </c>
      <c r="D52" s="43" t="s">
        <v>6</v>
      </c>
    </row>
    <row r="53" spans="1:81" ht="12" customHeight="1" x14ac:dyDescent="0.2">
      <c r="A53" s="59">
        <v>2018</v>
      </c>
      <c r="B53" s="64">
        <f>SUM(C53:D53)</f>
        <v>0.54384402444342184</v>
      </c>
      <c r="C53" s="64">
        <v>0.54384402444342184</v>
      </c>
      <c r="D53" s="60" t="s">
        <v>6</v>
      </c>
    </row>
    <row r="54" spans="1:81" ht="12" customHeight="1" x14ac:dyDescent="0.2">
      <c r="A54" s="59">
        <v>2019</v>
      </c>
      <c r="B54" s="64">
        <f>SUM(C54:D54)</f>
        <v>0.53777536000946446</v>
      </c>
      <c r="C54" s="64">
        <v>0.53777536000946446</v>
      </c>
      <c r="D54" s="60" t="s">
        <v>6</v>
      </c>
    </row>
    <row r="55" spans="1:81" ht="12" customHeight="1" thickBot="1" x14ac:dyDescent="0.25">
      <c r="A55" s="50">
        <v>2020</v>
      </c>
      <c r="B55" s="54">
        <f>SUM(C55:D55)</f>
        <v>0.75638995134217446</v>
      </c>
      <c r="C55" s="64">
        <v>0.75638995134217446</v>
      </c>
      <c r="D55" s="51" t="s">
        <v>6</v>
      </c>
    </row>
    <row r="56" spans="1:81" ht="12" customHeight="1" thickTop="1" x14ac:dyDescent="0.2">
      <c r="A56" s="90" t="s">
        <v>22</v>
      </c>
      <c r="B56" s="91"/>
      <c r="C56" s="91"/>
      <c r="D56" s="92"/>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row>
    <row r="57" spans="1:81" ht="12" customHeight="1" x14ac:dyDescent="0.2">
      <c r="A57" s="93"/>
      <c r="B57" s="94"/>
      <c r="C57" s="94"/>
      <c r="D57" s="95"/>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row>
    <row r="58" spans="1:81" ht="12" customHeight="1" x14ac:dyDescent="0.2">
      <c r="A58" s="93" t="s">
        <v>17</v>
      </c>
      <c r="B58" s="94"/>
      <c r="C58" s="94"/>
      <c r="D58" s="95"/>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93"/>
      <c r="B59" s="94"/>
      <c r="C59" s="94"/>
      <c r="D59" s="95"/>
    </row>
    <row r="60" spans="1:81" ht="12" customHeight="1" x14ac:dyDescent="0.2">
      <c r="A60" s="87" t="s">
        <v>77</v>
      </c>
      <c r="B60" s="88"/>
      <c r="C60" s="88"/>
      <c r="D60" s="89"/>
    </row>
    <row r="61" spans="1:81" ht="12" customHeight="1" x14ac:dyDescent="0.2">
      <c r="A61" s="87"/>
      <c r="B61" s="88"/>
      <c r="C61" s="88"/>
      <c r="D61" s="89"/>
    </row>
    <row r="62" spans="1:81" ht="12" customHeight="1" x14ac:dyDescent="0.2">
      <c r="A62" s="87"/>
      <c r="B62" s="88"/>
      <c r="C62" s="88"/>
      <c r="D62" s="89"/>
    </row>
  </sheetData>
  <mergeCells count="11">
    <mergeCell ref="B4:D4"/>
    <mergeCell ref="A1:D1"/>
    <mergeCell ref="A60:D62"/>
    <mergeCell ref="A56:D56"/>
    <mergeCell ref="A57:D57"/>
    <mergeCell ref="A59:D59"/>
    <mergeCell ref="A58:D58"/>
    <mergeCell ref="A2:A3"/>
    <mergeCell ref="B2:B3"/>
    <mergeCell ref="C2:C3"/>
    <mergeCell ref="D2:D3"/>
  </mergeCells>
  <phoneticPr fontId="4" type="noConversion"/>
  <printOptions horizontalCentered="1"/>
  <pageMargins left="0.5" right="0.5" top="0.5" bottom="0.5" header="0.5" footer="0.5"/>
  <pageSetup orientation="portrait"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CC61"/>
  <sheetViews>
    <sheetView workbookViewId="0">
      <pane ySplit="4" topLeftCell="A5" activePane="bottomLeft" state="frozen"/>
      <selection pane="bottomLeft" sqref="A1:F1"/>
    </sheetView>
  </sheetViews>
  <sheetFormatPr defaultColWidth="12.7109375" defaultRowHeight="12" customHeight="1" x14ac:dyDescent="0.2"/>
  <cols>
    <col min="1" max="1" width="12.7109375" style="13" customWidth="1"/>
    <col min="2" max="6" width="12.7109375" style="7" customWidth="1"/>
    <col min="7" max="10" width="12.7109375" style="15" customWidth="1"/>
    <col min="11" max="16384" width="12.7109375" style="8"/>
  </cols>
  <sheetData>
    <row r="1" spans="1:81" s="30" customFormat="1" ht="12" customHeight="1" thickBot="1" x14ac:dyDescent="0.25">
      <c r="A1" s="83" t="s">
        <v>31</v>
      </c>
      <c r="B1" s="83"/>
      <c r="C1" s="83"/>
      <c r="D1" s="83"/>
      <c r="E1" s="83"/>
      <c r="F1" s="83"/>
      <c r="G1" s="31"/>
      <c r="H1" s="31"/>
      <c r="I1" s="31"/>
      <c r="J1" s="31"/>
    </row>
    <row r="2" spans="1:81" ht="12" customHeight="1" thickTop="1" x14ac:dyDescent="0.2">
      <c r="A2" s="100" t="s">
        <v>3</v>
      </c>
      <c r="B2" s="98" t="s">
        <v>68</v>
      </c>
      <c r="C2" s="96" t="s">
        <v>0</v>
      </c>
      <c r="D2" s="132" t="s">
        <v>67</v>
      </c>
      <c r="E2" s="133"/>
      <c r="F2" s="133"/>
    </row>
    <row r="3" spans="1:81" ht="12" customHeight="1" x14ac:dyDescent="0.2">
      <c r="A3" s="101"/>
      <c r="B3" s="99"/>
      <c r="C3" s="97"/>
      <c r="D3" s="9" t="s">
        <v>68</v>
      </c>
      <c r="E3" s="9" t="s">
        <v>4</v>
      </c>
      <c r="F3" s="12" t="s">
        <v>5</v>
      </c>
    </row>
    <row r="4" spans="1:81" ht="12" customHeight="1" x14ac:dyDescent="0.2">
      <c r="A4" s="37"/>
      <c r="B4" s="84" t="s">
        <v>72</v>
      </c>
      <c r="C4" s="139"/>
      <c r="D4" s="139"/>
      <c r="E4" s="139"/>
      <c r="F4" s="140"/>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 t="shared" ref="B5:B44" si="0">SUM(C5,D5)</f>
        <v>1.8261419542359989</v>
      </c>
      <c r="C5" s="64">
        <v>0.29797319704270137</v>
      </c>
      <c r="D5" s="25">
        <f>SUM(E5:F5)</f>
        <v>1.5281687571932976</v>
      </c>
      <c r="E5" s="64">
        <v>0.8100384292764764</v>
      </c>
      <c r="F5" s="64">
        <v>0.71813032791682119</v>
      </c>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si="0"/>
        <v>1.8091220306172078</v>
      </c>
      <c r="C6" s="40">
        <v>0.30482372713220102</v>
      </c>
      <c r="D6" s="40">
        <f t="shared" ref="D6:D24" si="1">SUM(E6:F6)</f>
        <v>1.5042983034850068</v>
      </c>
      <c r="E6" s="40">
        <v>0.74785347272718505</v>
      </c>
      <c r="F6" s="40">
        <v>0.75644483075782165</v>
      </c>
    </row>
    <row r="7" spans="1:81" ht="12" customHeight="1" x14ac:dyDescent="0.2">
      <c r="A7" s="21">
        <v>1972</v>
      </c>
      <c r="B7" s="40">
        <f t="shared" si="0"/>
        <v>1.800132684758166</v>
      </c>
      <c r="C7" s="40">
        <v>0.28299729389793044</v>
      </c>
      <c r="D7" s="40">
        <f t="shared" si="1"/>
        <v>1.5171353908602356</v>
      </c>
      <c r="E7" s="40">
        <v>0.74798948050463088</v>
      </c>
      <c r="F7" s="40">
        <v>0.76914591035560476</v>
      </c>
    </row>
    <row r="8" spans="1:81" ht="12" customHeight="1" x14ac:dyDescent="0.2">
      <c r="A8" s="21">
        <v>1973</v>
      </c>
      <c r="B8" s="40">
        <f t="shared" si="0"/>
        <v>1.7308022783364558</v>
      </c>
      <c r="C8" s="40">
        <v>0.29635362348932798</v>
      </c>
      <c r="D8" s="40">
        <f t="shared" si="1"/>
        <v>1.4344486548471278</v>
      </c>
      <c r="E8" s="40">
        <v>0.79232123222704087</v>
      </c>
      <c r="F8" s="40">
        <v>0.64212742262008693</v>
      </c>
    </row>
    <row r="9" spans="1:81" ht="12" customHeight="1" x14ac:dyDescent="0.2">
      <c r="A9" s="21">
        <v>1974</v>
      </c>
      <c r="B9" s="40">
        <f t="shared" si="0"/>
        <v>1.7247394951696018</v>
      </c>
      <c r="C9" s="40">
        <v>0.28383850664472021</v>
      </c>
      <c r="D9" s="40">
        <f t="shared" si="1"/>
        <v>1.4409009885248816</v>
      </c>
      <c r="E9" s="40">
        <v>0.56159809963807095</v>
      </c>
      <c r="F9" s="40">
        <v>0.87930288888681074</v>
      </c>
    </row>
    <row r="10" spans="1:81" s="16" customFormat="1" ht="12" customHeight="1" x14ac:dyDescent="0.2">
      <c r="A10" s="21">
        <v>1975</v>
      </c>
      <c r="B10" s="40">
        <f t="shared" si="0"/>
        <v>1.7319586707597709</v>
      </c>
      <c r="C10" s="40">
        <v>0.29124010871729333</v>
      </c>
      <c r="D10" s="40">
        <f t="shared" si="1"/>
        <v>1.4407185620424776</v>
      </c>
      <c r="E10" s="40">
        <v>0.72416459464840521</v>
      </c>
      <c r="F10" s="40">
        <v>0.7165539673940724</v>
      </c>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1.8890101130552437</v>
      </c>
      <c r="C11" s="64">
        <v>0.31416974338982273</v>
      </c>
      <c r="D11" s="25">
        <f t="shared" si="1"/>
        <v>1.574840369665421</v>
      </c>
      <c r="E11" s="64">
        <v>0.85444997362808728</v>
      </c>
      <c r="F11" s="64">
        <v>0.72039039603733368</v>
      </c>
    </row>
    <row r="12" spans="1:81" ht="12" customHeight="1" x14ac:dyDescent="0.2">
      <c r="A12" s="19">
        <v>1977</v>
      </c>
      <c r="B12" s="25">
        <f t="shared" si="0"/>
        <v>1.792310444562498</v>
      </c>
      <c r="C12" s="64">
        <v>0.37958762980216948</v>
      </c>
      <c r="D12" s="25">
        <f t="shared" si="1"/>
        <v>1.4127228147603286</v>
      </c>
      <c r="E12" s="64">
        <v>0.63930548177207491</v>
      </c>
      <c r="F12" s="64">
        <v>0.77341733298825377</v>
      </c>
    </row>
    <row r="13" spans="1:81" ht="12" customHeight="1" x14ac:dyDescent="0.2">
      <c r="A13" s="19">
        <v>1978</v>
      </c>
      <c r="B13" s="25">
        <f t="shared" si="0"/>
        <v>1.7323167224918155</v>
      </c>
      <c r="C13" s="64">
        <v>0.33862600902208145</v>
      </c>
      <c r="D13" s="25">
        <f t="shared" si="1"/>
        <v>1.3936907134697341</v>
      </c>
      <c r="E13" s="64">
        <v>0.63797837702538429</v>
      </c>
      <c r="F13" s="64">
        <v>0.75571233644434976</v>
      </c>
    </row>
    <row r="14" spans="1:81" ht="12" customHeight="1" x14ac:dyDescent="0.2">
      <c r="A14" s="19">
        <v>1979</v>
      </c>
      <c r="B14" s="25">
        <f t="shared" si="0"/>
        <v>1.6136783351993436</v>
      </c>
      <c r="C14" s="64">
        <v>0.39893808023647553</v>
      </c>
      <c r="D14" s="25">
        <f t="shared" si="1"/>
        <v>1.2147402549628681</v>
      </c>
      <c r="E14" s="64">
        <v>0.46358191488238815</v>
      </c>
      <c r="F14" s="64">
        <v>0.75115834008047988</v>
      </c>
    </row>
    <row r="15" spans="1:81" s="16" customFormat="1" ht="12" customHeight="1" x14ac:dyDescent="0.2">
      <c r="A15" s="19">
        <v>1980</v>
      </c>
      <c r="B15" s="25">
        <f t="shared" si="0"/>
        <v>1.8067497749372678</v>
      </c>
      <c r="C15" s="64">
        <v>0.44424566790116199</v>
      </c>
      <c r="D15" s="25">
        <f t="shared" si="1"/>
        <v>1.3625041070361059</v>
      </c>
      <c r="E15" s="64">
        <v>0.55995459698649097</v>
      </c>
      <c r="F15" s="64">
        <v>0.80254951004961494</v>
      </c>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1.7925975619090586</v>
      </c>
      <c r="C16" s="40">
        <v>0.526848700545124</v>
      </c>
      <c r="D16" s="40">
        <f t="shared" si="1"/>
        <v>1.2657488613639345</v>
      </c>
      <c r="E16" s="40">
        <v>0.51616210334020141</v>
      </c>
      <c r="F16" s="40">
        <v>0.74958675802373309</v>
      </c>
    </row>
    <row r="17" spans="1:81" ht="12" customHeight="1" x14ac:dyDescent="0.2">
      <c r="A17" s="21">
        <v>1982</v>
      </c>
      <c r="B17" s="40">
        <f t="shared" si="0"/>
        <v>1.6757271655929222</v>
      </c>
      <c r="C17" s="40">
        <v>0.54997687083492686</v>
      </c>
      <c r="D17" s="40">
        <f t="shared" si="1"/>
        <v>1.1257502947579954</v>
      </c>
      <c r="E17" s="40">
        <v>0.41126187032686523</v>
      </c>
      <c r="F17" s="40">
        <v>0.71448842443113003</v>
      </c>
    </row>
    <row r="18" spans="1:81" ht="12" customHeight="1" x14ac:dyDescent="0.2">
      <c r="A18" s="21">
        <v>1983</v>
      </c>
      <c r="B18" s="40">
        <f t="shared" si="0"/>
        <v>1.313078083096344</v>
      </c>
      <c r="C18" s="40">
        <v>0.51294246154318912</v>
      </c>
      <c r="D18" s="40">
        <f t="shared" si="1"/>
        <v>0.80013562155315476</v>
      </c>
      <c r="E18" s="40">
        <v>0.28888941124300604</v>
      </c>
      <c r="F18" s="40">
        <v>0.51124621031014872</v>
      </c>
    </row>
    <row r="19" spans="1:81" ht="12" customHeight="1" x14ac:dyDescent="0.2">
      <c r="A19" s="21">
        <v>1984</v>
      </c>
      <c r="B19" s="40">
        <f t="shared" si="0"/>
        <v>1.3631698557904599</v>
      </c>
      <c r="C19" s="40">
        <v>0.53026672212787918</v>
      </c>
      <c r="D19" s="40">
        <f t="shared" si="1"/>
        <v>0.83290313366258073</v>
      </c>
      <c r="E19" s="40">
        <v>0.33599037462397835</v>
      </c>
      <c r="F19" s="40">
        <v>0.49691275903860233</v>
      </c>
    </row>
    <row r="20" spans="1:81" s="16" customFormat="1" ht="12" customHeight="1" x14ac:dyDescent="0.2">
      <c r="A20" s="21">
        <v>1985</v>
      </c>
      <c r="B20" s="40">
        <f t="shared" si="0"/>
        <v>1.7230375682927579</v>
      </c>
      <c r="C20" s="40">
        <v>0.67369353336416926</v>
      </c>
      <c r="D20" s="40">
        <f t="shared" si="1"/>
        <v>1.0493440349285885</v>
      </c>
      <c r="E20" s="40">
        <v>0.43351289126414227</v>
      </c>
      <c r="F20" s="40">
        <v>0.61583114366444613</v>
      </c>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1.4836156202767188</v>
      </c>
      <c r="C21" s="64">
        <v>0.58476025111036312</v>
      </c>
      <c r="D21" s="25">
        <f t="shared" si="1"/>
        <v>0.89885536916635578</v>
      </c>
      <c r="E21" s="64">
        <v>0.34633603528824597</v>
      </c>
      <c r="F21" s="64">
        <v>0.55251933387810981</v>
      </c>
    </row>
    <row r="22" spans="1:81" ht="12" customHeight="1" x14ac:dyDescent="0.2">
      <c r="A22" s="19">
        <v>1987</v>
      </c>
      <c r="B22" s="25">
        <f t="shared" si="0"/>
        <v>1.3575153589682665</v>
      </c>
      <c r="C22" s="64">
        <v>0.58322259045781777</v>
      </c>
      <c r="D22" s="25">
        <f t="shared" si="1"/>
        <v>0.77429276851044859</v>
      </c>
      <c r="E22" s="64">
        <v>0.32888445738887973</v>
      </c>
      <c r="F22" s="64">
        <v>0.44540831112156892</v>
      </c>
    </row>
    <row r="23" spans="1:81" ht="12" customHeight="1" x14ac:dyDescent="0.2">
      <c r="A23" s="19">
        <v>1988</v>
      </c>
      <c r="B23" s="25">
        <f t="shared" si="0"/>
        <v>1.5232961322495044</v>
      </c>
      <c r="C23" s="64">
        <v>0.59566588711498203</v>
      </c>
      <c r="D23" s="25">
        <f t="shared" si="1"/>
        <v>0.92763024513452241</v>
      </c>
      <c r="E23" s="64">
        <v>0.34336421405311712</v>
      </c>
      <c r="F23" s="64">
        <v>0.58426603108140529</v>
      </c>
    </row>
    <row r="24" spans="1:81" ht="12" customHeight="1" x14ac:dyDescent="0.2">
      <c r="A24" s="19">
        <v>1989</v>
      </c>
      <c r="B24" s="25">
        <f t="shared" si="0"/>
        <v>1.4131079193216638</v>
      </c>
      <c r="C24" s="64">
        <v>0.64170502932546836</v>
      </c>
      <c r="D24" s="25">
        <f t="shared" si="1"/>
        <v>0.77140288999619555</v>
      </c>
      <c r="E24" s="64">
        <v>0.33406514385522473</v>
      </c>
      <c r="F24" s="64">
        <v>0.43733774614097082</v>
      </c>
    </row>
    <row r="25" spans="1:81" s="16" customFormat="1" ht="12" customHeight="1" x14ac:dyDescent="0.2">
      <c r="A25" s="19">
        <v>1990</v>
      </c>
      <c r="B25" s="25">
        <f t="shared" si="0"/>
        <v>1.3211155238354149</v>
      </c>
      <c r="C25" s="64">
        <v>0.75589595093790485</v>
      </c>
      <c r="D25" s="25">
        <f t="shared" ref="D25:D44" si="2">SUM(E25:F25)</f>
        <v>0.56521957289751001</v>
      </c>
      <c r="E25" s="64">
        <v>0.35969176510802298</v>
      </c>
      <c r="F25" s="64">
        <v>0.20552780778948709</v>
      </c>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1.7982879393277131</v>
      </c>
      <c r="C26" s="40">
        <v>0.80388930266318981</v>
      </c>
      <c r="D26" s="40">
        <f t="shared" si="2"/>
        <v>0.99439863666452344</v>
      </c>
      <c r="E26" s="40">
        <v>0.33715302877002523</v>
      </c>
      <c r="F26" s="40">
        <v>0.65724560789449815</v>
      </c>
    </row>
    <row r="27" spans="1:81" ht="12" customHeight="1" x14ac:dyDescent="0.2">
      <c r="A27" s="21">
        <v>1992</v>
      </c>
      <c r="B27" s="40">
        <f t="shared" si="0"/>
        <v>1.6269108949994939</v>
      </c>
      <c r="C27" s="40">
        <v>0.81693436203258929</v>
      </c>
      <c r="D27" s="40">
        <f t="shared" si="2"/>
        <v>0.80997653296690464</v>
      </c>
      <c r="E27" s="40">
        <v>0.34971622536921843</v>
      </c>
      <c r="F27" s="40">
        <v>0.46026030759768621</v>
      </c>
    </row>
    <row r="28" spans="1:81" ht="12" customHeight="1" x14ac:dyDescent="0.2">
      <c r="A28" s="21">
        <v>1993</v>
      </c>
      <c r="B28" s="40">
        <f t="shared" si="0"/>
        <v>1.6686664130948492</v>
      </c>
      <c r="C28" s="40">
        <v>0.66484345353595509</v>
      </c>
      <c r="D28" s="40">
        <f t="shared" si="2"/>
        <v>1.0038229595588941</v>
      </c>
      <c r="E28" s="40">
        <v>0.44471768073620105</v>
      </c>
      <c r="F28" s="40">
        <v>0.55910527882269312</v>
      </c>
    </row>
    <row r="29" spans="1:81" ht="12" customHeight="1" x14ac:dyDescent="0.2">
      <c r="A29" s="21">
        <v>1994</v>
      </c>
      <c r="B29" s="40">
        <f t="shared" si="0"/>
        <v>1.712040017043988</v>
      </c>
      <c r="C29" s="40">
        <v>0.75246318270851376</v>
      </c>
      <c r="D29" s="40">
        <f t="shared" si="2"/>
        <v>0.95957683433547425</v>
      </c>
      <c r="E29" s="40">
        <v>0.48846778724244228</v>
      </c>
      <c r="F29" s="40">
        <v>0.47110904709303203</v>
      </c>
    </row>
    <row r="30" spans="1:81" s="16" customFormat="1" ht="12" customHeight="1" x14ac:dyDescent="0.2">
      <c r="A30" s="21">
        <v>1995</v>
      </c>
      <c r="B30" s="40">
        <f t="shared" si="0"/>
        <v>1.6583816933713988</v>
      </c>
      <c r="C30" s="40">
        <v>0.67105799885202788</v>
      </c>
      <c r="D30" s="40">
        <f t="shared" si="2"/>
        <v>0.98732369451937108</v>
      </c>
      <c r="E30" s="40">
        <v>0.45018513863826498</v>
      </c>
      <c r="F30" s="40">
        <v>0.53713855588110604</v>
      </c>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1.7684160708948446</v>
      </c>
      <c r="C31" s="64">
        <v>0.62800119035699598</v>
      </c>
      <c r="D31" s="25">
        <f t="shared" si="2"/>
        <v>1.1404148805378487</v>
      </c>
      <c r="E31" s="64">
        <v>0.4398016813329032</v>
      </c>
      <c r="F31" s="64">
        <v>0.70061319920494536</v>
      </c>
    </row>
    <row r="32" spans="1:81" ht="12" customHeight="1" x14ac:dyDescent="0.2">
      <c r="A32" s="19">
        <v>1997</v>
      </c>
      <c r="B32" s="25">
        <f t="shared" si="0"/>
        <v>1.9252051529430738</v>
      </c>
      <c r="C32" s="64">
        <v>1.1074073840651935</v>
      </c>
      <c r="D32" s="25">
        <f t="shared" si="2"/>
        <v>0.81779776887788025</v>
      </c>
      <c r="E32" s="64">
        <v>0.30178225948291026</v>
      </c>
      <c r="F32" s="64">
        <v>0.51601550939496998</v>
      </c>
    </row>
    <row r="33" spans="1:81" ht="12" customHeight="1" x14ac:dyDescent="0.2">
      <c r="A33" s="19">
        <v>1998</v>
      </c>
      <c r="B33" s="25">
        <f t="shared" si="0"/>
        <v>1.7468996838273907</v>
      </c>
      <c r="C33" s="64">
        <v>0.96985820763087838</v>
      </c>
      <c r="D33" s="25">
        <f t="shared" si="2"/>
        <v>0.77704147619651232</v>
      </c>
      <c r="E33" s="64">
        <v>0.30465566883363815</v>
      </c>
      <c r="F33" s="64">
        <v>0.47238580736287422</v>
      </c>
    </row>
    <row r="34" spans="1:81" ht="12" customHeight="1" x14ac:dyDescent="0.2">
      <c r="A34" s="19">
        <v>1999</v>
      </c>
      <c r="B34" s="25">
        <f t="shared" si="0"/>
        <v>1.8234044701480512</v>
      </c>
      <c r="C34" s="64">
        <v>0.97163350937181092</v>
      </c>
      <c r="D34" s="25">
        <f t="shared" si="2"/>
        <v>0.85177096077624015</v>
      </c>
      <c r="E34" s="64">
        <v>0.29216419914427394</v>
      </c>
      <c r="F34" s="64">
        <v>0.55960676163196621</v>
      </c>
    </row>
    <row r="35" spans="1:81" s="16" customFormat="1" ht="12" customHeight="1" x14ac:dyDescent="0.2">
      <c r="A35" s="19">
        <v>2000</v>
      </c>
      <c r="B35" s="25">
        <f t="shared" si="0"/>
        <v>2.4477850782796535</v>
      </c>
      <c r="C35" s="64">
        <v>1.3747403828107017</v>
      </c>
      <c r="D35" s="25">
        <f t="shared" si="2"/>
        <v>1.0730446954689519</v>
      </c>
      <c r="E35" s="64">
        <v>0.22451617472599467</v>
      </c>
      <c r="F35" s="64">
        <v>0.84852852074295726</v>
      </c>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1.9186483014404816</v>
      </c>
      <c r="C36" s="40">
        <v>1.0729158933458043</v>
      </c>
      <c r="D36" s="40">
        <f t="shared" si="2"/>
        <v>0.8457324080946772</v>
      </c>
      <c r="E36" s="40">
        <v>0.14054935992051484</v>
      </c>
      <c r="F36" s="40">
        <v>0.70518304817416233</v>
      </c>
    </row>
    <row r="37" spans="1:81" ht="12" customHeight="1" x14ac:dyDescent="0.2">
      <c r="A37" s="21">
        <v>2002</v>
      </c>
      <c r="B37" s="40">
        <f t="shared" si="0"/>
        <v>2.2051589187238094</v>
      </c>
      <c r="C37" s="40">
        <v>1.4314035317521137</v>
      </c>
      <c r="D37" s="40">
        <f t="shared" si="2"/>
        <v>0.77375538697169577</v>
      </c>
      <c r="E37" s="40">
        <v>6.9349760058507584E-2</v>
      </c>
      <c r="F37" s="40">
        <v>0.7044056269131882</v>
      </c>
    </row>
    <row r="38" spans="1:81" ht="12" customHeight="1" x14ac:dyDescent="0.2">
      <c r="A38" s="21">
        <v>2003</v>
      </c>
      <c r="B38" s="40">
        <f t="shared" si="0"/>
        <v>2.4990857868626573</v>
      </c>
      <c r="C38" s="40">
        <v>1.6067355789327482</v>
      </c>
      <c r="D38" s="40">
        <f t="shared" si="2"/>
        <v>0.89235020792990893</v>
      </c>
      <c r="E38" s="40">
        <v>8.3900800177748661E-2</v>
      </c>
      <c r="F38" s="40">
        <v>0.80844940775216023</v>
      </c>
    </row>
    <row r="39" spans="1:81" ht="12" customHeight="1" x14ac:dyDescent="0.2">
      <c r="A39" s="21">
        <v>2004</v>
      </c>
      <c r="B39" s="40">
        <f t="shared" si="0"/>
        <v>2.8548330932549515</v>
      </c>
      <c r="C39" s="40">
        <v>1.8452428675167551</v>
      </c>
      <c r="D39" s="40">
        <f t="shared" si="2"/>
        <v>1.0095902257381963</v>
      </c>
      <c r="E39" s="40">
        <v>7.3603780998969262E-2</v>
      </c>
      <c r="F39" s="40">
        <v>0.93598644473922699</v>
      </c>
    </row>
    <row r="40" spans="1:81" ht="12" customHeight="1" x14ac:dyDescent="0.2">
      <c r="A40" s="21">
        <v>2005</v>
      </c>
      <c r="B40" s="40">
        <f t="shared" si="0"/>
        <v>3.0500634107159126</v>
      </c>
      <c r="C40" s="40">
        <v>2.3291890362649421</v>
      </c>
      <c r="D40" s="40">
        <f t="shared" si="2"/>
        <v>0.72087437445097036</v>
      </c>
      <c r="E40" s="40">
        <v>5.9759701984240882E-2</v>
      </c>
      <c r="F40" s="40">
        <v>0.6611146724667295</v>
      </c>
    </row>
    <row r="41" spans="1:81" ht="12" customHeight="1" x14ac:dyDescent="0.2">
      <c r="A41" s="19">
        <v>2006</v>
      </c>
      <c r="B41" s="25">
        <f t="shared" si="0"/>
        <v>2.4848842634173902</v>
      </c>
      <c r="C41" s="64">
        <v>1.962141792448105</v>
      </c>
      <c r="D41" s="25">
        <f t="shared" si="2"/>
        <v>0.52274247096928517</v>
      </c>
      <c r="E41" s="64">
        <v>2.8094037767918665E-2</v>
      </c>
      <c r="F41" s="64">
        <v>0.49464843320136653</v>
      </c>
    </row>
    <row r="42" spans="1:81" ht="12" customHeight="1" x14ac:dyDescent="0.2">
      <c r="A42" s="19">
        <v>2007</v>
      </c>
      <c r="B42" s="25">
        <f t="shared" si="0"/>
        <v>2.4236556160958669</v>
      </c>
      <c r="C42" s="64">
        <v>1.6144363054734816</v>
      </c>
      <c r="D42" s="25">
        <f t="shared" si="2"/>
        <v>0.80921931062238506</v>
      </c>
      <c r="E42" s="64">
        <v>9.7349730732134848E-2</v>
      </c>
      <c r="F42" s="64">
        <v>0.71186957989025024</v>
      </c>
    </row>
    <row r="43" spans="1:81" ht="12" customHeight="1" x14ac:dyDescent="0.2">
      <c r="A43" s="19">
        <v>2008</v>
      </c>
      <c r="B43" s="25">
        <f t="shared" si="0"/>
        <v>2.5583380088888759</v>
      </c>
      <c r="C43" s="64">
        <v>1.7077717345830503</v>
      </c>
      <c r="D43" s="25">
        <f t="shared" si="2"/>
        <v>0.85056627430582554</v>
      </c>
      <c r="E43" s="64">
        <v>8.8583327880810789E-2</v>
      </c>
      <c r="F43" s="64">
        <v>0.76198294642501474</v>
      </c>
    </row>
    <row r="44" spans="1:81" ht="12" customHeight="1" x14ac:dyDescent="0.2">
      <c r="A44" s="19">
        <v>2009</v>
      </c>
      <c r="B44" s="25">
        <f t="shared" si="0"/>
        <v>2.8040261195352847</v>
      </c>
      <c r="C44" s="64">
        <v>2.0259684277427987</v>
      </c>
      <c r="D44" s="25">
        <f t="shared" si="2"/>
        <v>0.77805769179248607</v>
      </c>
      <c r="E44" s="64">
        <v>6.2451330653429629E-2</v>
      </c>
      <c r="F44" s="64">
        <v>0.7156063611390564</v>
      </c>
    </row>
    <row r="45" spans="1:81" ht="12" customHeight="1" x14ac:dyDescent="0.2">
      <c r="A45" s="19">
        <v>2010</v>
      </c>
      <c r="B45" s="25">
        <f t="shared" ref="B45:B50" si="3">SUM(C45,D45)</f>
        <v>2.4149381645967902</v>
      </c>
      <c r="C45" s="64">
        <v>1.6801952629711325</v>
      </c>
      <c r="D45" s="25">
        <f t="shared" ref="D45:D50" si="4">SUM(E45:F45)</f>
        <v>0.7347429016256577</v>
      </c>
      <c r="E45" s="64">
        <v>4.9073213777231152E-2</v>
      </c>
      <c r="F45" s="64">
        <v>0.68566968784842652</v>
      </c>
    </row>
    <row r="46" spans="1:81" ht="12" customHeight="1" x14ac:dyDescent="0.2">
      <c r="A46" s="21">
        <v>2011</v>
      </c>
      <c r="B46" s="40">
        <f t="shared" si="3"/>
        <v>2.5387625669243192</v>
      </c>
      <c r="C46" s="40">
        <v>1.7891967837667992</v>
      </c>
      <c r="D46" s="40">
        <f t="shared" si="4"/>
        <v>0.74956578315752009</v>
      </c>
      <c r="E46" s="40">
        <v>0.11282994641660971</v>
      </c>
      <c r="F46" s="40">
        <v>0.63673583674091039</v>
      </c>
    </row>
    <row r="47" spans="1:81" ht="12" customHeight="1" x14ac:dyDescent="0.2">
      <c r="A47" s="41">
        <v>2012</v>
      </c>
      <c r="B47" s="40">
        <f t="shared" si="3"/>
        <v>2.2862526555783846</v>
      </c>
      <c r="C47" s="40">
        <v>1.5553975442401984</v>
      </c>
      <c r="D47" s="40">
        <f t="shared" si="4"/>
        <v>0.73085511133818604</v>
      </c>
      <c r="E47" s="40">
        <v>0.12604738774459967</v>
      </c>
      <c r="F47" s="40">
        <v>0.60480772359358637</v>
      </c>
    </row>
    <row r="48" spans="1:81" ht="12" customHeight="1" x14ac:dyDescent="0.2">
      <c r="A48" s="41">
        <v>2013</v>
      </c>
      <c r="B48" s="40">
        <f t="shared" si="3"/>
        <v>2.4561610580973534</v>
      </c>
      <c r="C48" s="40">
        <v>1.5918449092706135</v>
      </c>
      <c r="D48" s="40">
        <f t="shared" si="4"/>
        <v>0.86431614882673968</v>
      </c>
      <c r="E48" s="40">
        <v>0.13911074329949552</v>
      </c>
      <c r="F48" s="40">
        <v>0.72520540552724411</v>
      </c>
    </row>
    <row r="49" spans="1:81" ht="12" customHeight="1" x14ac:dyDescent="0.2">
      <c r="A49" s="41">
        <v>2014</v>
      </c>
      <c r="B49" s="40">
        <f t="shared" si="3"/>
        <v>2.600953864789215</v>
      </c>
      <c r="C49" s="40">
        <v>1.6716531839682502</v>
      </c>
      <c r="D49" s="40">
        <f t="shared" si="4"/>
        <v>0.92930068082096462</v>
      </c>
      <c r="E49" s="40">
        <v>0.13811419598759114</v>
      </c>
      <c r="F49" s="40">
        <v>0.7911864848333735</v>
      </c>
    </row>
    <row r="50" spans="1:81" ht="12" customHeight="1" x14ac:dyDescent="0.2">
      <c r="A50" s="44">
        <v>2015</v>
      </c>
      <c r="B50" s="52">
        <f t="shared" si="3"/>
        <v>2.6094642319209149</v>
      </c>
      <c r="C50" s="40">
        <v>1.7271688745632849</v>
      </c>
      <c r="D50" s="40">
        <f t="shared" si="4"/>
        <v>0.88229535735763009</v>
      </c>
      <c r="E50" s="40">
        <v>0.14959296548803336</v>
      </c>
      <c r="F50" s="40">
        <v>0.73270239186959674</v>
      </c>
    </row>
    <row r="51" spans="1:81" ht="12" customHeight="1" x14ac:dyDescent="0.2">
      <c r="A51" s="49">
        <v>2016</v>
      </c>
      <c r="B51" s="53">
        <f>SUM(C51,D51)</f>
        <v>2.8273328231674508</v>
      </c>
      <c r="C51" s="64">
        <v>1.9729317598862199</v>
      </c>
      <c r="D51" s="53">
        <f>SUM(E51:F51)</f>
        <v>0.854401063281231</v>
      </c>
      <c r="E51" s="64">
        <v>0.1595917453892173</v>
      </c>
      <c r="F51" s="64">
        <v>0.69480931789201372</v>
      </c>
    </row>
    <row r="52" spans="1:81" ht="12" customHeight="1" x14ac:dyDescent="0.2">
      <c r="A52" s="49">
        <v>2017</v>
      </c>
      <c r="B52" s="53">
        <f>SUM(C52,D52)</f>
        <v>2.7000628753038991</v>
      </c>
      <c r="C52" s="64">
        <v>1.8561999528653268</v>
      </c>
      <c r="D52" s="53">
        <f>SUM(E52:F52)</f>
        <v>0.84386292243857219</v>
      </c>
      <c r="E52" s="64">
        <v>0.14298627857546184</v>
      </c>
      <c r="F52" s="64">
        <v>0.70087664386311033</v>
      </c>
    </row>
    <row r="53" spans="1:81" ht="12" customHeight="1" x14ac:dyDescent="0.2">
      <c r="A53" s="59">
        <v>2018</v>
      </c>
      <c r="B53" s="64">
        <f>SUM(C53,D53)</f>
        <v>2.7691946110081136</v>
      </c>
      <c r="C53" s="64">
        <v>1.870084883038863</v>
      </c>
      <c r="D53" s="64">
        <f>SUM(E53:F53)</f>
        <v>0.89910972796925059</v>
      </c>
      <c r="E53" s="64">
        <v>0.13267968517783463</v>
      </c>
      <c r="F53" s="64">
        <v>0.76643004279141591</v>
      </c>
    </row>
    <row r="54" spans="1:81" ht="12" customHeight="1" x14ac:dyDescent="0.2">
      <c r="A54" s="59">
        <v>2019</v>
      </c>
      <c r="B54" s="64">
        <f>SUM(C54,D54)</f>
        <v>3.1428155589094917</v>
      </c>
      <c r="C54" s="64">
        <v>2.4321167016668901</v>
      </c>
      <c r="D54" s="64">
        <f>SUM(E54:F54)</f>
        <v>0.71069885724260151</v>
      </c>
      <c r="E54" s="64">
        <v>8.7936409892573036E-2</v>
      </c>
      <c r="F54" s="64">
        <v>0.6227624473500285</v>
      </c>
    </row>
    <row r="55" spans="1:81" ht="12" customHeight="1" thickBot="1" x14ac:dyDescent="0.25">
      <c r="A55" s="50">
        <v>2020</v>
      </c>
      <c r="B55" s="54">
        <f>SUM(C55,D55)</f>
        <v>2.3998818131410244</v>
      </c>
      <c r="C55" s="64">
        <v>1.7887617173516854</v>
      </c>
      <c r="D55" s="54">
        <v>0.61112009578933901</v>
      </c>
      <c r="E55" s="54" t="s">
        <v>6</v>
      </c>
      <c r="F55" s="54" t="s">
        <v>6</v>
      </c>
    </row>
    <row r="56" spans="1:81" ht="12" customHeight="1" thickTop="1" x14ac:dyDescent="0.2">
      <c r="A56" s="110" t="s">
        <v>16</v>
      </c>
      <c r="B56" s="110"/>
      <c r="C56" s="110"/>
      <c r="D56" s="110"/>
      <c r="E56" s="110"/>
      <c r="F56" s="111"/>
    </row>
    <row r="57" spans="1:81" ht="12" customHeight="1" x14ac:dyDescent="0.2">
      <c r="A57" s="112"/>
      <c r="B57" s="112"/>
      <c r="C57" s="112"/>
      <c r="D57" s="112"/>
      <c r="E57" s="112"/>
      <c r="F57" s="113"/>
    </row>
    <row r="58" spans="1:81" ht="23.25" customHeight="1" x14ac:dyDescent="0.2">
      <c r="A58" s="144" t="s">
        <v>81</v>
      </c>
      <c r="B58" s="144"/>
      <c r="C58" s="144"/>
      <c r="D58" s="144"/>
      <c r="E58" s="144"/>
      <c r="F58" s="144"/>
    </row>
    <row r="59" spans="1:81" ht="12" customHeight="1" x14ac:dyDescent="0.2">
      <c r="A59" s="144"/>
      <c r="B59" s="144"/>
      <c r="C59" s="144"/>
      <c r="D59" s="144"/>
      <c r="E59" s="144"/>
      <c r="F59" s="144"/>
    </row>
    <row r="60" spans="1:81" ht="12" customHeight="1" x14ac:dyDescent="0.2">
      <c r="A60" s="104" t="s">
        <v>77</v>
      </c>
      <c r="B60" s="105"/>
      <c r="C60" s="105"/>
      <c r="D60" s="105"/>
      <c r="E60" s="105"/>
      <c r="F60" s="106"/>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row>
    <row r="61" spans="1:81" ht="12" customHeight="1" x14ac:dyDescent="0.2">
      <c r="A61" s="107"/>
      <c r="B61" s="108"/>
      <c r="C61" s="108"/>
      <c r="D61" s="108"/>
      <c r="E61" s="108"/>
      <c r="F61" s="109"/>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row>
  </sheetData>
  <mergeCells count="11">
    <mergeCell ref="A1:F1"/>
    <mergeCell ref="B4:F4"/>
    <mergeCell ref="A60:F61"/>
    <mergeCell ref="A2:A3"/>
    <mergeCell ref="B2:B3"/>
    <mergeCell ref="C2:C3"/>
    <mergeCell ref="A56:F56"/>
    <mergeCell ref="A57:F57"/>
    <mergeCell ref="A58:F58"/>
    <mergeCell ref="A59:F59"/>
    <mergeCell ref="D2:F2"/>
  </mergeCells>
  <phoneticPr fontId="4" type="noConversion"/>
  <printOptions horizontalCentered="1"/>
  <pageMargins left="0.5" right="0.5" top="0.5" bottom="0.5" header="0.5" footer="0.5"/>
  <pageSetup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CC62"/>
  <sheetViews>
    <sheetView workbookViewId="0">
      <pane ySplit="4" topLeftCell="A5" activePane="bottomLeft" state="frozen"/>
      <selection pane="bottomLeft" sqref="A1:D1"/>
    </sheetView>
  </sheetViews>
  <sheetFormatPr defaultColWidth="12.7109375" defaultRowHeight="12" customHeight="1" x14ac:dyDescent="0.2"/>
  <cols>
    <col min="1" max="1" width="12.7109375" style="13" customWidth="1"/>
    <col min="2" max="4" width="12.7109375" style="7" customWidth="1"/>
    <col min="5" max="10" width="12.7109375" style="15" customWidth="1"/>
    <col min="11" max="16384" width="12.7109375" style="8"/>
  </cols>
  <sheetData>
    <row r="1" spans="1:81" s="30" customFormat="1" ht="12" customHeight="1" thickBot="1" x14ac:dyDescent="0.25">
      <c r="A1" s="83" t="s">
        <v>30</v>
      </c>
      <c r="B1" s="83"/>
      <c r="C1" s="83"/>
      <c r="D1" s="83"/>
      <c r="E1" s="31"/>
      <c r="F1" s="31"/>
      <c r="G1" s="31"/>
      <c r="H1" s="31"/>
      <c r="I1" s="31"/>
      <c r="J1" s="31"/>
    </row>
    <row r="2" spans="1:81" ht="12" customHeight="1" thickTop="1" x14ac:dyDescent="0.2">
      <c r="A2" s="100" t="s">
        <v>3</v>
      </c>
      <c r="B2" s="98" t="s">
        <v>2</v>
      </c>
      <c r="C2" s="98" t="s">
        <v>15</v>
      </c>
      <c r="D2" s="102" t="s">
        <v>1</v>
      </c>
    </row>
    <row r="3" spans="1:81" ht="12" customHeight="1" x14ac:dyDescent="0.2">
      <c r="A3" s="101"/>
      <c r="B3" s="99"/>
      <c r="C3" s="99"/>
      <c r="D3" s="103"/>
    </row>
    <row r="4" spans="1:81" ht="12" customHeight="1" x14ac:dyDescent="0.2">
      <c r="A4" s="37"/>
      <c r="B4" s="84" t="s">
        <v>19</v>
      </c>
      <c r="C4" s="85"/>
      <c r="D4" s="86"/>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 t="shared" ref="B5:B44" si="0">SUM(C5:D5)</f>
        <v>1.3290238573630104</v>
      </c>
      <c r="C5" s="64">
        <v>1.3290238573630104</v>
      </c>
      <c r="D5" s="20" t="s">
        <v>6</v>
      </c>
      <c r="E5" s="15"/>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si="0"/>
        <v>1.39433499790524</v>
      </c>
      <c r="C6" s="40">
        <v>1.39433499790524</v>
      </c>
      <c r="D6" s="22" t="s">
        <v>6</v>
      </c>
    </row>
    <row r="7" spans="1:81" ht="12" customHeight="1" x14ac:dyDescent="0.2">
      <c r="A7" s="21">
        <v>1972</v>
      </c>
      <c r="B7" s="40">
        <f t="shared" si="0"/>
        <v>1.4734868696878456</v>
      </c>
      <c r="C7" s="40">
        <v>1.4734868696878456</v>
      </c>
      <c r="D7" s="22" t="s">
        <v>6</v>
      </c>
    </row>
    <row r="8" spans="1:81" ht="12" customHeight="1" x14ac:dyDescent="0.2">
      <c r="A8" s="21">
        <v>1973</v>
      </c>
      <c r="B8" s="40">
        <f t="shared" si="0"/>
        <v>1.5187556923018846</v>
      </c>
      <c r="C8" s="40">
        <v>1.5187556923018846</v>
      </c>
      <c r="D8" s="22" t="s">
        <v>6</v>
      </c>
    </row>
    <row r="9" spans="1:81" ht="12" customHeight="1" x14ac:dyDescent="0.2">
      <c r="A9" s="21">
        <v>1974</v>
      </c>
      <c r="B9" s="40">
        <f t="shared" si="0"/>
        <v>1.5859090781561249</v>
      </c>
      <c r="C9" s="40">
        <v>1.5859090781561249</v>
      </c>
      <c r="D9" s="22" t="s">
        <v>6</v>
      </c>
    </row>
    <row r="10" spans="1:81" s="16" customFormat="1" ht="12" customHeight="1" x14ac:dyDescent="0.2">
      <c r="A10" s="21">
        <v>1975</v>
      </c>
      <c r="B10" s="40">
        <f t="shared" si="0"/>
        <v>1.6676667916822938</v>
      </c>
      <c r="C10" s="40">
        <v>1.6676667916822938</v>
      </c>
      <c r="D10" s="22" t="s">
        <v>6</v>
      </c>
      <c r="E10" s="15"/>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1.7726236613387758</v>
      </c>
      <c r="C11" s="64">
        <v>1.7726236613387758</v>
      </c>
      <c r="D11" s="20" t="s">
        <v>6</v>
      </c>
    </row>
    <row r="12" spans="1:81" ht="12" customHeight="1" x14ac:dyDescent="0.2">
      <c r="A12" s="19">
        <v>1977</v>
      </c>
      <c r="B12" s="25">
        <f t="shared" si="0"/>
        <v>1.9139979749272384</v>
      </c>
      <c r="C12" s="64">
        <v>1.9139979749272384</v>
      </c>
      <c r="D12" s="20" t="s">
        <v>6</v>
      </c>
    </row>
    <row r="13" spans="1:81" ht="12" customHeight="1" x14ac:dyDescent="0.2">
      <c r="A13" s="19">
        <v>1978</v>
      </c>
      <c r="B13" s="25">
        <f t="shared" si="0"/>
        <v>1.9799941595345596</v>
      </c>
      <c r="C13" s="64">
        <v>1.9799941595345596</v>
      </c>
      <c r="D13" s="20" t="s">
        <v>6</v>
      </c>
    </row>
    <row r="14" spans="1:81" ht="12" customHeight="1" x14ac:dyDescent="0.2">
      <c r="A14" s="19">
        <v>1979</v>
      </c>
      <c r="B14" s="25">
        <f t="shared" si="0"/>
        <v>2.1554417808980029</v>
      </c>
      <c r="C14" s="64">
        <v>2.1554417808980029</v>
      </c>
      <c r="D14" s="20" t="s">
        <v>6</v>
      </c>
    </row>
    <row r="15" spans="1:81" s="16" customFormat="1" ht="12" customHeight="1" x14ac:dyDescent="0.2">
      <c r="A15" s="19">
        <v>1980</v>
      </c>
      <c r="B15" s="25">
        <f t="shared" si="0"/>
        <v>2.3079529785795212</v>
      </c>
      <c r="C15" s="64">
        <v>2.3079529785795212</v>
      </c>
      <c r="D15" s="20" t="s">
        <v>6</v>
      </c>
      <c r="E15" s="15"/>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2.3248560656792745</v>
      </c>
      <c r="C16" s="40">
        <v>2.3248560656792745</v>
      </c>
      <c r="D16" s="22" t="s">
        <v>6</v>
      </c>
    </row>
    <row r="17" spans="1:81" ht="12" customHeight="1" x14ac:dyDescent="0.2">
      <c r="A17" s="21">
        <v>1982</v>
      </c>
      <c r="B17" s="40">
        <f t="shared" si="0"/>
        <v>2.4567936327458786</v>
      </c>
      <c r="C17" s="40">
        <v>2.4567936327458786</v>
      </c>
      <c r="D17" s="22" t="s">
        <v>6</v>
      </c>
    </row>
    <row r="18" spans="1:81" ht="12" customHeight="1" x14ac:dyDescent="0.2">
      <c r="A18" s="21">
        <v>1983</v>
      </c>
      <c r="B18" s="40">
        <f t="shared" si="0"/>
        <v>2.5561191086907349</v>
      </c>
      <c r="C18" s="40">
        <v>2.5561191086907349</v>
      </c>
      <c r="D18" s="22" t="s">
        <v>6</v>
      </c>
    </row>
    <row r="19" spans="1:81" ht="12" customHeight="1" x14ac:dyDescent="0.2">
      <c r="A19" s="21">
        <v>1984</v>
      </c>
      <c r="B19" s="40">
        <f t="shared" si="0"/>
        <v>2.624969113341344</v>
      </c>
      <c r="C19" s="40">
        <v>2.624969113341344</v>
      </c>
      <c r="D19" s="22" t="s">
        <v>6</v>
      </c>
    </row>
    <row r="20" spans="1:81" s="16" customFormat="1" ht="12" customHeight="1" x14ac:dyDescent="0.2">
      <c r="A20" s="21">
        <v>1985</v>
      </c>
      <c r="B20" s="40">
        <f t="shared" si="0"/>
        <v>2.6724220643613763</v>
      </c>
      <c r="C20" s="40">
        <v>2.6724220643613763</v>
      </c>
      <c r="D20" s="22" t="s">
        <v>6</v>
      </c>
      <c r="E20" s="15"/>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2.7752820474463018</v>
      </c>
      <c r="C21" s="64">
        <v>2.7752820474463018</v>
      </c>
      <c r="D21" s="20" t="s">
        <v>6</v>
      </c>
    </row>
    <row r="22" spans="1:81" ht="12" customHeight="1" x14ac:dyDescent="0.2">
      <c r="A22" s="19">
        <v>1987</v>
      </c>
      <c r="B22" s="25">
        <f t="shared" si="0"/>
        <v>2.8793512462727135</v>
      </c>
      <c r="C22" s="64">
        <v>2.8793512462727135</v>
      </c>
      <c r="D22" s="20" t="s">
        <v>6</v>
      </c>
    </row>
    <row r="23" spans="1:81" ht="12" customHeight="1" x14ac:dyDescent="0.2">
      <c r="A23" s="19">
        <v>1988</v>
      </c>
      <c r="B23" s="25">
        <f t="shared" si="0"/>
        <v>3.0774864195313874</v>
      </c>
      <c r="C23" s="64">
        <v>3.0774864195313874</v>
      </c>
      <c r="D23" s="20" t="s">
        <v>6</v>
      </c>
    </row>
    <row r="24" spans="1:81" ht="12" customHeight="1" x14ac:dyDescent="0.2">
      <c r="A24" s="19">
        <v>1989</v>
      </c>
      <c r="B24" s="25">
        <f t="shared" si="0"/>
        <v>3.4519138480322793</v>
      </c>
      <c r="C24" s="64">
        <v>3.4519138480322793</v>
      </c>
      <c r="D24" s="20" t="s">
        <v>6</v>
      </c>
    </row>
    <row r="25" spans="1:81" s="16" customFormat="1" ht="12" customHeight="1" x14ac:dyDescent="0.2">
      <c r="A25" s="19">
        <v>1990</v>
      </c>
      <c r="B25" s="25">
        <f t="shared" si="0"/>
        <v>3.5056748077854896</v>
      </c>
      <c r="C25" s="64">
        <v>3.5056748077854896</v>
      </c>
      <c r="D25" s="20" t="s">
        <v>6</v>
      </c>
      <c r="E25" s="15"/>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3.6718586409052714</v>
      </c>
      <c r="C26" s="40">
        <v>3.6718586409052714</v>
      </c>
      <c r="D26" s="22" t="s">
        <v>6</v>
      </c>
    </row>
    <row r="27" spans="1:81" ht="12" customHeight="1" x14ac:dyDescent="0.2">
      <c r="A27" s="21">
        <v>1992</v>
      </c>
      <c r="B27" s="40">
        <f t="shared" si="0"/>
        <v>3.8059270519513886</v>
      </c>
      <c r="C27" s="40">
        <v>3.8059270519513886</v>
      </c>
      <c r="D27" s="22" t="s">
        <v>6</v>
      </c>
    </row>
    <row r="28" spans="1:81" ht="12" customHeight="1" x14ac:dyDescent="0.2">
      <c r="A28" s="21">
        <v>1993</v>
      </c>
      <c r="B28" s="40">
        <f t="shared" si="0"/>
        <v>3.7846050602024937</v>
      </c>
      <c r="C28" s="40">
        <v>3.7846050602024937</v>
      </c>
      <c r="D28" s="22" t="s">
        <v>6</v>
      </c>
    </row>
    <row r="29" spans="1:81" ht="12" customHeight="1" x14ac:dyDescent="0.2">
      <c r="A29" s="21">
        <v>1994</v>
      </c>
      <c r="B29" s="40">
        <f t="shared" si="0"/>
        <v>3.929753138291654</v>
      </c>
      <c r="C29" s="40">
        <v>3.929753138291654</v>
      </c>
      <c r="D29" s="22" t="s">
        <v>6</v>
      </c>
    </row>
    <row r="30" spans="1:81" s="16" customFormat="1" ht="12" customHeight="1" x14ac:dyDescent="0.2">
      <c r="A30" s="21">
        <v>1995</v>
      </c>
      <c r="B30" s="40">
        <f t="shared" si="0"/>
        <v>3.7457672845620267</v>
      </c>
      <c r="C30" s="40">
        <v>3.7457672845620267</v>
      </c>
      <c r="D30" s="22" t="s">
        <v>6</v>
      </c>
      <c r="E30" s="15"/>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49">
        <v>1996</v>
      </c>
      <c r="B31" s="53">
        <f t="shared" si="0"/>
        <v>3.6895980004969093</v>
      </c>
      <c r="C31" s="64">
        <v>3.6895980004969093</v>
      </c>
      <c r="D31" s="43" t="s">
        <v>6</v>
      </c>
    </row>
    <row r="32" spans="1:81" ht="12" customHeight="1" x14ac:dyDescent="0.2">
      <c r="A32" s="19">
        <v>1997</v>
      </c>
      <c r="B32" s="25">
        <f t="shared" si="0"/>
        <v>3.8504536113399195</v>
      </c>
      <c r="C32" s="64">
        <v>3.8504536113399195</v>
      </c>
      <c r="D32" s="20" t="s">
        <v>6</v>
      </c>
    </row>
    <row r="33" spans="1:81" ht="12" customHeight="1" x14ac:dyDescent="0.2">
      <c r="A33" s="19">
        <v>1998</v>
      </c>
      <c r="B33" s="25">
        <f t="shared" si="0"/>
        <v>4.1602632110618156</v>
      </c>
      <c r="C33" s="64">
        <v>4.1602632110618156</v>
      </c>
      <c r="D33" s="20" t="s">
        <v>6</v>
      </c>
    </row>
    <row r="34" spans="1:81" ht="12" customHeight="1" x14ac:dyDescent="0.2">
      <c r="A34" s="19">
        <v>1999</v>
      </c>
      <c r="B34" s="25">
        <f t="shared" si="0"/>
        <v>4.0979395762067581</v>
      </c>
      <c r="C34" s="64">
        <v>4.0979395762067581</v>
      </c>
      <c r="D34" s="20" t="s">
        <v>6</v>
      </c>
    </row>
    <row r="35" spans="1:81" s="16" customFormat="1" ht="12" customHeight="1" x14ac:dyDescent="0.2">
      <c r="A35" s="19">
        <v>2000</v>
      </c>
      <c r="B35" s="25">
        <f t="shared" si="0"/>
        <v>4.4308291201586485</v>
      </c>
      <c r="C35" s="64">
        <v>4.4308291201586485</v>
      </c>
      <c r="D35" s="20" t="s">
        <v>6</v>
      </c>
      <c r="E35" s="15"/>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4.1968830716529153</v>
      </c>
      <c r="C36" s="40">
        <v>4.1968830716529153</v>
      </c>
      <c r="D36" s="22" t="s">
        <v>6</v>
      </c>
    </row>
    <row r="37" spans="1:81" ht="12" customHeight="1" x14ac:dyDescent="0.2">
      <c r="A37" s="21">
        <v>2002</v>
      </c>
      <c r="B37" s="40">
        <f t="shared" si="0"/>
        <v>4.6079797185238327</v>
      </c>
      <c r="C37" s="40">
        <v>4.6079797185238327</v>
      </c>
      <c r="D37" s="22" t="s">
        <v>6</v>
      </c>
    </row>
    <row r="38" spans="1:81" ht="12" customHeight="1" x14ac:dyDescent="0.2">
      <c r="A38" s="21">
        <v>2003</v>
      </c>
      <c r="B38" s="40">
        <f t="shared" si="0"/>
        <v>4.2856275035096152</v>
      </c>
      <c r="C38" s="40">
        <v>4.2856275035096152</v>
      </c>
      <c r="D38" s="22" t="s">
        <v>6</v>
      </c>
    </row>
    <row r="39" spans="1:81" ht="12" customHeight="1" x14ac:dyDescent="0.2">
      <c r="A39" s="21">
        <v>2004</v>
      </c>
      <c r="B39" s="40">
        <f t="shared" si="0"/>
        <v>4.2593103440249243</v>
      </c>
      <c r="C39" s="40">
        <v>4.2593103440249243</v>
      </c>
      <c r="D39" s="22" t="s">
        <v>6</v>
      </c>
    </row>
    <row r="40" spans="1:81" ht="12" customHeight="1" x14ac:dyDescent="0.2">
      <c r="A40" s="21">
        <v>2005</v>
      </c>
      <c r="B40" s="40">
        <f t="shared" si="0"/>
        <v>4.416919851928558</v>
      </c>
      <c r="C40" s="40">
        <v>4.416919851928558</v>
      </c>
      <c r="D40" s="22" t="s">
        <v>6</v>
      </c>
    </row>
    <row r="41" spans="1:81" ht="12" customHeight="1" x14ac:dyDescent="0.2">
      <c r="A41" s="19">
        <v>2006</v>
      </c>
      <c r="B41" s="25">
        <f t="shared" si="0"/>
        <v>4.5765957300474014</v>
      </c>
      <c r="C41" s="64">
        <v>4.5765957300474014</v>
      </c>
      <c r="D41" s="20" t="s">
        <v>6</v>
      </c>
    </row>
    <row r="42" spans="1:81" ht="12" customHeight="1" x14ac:dyDescent="0.2">
      <c r="A42" s="19">
        <v>2007</v>
      </c>
      <c r="B42" s="25">
        <f t="shared" si="0"/>
        <v>4.1253599037491959</v>
      </c>
      <c r="C42" s="64">
        <v>4.1253599037491959</v>
      </c>
      <c r="D42" s="20" t="s">
        <v>6</v>
      </c>
    </row>
    <row r="43" spans="1:81" ht="12" customHeight="1" x14ac:dyDescent="0.2">
      <c r="A43" s="19">
        <v>2008</v>
      </c>
      <c r="B43" s="25">
        <f t="shared" si="0"/>
        <v>4.1458613165960898</v>
      </c>
      <c r="C43" s="64">
        <v>4.1458613165960898</v>
      </c>
      <c r="D43" s="20" t="s">
        <v>6</v>
      </c>
    </row>
    <row r="44" spans="1:81" ht="12" customHeight="1" x14ac:dyDescent="0.2">
      <c r="A44" s="19">
        <v>2009</v>
      </c>
      <c r="B44" s="25">
        <f t="shared" si="0"/>
        <v>4.3909432839035603</v>
      </c>
      <c r="C44" s="64">
        <v>4.3909432839035603</v>
      </c>
      <c r="D44" s="20" t="s">
        <v>6</v>
      </c>
    </row>
    <row r="45" spans="1:81" ht="12" customHeight="1" x14ac:dyDescent="0.2">
      <c r="A45" s="19">
        <v>2010</v>
      </c>
      <c r="B45" s="25">
        <f t="shared" ref="B45:B50" si="1">SUM(C45:D45)</f>
        <v>4.3141660274563529</v>
      </c>
      <c r="C45" s="64">
        <v>4.3141660274563529</v>
      </c>
      <c r="D45" s="20" t="s">
        <v>6</v>
      </c>
    </row>
    <row r="46" spans="1:81" ht="12" customHeight="1" x14ac:dyDescent="0.2">
      <c r="A46" s="21">
        <v>2011</v>
      </c>
      <c r="B46" s="40">
        <f t="shared" si="1"/>
        <v>4.3947796330238047</v>
      </c>
      <c r="C46" s="40">
        <v>4.3947796330238047</v>
      </c>
      <c r="D46" s="22" t="s">
        <v>6</v>
      </c>
    </row>
    <row r="47" spans="1:81" ht="12" customHeight="1" x14ac:dyDescent="0.2">
      <c r="A47" s="41">
        <v>2012</v>
      </c>
      <c r="B47" s="40">
        <f t="shared" si="1"/>
        <v>4.6454962711961478</v>
      </c>
      <c r="C47" s="40">
        <v>4.6454962711961478</v>
      </c>
      <c r="D47" s="42" t="s">
        <v>6</v>
      </c>
    </row>
    <row r="48" spans="1:81" ht="12" customHeight="1" x14ac:dyDescent="0.2">
      <c r="A48" s="41">
        <v>2013</v>
      </c>
      <c r="B48" s="40">
        <f t="shared" si="1"/>
        <v>4.436908285586048</v>
      </c>
      <c r="C48" s="40">
        <v>4.436908285586048</v>
      </c>
      <c r="D48" s="42" t="s">
        <v>6</v>
      </c>
    </row>
    <row r="49" spans="1:81" ht="12" customHeight="1" x14ac:dyDescent="0.2">
      <c r="A49" s="41">
        <v>2014</v>
      </c>
      <c r="B49" s="40">
        <f t="shared" si="1"/>
        <v>4.5970214998674228</v>
      </c>
      <c r="C49" s="40">
        <v>4.5970214998674228</v>
      </c>
      <c r="D49" s="42" t="s">
        <v>6</v>
      </c>
    </row>
    <row r="50" spans="1:81" ht="12" customHeight="1" x14ac:dyDescent="0.2">
      <c r="A50" s="44">
        <v>2015</v>
      </c>
      <c r="B50" s="52">
        <f t="shared" si="1"/>
        <v>4.6433540817856347</v>
      </c>
      <c r="C50" s="40">
        <v>4.6433540817856347</v>
      </c>
      <c r="D50" s="45" t="s">
        <v>6</v>
      </c>
    </row>
    <row r="51" spans="1:81" ht="12" customHeight="1" x14ac:dyDescent="0.2">
      <c r="A51" s="49">
        <v>2016</v>
      </c>
      <c r="B51" s="53">
        <f>SUM(C51:D51)</f>
        <v>5.7326791485199804</v>
      </c>
      <c r="C51" s="64">
        <v>5.7326791485199804</v>
      </c>
      <c r="D51" s="43" t="s">
        <v>6</v>
      </c>
    </row>
    <row r="52" spans="1:81" ht="12" customHeight="1" x14ac:dyDescent="0.2">
      <c r="A52" s="49">
        <v>2017</v>
      </c>
      <c r="B52" s="53">
        <f>SUM(C52:D52)</f>
        <v>5.6867968167075347</v>
      </c>
      <c r="C52" s="64">
        <v>5.6867968167075347</v>
      </c>
      <c r="D52" s="43" t="s">
        <v>6</v>
      </c>
    </row>
    <row r="53" spans="1:81" ht="12" customHeight="1" x14ac:dyDescent="0.2">
      <c r="A53" s="59">
        <v>2018</v>
      </c>
      <c r="B53" s="64">
        <f>SUM(C53:D53)</f>
        <v>5.6465252111133886</v>
      </c>
      <c r="C53" s="64">
        <v>5.6465252111133886</v>
      </c>
      <c r="D53" s="60" t="s">
        <v>6</v>
      </c>
    </row>
    <row r="54" spans="1:81" ht="12" customHeight="1" x14ac:dyDescent="0.2">
      <c r="A54" s="59">
        <v>2019</v>
      </c>
      <c r="B54" s="64">
        <f>SUM(C54:D54)</f>
        <v>5.7695266061315396</v>
      </c>
      <c r="C54" s="64">
        <v>5.7695266061315396</v>
      </c>
      <c r="D54" s="60" t="s">
        <v>6</v>
      </c>
    </row>
    <row r="55" spans="1:81" ht="12" customHeight="1" thickBot="1" x14ac:dyDescent="0.25">
      <c r="A55" s="50">
        <v>2020</v>
      </c>
      <c r="B55" s="54">
        <f>SUM(C55:D55)</f>
        <v>5.7186405652372878</v>
      </c>
      <c r="C55" s="64">
        <v>5.7186405652372878</v>
      </c>
      <c r="D55" s="51" t="s">
        <v>6</v>
      </c>
    </row>
    <row r="56" spans="1:81" ht="12" customHeight="1" thickTop="1" x14ac:dyDescent="0.2">
      <c r="A56" s="90" t="s">
        <v>16</v>
      </c>
      <c r="B56" s="91"/>
      <c r="C56" s="91"/>
      <c r="D56" s="92"/>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row>
    <row r="57" spans="1:81" ht="12" customHeight="1" x14ac:dyDescent="0.2">
      <c r="A57" s="152"/>
      <c r="B57" s="153"/>
      <c r="C57" s="153"/>
      <c r="D57" s="154"/>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row>
    <row r="58" spans="1:81" ht="12" customHeight="1" x14ac:dyDescent="0.2">
      <c r="A58" s="93" t="s">
        <v>65</v>
      </c>
      <c r="B58" s="94"/>
      <c r="C58" s="94"/>
      <c r="D58" s="95"/>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126"/>
      <c r="B59" s="127"/>
      <c r="C59" s="127"/>
      <c r="D59" s="128"/>
      <c r="E59" s="37"/>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row>
    <row r="60" spans="1:81" ht="12" customHeight="1" x14ac:dyDescent="0.2">
      <c r="A60" s="87" t="s">
        <v>77</v>
      </c>
      <c r="B60" s="88"/>
      <c r="C60" s="88"/>
      <c r="D60" s="89"/>
      <c r="E60" s="37"/>
      <c r="F60" s="37"/>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row>
    <row r="61" spans="1:81" ht="12" customHeight="1" x14ac:dyDescent="0.2">
      <c r="A61" s="87"/>
      <c r="B61" s="88"/>
      <c r="C61" s="88"/>
      <c r="D61" s="89"/>
    </row>
    <row r="62" spans="1:81" ht="12" customHeight="1" x14ac:dyDescent="0.2">
      <c r="A62" s="87"/>
      <c r="B62" s="88"/>
      <c r="C62" s="88"/>
      <c r="D62" s="89"/>
    </row>
  </sheetData>
  <mergeCells count="11">
    <mergeCell ref="B4:D4"/>
    <mergeCell ref="A1:D1"/>
    <mergeCell ref="A60:D62"/>
    <mergeCell ref="A56:D56"/>
    <mergeCell ref="A59:D59"/>
    <mergeCell ref="D2:D3"/>
    <mergeCell ref="C2:C3"/>
    <mergeCell ref="B2:B3"/>
    <mergeCell ref="A2:A3"/>
    <mergeCell ref="A57:D57"/>
    <mergeCell ref="A58:D58"/>
  </mergeCells>
  <phoneticPr fontId="4" type="noConversion"/>
  <printOptions horizontalCentered="1"/>
  <pageMargins left="0.5" right="0.5" top="0.5" bottom="0.5" header="0.5" footer="0.5"/>
  <pageSetup orientation="portrait"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CC62"/>
  <sheetViews>
    <sheetView workbookViewId="0">
      <pane ySplit="4" topLeftCell="A5" activePane="bottomLeft" state="frozen"/>
      <selection pane="bottomLeft" sqref="A1:D1"/>
    </sheetView>
  </sheetViews>
  <sheetFormatPr defaultColWidth="12.7109375" defaultRowHeight="12" customHeight="1" x14ac:dyDescent="0.2"/>
  <cols>
    <col min="1" max="1" width="12.7109375" style="13" customWidth="1"/>
    <col min="2" max="4" width="12.7109375" style="7" customWidth="1"/>
    <col min="5" max="10" width="12.7109375" style="15" customWidth="1"/>
    <col min="11" max="16384" width="12.7109375" style="8"/>
  </cols>
  <sheetData>
    <row r="1" spans="1:81" s="30" customFormat="1" ht="12" customHeight="1" thickBot="1" x14ac:dyDescent="0.25">
      <c r="A1" s="83" t="s">
        <v>66</v>
      </c>
      <c r="B1" s="83"/>
      <c r="C1" s="83"/>
      <c r="D1" s="83"/>
      <c r="E1" s="31"/>
      <c r="F1" s="31"/>
      <c r="G1" s="31"/>
      <c r="H1" s="31"/>
      <c r="I1" s="31"/>
      <c r="J1" s="31"/>
    </row>
    <row r="2" spans="1:81" ht="12" customHeight="1" thickTop="1" x14ac:dyDescent="0.2">
      <c r="A2" s="100" t="s">
        <v>3</v>
      </c>
      <c r="B2" s="98" t="s">
        <v>2</v>
      </c>
      <c r="C2" s="98" t="s">
        <v>15</v>
      </c>
      <c r="D2" s="102" t="s">
        <v>1</v>
      </c>
    </row>
    <row r="3" spans="1:81" ht="12" customHeight="1" x14ac:dyDescent="0.2">
      <c r="A3" s="101"/>
      <c r="B3" s="99"/>
      <c r="C3" s="99"/>
      <c r="D3" s="103"/>
    </row>
    <row r="4" spans="1:81" ht="12" customHeight="1" x14ac:dyDescent="0.2">
      <c r="A4" s="37"/>
      <c r="B4" s="84" t="s">
        <v>19</v>
      </c>
      <c r="C4" s="139"/>
      <c r="D4" s="140"/>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 t="shared" ref="B5:B44" si="0">SUM(C5:D5)</f>
        <v>5.4127733452977784</v>
      </c>
      <c r="C5" s="64">
        <v>5.4127733452977784</v>
      </c>
      <c r="D5" s="20" t="s">
        <v>6</v>
      </c>
      <c r="E5" s="15"/>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si="0"/>
        <v>4.9262499939805737</v>
      </c>
      <c r="C6" s="40">
        <v>4.9262499939805737</v>
      </c>
      <c r="D6" s="22" t="s">
        <v>6</v>
      </c>
    </row>
    <row r="7" spans="1:81" ht="12" customHeight="1" x14ac:dyDescent="0.2">
      <c r="A7" s="21">
        <v>1972</v>
      </c>
      <c r="B7" s="40">
        <f t="shared" si="0"/>
        <v>4.8553092960323214</v>
      </c>
      <c r="C7" s="40">
        <v>4.8553092960323214</v>
      </c>
      <c r="D7" s="22" t="s">
        <v>6</v>
      </c>
    </row>
    <row r="8" spans="1:81" ht="12" customHeight="1" x14ac:dyDescent="0.2">
      <c r="A8" s="21">
        <v>1973</v>
      </c>
      <c r="B8" s="40">
        <f t="shared" si="0"/>
        <v>5.032395981293857</v>
      </c>
      <c r="C8" s="40">
        <v>5.032395981293857</v>
      </c>
      <c r="D8" s="22" t="s">
        <v>6</v>
      </c>
    </row>
    <row r="9" spans="1:81" ht="12" customHeight="1" x14ac:dyDescent="0.2">
      <c r="A9" s="21">
        <v>1974</v>
      </c>
      <c r="B9" s="40">
        <f t="shared" si="0"/>
        <v>4.8970325549206475</v>
      </c>
      <c r="C9" s="40">
        <v>4.8970325549206475</v>
      </c>
      <c r="D9" s="22" t="s">
        <v>6</v>
      </c>
    </row>
    <row r="10" spans="1:81" s="16" customFormat="1" ht="12" customHeight="1" x14ac:dyDescent="0.2">
      <c r="A10" s="21">
        <v>1975</v>
      </c>
      <c r="B10" s="40">
        <f t="shared" si="0"/>
        <v>5.3654855005023769</v>
      </c>
      <c r="C10" s="40">
        <v>5.3654855005023769</v>
      </c>
      <c r="D10" s="22" t="s">
        <v>6</v>
      </c>
      <c r="E10" s="15"/>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5.3831724264452943</v>
      </c>
      <c r="C11" s="64">
        <v>5.3831724264452943</v>
      </c>
      <c r="D11" s="20" t="s">
        <v>6</v>
      </c>
    </row>
    <row r="12" spans="1:81" ht="12" customHeight="1" x14ac:dyDescent="0.2">
      <c r="A12" s="19">
        <v>1977</v>
      </c>
      <c r="B12" s="25">
        <f t="shared" si="0"/>
        <v>4.7152865750389346</v>
      </c>
      <c r="C12" s="64">
        <v>4.7152865750389346</v>
      </c>
      <c r="D12" s="20" t="s">
        <v>6</v>
      </c>
    </row>
    <row r="13" spans="1:81" ht="12" customHeight="1" x14ac:dyDescent="0.2">
      <c r="A13" s="19">
        <v>1978</v>
      </c>
      <c r="B13" s="25">
        <f t="shared" si="0"/>
        <v>4.9028355169665518</v>
      </c>
      <c r="C13" s="64">
        <v>4.9028355169665518</v>
      </c>
      <c r="D13" s="20" t="s">
        <v>6</v>
      </c>
    </row>
    <row r="14" spans="1:81" ht="12" customHeight="1" x14ac:dyDescent="0.2">
      <c r="A14" s="19">
        <v>1979</v>
      </c>
      <c r="B14" s="25">
        <f t="shared" si="0"/>
        <v>5.0666367930003782</v>
      </c>
      <c r="C14" s="64">
        <v>5.0666367930003782</v>
      </c>
      <c r="D14" s="20" t="s">
        <v>6</v>
      </c>
    </row>
    <row r="15" spans="1:81" s="16" customFormat="1" ht="12" customHeight="1" x14ac:dyDescent="0.2">
      <c r="A15" s="19">
        <v>1980</v>
      </c>
      <c r="B15" s="25">
        <f t="shared" si="0"/>
        <v>4.3867076521838531</v>
      </c>
      <c r="C15" s="64">
        <v>4.3867076521838531</v>
      </c>
      <c r="D15" s="20" t="s">
        <v>6</v>
      </c>
      <c r="E15" s="15"/>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4.6715367724180963</v>
      </c>
      <c r="C16" s="40">
        <v>4.6715367724180963</v>
      </c>
      <c r="D16" s="22" t="s">
        <v>6</v>
      </c>
    </row>
    <row r="17" spans="1:81" ht="12" customHeight="1" x14ac:dyDescent="0.2">
      <c r="A17" s="21">
        <v>1982</v>
      </c>
      <c r="B17" s="40">
        <f t="shared" si="0"/>
        <v>5.3925603171590266</v>
      </c>
      <c r="C17" s="40">
        <v>5.3925603171590266</v>
      </c>
      <c r="D17" s="22" t="s">
        <v>6</v>
      </c>
    </row>
    <row r="18" spans="1:81" ht="12" customHeight="1" x14ac:dyDescent="0.2">
      <c r="A18" s="21">
        <v>1983</v>
      </c>
      <c r="B18" s="40">
        <f t="shared" si="0"/>
        <v>4.4851945736436392</v>
      </c>
      <c r="C18" s="40">
        <v>4.4851945736436392</v>
      </c>
      <c r="D18" s="22" t="s">
        <v>6</v>
      </c>
    </row>
    <row r="19" spans="1:81" ht="12" customHeight="1" x14ac:dyDescent="0.2">
      <c r="A19" s="21">
        <v>1984</v>
      </c>
      <c r="B19" s="40">
        <f t="shared" si="0"/>
        <v>4.8320821740412443</v>
      </c>
      <c r="C19" s="40">
        <v>4.8320821740412443</v>
      </c>
      <c r="D19" s="22" t="s">
        <v>6</v>
      </c>
    </row>
    <row r="20" spans="1:81" s="16" customFormat="1" ht="12" customHeight="1" x14ac:dyDescent="0.2">
      <c r="A20" s="21">
        <v>1985</v>
      </c>
      <c r="B20" s="40">
        <f t="shared" si="0"/>
        <v>5.2604072504107737</v>
      </c>
      <c r="C20" s="40">
        <v>5.2604072504107737</v>
      </c>
      <c r="D20" s="22" t="s">
        <v>6</v>
      </c>
      <c r="E20" s="15"/>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4.2620808674291499</v>
      </c>
      <c r="C21" s="64">
        <v>4.2620808674291499</v>
      </c>
      <c r="D21" s="20" t="s">
        <v>6</v>
      </c>
    </row>
    <row r="22" spans="1:81" ht="12" customHeight="1" x14ac:dyDescent="0.2">
      <c r="A22" s="19">
        <v>1987</v>
      </c>
      <c r="B22" s="25">
        <f t="shared" si="0"/>
        <v>4.3022852539053336</v>
      </c>
      <c r="C22" s="64">
        <v>4.3022852539053336</v>
      </c>
      <c r="D22" s="20" t="s">
        <v>6</v>
      </c>
    </row>
    <row r="23" spans="1:81" ht="12" customHeight="1" x14ac:dyDescent="0.2">
      <c r="A23" s="19">
        <v>1988</v>
      </c>
      <c r="B23" s="25">
        <f t="shared" si="0"/>
        <v>3.9309917428954901</v>
      </c>
      <c r="C23" s="64">
        <v>3.9309917428954901</v>
      </c>
      <c r="D23" s="20" t="s">
        <v>6</v>
      </c>
    </row>
    <row r="24" spans="1:81" ht="12" customHeight="1" x14ac:dyDescent="0.2">
      <c r="A24" s="19">
        <v>1989</v>
      </c>
      <c r="B24" s="25">
        <f t="shared" si="0"/>
        <v>3.9246786057057257</v>
      </c>
      <c r="C24" s="64">
        <v>3.9246786057057257</v>
      </c>
      <c r="D24" s="20" t="s">
        <v>6</v>
      </c>
    </row>
    <row r="25" spans="1:81" s="16" customFormat="1" ht="12" customHeight="1" x14ac:dyDescent="0.2">
      <c r="A25" s="19">
        <v>1990</v>
      </c>
      <c r="B25" s="25">
        <f t="shared" si="0"/>
        <v>4.3992863277789338</v>
      </c>
      <c r="C25" s="64">
        <v>4.3992863277789338</v>
      </c>
      <c r="D25" s="20" t="s">
        <v>6</v>
      </c>
      <c r="E25" s="15"/>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3.8666558004757525</v>
      </c>
      <c r="C26" s="40">
        <v>3.8666558004757525</v>
      </c>
      <c r="D26" s="22" t="s">
        <v>6</v>
      </c>
    </row>
    <row r="27" spans="1:81" ht="12" customHeight="1" x14ac:dyDescent="0.2">
      <c r="A27" s="21">
        <v>1992</v>
      </c>
      <c r="B27" s="40">
        <f t="shared" si="0"/>
        <v>4.0755862615449701</v>
      </c>
      <c r="C27" s="40">
        <v>4.0755862615449701</v>
      </c>
      <c r="D27" s="22" t="s">
        <v>6</v>
      </c>
    </row>
    <row r="28" spans="1:81" ht="12" customHeight="1" x14ac:dyDescent="0.2">
      <c r="A28" s="21">
        <v>1993</v>
      </c>
      <c r="B28" s="40">
        <f t="shared" si="0"/>
        <v>3.6597011606992291</v>
      </c>
      <c r="C28" s="40">
        <v>3.6597011606992291</v>
      </c>
      <c r="D28" s="22" t="s">
        <v>6</v>
      </c>
    </row>
    <row r="29" spans="1:81" ht="12" customHeight="1" x14ac:dyDescent="0.2">
      <c r="A29" s="21">
        <v>1994</v>
      </c>
      <c r="B29" s="40">
        <f t="shared" si="0"/>
        <v>4.4625730002311332</v>
      </c>
      <c r="C29" s="40">
        <v>4.4625730002311332</v>
      </c>
      <c r="D29" s="22" t="s">
        <v>6</v>
      </c>
    </row>
    <row r="30" spans="1:81" s="16" customFormat="1" ht="12" customHeight="1" x14ac:dyDescent="0.2">
      <c r="A30" s="21">
        <v>1995</v>
      </c>
      <c r="B30" s="40">
        <f t="shared" si="0"/>
        <v>4.2075965822828891</v>
      </c>
      <c r="C30" s="40">
        <v>4.2075965822828891</v>
      </c>
      <c r="D30" s="22" t="s">
        <v>6</v>
      </c>
      <c r="E30" s="15"/>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4.28738263270135</v>
      </c>
      <c r="C31" s="64">
        <v>4.28738263270135</v>
      </c>
      <c r="D31" s="20" t="s">
        <v>6</v>
      </c>
    </row>
    <row r="32" spans="1:81" ht="12" customHeight="1" x14ac:dyDescent="0.2">
      <c r="A32" s="19">
        <v>1997</v>
      </c>
      <c r="B32" s="25">
        <f t="shared" si="0"/>
        <v>4.2609369714694409</v>
      </c>
      <c r="C32" s="64">
        <v>4.2609369714694409</v>
      </c>
      <c r="D32" s="20" t="s">
        <v>6</v>
      </c>
    </row>
    <row r="33" spans="1:81" ht="12" customHeight="1" x14ac:dyDescent="0.2">
      <c r="A33" s="19">
        <v>1998</v>
      </c>
      <c r="B33" s="25">
        <f t="shared" si="0"/>
        <v>3.8476933083652236</v>
      </c>
      <c r="C33" s="64">
        <v>3.8476933083652236</v>
      </c>
      <c r="D33" s="20" t="s">
        <v>6</v>
      </c>
    </row>
    <row r="34" spans="1:81" ht="12" customHeight="1" x14ac:dyDescent="0.2">
      <c r="A34" s="19">
        <v>1999</v>
      </c>
      <c r="B34" s="25">
        <f t="shared" si="0"/>
        <v>3.7182721872930053</v>
      </c>
      <c r="C34" s="64">
        <v>3.7182721872930053</v>
      </c>
      <c r="D34" s="20" t="s">
        <v>6</v>
      </c>
    </row>
    <row r="35" spans="1:81" s="16" customFormat="1" ht="12" customHeight="1" x14ac:dyDescent="0.2">
      <c r="A35" s="19">
        <v>2000</v>
      </c>
      <c r="B35" s="25">
        <f t="shared" si="0"/>
        <v>4.2046179053774102</v>
      </c>
      <c r="C35" s="64">
        <v>4.2046179053774102</v>
      </c>
      <c r="D35" s="20" t="s">
        <v>6</v>
      </c>
      <c r="E35" s="15"/>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4.3690054768300195</v>
      </c>
      <c r="C36" s="40">
        <v>4.3690054768300195</v>
      </c>
      <c r="D36" s="22" t="s">
        <v>6</v>
      </c>
    </row>
    <row r="37" spans="1:81" ht="12" customHeight="1" x14ac:dyDescent="0.2">
      <c r="A37" s="21">
        <v>2002</v>
      </c>
      <c r="B37" s="40">
        <f t="shared" si="0"/>
        <v>3.7559500474233647</v>
      </c>
      <c r="C37" s="40">
        <v>3.7559500474233647</v>
      </c>
      <c r="D37" s="22" t="s">
        <v>6</v>
      </c>
    </row>
    <row r="38" spans="1:81" ht="12" customHeight="1" x14ac:dyDescent="0.2">
      <c r="A38" s="21">
        <v>2003</v>
      </c>
      <c r="B38" s="40">
        <f t="shared" si="0"/>
        <v>4.6957125118656871</v>
      </c>
      <c r="C38" s="40">
        <v>4.6957125118656871</v>
      </c>
      <c r="D38" s="22" t="s">
        <v>6</v>
      </c>
    </row>
    <row r="39" spans="1:81" ht="12" customHeight="1" x14ac:dyDescent="0.2">
      <c r="A39" s="21">
        <v>2004</v>
      </c>
      <c r="B39" s="40">
        <f t="shared" si="0"/>
        <v>4.7031067203881127</v>
      </c>
      <c r="C39" s="40">
        <v>4.7031067203881127</v>
      </c>
      <c r="D39" s="22" t="s">
        <v>6</v>
      </c>
    </row>
    <row r="40" spans="1:81" ht="12" customHeight="1" x14ac:dyDescent="0.2">
      <c r="A40" s="21">
        <v>2005</v>
      </c>
      <c r="B40" s="40">
        <f t="shared" si="0"/>
        <v>4.540353077774558</v>
      </c>
      <c r="C40" s="40">
        <v>4.540353077774558</v>
      </c>
      <c r="D40" s="22" t="s">
        <v>6</v>
      </c>
    </row>
    <row r="41" spans="1:81" ht="12" customHeight="1" x14ac:dyDescent="0.2">
      <c r="A41" s="19">
        <v>2006</v>
      </c>
      <c r="B41" s="25">
        <f t="shared" si="0"/>
        <v>4.6544869528529365</v>
      </c>
      <c r="C41" s="64">
        <v>4.6544869528529365</v>
      </c>
      <c r="D41" s="20" t="s">
        <v>6</v>
      </c>
    </row>
    <row r="42" spans="1:81" ht="12" customHeight="1" x14ac:dyDescent="0.2">
      <c r="A42" s="19">
        <v>2007</v>
      </c>
      <c r="B42" s="25">
        <f t="shared" si="0"/>
        <v>5.090030918638714</v>
      </c>
      <c r="C42" s="64">
        <v>5.090030918638714</v>
      </c>
      <c r="D42" s="20" t="s">
        <v>6</v>
      </c>
    </row>
    <row r="43" spans="1:81" ht="12" customHeight="1" x14ac:dyDescent="0.2">
      <c r="A43" s="19">
        <v>2008</v>
      </c>
      <c r="B43" s="25">
        <f t="shared" si="0"/>
        <v>5.0688895098543725</v>
      </c>
      <c r="C43" s="64">
        <v>5.0688895098543725</v>
      </c>
      <c r="D43" s="20" t="s">
        <v>6</v>
      </c>
    </row>
    <row r="44" spans="1:81" ht="12" customHeight="1" x14ac:dyDescent="0.2">
      <c r="A44" s="19">
        <v>2009</v>
      </c>
      <c r="B44" s="25">
        <f t="shared" si="0"/>
        <v>5.2521518628291908</v>
      </c>
      <c r="C44" s="64">
        <v>5.2521518628291908</v>
      </c>
      <c r="D44" s="20" t="s">
        <v>6</v>
      </c>
    </row>
    <row r="45" spans="1:81" ht="12" customHeight="1" x14ac:dyDescent="0.2">
      <c r="A45" s="19">
        <v>2010</v>
      </c>
      <c r="B45" s="25">
        <f t="shared" ref="B45:B50" si="1">SUM(C45:D45)</f>
        <v>6.3391482487895328</v>
      </c>
      <c r="C45" s="64">
        <v>6.3391482487895328</v>
      </c>
      <c r="D45" s="20" t="s">
        <v>6</v>
      </c>
    </row>
    <row r="46" spans="1:81" ht="12" customHeight="1" x14ac:dyDescent="0.2">
      <c r="A46" s="21">
        <v>2011</v>
      </c>
      <c r="B46" s="40">
        <f t="shared" si="1"/>
        <v>7.109339215361449</v>
      </c>
      <c r="C46" s="40">
        <v>7.109339215361449</v>
      </c>
      <c r="D46" s="22" t="s">
        <v>6</v>
      </c>
    </row>
    <row r="47" spans="1:81" ht="12" customHeight="1" x14ac:dyDescent="0.2">
      <c r="A47" s="41">
        <v>2012</v>
      </c>
      <c r="B47" s="40">
        <f t="shared" si="1"/>
        <v>6.8933212620890663</v>
      </c>
      <c r="C47" s="40">
        <v>6.8933212620890663</v>
      </c>
      <c r="D47" s="42" t="s">
        <v>6</v>
      </c>
    </row>
    <row r="48" spans="1:81" ht="12" customHeight="1" x14ac:dyDescent="0.2">
      <c r="A48" s="41">
        <v>2013</v>
      </c>
      <c r="B48" s="40">
        <f t="shared" si="1"/>
        <v>6.2880713246453164</v>
      </c>
      <c r="C48" s="40">
        <v>6.2880713246453164</v>
      </c>
      <c r="D48" s="42" t="s">
        <v>6</v>
      </c>
    </row>
    <row r="49" spans="1:81" ht="12" customHeight="1" x14ac:dyDescent="0.2">
      <c r="A49" s="41">
        <v>2014</v>
      </c>
      <c r="B49" s="40">
        <f t="shared" si="1"/>
        <v>7.4925324723817512</v>
      </c>
      <c r="C49" s="40">
        <v>7.4925324723817512</v>
      </c>
      <c r="D49" s="42" t="s">
        <v>6</v>
      </c>
    </row>
    <row r="50" spans="1:81" ht="12" customHeight="1" x14ac:dyDescent="0.2">
      <c r="A50" s="44">
        <v>2015</v>
      </c>
      <c r="B50" s="52">
        <f t="shared" si="1"/>
        <v>7.5645331772156217</v>
      </c>
      <c r="C50" s="40">
        <v>7.5645331772156217</v>
      </c>
      <c r="D50" s="45" t="s">
        <v>6</v>
      </c>
    </row>
    <row r="51" spans="1:81" ht="12" customHeight="1" x14ac:dyDescent="0.2">
      <c r="A51" s="49">
        <v>2016</v>
      </c>
      <c r="B51" s="53">
        <f>SUM(C51:D51)</f>
        <v>7.2232437923645447</v>
      </c>
      <c r="C51" s="64">
        <v>7.2232437923645447</v>
      </c>
      <c r="D51" s="43" t="s">
        <v>6</v>
      </c>
    </row>
    <row r="52" spans="1:81" ht="12" customHeight="1" x14ac:dyDescent="0.2">
      <c r="A52" s="49">
        <v>2017</v>
      </c>
      <c r="B52" s="53">
        <f>SUM(C52:D52)</f>
        <v>8.0095801736825099</v>
      </c>
      <c r="C52" s="64">
        <v>8.0095801736825099</v>
      </c>
      <c r="D52" s="43" t="s">
        <v>6</v>
      </c>
    </row>
    <row r="53" spans="1:81" ht="12" customHeight="1" x14ac:dyDescent="0.2">
      <c r="A53" s="59">
        <v>2018</v>
      </c>
      <c r="B53" s="64">
        <f>SUM(C53:D53)</f>
        <v>5.5593016383723421</v>
      </c>
      <c r="C53" s="64">
        <v>5.5593016383723421</v>
      </c>
      <c r="D53" s="60" t="s">
        <v>6</v>
      </c>
    </row>
    <row r="54" spans="1:81" ht="12" customHeight="1" x14ac:dyDescent="0.2">
      <c r="A54" s="59">
        <v>2019</v>
      </c>
      <c r="B54" s="64">
        <f>SUM(C54:D54)</f>
        <v>7.0961374800359076</v>
      </c>
      <c r="C54" s="64">
        <v>7.0961374800359076</v>
      </c>
      <c r="D54" s="60" t="s">
        <v>6</v>
      </c>
    </row>
    <row r="55" spans="1:81" ht="12" customHeight="1" thickBot="1" x14ac:dyDescent="0.25">
      <c r="A55" s="50">
        <v>2020</v>
      </c>
      <c r="B55" s="54">
        <f>SUM(C55:D55)</f>
        <v>6.6852889629212315</v>
      </c>
      <c r="C55" s="64">
        <v>6.6852889629212315</v>
      </c>
      <c r="D55" s="51" t="s">
        <v>6</v>
      </c>
    </row>
    <row r="56" spans="1:81" ht="12" customHeight="1" thickTop="1" x14ac:dyDescent="0.2">
      <c r="A56" s="146" t="s">
        <v>16</v>
      </c>
      <c r="B56" s="137"/>
      <c r="C56" s="137"/>
      <c r="D56" s="138"/>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row>
    <row r="57" spans="1:81" ht="12" customHeight="1" x14ac:dyDescent="0.2">
      <c r="A57" s="126"/>
      <c r="B57" s="127"/>
      <c r="C57" s="127"/>
      <c r="D57" s="128"/>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row>
    <row r="58" spans="1:81" ht="12" customHeight="1" x14ac:dyDescent="0.2">
      <c r="A58" s="93" t="s">
        <v>17</v>
      </c>
      <c r="B58" s="94"/>
      <c r="C58" s="94"/>
      <c r="D58" s="95"/>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126"/>
      <c r="B59" s="127"/>
      <c r="C59" s="127"/>
      <c r="D59" s="128"/>
    </row>
    <row r="60" spans="1:81" ht="12" customHeight="1" x14ac:dyDescent="0.2">
      <c r="A60" s="87" t="s">
        <v>77</v>
      </c>
      <c r="B60" s="88"/>
      <c r="C60" s="88"/>
      <c r="D60" s="89"/>
    </row>
    <row r="61" spans="1:81" ht="12" customHeight="1" x14ac:dyDescent="0.2">
      <c r="A61" s="87"/>
      <c r="B61" s="88"/>
      <c r="C61" s="88"/>
      <c r="D61" s="89"/>
    </row>
    <row r="62" spans="1:81" ht="12" customHeight="1" x14ac:dyDescent="0.2">
      <c r="A62" s="87"/>
      <c r="B62" s="88"/>
      <c r="C62" s="88"/>
      <c r="D62" s="89"/>
    </row>
  </sheetData>
  <mergeCells count="11">
    <mergeCell ref="A1:D1"/>
    <mergeCell ref="A60:D62"/>
    <mergeCell ref="A56:D56"/>
    <mergeCell ref="A57:D57"/>
    <mergeCell ref="A58:D58"/>
    <mergeCell ref="A59:D59"/>
    <mergeCell ref="B4:D4"/>
    <mergeCell ref="A2:A3"/>
    <mergeCell ref="B2:B3"/>
    <mergeCell ref="D2:D3"/>
    <mergeCell ref="C2:C3"/>
  </mergeCells>
  <phoneticPr fontId="4" type="noConversion"/>
  <printOptions horizontalCentered="1"/>
  <pageMargins left="0.5" right="0.5" top="0.5" bottom="0.5" header="0.5" footer="0.5"/>
  <pageSetup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CC60"/>
  <sheetViews>
    <sheetView workbookViewId="0">
      <pane ySplit="4" topLeftCell="A5" activePane="bottomLeft" state="frozen"/>
      <selection pane="bottomLeft" sqref="A1:E1"/>
    </sheetView>
  </sheetViews>
  <sheetFormatPr defaultColWidth="12.7109375" defaultRowHeight="12" customHeight="1" x14ac:dyDescent="0.2"/>
  <cols>
    <col min="1" max="1" width="12.7109375" style="13" customWidth="1"/>
    <col min="2" max="5" width="12.7109375" style="7" customWidth="1"/>
    <col min="6" max="10" width="12.7109375" style="15" customWidth="1"/>
    <col min="11" max="16384" width="12.7109375" style="8"/>
  </cols>
  <sheetData>
    <row r="1" spans="1:81" s="30" customFormat="1" ht="12" customHeight="1" thickBot="1" x14ac:dyDescent="0.25">
      <c r="A1" s="83" t="s">
        <v>29</v>
      </c>
      <c r="B1" s="83"/>
      <c r="C1" s="83"/>
      <c r="D1" s="83"/>
      <c r="E1" s="83"/>
      <c r="F1" s="31"/>
      <c r="G1" s="31"/>
      <c r="H1" s="31"/>
      <c r="I1" s="31"/>
      <c r="J1" s="31"/>
    </row>
    <row r="2" spans="1:81" ht="12" customHeight="1" thickTop="1" x14ac:dyDescent="0.2">
      <c r="A2" s="100" t="s">
        <v>3</v>
      </c>
      <c r="B2" s="98" t="s">
        <v>12</v>
      </c>
      <c r="C2" s="96" t="s">
        <v>0</v>
      </c>
      <c r="D2" s="23" t="s">
        <v>1</v>
      </c>
      <c r="E2" s="24"/>
    </row>
    <row r="3" spans="1:81" ht="12" customHeight="1" x14ac:dyDescent="0.2">
      <c r="A3" s="101"/>
      <c r="B3" s="99"/>
      <c r="C3" s="97"/>
      <c r="D3" s="9" t="s">
        <v>2</v>
      </c>
      <c r="E3" s="12" t="s">
        <v>4</v>
      </c>
    </row>
    <row r="4" spans="1:81" ht="12" customHeight="1" x14ac:dyDescent="0.2">
      <c r="A4" s="36"/>
      <c r="B4" s="84" t="s">
        <v>23</v>
      </c>
      <c r="C4" s="85"/>
      <c r="D4" s="85"/>
      <c r="E4" s="8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c r="BE4" s="36"/>
      <c r="BF4" s="36"/>
      <c r="BG4" s="36"/>
      <c r="BH4" s="36"/>
      <c r="BI4" s="36"/>
      <c r="BJ4" s="36"/>
      <c r="BK4" s="36"/>
      <c r="BL4" s="36"/>
      <c r="BM4" s="36"/>
      <c r="BN4" s="36"/>
      <c r="BO4" s="36"/>
      <c r="BP4" s="36"/>
      <c r="BQ4" s="36"/>
      <c r="BR4" s="36"/>
      <c r="BS4" s="36"/>
      <c r="BT4" s="36"/>
      <c r="BU4" s="36"/>
      <c r="BV4" s="36"/>
      <c r="BW4" s="36"/>
      <c r="BX4" s="36"/>
      <c r="BY4" s="36"/>
      <c r="BZ4" s="36"/>
      <c r="CA4" s="36"/>
      <c r="CB4" s="36"/>
      <c r="CC4" s="36"/>
    </row>
    <row r="5" spans="1:81" s="16" customFormat="1" ht="12" customHeight="1" x14ac:dyDescent="0.2">
      <c r="A5" s="19">
        <v>1970</v>
      </c>
      <c r="B5" s="25">
        <f>SUM(C5,D5)</f>
        <v>74.260451426711981</v>
      </c>
      <c r="C5" s="64">
        <v>12.147795681095529</v>
      </c>
      <c r="D5" s="25">
        <f>SUM(E5:E5)</f>
        <v>62.112655745616458</v>
      </c>
      <c r="E5" s="64">
        <v>62.112655745616458</v>
      </c>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ref="B6:B45" si="0">SUM(C6,D6)</f>
        <v>79.660257584490296</v>
      </c>
      <c r="C6" s="40">
        <v>11.343046599987478</v>
      </c>
      <c r="D6" s="40">
        <f t="shared" ref="D6:D24" si="1">SUM(E6:E6)</f>
        <v>68.317210984502822</v>
      </c>
      <c r="E6" s="40">
        <v>68.317210984502822</v>
      </c>
    </row>
    <row r="7" spans="1:81" ht="12" customHeight="1" x14ac:dyDescent="0.2">
      <c r="A7" s="21">
        <v>1972</v>
      </c>
      <c r="B7" s="40">
        <f t="shared" si="0"/>
        <v>76.963964912322311</v>
      </c>
      <c r="C7" s="40">
        <v>12.094318614933112</v>
      </c>
      <c r="D7" s="40">
        <f t="shared" si="1"/>
        <v>64.869646297389195</v>
      </c>
      <c r="E7" s="40">
        <v>64.869646297389195</v>
      </c>
    </row>
    <row r="8" spans="1:81" ht="12" customHeight="1" x14ac:dyDescent="0.2">
      <c r="A8" s="21">
        <v>1973</v>
      </c>
      <c r="B8" s="40">
        <f t="shared" si="0"/>
        <v>70.909180314354316</v>
      </c>
      <c r="C8" s="40">
        <v>12.484319684392828</v>
      </c>
      <c r="D8" s="40">
        <f t="shared" si="1"/>
        <v>58.424860629961486</v>
      </c>
      <c r="E8" s="40">
        <v>58.424860629961486</v>
      </c>
    </row>
    <row r="9" spans="1:81" ht="12" customHeight="1" x14ac:dyDescent="0.2">
      <c r="A9" s="21">
        <v>1974</v>
      </c>
      <c r="B9" s="40">
        <f t="shared" si="0"/>
        <v>73.17144463529884</v>
      </c>
      <c r="C9" s="40">
        <v>11.84303777343421</v>
      </c>
      <c r="D9" s="40">
        <f t="shared" si="1"/>
        <v>61.328406861864636</v>
      </c>
      <c r="E9" s="40">
        <v>61.328406861864636</v>
      </c>
    </row>
    <row r="10" spans="1:81" s="16" customFormat="1" ht="12" customHeight="1" x14ac:dyDescent="0.2">
      <c r="A10" s="21">
        <v>1975</v>
      </c>
      <c r="B10" s="40">
        <f t="shared" si="0"/>
        <v>73.933288794789547</v>
      </c>
      <c r="C10" s="40">
        <v>11.996531973904146</v>
      </c>
      <c r="D10" s="40">
        <f t="shared" si="1"/>
        <v>61.936756820885407</v>
      </c>
      <c r="E10" s="40">
        <v>61.936756820885407</v>
      </c>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78.20721822153871</v>
      </c>
      <c r="C11" s="64">
        <v>12.555901116793176</v>
      </c>
      <c r="D11" s="25">
        <f t="shared" si="1"/>
        <v>65.65131710474553</v>
      </c>
      <c r="E11" s="64">
        <v>65.65131710474553</v>
      </c>
    </row>
    <row r="12" spans="1:81" ht="12" customHeight="1" x14ac:dyDescent="0.2">
      <c r="A12" s="19">
        <v>1977</v>
      </c>
      <c r="B12" s="25">
        <f t="shared" si="0"/>
        <v>75.126712860277578</v>
      </c>
      <c r="C12" s="64">
        <v>12.356947679566291</v>
      </c>
      <c r="D12" s="25">
        <f t="shared" si="1"/>
        <v>62.769765180711282</v>
      </c>
      <c r="E12" s="64">
        <v>62.769765180711282</v>
      </c>
    </row>
    <row r="13" spans="1:81" ht="12" customHeight="1" x14ac:dyDescent="0.2">
      <c r="A13" s="19">
        <v>1978</v>
      </c>
      <c r="B13" s="25">
        <f t="shared" si="0"/>
        <v>71.759270295969074</v>
      </c>
      <c r="C13" s="64">
        <v>12.916449895545522</v>
      </c>
      <c r="D13" s="25">
        <f t="shared" si="1"/>
        <v>58.842820400423555</v>
      </c>
      <c r="E13" s="64">
        <v>58.842820400423555</v>
      </c>
    </row>
    <row r="14" spans="1:81" ht="12" customHeight="1" x14ac:dyDescent="0.2">
      <c r="A14" s="19">
        <v>1979</v>
      </c>
      <c r="B14" s="25">
        <f t="shared" si="0"/>
        <v>76.717467497650318</v>
      </c>
      <c r="C14" s="64">
        <v>12.41815111861545</v>
      </c>
      <c r="D14" s="25">
        <f t="shared" si="1"/>
        <v>64.299316379034863</v>
      </c>
      <c r="E14" s="64">
        <v>64.299316379034863</v>
      </c>
    </row>
    <row r="15" spans="1:81" s="16" customFormat="1" ht="12" customHeight="1" x14ac:dyDescent="0.2">
      <c r="A15" s="19">
        <v>1980</v>
      </c>
      <c r="B15" s="25">
        <f t="shared" si="0"/>
        <v>76.441966328508755</v>
      </c>
      <c r="C15" s="64">
        <v>12.829136769626656</v>
      </c>
      <c r="D15" s="25">
        <f t="shared" si="1"/>
        <v>63.612829558882098</v>
      </c>
      <c r="E15" s="64">
        <v>63.612829558882098</v>
      </c>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71.631268754404289</v>
      </c>
      <c r="C16" s="40">
        <v>12.312185279563066</v>
      </c>
      <c r="D16" s="40">
        <f t="shared" si="1"/>
        <v>59.319083474841221</v>
      </c>
      <c r="E16" s="40">
        <v>59.319083474841221</v>
      </c>
    </row>
    <row r="17" spans="1:81" ht="12" customHeight="1" x14ac:dyDescent="0.2">
      <c r="A17" s="21">
        <v>1982</v>
      </c>
      <c r="B17" s="40">
        <f t="shared" si="0"/>
        <v>73.004211447430464</v>
      </c>
      <c r="C17" s="40">
        <v>12.88340913397764</v>
      </c>
      <c r="D17" s="40">
        <f t="shared" si="1"/>
        <v>60.120802313452828</v>
      </c>
      <c r="E17" s="40">
        <v>60.120802313452828</v>
      </c>
    </row>
    <row r="18" spans="1:81" ht="12" customHeight="1" x14ac:dyDescent="0.2">
      <c r="A18" s="21">
        <v>1983</v>
      </c>
      <c r="B18" s="40">
        <f t="shared" si="0"/>
        <v>74.414460939349624</v>
      </c>
      <c r="C18" s="40">
        <v>13.469781099156233</v>
      </c>
      <c r="D18" s="40">
        <f t="shared" si="1"/>
        <v>60.944679840193388</v>
      </c>
      <c r="E18" s="40">
        <v>60.944679840193388</v>
      </c>
    </row>
    <row r="19" spans="1:81" ht="12" customHeight="1" x14ac:dyDescent="0.2">
      <c r="A19" s="21">
        <v>1984</v>
      </c>
      <c r="B19" s="40">
        <f t="shared" si="0"/>
        <v>82.707826758794553</v>
      </c>
      <c r="C19" s="40">
        <v>14.19725151048454</v>
      </c>
      <c r="D19" s="40">
        <f t="shared" si="1"/>
        <v>68.510575248310019</v>
      </c>
      <c r="E19" s="40">
        <v>68.510575248310019</v>
      </c>
    </row>
    <row r="20" spans="1:81" s="16" customFormat="1" ht="12" customHeight="1" x14ac:dyDescent="0.2">
      <c r="A20" s="21">
        <v>1985</v>
      </c>
      <c r="B20" s="40">
        <f t="shared" si="0"/>
        <v>78.081626008662781</v>
      </c>
      <c r="C20" s="40">
        <v>14.851576325346171</v>
      </c>
      <c r="D20" s="40">
        <f t="shared" si="1"/>
        <v>63.230049683316608</v>
      </c>
      <c r="E20" s="40">
        <v>63.230049683316608</v>
      </c>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79.411338106265589</v>
      </c>
      <c r="C21" s="64">
        <v>15.795267835994864</v>
      </c>
      <c r="D21" s="25">
        <f t="shared" si="1"/>
        <v>63.616070270270718</v>
      </c>
      <c r="E21" s="64">
        <v>63.616070270270718</v>
      </c>
    </row>
    <row r="22" spans="1:81" ht="12" customHeight="1" x14ac:dyDescent="0.2">
      <c r="A22" s="19">
        <v>1987</v>
      </c>
      <c r="B22" s="25">
        <f t="shared" si="0"/>
        <v>81.051381510509827</v>
      </c>
      <c r="C22" s="64">
        <v>15.84982537355233</v>
      </c>
      <c r="D22" s="25">
        <f t="shared" si="1"/>
        <v>65.201556136957493</v>
      </c>
      <c r="E22" s="64">
        <v>65.201556136957493</v>
      </c>
    </row>
    <row r="23" spans="1:81" ht="12" customHeight="1" x14ac:dyDescent="0.2">
      <c r="A23" s="19">
        <v>1988</v>
      </c>
      <c r="B23" s="25">
        <f t="shared" si="0"/>
        <v>78.124170989425394</v>
      </c>
      <c r="C23" s="64">
        <v>16.833246946180122</v>
      </c>
      <c r="D23" s="25">
        <f t="shared" si="1"/>
        <v>61.290924043245276</v>
      </c>
      <c r="E23" s="64">
        <v>61.290924043245276</v>
      </c>
    </row>
    <row r="24" spans="1:81" ht="12" customHeight="1" x14ac:dyDescent="0.2">
      <c r="A24" s="19">
        <v>1989</v>
      </c>
      <c r="B24" s="25">
        <f t="shared" si="0"/>
        <v>86.240714011368865</v>
      </c>
      <c r="C24" s="64">
        <v>16.84340566907359</v>
      </c>
      <c r="D24" s="25">
        <f t="shared" si="1"/>
        <v>69.397308342295275</v>
      </c>
      <c r="E24" s="64">
        <v>69.397308342295275</v>
      </c>
    </row>
    <row r="25" spans="1:81" s="16" customFormat="1" ht="12" customHeight="1" x14ac:dyDescent="0.2">
      <c r="A25" s="19">
        <v>1990</v>
      </c>
      <c r="B25" s="25">
        <f t="shared" si="0"/>
        <v>90.835761625861551</v>
      </c>
      <c r="C25" s="64">
        <v>15.523006360641581</v>
      </c>
      <c r="D25" s="25">
        <f t="shared" ref="D25:D44" si="2">SUM(E25:E25)</f>
        <v>75.312755265219977</v>
      </c>
      <c r="E25" s="64">
        <v>75.312755265219977</v>
      </c>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92.470100736509465</v>
      </c>
      <c r="C26" s="40">
        <v>15.361408741069773</v>
      </c>
      <c r="D26" s="40">
        <f t="shared" si="2"/>
        <v>77.108691995439699</v>
      </c>
      <c r="E26" s="40">
        <v>77.108691995439699</v>
      </c>
    </row>
    <row r="27" spans="1:81" ht="12" customHeight="1" x14ac:dyDescent="0.2">
      <c r="A27" s="21">
        <v>1992</v>
      </c>
      <c r="B27" s="40">
        <f t="shared" si="0"/>
        <v>88.761424073742461</v>
      </c>
      <c r="C27" s="40">
        <v>15.446005885696044</v>
      </c>
      <c r="D27" s="40">
        <f t="shared" si="2"/>
        <v>73.315418188046422</v>
      </c>
      <c r="E27" s="40">
        <v>73.315418188046422</v>
      </c>
    </row>
    <row r="28" spans="1:81" ht="12" customHeight="1" x14ac:dyDescent="0.2">
      <c r="A28" s="21">
        <v>1993</v>
      </c>
      <c r="B28" s="40">
        <f t="shared" si="0"/>
        <v>92.078059772146503</v>
      </c>
      <c r="C28" s="40">
        <v>16.302736493054887</v>
      </c>
      <c r="D28" s="40">
        <f t="shared" si="2"/>
        <v>75.775323279091623</v>
      </c>
      <c r="E28" s="40">
        <v>75.775323279091623</v>
      </c>
    </row>
    <row r="29" spans="1:81" ht="12" customHeight="1" x14ac:dyDescent="0.2">
      <c r="A29" s="21">
        <v>1994</v>
      </c>
      <c r="B29" s="40">
        <f t="shared" si="0"/>
        <v>92.492957801894221</v>
      </c>
      <c r="C29" s="40">
        <v>16.212377298470976</v>
      </c>
      <c r="D29" s="40">
        <f t="shared" si="2"/>
        <v>76.280580503423238</v>
      </c>
      <c r="E29" s="40">
        <v>76.280580503423238</v>
      </c>
    </row>
    <row r="30" spans="1:81" s="16" customFormat="1" ht="12" customHeight="1" x14ac:dyDescent="0.2">
      <c r="A30" s="21">
        <v>1995</v>
      </c>
      <c r="B30" s="40">
        <f t="shared" si="0"/>
        <v>91.405199468174544</v>
      </c>
      <c r="C30" s="40">
        <v>16.842481503018114</v>
      </c>
      <c r="D30" s="40">
        <f t="shared" si="2"/>
        <v>74.562717965156423</v>
      </c>
      <c r="E30" s="40">
        <v>74.562717965156423</v>
      </c>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90.84986615127373</v>
      </c>
      <c r="C31" s="64">
        <v>17.403302539799089</v>
      </c>
      <c r="D31" s="25">
        <f t="shared" si="2"/>
        <v>73.446563611474645</v>
      </c>
      <c r="E31" s="64">
        <v>73.446563611474645</v>
      </c>
    </row>
    <row r="32" spans="1:81" ht="12" customHeight="1" x14ac:dyDescent="0.2">
      <c r="A32" s="19">
        <v>1997</v>
      </c>
      <c r="B32" s="25">
        <f t="shared" si="0"/>
        <v>89.867084577035087</v>
      </c>
      <c r="C32" s="64">
        <v>17.294979308348481</v>
      </c>
      <c r="D32" s="25">
        <f t="shared" si="2"/>
        <v>72.572105268686599</v>
      </c>
      <c r="E32" s="64">
        <v>72.572105268686599</v>
      </c>
    </row>
    <row r="33" spans="1:81" ht="12" customHeight="1" x14ac:dyDescent="0.2">
      <c r="A33" s="19">
        <v>1998</v>
      </c>
      <c r="B33" s="25">
        <f t="shared" si="0"/>
        <v>92.526774215672944</v>
      </c>
      <c r="C33" s="64">
        <v>18.496974880031868</v>
      </c>
      <c r="D33" s="25">
        <f t="shared" si="2"/>
        <v>74.029799335641073</v>
      </c>
      <c r="E33" s="64">
        <v>74.029799335641073</v>
      </c>
    </row>
    <row r="34" spans="1:81" ht="12" customHeight="1" x14ac:dyDescent="0.2">
      <c r="A34" s="19">
        <v>1999</v>
      </c>
      <c r="B34" s="25">
        <f t="shared" si="0"/>
        <v>90.253098055165282</v>
      </c>
      <c r="C34" s="64">
        <v>19.068020641257455</v>
      </c>
      <c r="D34" s="25">
        <f t="shared" si="2"/>
        <v>71.18507741390782</v>
      </c>
      <c r="E34" s="64">
        <v>71.18507741390782</v>
      </c>
    </row>
    <row r="35" spans="1:81" s="16" customFormat="1" ht="12" customHeight="1" x14ac:dyDescent="0.2">
      <c r="A35" s="19">
        <v>2000</v>
      </c>
      <c r="B35" s="25">
        <f t="shared" si="0"/>
        <v>89.123990251585596</v>
      </c>
      <c r="C35" s="64">
        <v>18.984834828337199</v>
      </c>
      <c r="D35" s="25">
        <f t="shared" si="2"/>
        <v>70.139155423248397</v>
      </c>
      <c r="E35" s="64">
        <v>70.139155423248397</v>
      </c>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84.732656030094589</v>
      </c>
      <c r="C36" s="40">
        <v>19.203053458327584</v>
      </c>
      <c r="D36" s="40">
        <f t="shared" si="2"/>
        <v>65.529602571767001</v>
      </c>
      <c r="E36" s="40">
        <v>65.529602571767001</v>
      </c>
    </row>
    <row r="37" spans="1:81" ht="12" customHeight="1" x14ac:dyDescent="0.2">
      <c r="A37" s="21">
        <v>2002</v>
      </c>
      <c r="B37" s="40">
        <f t="shared" si="0"/>
        <v>89.648237064082863</v>
      </c>
      <c r="C37" s="40">
        <v>20.311476255839636</v>
      </c>
      <c r="D37" s="40">
        <f t="shared" si="2"/>
        <v>69.336760808243227</v>
      </c>
      <c r="E37" s="40">
        <v>69.336760808243227</v>
      </c>
    </row>
    <row r="38" spans="1:81" ht="12" customHeight="1" x14ac:dyDescent="0.2">
      <c r="A38" s="21">
        <v>2003</v>
      </c>
      <c r="B38" s="40">
        <f t="shared" si="0"/>
        <v>89.238919576128026</v>
      </c>
      <c r="C38" s="40">
        <v>19.411739903365675</v>
      </c>
      <c r="D38" s="40">
        <f t="shared" si="2"/>
        <v>69.827179672762355</v>
      </c>
      <c r="E38" s="40">
        <v>69.827179672762355</v>
      </c>
    </row>
    <row r="39" spans="1:81" ht="12" customHeight="1" x14ac:dyDescent="0.2">
      <c r="A39" s="21">
        <v>2004</v>
      </c>
      <c r="B39" s="40">
        <f t="shared" si="0"/>
        <v>90.485075639095328</v>
      </c>
      <c r="C39" s="40">
        <v>19.949802337216507</v>
      </c>
      <c r="D39" s="40">
        <f t="shared" si="2"/>
        <v>70.535273301878817</v>
      </c>
      <c r="E39" s="40">
        <v>70.535273301878817</v>
      </c>
    </row>
    <row r="40" spans="1:81" ht="12" customHeight="1" x14ac:dyDescent="0.2">
      <c r="A40" s="21">
        <v>2005</v>
      </c>
      <c r="B40" s="40">
        <f t="shared" si="0"/>
        <v>93.858369923172063</v>
      </c>
      <c r="C40" s="40">
        <v>20.151197610087301</v>
      </c>
      <c r="D40" s="40">
        <f t="shared" si="2"/>
        <v>73.707172313084769</v>
      </c>
      <c r="E40" s="40">
        <v>73.707172313084769</v>
      </c>
    </row>
    <row r="41" spans="1:81" ht="12" customHeight="1" x14ac:dyDescent="0.2">
      <c r="A41" s="19">
        <v>2006</v>
      </c>
      <c r="B41" s="25">
        <f t="shared" si="0"/>
        <v>84.279698448934852</v>
      </c>
      <c r="C41" s="64">
        <v>19.770286983104192</v>
      </c>
      <c r="D41" s="25">
        <f t="shared" si="2"/>
        <v>64.509411465830667</v>
      </c>
      <c r="E41" s="64">
        <v>64.509411465830667</v>
      </c>
    </row>
    <row r="42" spans="1:81" ht="12" customHeight="1" x14ac:dyDescent="0.2">
      <c r="A42" s="19">
        <v>2007</v>
      </c>
      <c r="B42" s="25">
        <f t="shared" si="0"/>
        <v>87.902578843404328</v>
      </c>
      <c r="C42" s="64">
        <v>19.208305361151989</v>
      </c>
      <c r="D42" s="25">
        <f t="shared" si="2"/>
        <v>68.694273482252342</v>
      </c>
      <c r="E42" s="64">
        <v>68.694273482252342</v>
      </c>
    </row>
    <row r="43" spans="1:81" ht="12" customHeight="1" x14ac:dyDescent="0.2">
      <c r="A43" s="19">
        <v>2008</v>
      </c>
      <c r="B43" s="25">
        <f t="shared" si="0"/>
        <v>85.623983508478034</v>
      </c>
      <c r="C43" s="64">
        <v>18.513589858686661</v>
      </c>
      <c r="D43" s="25">
        <f t="shared" si="2"/>
        <v>67.110393649791376</v>
      </c>
      <c r="E43" s="64">
        <v>67.110393649791376</v>
      </c>
    </row>
    <row r="44" spans="1:81" ht="12" customHeight="1" x14ac:dyDescent="0.2">
      <c r="A44" s="27">
        <v>2009</v>
      </c>
      <c r="B44" s="29">
        <f t="shared" si="0"/>
        <v>89.865049340264036</v>
      </c>
      <c r="C44" s="64">
        <v>19.589326086585007</v>
      </c>
      <c r="D44" s="29">
        <f t="shared" si="2"/>
        <v>70.275723253679033</v>
      </c>
      <c r="E44" s="64">
        <v>70.275723253679033</v>
      </c>
    </row>
    <row r="45" spans="1:81" ht="12" customHeight="1" x14ac:dyDescent="0.2">
      <c r="A45" s="19">
        <v>2010</v>
      </c>
      <c r="B45" s="25">
        <f t="shared" si="0"/>
        <v>91.605912906634615</v>
      </c>
      <c r="C45" s="64">
        <v>20.553096701194676</v>
      </c>
      <c r="D45" s="25">
        <f t="shared" ref="D45:D50" si="3">SUM(E45:E45)</f>
        <v>71.052816205439939</v>
      </c>
      <c r="E45" s="64">
        <v>71.052816205439939</v>
      </c>
    </row>
    <row r="46" spans="1:81" ht="12" customHeight="1" x14ac:dyDescent="0.2">
      <c r="A46" s="21">
        <v>2011</v>
      </c>
      <c r="B46" s="40">
        <f t="shared" ref="B46:B52" si="4">SUM(C46,D46)</f>
        <v>86.730178685291236</v>
      </c>
      <c r="C46" s="40">
        <v>20.971903327231523</v>
      </c>
      <c r="D46" s="40">
        <f t="shared" si="3"/>
        <v>65.75827535805972</v>
      </c>
      <c r="E46" s="40">
        <v>65.75827535805972</v>
      </c>
    </row>
    <row r="47" spans="1:81" ht="12" customHeight="1" x14ac:dyDescent="0.2">
      <c r="A47" s="41">
        <v>2012</v>
      </c>
      <c r="B47" s="40">
        <f t="shared" si="4"/>
        <v>87.337569082539588</v>
      </c>
      <c r="C47" s="40">
        <v>20.791485097971002</v>
      </c>
      <c r="D47" s="40">
        <f t="shared" si="3"/>
        <v>66.546083984568583</v>
      </c>
      <c r="E47" s="40">
        <v>66.546083984568583</v>
      </c>
    </row>
    <row r="48" spans="1:81" ht="12" customHeight="1" x14ac:dyDescent="0.2">
      <c r="A48" s="44">
        <v>2013</v>
      </c>
      <c r="B48" s="52">
        <f t="shared" si="4"/>
        <v>86.220763168817996</v>
      </c>
      <c r="C48" s="40">
        <v>20.24071876174202</v>
      </c>
      <c r="D48" s="40">
        <f t="shared" si="3"/>
        <v>65.98004440707598</v>
      </c>
      <c r="E48" s="40">
        <v>65.98004440707598</v>
      </c>
    </row>
    <row r="49" spans="1:81" ht="12" customHeight="1" x14ac:dyDescent="0.2">
      <c r="A49" s="41">
        <v>2014</v>
      </c>
      <c r="B49" s="40">
        <f t="shared" si="4"/>
        <v>87.996375245911608</v>
      </c>
      <c r="C49" s="40">
        <v>20.633706898463714</v>
      </c>
      <c r="D49" s="40">
        <f t="shared" si="3"/>
        <v>67.362668347447894</v>
      </c>
      <c r="E49" s="40">
        <v>67.362668347447894</v>
      </c>
    </row>
    <row r="50" spans="1:81" ht="12" customHeight="1" x14ac:dyDescent="0.2">
      <c r="A50" s="44">
        <v>2015</v>
      </c>
      <c r="B50" s="52">
        <f t="shared" si="4"/>
        <v>76.868050899543675</v>
      </c>
      <c r="C50" s="40">
        <v>20.559017652562218</v>
      </c>
      <c r="D50" s="40">
        <f t="shared" si="3"/>
        <v>56.309033246981464</v>
      </c>
      <c r="E50" s="40">
        <v>56.309033246981464</v>
      </c>
    </row>
    <row r="51" spans="1:81" ht="12" customHeight="1" x14ac:dyDescent="0.2">
      <c r="A51" s="49">
        <v>2016</v>
      </c>
      <c r="B51" s="53">
        <f t="shared" si="4"/>
        <v>81.455500258291707</v>
      </c>
      <c r="C51" s="64">
        <v>20.310503320672556</v>
      </c>
      <c r="D51" s="53">
        <f>SUM(E51:E51)</f>
        <v>61.144996937619155</v>
      </c>
      <c r="E51" s="64">
        <v>61.144996937619155</v>
      </c>
    </row>
    <row r="52" spans="1:81" ht="12" customHeight="1" x14ac:dyDescent="0.2">
      <c r="A52" s="49">
        <v>2017</v>
      </c>
      <c r="B52" s="53">
        <f t="shared" si="4"/>
        <v>78.015157511925452</v>
      </c>
      <c r="C52" s="64">
        <v>20.134229818287022</v>
      </c>
      <c r="D52" s="53">
        <f>SUM(E52:E52)</f>
        <v>57.880927693638426</v>
      </c>
      <c r="E52" s="64">
        <v>57.880927693638426</v>
      </c>
    </row>
    <row r="53" spans="1:81" ht="12" customHeight="1" x14ac:dyDescent="0.2">
      <c r="A53" s="59">
        <v>2018</v>
      </c>
      <c r="B53" s="64">
        <f>SUM(C53,D53)</f>
        <v>85.931148380105185</v>
      </c>
      <c r="C53" s="64">
        <v>20.297649485414411</v>
      </c>
      <c r="D53" s="64">
        <f>SUM(E53:E53)</f>
        <v>65.633498894690774</v>
      </c>
      <c r="E53" s="64">
        <v>65.633498894690774</v>
      </c>
    </row>
    <row r="54" spans="1:81" ht="12" customHeight="1" x14ac:dyDescent="0.2">
      <c r="A54" s="59">
        <v>2019</v>
      </c>
      <c r="B54" s="64">
        <f>SUM(C54,D54)</f>
        <v>82.155393957022625</v>
      </c>
      <c r="C54" s="64">
        <v>18.335115366293156</v>
      </c>
      <c r="D54" s="64">
        <f>SUM(E54:E54)</f>
        <v>63.820278590729465</v>
      </c>
      <c r="E54" s="64">
        <v>63.820278590729465</v>
      </c>
    </row>
    <row r="55" spans="1:81" ht="12" customHeight="1" thickBot="1" x14ac:dyDescent="0.25">
      <c r="A55" s="50">
        <v>2020</v>
      </c>
      <c r="B55" s="54">
        <f>SUM(C55,D55)</f>
        <v>86.810259099862989</v>
      </c>
      <c r="C55" s="54">
        <v>19.31656741440182</v>
      </c>
      <c r="D55" s="54">
        <f>SUM(E55:E55)</f>
        <v>67.493691685461172</v>
      </c>
      <c r="E55" s="54">
        <v>67.493691685461172</v>
      </c>
    </row>
    <row r="56" spans="1:81" ht="12" customHeight="1" thickTop="1" x14ac:dyDescent="0.2">
      <c r="A56" s="134" t="s">
        <v>73</v>
      </c>
      <c r="B56" s="135"/>
      <c r="C56" s="135"/>
      <c r="D56" s="135"/>
      <c r="E56" s="136"/>
    </row>
    <row r="57" spans="1:81" ht="12" customHeight="1" x14ac:dyDescent="0.2">
      <c r="A57" s="46"/>
      <c r="B57" s="47"/>
      <c r="C57" s="47"/>
      <c r="D57" s="47"/>
      <c r="E57" s="48"/>
    </row>
    <row r="58" spans="1:81" ht="12" customHeight="1" x14ac:dyDescent="0.2">
      <c r="A58" s="104" t="s">
        <v>77</v>
      </c>
      <c r="B58" s="105"/>
      <c r="C58" s="105"/>
      <c r="D58" s="105"/>
      <c r="E58" s="106"/>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104"/>
      <c r="B59" s="105"/>
      <c r="C59" s="105"/>
      <c r="D59" s="105"/>
      <c r="E59" s="106"/>
      <c r="F59" s="37"/>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row>
    <row r="60" spans="1:81" ht="12" customHeight="1" x14ac:dyDescent="0.2">
      <c r="A60" s="107"/>
      <c r="B60" s="108"/>
      <c r="C60" s="108"/>
      <c r="D60" s="108"/>
      <c r="E60" s="109"/>
    </row>
  </sheetData>
  <mergeCells count="7">
    <mergeCell ref="A1:E1"/>
    <mergeCell ref="B4:E4"/>
    <mergeCell ref="A58:E60"/>
    <mergeCell ref="A2:A3"/>
    <mergeCell ref="B2:B3"/>
    <mergeCell ref="C2:C3"/>
    <mergeCell ref="A56:E56"/>
  </mergeCells>
  <phoneticPr fontId="4" type="noConversion"/>
  <printOptions horizontalCentered="1"/>
  <pageMargins left="0.5" right="0.5" top="0.5" bottom="0.5" header="0.5" footer="0.5"/>
  <pageSetup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CC60"/>
  <sheetViews>
    <sheetView workbookViewId="0">
      <pane ySplit="4" topLeftCell="A5" activePane="bottomLeft" state="frozen"/>
      <selection pane="bottomLeft" sqref="A1:D1"/>
    </sheetView>
  </sheetViews>
  <sheetFormatPr defaultColWidth="12.7109375" defaultRowHeight="12" customHeight="1" x14ac:dyDescent="0.2"/>
  <cols>
    <col min="1" max="1" width="12.7109375" style="13" customWidth="1"/>
    <col min="2" max="4" width="12.7109375" style="7" customWidth="1"/>
    <col min="5" max="10" width="12.7109375" style="15" customWidth="1"/>
    <col min="11" max="16384" width="12.7109375" style="8"/>
  </cols>
  <sheetData>
    <row r="1" spans="1:81" s="30" customFormat="1" ht="12" customHeight="1" thickBot="1" x14ac:dyDescent="0.25">
      <c r="A1" s="83" t="s">
        <v>28</v>
      </c>
      <c r="B1" s="83"/>
      <c r="C1" s="83"/>
      <c r="D1" s="83"/>
      <c r="E1" s="31"/>
      <c r="F1" s="31"/>
      <c r="G1" s="31"/>
      <c r="H1" s="31"/>
      <c r="I1" s="31"/>
      <c r="J1" s="31"/>
    </row>
    <row r="2" spans="1:81" ht="12" customHeight="1" thickTop="1" x14ac:dyDescent="0.2">
      <c r="A2" s="100" t="s">
        <v>3</v>
      </c>
      <c r="B2" s="98" t="s">
        <v>2</v>
      </c>
      <c r="C2" s="98" t="s">
        <v>0</v>
      </c>
      <c r="D2" s="102" t="s">
        <v>1</v>
      </c>
    </row>
    <row r="3" spans="1:81" ht="12" customHeight="1" x14ac:dyDescent="0.2">
      <c r="A3" s="101"/>
      <c r="B3" s="99"/>
      <c r="C3" s="99"/>
      <c r="D3" s="103"/>
    </row>
    <row r="4" spans="1:81" ht="12" customHeight="1" x14ac:dyDescent="0.2">
      <c r="A4" s="34"/>
      <c r="B4" s="155" t="s">
        <v>19</v>
      </c>
      <c r="C4" s="156"/>
      <c r="D4" s="157"/>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row>
    <row r="5" spans="1:81" s="16" customFormat="1" ht="12" customHeight="1" x14ac:dyDescent="0.2">
      <c r="A5" s="19">
        <v>1970</v>
      </c>
      <c r="B5" s="32" t="s">
        <v>6</v>
      </c>
      <c r="C5" s="64" t="s">
        <v>6</v>
      </c>
      <c r="D5" s="20" t="s">
        <v>6</v>
      </c>
      <c r="E5" s="15"/>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33" t="s">
        <v>6</v>
      </c>
      <c r="C6" s="33" t="s">
        <v>6</v>
      </c>
      <c r="D6" s="22" t="s">
        <v>6</v>
      </c>
    </row>
    <row r="7" spans="1:81" ht="12" customHeight="1" x14ac:dyDescent="0.2">
      <c r="A7" s="21">
        <v>1972</v>
      </c>
      <c r="B7" s="33" t="s">
        <v>6</v>
      </c>
      <c r="C7" s="33" t="s">
        <v>6</v>
      </c>
      <c r="D7" s="22" t="s">
        <v>6</v>
      </c>
    </row>
    <row r="8" spans="1:81" ht="12" customHeight="1" x14ac:dyDescent="0.2">
      <c r="A8" s="21">
        <v>1973</v>
      </c>
      <c r="B8" s="33" t="s">
        <v>6</v>
      </c>
      <c r="C8" s="33" t="s">
        <v>6</v>
      </c>
      <c r="D8" s="22" t="s">
        <v>6</v>
      </c>
    </row>
    <row r="9" spans="1:81" ht="12" customHeight="1" x14ac:dyDescent="0.2">
      <c r="A9" s="21">
        <v>1974</v>
      </c>
      <c r="B9" s="33" t="s">
        <v>6</v>
      </c>
      <c r="C9" s="33" t="s">
        <v>6</v>
      </c>
      <c r="D9" s="22" t="s">
        <v>6</v>
      </c>
    </row>
    <row r="10" spans="1:81" s="16" customFormat="1" ht="12" customHeight="1" x14ac:dyDescent="0.2">
      <c r="A10" s="21">
        <v>1975</v>
      </c>
      <c r="B10" s="33" t="s">
        <v>6</v>
      </c>
      <c r="C10" s="33" t="s">
        <v>6</v>
      </c>
      <c r="D10" s="22" t="s">
        <v>6</v>
      </c>
      <c r="E10" s="15"/>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32" t="s">
        <v>6</v>
      </c>
      <c r="C11" s="64" t="s">
        <v>6</v>
      </c>
      <c r="D11" s="20" t="s">
        <v>6</v>
      </c>
    </row>
    <row r="12" spans="1:81" ht="12" customHeight="1" x14ac:dyDescent="0.2">
      <c r="A12" s="19">
        <v>1977</v>
      </c>
      <c r="B12" s="32" t="s">
        <v>6</v>
      </c>
      <c r="C12" s="64" t="s">
        <v>6</v>
      </c>
      <c r="D12" s="20" t="s">
        <v>6</v>
      </c>
    </row>
    <row r="13" spans="1:81" ht="12" customHeight="1" x14ac:dyDescent="0.2">
      <c r="A13" s="19">
        <v>1978</v>
      </c>
      <c r="B13" s="32" t="s">
        <v>6</v>
      </c>
      <c r="C13" s="64" t="s">
        <v>6</v>
      </c>
      <c r="D13" s="20" t="s">
        <v>6</v>
      </c>
    </row>
    <row r="14" spans="1:81" ht="12" customHeight="1" x14ac:dyDescent="0.2">
      <c r="A14" s="19">
        <v>1979</v>
      </c>
      <c r="B14" s="32" t="s">
        <v>6</v>
      </c>
      <c r="C14" s="64" t="s">
        <v>6</v>
      </c>
      <c r="D14" s="20" t="s">
        <v>6</v>
      </c>
    </row>
    <row r="15" spans="1:81" s="16" customFormat="1" ht="12" customHeight="1" x14ac:dyDescent="0.2">
      <c r="A15" s="19">
        <v>1980</v>
      </c>
      <c r="B15" s="32" t="s">
        <v>6</v>
      </c>
      <c r="C15" s="64" t="s">
        <v>6</v>
      </c>
      <c r="D15" s="20" t="s">
        <v>6</v>
      </c>
      <c r="E15" s="15"/>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33" t="s">
        <v>6</v>
      </c>
      <c r="C16" s="33" t="s">
        <v>6</v>
      </c>
      <c r="D16" s="22" t="s">
        <v>6</v>
      </c>
    </row>
    <row r="17" spans="1:81" ht="12" customHeight="1" x14ac:dyDescent="0.2">
      <c r="A17" s="21">
        <v>1982</v>
      </c>
      <c r="B17" s="33" t="s">
        <v>6</v>
      </c>
      <c r="C17" s="33" t="s">
        <v>6</v>
      </c>
      <c r="D17" s="22" t="s">
        <v>6</v>
      </c>
    </row>
    <row r="18" spans="1:81" ht="12" customHeight="1" x14ac:dyDescent="0.2">
      <c r="A18" s="21">
        <v>1983</v>
      </c>
      <c r="B18" s="33" t="s">
        <v>6</v>
      </c>
      <c r="C18" s="33" t="s">
        <v>6</v>
      </c>
      <c r="D18" s="22" t="s">
        <v>6</v>
      </c>
    </row>
    <row r="19" spans="1:81" ht="12" customHeight="1" x14ac:dyDescent="0.2">
      <c r="A19" s="21">
        <v>1984</v>
      </c>
      <c r="B19" s="33" t="s">
        <v>6</v>
      </c>
      <c r="C19" s="33" t="s">
        <v>6</v>
      </c>
      <c r="D19" s="22" t="s">
        <v>6</v>
      </c>
    </row>
    <row r="20" spans="1:81" s="16" customFormat="1" ht="12" customHeight="1" x14ac:dyDescent="0.2">
      <c r="A20" s="21">
        <v>1985</v>
      </c>
      <c r="B20" s="33" t="s">
        <v>6</v>
      </c>
      <c r="C20" s="33" t="s">
        <v>6</v>
      </c>
      <c r="D20" s="22" t="s">
        <v>6</v>
      </c>
      <c r="E20" s="15"/>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32" t="s">
        <v>6</v>
      </c>
      <c r="C21" s="64" t="s">
        <v>6</v>
      </c>
      <c r="D21" s="20" t="s">
        <v>6</v>
      </c>
    </row>
    <row r="22" spans="1:81" ht="12" customHeight="1" x14ac:dyDescent="0.2">
      <c r="A22" s="19">
        <v>1987</v>
      </c>
      <c r="B22" s="32" t="s">
        <v>6</v>
      </c>
      <c r="C22" s="64" t="s">
        <v>6</v>
      </c>
      <c r="D22" s="20" t="s">
        <v>6</v>
      </c>
    </row>
    <row r="23" spans="1:81" ht="12" customHeight="1" x14ac:dyDescent="0.2">
      <c r="A23" s="19">
        <v>1988</v>
      </c>
      <c r="B23" s="32" t="s">
        <v>6</v>
      </c>
      <c r="C23" s="64" t="s">
        <v>6</v>
      </c>
      <c r="D23" s="20" t="s">
        <v>6</v>
      </c>
    </row>
    <row r="24" spans="1:81" ht="12" customHeight="1" x14ac:dyDescent="0.2">
      <c r="A24" s="19">
        <v>1989</v>
      </c>
      <c r="B24" s="32" t="s">
        <v>6</v>
      </c>
      <c r="C24" s="64" t="s">
        <v>6</v>
      </c>
      <c r="D24" s="20" t="s">
        <v>6</v>
      </c>
    </row>
    <row r="25" spans="1:81" s="16" customFormat="1" ht="12" customHeight="1" x14ac:dyDescent="0.2">
      <c r="A25" s="19">
        <v>1990</v>
      </c>
      <c r="B25" s="32" t="s">
        <v>6</v>
      </c>
      <c r="C25" s="64" t="s">
        <v>6</v>
      </c>
      <c r="D25" s="20" t="s">
        <v>6</v>
      </c>
      <c r="E25" s="15"/>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33" t="s">
        <v>6</v>
      </c>
      <c r="C26" s="33" t="s">
        <v>6</v>
      </c>
      <c r="D26" s="22" t="s">
        <v>6</v>
      </c>
    </row>
    <row r="27" spans="1:81" ht="12" customHeight="1" x14ac:dyDescent="0.2">
      <c r="A27" s="21">
        <v>1992</v>
      </c>
      <c r="B27" s="33" t="s">
        <v>6</v>
      </c>
      <c r="C27" s="33" t="s">
        <v>6</v>
      </c>
      <c r="D27" s="22" t="s">
        <v>6</v>
      </c>
    </row>
    <row r="28" spans="1:81" ht="12" customHeight="1" x14ac:dyDescent="0.2">
      <c r="A28" s="21">
        <v>1993</v>
      </c>
      <c r="B28" s="33" t="s">
        <v>6</v>
      </c>
      <c r="C28" s="33" t="s">
        <v>6</v>
      </c>
      <c r="D28" s="22" t="s">
        <v>6</v>
      </c>
    </row>
    <row r="29" spans="1:81" ht="12" customHeight="1" x14ac:dyDescent="0.2">
      <c r="A29" s="21">
        <v>1994</v>
      </c>
      <c r="B29" s="33" t="s">
        <v>6</v>
      </c>
      <c r="C29" s="33" t="s">
        <v>6</v>
      </c>
      <c r="D29" s="22" t="s">
        <v>6</v>
      </c>
    </row>
    <row r="30" spans="1:81" s="16" customFormat="1" ht="12" customHeight="1" x14ac:dyDescent="0.2">
      <c r="A30" s="21">
        <v>1995</v>
      </c>
      <c r="B30" s="33" t="s">
        <v>6</v>
      </c>
      <c r="C30" s="33" t="s">
        <v>6</v>
      </c>
      <c r="D30" s="22" t="s">
        <v>6</v>
      </c>
      <c r="E30" s="15"/>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32" t="s">
        <v>6</v>
      </c>
      <c r="C31" s="64" t="s">
        <v>6</v>
      </c>
      <c r="D31" s="20" t="s">
        <v>6</v>
      </c>
    </row>
    <row r="32" spans="1:81" ht="12" customHeight="1" x14ac:dyDescent="0.2">
      <c r="A32" s="19">
        <v>1997</v>
      </c>
      <c r="B32" s="25">
        <f t="shared" ref="B32:B46" si="0">SUM(C32,D32)</f>
        <v>0.52824353637802657</v>
      </c>
      <c r="C32" s="64">
        <v>0.52824353637802657</v>
      </c>
      <c r="D32" s="20" t="s">
        <v>6</v>
      </c>
    </row>
    <row r="33" spans="1:81" ht="12" customHeight="1" x14ac:dyDescent="0.2">
      <c r="A33" s="19">
        <v>1998</v>
      </c>
      <c r="B33" s="25">
        <f t="shared" si="0"/>
        <v>0.51479130072614676</v>
      </c>
      <c r="C33" s="64">
        <v>0.51479130072614676</v>
      </c>
      <c r="D33" s="20" t="s">
        <v>6</v>
      </c>
    </row>
    <row r="34" spans="1:81" ht="12" customHeight="1" x14ac:dyDescent="0.2">
      <c r="A34" s="19">
        <v>1999</v>
      </c>
      <c r="B34" s="25">
        <f t="shared" si="0"/>
        <v>0.51393229925231143</v>
      </c>
      <c r="C34" s="64">
        <v>0.51393229925231143</v>
      </c>
      <c r="D34" s="20" t="s">
        <v>6</v>
      </c>
    </row>
    <row r="35" spans="1:81" s="16" customFormat="1" ht="12" customHeight="1" x14ac:dyDescent="0.2">
      <c r="A35" s="19">
        <v>2000</v>
      </c>
      <c r="B35" s="25">
        <f t="shared" si="0"/>
        <v>0.51525399720240095</v>
      </c>
      <c r="C35" s="64">
        <v>0.51525399720240095</v>
      </c>
      <c r="D35" s="20" t="s">
        <v>6</v>
      </c>
      <c r="E35" s="15"/>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0.41498863378027323</v>
      </c>
      <c r="C36" s="40">
        <v>0.41498863378027323</v>
      </c>
      <c r="D36" s="22" t="s">
        <v>6</v>
      </c>
    </row>
    <row r="37" spans="1:81" ht="12" customHeight="1" x14ac:dyDescent="0.2">
      <c r="A37" s="21">
        <v>2002</v>
      </c>
      <c r="B37" s="40">
        <f t="shared" si="0"/>
        <v>0.45786113858047317</v>
      </c>
      <c r="C37" s="40">
        <v>0.45786113858047317</v>
      </c>
      <c r="D37" s="22" t="s">
        <v>6</v>
      </c>
    </row>
    <row r="38" spans="1:81" ht="12" customHeight="1" x14ac:dyDescent="0.2">
      <c r="A38" s="21">
        <v>2003</v>
      </c>
      <c r="B38" s="40">
        <f t="shared" si="0"/>
        <v>0.52254796386399338</v>
      </c>
      <c r="C38" s="40">
        <v>0.52254796386399338</v>
      </c>
      <c r="D38" s="22" t="s">
        <v>6</v>
      </c>
    </row>
    <row r="39" spans="1:81" ht="12" customHeight="1" x14ac:dyDescent="0.2">
      <c r="A39" s="21">
        <v>2004</v>
      </c>
      <c r="B39" s="40">
        <f t="shared" si="0"/>
        <v>0.50803449836818237</v>
      </c>
      <c r="C39" s="40">
        <v>0.50803449836818237</v>
      </c>
      <c r="D39" s="22" t="s">
        <v>6</v>
      </c>
    </row>
    <row r="40" spans="1:81" ht="12" customHeight="1" x14ac:dyDescent="0.2">
      <c r="A40" s="21">
        <v>2005</v>
      </c>
      <c r="B40" s="40">
        <f t="shared" si="0"/>
        <v>0.4432867486807972</v>
      </c>
      <c r="C40" s="40">
        <v>0.4432867486807972</v>
      </c>
      <c r="D40" s="22" t="s">
        <v>6</v>
      </c>
    </row>
    <row r="41" spans="1:81" ht="12" customHeight="1" x14ac:dyDescent="0.2">
      <c r="A41" s="19">
        <v>2006</v>
      </c>
      <c r="B41" s="25">
        <f t="shared" si="0"/>
        <v>0.52963727838005747</v>
      </c>
      <c r="C41" s="64">
        <v>0.52963727838005747</v>
      </c>
      <c r="D41" s="20" t="s">
        <v>6</v>
      </c>
    </row>
    <row r="42" spans="1:81" ht="12" customHeight="1" x14ac:dyDescent="0.2">
      <c r="A42" s="19">
        <v>2007</v>
      </c>
      <c r="B42" s="25">
        <f t="shared" si="0"/>
        <v>0.45799935767058286</v>
      </c>
      <c r="C42" s="64">
        <v>0.45799935767058286</v>
      </c>
      <c r="D42" s="20" t="s">
        <v>6</v>
      </c>
    </row>
    <row r="43" spans="1:81" ht="12" customHeight="1" x14ac:dyDescent="0.2">
      <c r="A43" s="19">
        <v>2008</v>
      </c>
      <c r="B43" s="25">
        <f t="shared" si="0"/>
        <v>0.36959982786750195</v>
      </c>
      <c r="C43" s="64">
        <v>0.36959982786750195</v>
      </c>
      <c r="D43" s="20" t="s">
        <v>6</v>
      </c>
    </row>
    <row r="44" spans="1:81" ht="12" customHeight="1" x14ac:dyDescent="0.2">
      <c r="A44" s="19">
        <v>2009</v>
      </c>
      <c r="B44" s="25">
        <f t="shared" si="0"/>
        <v>0.34339579747952026</v>
      </c>
      <c r="C44" s="64">
        <v>0.34339579747952026</v>
      </c>
      <c r="D44" s="20" t="s">
        <v>6</v>
      </c>
    </row>
    <row r="45" spans="1:81" ht="12" customHeight="1" x14ac:dyDescent="0.2">
      <c r="A45" s="19">
        <v>2010</v>
      </c>
      <c r="B45" s="25">
        <f t="shared" si="0"/>
        <v>0.33694934151802219</v>
      </c>
      <c r="C45" s="64">
        <v>0.33694934151802219</v>
      </c>
      <c r="D45" s="20" t="s">
        <v>6</v>
      </c>
    </row>
    <row r="46" spans="1:81" ht="12" customHeight="1" x14ac:dyDescent="0.2">
      <c r="A46" s="21">
        <v>2011</v>
      </c>
      <c r="B46" s="40">
        <f t="shared" si="0"/>
        <v>0.3182713539312137</v>
      </c>
      <c r="C46" s="40">
        <v>0.3182713539312137</v>
      </c>
      <c r="D46" s="22" t="s">
        <v>6</v>
      </c>
    </row>
    <row r="47" spans="1:81" ht="12" customHeight="1" x14ac:dyDescent="0.2">
      <c r="A47" s="41">
        <v>2012</v>
      </c>
      <c r="B47" s="40">
        <f t="shared" ref="B47:B52" si="1">SUM(C47,D47)</f>
        <v>0.25149127587514941</v>
      </c>
      <c r="C47" s="40">
        <v>0.25149127587514941</v>
      </c>
      <c r="D47" s="42" t="s">
        <v>6</v>
      </c>
    </row>
    <row r="48" spans="1:81" ht="12" customHeight="1" x14ac:dyDescent="0.2">
      <c r="A48" s="41">
        <v>2013</v>
      </c>
      <c r="B48" s="40">
        <f t="shared" si="1"/>
        <v>0.23121172988363653</v>
      </c>
      <c r="C48" s="40">
        <v>0.23121172988363653</v>
      </c>
      <c r="D48" s="42" t="s">
        <v>6</v>
      </c>
    </row>
    <row r="49" spans="1:81" ht="12" customHeight="1" x14ac:dyDescent="0.2">
      <c r="A49" s="41">
        <v>2014</v>
      </c>
      <c r="B49" s="40">
        <f t="shared" si="1"/>
        <v>0.39376357276062235</v>
      </c>
      <c r="C49" s="40">
        <v>0.39376357276062235</v>
      </c>
      <c r="D49" s="42" t="s">
        <v>6</v>
      </c>
    </row>
    <row r="50" spans="1:81" ht="12" customHeight="1" x14ac:dyDescent="0.2">
      <c r="A50" s="44">
        <v>2015</v>
      </c>
      <c r="B50" s="52">
        <f t="shared" si="1"/>
        <v>0.27414575147423165</v>
      </c>
      <c r="C50" s="40">
        <v>0.27414575147423165</v>
      </c>
      <c r="D50" s="45" t="s">
        <v>6</v>
      </c>
    </row>
    <row r="51" spans="1:81" ht="12" customHeight="1" x14ac:dyDescent="0.2">
      <c r="A51" s="49">
        <v>2016</v>
      </c>
      <c r="B51" s="53">
        <f t="shared" si="1"/>
        <v>0.25435338175742994</v>
      </c>
      <c r="C51" s="64">
        <v>0.25435338175742994</v>
      </c>
      <c r="D51" s="43" t="s">
        <v>6</v>
      </c>
    </row>
    <row r="52" spans="1:81" ht="12" customHeight="1" x14ac:dyDescent="0.2">
      <c r="A52" s="49">
        <v>2017</v>
      </c>
      <c r="B52" s="53">
        <f t="shared" si="1"/>
        <v>0.35454053542611125</v>
      </c>
      <c r="C52" s="64">
        <v>0.35454053542611125</v>
      </c>
      <c r="D52" s="43" t="s">
        <v>6</v>
      </c>
    </row>
    <row r="53" spans="1:81" ht="12" customHeight="1" x14ac:dyDescent="0.2">
      <c r="A53" s="59">
        <v>2018</v>
      </c>
      <c r="B53" s="64">
        <f>SUM(C53,D53)</f>
        <v>0.36423400886596752</v>
      </c>
      <c r="C53" s="64">
        <v>0.36423400886596752</v>
      </c>
      <c r="D53" s="60" t="s">
        <v>6</v>
      </c>
    </row>
    <row r="54" spans="1:81" ht="12" customHeight="1" x14ac:dyDescent="0.2">
      <c r="A54" s="59">
        <v>2019</v>
      </c>
      <c r="B54" s="64">
        <f>SUM(C54,D54)</f>
        <v>0.37245256501207119</v>
      </c>
      <c r="C54" s="64">
        <v>0.37245256501207119</v>
      </c>
      <c r="D54" s="60" t="s">
        <v>6</v>
      </c>
    </row>
    <row r="55" spans="1:81" ht="12" customHeight="1" thickBot="1" x14ac:dyDescent="0.25">
      <c r="A55" s="50">
        <v>2020</v>
      </c>
      <c r="B55" s="54">
        <f>SUM(C55,D55)</f>
        <v>0.28522616996838757</v>
      </c>
      <c r="C55" s="64">
        <v>0.28522616996838757</v>
      </c>
      <c r="D55" s="51" t="s">
        <v>6</v>
      </c>
    </row>
    <row r="56" spans="1:81" ht="12" customHeight="1" thickTop="1" x14ac:dyDescent="0.2">
      <c r="A56" s="161" t="s">
        <v>16</v>
      </c>
      <c r="B56" s="162"/>
      <c r="C56" s="162"/>
      <c r="D56" s="163"/>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row>
    <row r="57" spans="1:81" ht="12" customHeight="1" x14ac:dyDescent="0.2">
      <c r="A57" s="164"/>
      <c r="B57" s="165"/>
      <c r="C57" s="165"/>
      <c r="D57" s="166"/>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row>
    <row r="58" spans="1:81" ht="12" customHeight="1" x14ac:dyDescent="0.2">
      <c r="A58" s="158" t="s">
        <v>77</v>
      </c>
      <c r="B58" s="159"/>
      <c r="C58" s="159"/>
      <c r="D58" s="160"/>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row>
    <row r="59" spans="1:81" ht="12" customHeight="1" x14ac:dyDescent="0.2">
      <c r="A59" s="158"/>
      <c r="B59" s="159"/>
      <c r="C59" s="159"/>
      <c r="D59" s="160"/>
    </row>
    <row r="60" spans="1:81" ht="12" customHeight="1" x14ac:dyDescent="0.2">
      <c r="A60" s="158"/>
      <c r="B60" s="159"/>
      <c r="C60" s="159"/>
      <c r="D60" s="160"/>
    </row>
  </sheetData>
  <mergeCells count="9">
    <mergeCell ref="A1:D1"/>
    <mergeCell ref="B4:D4"/>
    <mergeCell ref="A58:D60"/>
    <mergeCell ref="A56:D56"/>
    <mergeCell ref="A57:D57"/>
    <mergeCell ref="D2:D3"/>
    <mergeCell ref="C2:C3"/>
    <mergeCell ref="B2:B3"/>
    <mergeCell ref="A2:A3"/>
  </mergeCells>
  <phoneticPr fontId="4" type="noConversion"/>
  <printOptions horizontalCentered="1"/>
  <pageMargins left="1" right="1" top="1" bottom="0.5"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CC62"/>
  <sheetViews>
    <sheetView zoomScaleNormal="100" workbookViewId="0">
      <pane ySplit="4" topLeftCell="A5" activePane="bottomLeft" state="frozen"/>
      <selection pane="bottomLeft" sqref="A1:F1"/>
    </sheetView>
  </sheetViews>
  <sheetFormatPr defaultColWidth="12.7109375" defaultRowHeight="12" customHeight="1" x14ac:dyDescent="0.2"/>
  <cols>
    <col min="1" max="1" width="12.7109375" style="13" customWidth="1"/>
    <col min="2" max="6" width="12.7109375" style="7" customWidth="1"/>
    <col min="7" max="10" width="12.7109375" style="15" customWidth="1"/>
    <col min="11" max="16384" width="12.7109375" style="8"/>
  </cols>
  <sheetData>
    <row r="1" spans="1:81" s="30" customFormat="1" ht="12" customHeight="1" thickBot="1" x14ac:dyDescent="0.25">
      <c r="A1" s="83" t="s">
        <v>62</v>
      </c>
      <c r="B1" s="83"/>
      <c r="C1" s="83"/>
      <c r="D1" s="83"/>
      <c r="E1" s="83"/>
      <c r="F1" s="83"/>
      <c r="G1" s="31"/>
      <c r="H1" s="31"/>
      <c r="I1" s="31"/>
      <c r="J1" s="31"/>
    </row>
    <row r="2" spans="1:81" ht="12" customHeight="1" thickTop="1" x14ac:dyDescent="0.2">
      <c r="A2" s="100" t="s">
        <v>3</v>
      </c>
      <c r="B2" s="98" t="s">
        <v>68</v>
      </c>
      <c r="C2" s="96" t="s">
        <v>0</v>
      </c>
      <c r="D2" s="23" t="s">
        <v>67</v>
      </c>
      <c r="E2" s="24"/>
      <c r="F2" s="24"/>
    </row>
    <row r="3" spans="1:81" ht="12" customHeight="1" x14ac:dyDescent="0.2">
      <c r="A3" s="101"/>
      <c r="B3" s="99"/>
      <c r="C3" s="97"/>
      <c r="D3" s="9" t="s">
        <v>68</v>
      </c>
      <c r="E3" s="9" t="s">
        <v>4</v>
      </c>
      <c r="F3" s="12" t="s">
        <v>5</v>
      </c>
    </row>
    <row r="4" spans="1:81" ht="12" customHeight="1" x14ac:dyDescent="0.2">
      <c r="A4" s="37"/>
      <c r="B4" s="84" t="s">
        <v>72</v>
      </c>
      <c r="C4" s="85"/>
      <c r="D4" s="85"/>
      <c r="E4" s="85"/>
      <c r="F4" s="86"/>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SUM(C5,D5)</f>
        <v>1.3314610451020437</v>
      </c>
      <c r="C5" s="53">
        <v>0.44193180266468995</v>
      </c>
      <c r="D5" s="25">
        <f>SUM(E5:F5)</f>
        <v>0.88952924243735376</v>
      </c>
      <c r="E5" s="25">
        <v>0.59490036781042976</v>
      </c>
      <c r="F5" s="25">
        <v>0.29462887462692394</v>
      </c>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ref="B6:B45" si="0">SUM(C6,D6)</f>
        <v>1.277628619246872</v>
      </c>
      <c r="C6" s="40">
        <v>0.37862670409946975</v>
      </c>
      <c r="D6" s="40">
        <f t="shared" ref="D6:D35" si="1">SUM(E6:F6)</f>
        <v>0.89900191514740224</v>
      </c>
      <c r="E6" s="40">
        <v>0.62903114547952999</v>
      </c>
      <c r="F6" s="40">
        <v>0.2699707696678722</v>
      </c>
    </row>
    <row r="7" spans="1:81" ht="12" customHeight="1" x14ac:dyDescent="0.2">
      <c r="A7" s="21">
        <v>1972</v>
      </c>
      <c r="B7" s="40">
        <f t="shared" si="0"/>
        <v>1.2655819462121625</v>
      </c>
      <c r="C7" s="40">
        <v>0.40315203719937498</v>
      </c>
      <c r="D7" s="40">
        <f t="shared" si="1"/>
        <v>0.8624299090127876</v>
      </c>
      <c r="E7" s="40">
        <v>0.61252100174442614</v>
      </c>
      <c r="F7" s="40">
        <v>0.24990890726836146</v>
      </c>
    </row>
    <row r="8" spans="1:81" ht="12" customHeight="1" x14ac:dyDescent="0.2">
      <c r="A8" s="21">
        <v>1973</v>
      </c>
      <c r="B8" s="40">
        <f t="shared" si="0"/>
        <v>1.2927251958231503</v>
      </c>
      <c r="C8" s="40">
        <v>0.40034165608822658</v>
      </c>
      <c r="D8" s="40">
        <f t="shared" si="1"/>
        <v>0.89238353973492368</v>
      </c>
      <c r="E8" s="40">
        <v>0.64493770213482171</v>
      </c>
      <c r="F8" s="40">
        <v>0.24744583760010194</v>
      </c>
    </row>
    <row r="9" spans="1:81" ht="12" customHeight="1" x14ac:dyDescent="0.2">
      <c r="A9" s="21">
        <v>1974</v>
      </c>
      <c r="B9" s="40">
        <f t="shared" si="0"/>
        <v>1.0997691538765468</v>
      </c>
      <c r="C9" s="40">
        <v>0.38874652800508758</v>
      </c>
      <c r="D9" s="40">
        <f t="shared" si="1"/>
        <v>0.71102262587145915</v>
      </c>
      <c r="E9" s="40">
        <v>0.52674886900930085</v>
      </c>
      <c r="F9" s="40">
        <v>0.18427375686215827</v>
      </c>
    </row>
    <row r="10" spans="1:81" s="16" customFormat="1" ht="12" customHeight="1" x14ac:dyDescent="0.2">
      <c r="A10" s="21">
        <v>1975</v>
      </c>
      <c r="B10" s="40">
        <f t="shared" si="0"/>
        <v>1.2026265447920717</v>
      </c>
      <c r="C10" s="40">
        <v>0.41175517310034121</v>
      </c>
      <c r="D10" s="40">
        <f t="shared" si="1"/>
        <v>0.7908713716917305</v>
      </c>
      <c r="E10" s="40">
        <v>0.58396032262541198</v>
      </c>
      <c r="F10" s="40">
        <v>0.20691104906631849</v>
      </c>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1.2241084347438229</v>
      </c>
      <c r="C11" s="53">
        <v>0.43121562317136836</v>
      </c>
      <c r="D11" s="25">
        <f t="shared" si="1"/>
        <v>0.7928928115724545</v>
      </c>
      <c r="E11" s="25">
        <v>0.53308718403559119</v>
      </c>
      <c r="F11" s="25">
        <v>0.25980562753686337</v>
      </c>
    </row>
    <row r="12" spans="1:81" ht="12" customHeight="1" x14ac:dyDescent="0.2">
      <c r="A12" s="19">
        <v>1977</v>
      </c>
      <c r="B12" s="25">
        <f t="shared" si="0"/>
        <v>0.99337618912133718</v>
      </c>
      <c r="C12" s="53">
        <v>0.33601931698020204</v>
      </c>
      <c r="D12" s="25">
        <f t="shared" si="1"/>
        <v>0.65735687214113514</v>
      </c>
      <c r="E12" s="25">
        <v>0.4513595692111364</v>
      </c>
      <c r="F12" s="25">
        <v>0.20599730292999879</v>
      </c>
    </row>
    <row r="13" spans="1:81" ht="12" customHeight="1" x14ac:dyDescent="0.2">
      <c r="A13" s="19">
        <v>1978</v>
      </c>
      <c r="B13" s="25">
        <f t="shared" si="0"/>
        <v>0.84595514434699992</v>
      </c>
      <c r="C13" s="53">
        <v>0.28815059415504191</v>
      </c>
      <c r="D13" s="25">
        <f t="shared" si="1"/>
        <v>0.55780455019195796</v>
      </c>
      <c r="E13" s="25">
        <v>0.37911851115069278</v>
      </c>
      <c r="F13" s="25">
        <v>0.17868603904126512</v>
      </c>
    </row>
    <row r="14" spans="1:81" ht="12" customHeight="1" x14ac:dyDescent="0.2">
      <c r="A14" s="19">
        <v>1979</v>
      </c>
      <c r="B14" s="25">
        <f t="shared" si="0"/>
        <v>0.73956449865222473</v>
      </c>
      <c r="C14" s="53">
        <v>0.25060540756703914</v>
      </c>
      <c r="D14" s="25">
        <f t="shared" si="1"/>
        <v>0.48895909108518565</v>
      </c>
      <c r="E14" s="25">
        <v>0.32169434823530452</v>
      </c>
      <c r="F14" s="25">
        <v>0.16726474284988113</v>
      </c>
    </row>
    <row r="15" spans="1:81" s="16" customFormat="1" ht="12" customHeight="1" x14ac:dyDescent="0.2">
      <c r="A15" s="19">
        <v>1980</v>
      </c>
      <c r="B15" s="25">
        <f t="shared" si="0"/>
        <v>0.78546823470586613</v>
      </c>
      <c r="C15" s="53">
        <v>0.29395852910954395</v>
      </c>
      <c r="D15" s="25">
        <f t="shared" si="1"/>
        <v>0.49150970559632212</v>
      </c>
      <c r="E15" s="25">
        <v>0.36433888825407751</v>
      </c>
      <c r="F15" s="25">
        <v>0.12717081734224464</v>
      </c>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0.79570541182822663</v>
      </c>
      <c r="C16" s="40">
        <v>0.31042849812580992</v>
      </c>
      <c r="D16" s="40">
        <f t="shared" si="1"/>
        <v>0.48527691370241671</v>
      </c>
      <c r="E16" s="40">
        <v>0.37756044211270345</v>
      </c>
      <c r="F16" s="40">
        <v>0.10771647158971326</v>
      </c>
    </row>
    <row r="17" spans="1:81" ht="12" customHeight="1" x14ac:dyDescent="0.2">
      <c r="A17" s="21">
        <v>1982</v>
      </c>
      <c r="B17" s="40">
        <f t="shared" si="0"/>
        <v>0.72078912149159824</v>
      </c>
      <c r="C17" s="40">
        <v>0.37743552638379252</v>
      </c>
      <c r="D17" s="40">
        <f t="shared" si="1"/>
        <v>0.34335359510780566</v>
      </c>
      <c r="E17" s="40">
        <v>0.28487128071291878</v>
      </c>
      <c r="F17" s="40">
        <v>5.8482314394886901E-2</v>
      </c>
    </row>
    <row r="18" spans="1:81" ht="12" customHeight="1" x14ac:dyDescent="0.2">
      <c r="A18" s="21">
        <v>1983</v>
      </c>
      <c r="B18" s="40">
        <f t="shared" si="0"/>
        <v>0.83826995885246158</v>
      </c>
      <c r="C18" s="40">
        <v>0.43228328645751091</v>
      </c>
      <c r="D18" s="40">
        <f t="shared" si="1"/>
        <v>0.40598667239495073</v>
      </c>
      <c r="E18" s="40">
        <v>0.29584334032958348</v>
      </c>
      <c r="F18" s="40">
        <v>0.11014333206536724</v>
      </c>
    </row>
    <row r="19" spans="1:81" ht="12" customHeight="1" x14ac:dyDescent="0.2">
      <c r="A19" s="21">
        <v>1984</v>
      </c>
      <c r="B19" s="40">
        <f t="shared" si="0"/>
        <v>0.81210634387364078</v>
      </c>
      <c r="C19" s="40">
        <v>0.40617225447221894</v>
      </c>
      <c r="D19" s="40">
        <f t="shared" si="1"/>
        <v>0.40593408940142184</v>
      </c>
      <c r="E19" s="40">
        <v>0.31798559896528528</v>
      </c>
      <c r="F19" s="40">
        <v>8.7948490436136548E-2</v>
      </c>
    </row>
    <row r="20" spans="1:81" s="16" customFormat="1" ht="12" customHeight="1" x14ac:dyDescent="0.2">
      <c r="A20" s="21">
        <v>1985</v>
      </c>
      <c r="B20" s="40">
        <f t="shared" si="0"/>
        <v>0.86256046507328543</v>
      </c>
      <c r="C20" s="40">
        <v>0.46536193838953988</v>
      </c>
      <c r="D20" s="40">
        <f t="shared" si="1"/>
        <v>0.39719852668374556</v>
      </c>
      <c r="E20" s="40">
        <v>0.29035159672308031</v>
      </c>
      <c r="F20" s="40">
        <v>0.10684692996066525</v>
      </c>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0.99025963460401467</v>
      </c>
      <c r="C21" s="53">
        <v>0.60314314089698351</v>
      </c>
      <c r="D21" s="25">
        <f t="shared" si="1"/>
        <v>0.38711649370703116</v>
      </c>
      <c r="E21" s="25">
        <v>0.29226743843612013</v>
      </c>
      <c r="F21" s="25">
        <v>9.4849055270911004E-2</v>
      </c>
    </row>
    <row r="22" spans="1:81" ht="12" customHeight="1" x14ac:dyDescent="0.2">
      <c r="A22" s="19">
        <v>1987</v>
      </c>
      <c r="B22" s="25">
        <f t="shared" si="0"/>
        <v>0.94706569908238747</v>
      </c>
      <c r="C22" s="53">
        <v>0.56613976705490854</v>
      </c>
      <c r="D22" s="25">
        <f t="shared" si="1"/>
        <v>0.38092593202747893</v>
      </c>
      <c r="E22" s="25">
        <v>0.2642329615657073</v>
      </c>
      <c r="F22" s="25">
        <v>0.11669297046177163</v>
      </c>
    </row>
    <row r="23" spans="1:81" ht="12" customHeight="1" x14ac:dyDescent="0.2">
      <c r="A23" s="19">
        <v>1988</v>
      </c>
      <c r="B23" s="25">
        <f t="shared" si="0"/>
        <v>1.037486256280074</v>
      </c>
      <c r="C23" s="53">
        <v>0.58213785757139169</v>
      </c>
      <c r="D23" s="25">
        <f t="shared" si="1"/>
        <v>0.45534839870868216</v>
      </c>
      <c r="E23" s="25">
        <v>0.33123658788430382</v>
      </c>
      <c r="F23" s="25">
        <v>0.1241118108243783</v>
      </c>
    </row>
    <row r="24" spans="1:81" ht="12" customHeight="1" x14ac:dyDescent="0.2">
      <c r="A24" s="19">
        <v>1989</v>
      </c>
      <c r="B24" s="25">
        <f t="shared" si="0"/>
        <v>0.95084498362591052</v>
      </c>
      <c r="C24" s="53">
        <v>0.57034592992698352</v>
      </c>
      <c r="D24" s="25">
        <f t="shared" si="1"/>
        <v>0.38049905369892695</v>
      </c>
      <c r="E24" s="25">
        <v>0.30275390730243945</v>
      </c>
      <c r="F24" s="25">
        <v>7.7745146396487497E-2</v>
      </c>
    </row>
    <row r="25" spans="1:81" s="16" customFormat="1" ht="12" customHeight="1" x14ac:dyDescent="0.2">
      <c r="A25" s="19">
        <v>1990</v>
      </c>
      <c r="B25" s="25">
        <f t="shared" si="0"/>
        <v>1.0060940644139893</v>
      </c>
      <c r="C25" s="53">
        <v>0.58686713415316716</v>
      </c>
      <c r="D25" s="25">
        <f t="shared" si="1"/>
        <v>0.41922693026082225</v>
      </c>
      <c r="E25" s="25">
        <v>0.29859366462507797</v>
      </c>
      <c r="F25" s="25">
        <v>0.12063326563574431</v>
      </c>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0.96879545249770216</v>
      </c>
      <c r="C26" s="40">
        <v>0.600607306710639</v>
      </c>
      <c r="D26" s="40">
        <f t="shared" si="1"/>
        <v>0.36818814578706316</v>
      </c>
      <c r="E26" s="40">
        <v>0.27895509177768224</v>
      </c>
      <c r="F26" s="40">
        <v>8.9233054009380933E-2</v>
      </c>
    </row>
    <row r="27" spans="1:81" ht="12" customHeight="1" x14ac:dyDescent="0.2">
      <c r="A27" s="21">
        <v>1992</v>
      </c>
      <c r="B27" s="40">
        <f t="shared" si="0"/>
        <v>0.98859234688237163</v>
      </c>
      <c r="C27" s="40">
        <v>0.59565344071873993</v>
      </c>
      <c r="D27" s="40">
        <f t="shared" si="1"/>
        <v>0.39293890616363175</v>
      </c>
      <c r="E27" s="40">
        <v>0.28679545649178267</v>
      </c>
      <c r="F27" s="40">
        <v>0.10614344967184909</v>
      </c>
    </row>
    <row r="28" spans="1:81" ht="12" customHeight="1" x14ac:dyDescent="0.2">
      <c r="A28" s="21">
        <v>1993</v>
      </c>
      <c r="B28" s="40">
        <f t="shared" si="0"/>
        <v>0.90918178255941284</v>
      </c>
      <c r="C28" s="40">
        <v>0.56734919213847956</v>
      </c>
      <c r="D28" s="40">
        <f t="shared" si="1"/>
        <v>0.34183259042093328</v>
      </c>
      <c r="E28" s="40">
        <v>0.27906855484044496</v>
      </c>
      <c r="F28" s="40">
        <v>6.2764035580488348E-2</v>
      </c>
    </row>
    <row r="29" spans="1:81" ht="12" customHeight="1" x14ac:dyDescent="0.2">
      <c r="A29" s="21">
        <v>1994</v>
      </c>
      <c r="B29" s="40">
        <f t="shared" si="0"/>
        <v>0.93530656485825781</v>
      </c>
      <c r="C29" s="40">
        <v>0.55943744590716526</v>
      </c>
      <c r="D29" s="40">
        <f t="shared" si="1"/>
        <v>0.37586911895109254</v>
      </c>
      <c r="E29" s="40">
        <v>0.24717221921073812</v>
      </c>
      <c r="F29" s="40">
        <v>0.12869689974035439</v>
      </c>
    </row>
    <row r="30" spans="1:81" s="16" customFormat="1" ht="12" customHeight="1" x14ac:dyDescent="0.2">
      <c r="A30" s="21">
        <v>1995</v>
      </c>
      <c r="B30" s="40">
        <f t="shared" si="0"/>
        <v>0.89925541531454811</v>
      </c>
      <c r="C30" s="40">
        <v>0.55675454780778599</v>
      </c>
      <c r="D30" s="40">
        <f t="shared" si="1"/>
        <v>0.34250086750676212</v>
      </c>
      <c r="E30" s="40">
        <v>0.26031970490364159</v>
      </c>
      <c r="F30" s="40">
        <v>8.2181162603120542E-2</v>
      </c>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0.91194311171245734</v>
      </c>
      <c r="C31" s="53">
        <v>0.57789818183166652</v>
      </c>
      <c r="D31" s="25">
        <f t="shared" si="1"/>
        <v>0.33404492988079082</v>
      </c>
      <c r="E31" s="25">
        <v>0.24361923068080266</v>
      </c>
      <c r="F31" s="25">
        <v>9.0425699199988149E-2</v>
      </c>
    </row>
    <row r="32" spans="1:81" ht="12" customHeight="1" x14ac:dyDescent="0.2">
      <c r="A32" s="19">
        <v>1997</v>
      </c>
      <c r="B32" s="25">
        <f t="shared" si="0"/>
        <v>0.93754797310931592</v>
      </c>
      <c r="C32" s="53">
        <v>0.65879647651990392</v>
      </c>
      <c r="D32" s="25">
        <f t="shared" si="1"/>
        <v>0.27875149658941201</v>
      </c>
      <c r="E32" s="25">
        <v>0.19038144530104945</v>
      </c>
      <c r="F32" s="25">
        <v>8.8370051288362575E-2</v>
      </c>
    </row>
    <row r="33" spans="1:81" ht="12" customHeight="1" x14ac:dyDescent="0.2">
      <c r="A33" s="19">
        <v>1998</v>
      </c>
      <c r="B33" s="25">
        <f t="shared" si="0"/>
        <v>0.97956756455226546</v>
      </c>
      <c r="C33" s="53">
        <v>0.73104280100682684</v>
      </c>
      <c r="D33" s="25">
        <f t="shared" si="1"/>
        <v>0.24852476354543868</v>
      </c>
      <c r="E33" s="25">
        <v>0.18996848849211379</v>
      </c>
      <c r="F33" s="25">
        <v>5.8556275053324905E-2</v>
      </c>
    </row>
    <row r="34" spans="1:81" ht="12" customHeight="1" x14ac:dyDescent="0.2">
      <c r="A34" s="19">
        <v>1999</v>
      </c>
      <c r="B34" s="25">
        <f t="shared" si="0"/>
        <v>1.1239019722322445</v>
      </c>
      <c r="C34" s="53">
        <v>0.89411600637318944</v>
      </c>
      <c r="D34" s="25">
        <f t="shared" si="1"/>
        <v>0.22978596585905514</v>
      </c>
      <c r="E34" s="25">
        <v>0.21115973332855942</v>
      </c>
      <c r="F34" s="25">
        <v>1.862623253049573E-2</v>
      </c>
    </row>
    <row r="35" spans="1:81" s="16" customFormat="1" ht="12" customHeight="1" x14ac:dyDescent="0.2">
      <c r="A35" s="19">
        <v>2000</v>
      </c>
      <c r="B35" s="25">
        <f t="shared" si="0"/>
        <v>1.2524673530307915</v>
      </c>
      <c r="C35" s="53">
        <v>0.95665188497972653</v>
      </c>
      <c r="D35" s="25">
        <f t="shared" si="1"/>
        <v>0.29581546805106501</v>
      </c>
      <c r="E35" s="25">
        <v>0.2204998109672964</v>
      </c>
      <c r="F35" s="25">
        <v>7.5315657083768625E-2</v>
      </c>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1.2044382110738785</v>
      </c>
      <c r="C36" s="40">
        <v>0.91983304761915008</v>
      </c>
      <c r="D36" s="40">
        <f t="shared" ref="D36:D41" si="2">SUM(E36:F36)</f>
        <v>0.28460516345472836</v>
      </c>
      <c r="E36" s="40">
        <v>0.21783449705808283</v>
      </c>
      <c r="F36" s="40">
        <v>6.6770666396645528E-2</v>
      </c>
    </row>
    <row r="37" spans="1:81" ht="12" customHeight="1" x14ac:dyDescent="0.2">
      <c r="A37" s="21">
        <v>2002</v>
      </c>
      <c r="B37" s="40">
        <f t="shared" si="0"/>
        <v>1.2429903086486362</v>
      </c>
      <c r="C37" s="40">
        <v>0.9635836925156871</v>
      </c>
      <c r="D37" s="40">
        <f t="shared" si="2"/>
        <v>0.27940661613294926</v>
      </c>
      <c r="E37" s="40">
        <v>0.19866451487111197</v>
      </c>
      <c r="F37" s="40">
        <v>8.0742101261837271E-2</v>
      </c>
    </row>
    <row r="38" spans="1:81" ht="12" customHeight="1" x14ac:dyDescent="0.2">
      <c r="A38" s="21">
        <v>2003</v>
      </c>
      <c r="B38" s="40">
        <f t="shared" si="0"/>
        <v>1.3434836009773066</v>
      </c>
      <c r="C38" s="40">
        <v>1.0432084258451406</v>
      </c>
      <c r="D38" s="40">
        <f t="shared" si="2"/>
        <v>0.30027517513216595</v>
      </c>
      <c r="E38" s="40">
        <v>0.2300260700376234</v>
      </c>
      <c r="F38" s="40">
        <v>7.0249105094542547E-2</v>
      </c>
    </row>
    <row r="39" spans="1:81" ht="12" customHeight="1" x14ac:dyDescent="0.2">
      <c r="A39" s="21">
        <v>2004</v>
      </c>
      <c r="B39" s="40">
        <f t="shared" si="0"/>
        <v>1.3966039746922436</v>
      </c>
      <c r="C39" s="40">
        <v>1.1247170986711672</v>
      </c>
      <c r="D39" s="40">
        <f t="shared" si="2"/>
        <v>0.27188687602107647</v>
      </c>
      <c r="E39" s="40">
        <v>0.20417872095475423</v>
      </c>
      <c r="F39" s="40">
        <v>6.7708155066322231E-2</v>
      </c>
    </row>
    <row r="40" spans="1:81" ht="12" customHeight="1" x14ac:dyDescent="0.2">
      <c r="A40" s="21">
        <v>2005</v>
      </c>
      <c r="B40" s="40">
        <f t="shared" si="0"/>
        <v>1.3657999690050127</v>
      </c>
      <c r="C40" s="40">
        <v>1.1162937170580551</v>
      </c>
      <c r="D40" s="40">
        <f t="shared" si="2"/>
        <v>0.24950625194695758</v>
      </c>
      <c r="E40" s="40">
        <v>0.19076815984746029</v>
      </c>
      <c r="F40" s="40">
        <v>5.8738092099497277E-2</v>
      </c>
    </row>
    <row r="41" spans="1:81" ht="12" customHeight="1" x14ac:dyDescent="0.2">
      <c r="A41" s="19">
        <v>2006</v>
      </c>
      <c r="B41" s="25">
        <f t="shared" si="0"/>
        <v>1.4102260620967118</v>
      </c>
      <c r="C41" s="53">
        <v>1.1338796319313154</v>
      </c>
      <c r="D41" s="25">
        <f t="shared" si="2"/>
        <v>0.27634643016539645</v>
      </c>
      <c r="E41" s="25">
        <v>0.17452902776015017</v>
      </c>
      <c r="F41" s="25">
        <v>0.1018174024052463</v>
      </c>
    </row>
    <row r="42" spans="1:81" ht="12" customHeight="1" x14ac:dyDescent="0.2">
      <c r="A42" s="19">
        <v>2007</v>
      </c>
      <c r="B42" s="25">
        <f t="shared" si="0"/>
        <v>1.3955329518300505</v>
      </c>
      <c r="C42" s="53">
        <v>1.1606203932778791</v>
      </c>
      <c r="D42" s="25">
        <f t="shared" ref="D42:D47" si="3">SUM(E42:F42)</f>
        <v>0.23491255855217136</v>
      </c>
      <c r="E42" s="25">
        <v>0.14339657314965884</v>
      </c>
      <c r="F42" s="25">
        <v>9.1515985402512517E-2</v>
      </c>
    </row>
    <row r="43" spans="1:81" ht="12" customHeight="1" x14ac:dyDescent="0.2">
      <c r="A43" s="19">
        <v>2008</v>
      </c>
      <c r="B43" s="25">
        <f t="shared" si="0"/>
        <v>1.4815874050462203</v>
      </c>
      <c r="C43" s="53">
        <v>1.1846333346261033</v>
      </c>
      <c r="D43" s="25">
        <f t="shared" si="3"/>
        <v>0.29695407042011707</v>
      </c>
      <c r="E43" s="25">
        <v>0.20631432419757181</v>
      </c>
      <c r="F43" s="25">
        <v>9.0639746222545253E-2</v>
      </c>
    </row>
    <row r="44" spans="1:81" ht="12" customHeight="1" x14ac:dyDescent="0.2">
      <c r="A44" s="19">
        <v>2009</v>
      </c>
      <c r="B44" s="25">
        <f t="shared" si="0"/>
        <v>1.5227994580553204</v>
      </c>
      <c r="C44" s="53">
        <v>1.2943572627121196</v>
      </c>
      <c r="D44" s="25">
        <f t="shared" si="3"/>
        <v>0.2284421953432007</v>
      </c>
      <c r="E44" s="25">
        <v>0.15901259361332487</v>
      </c>
      <c r="F44" s="25">
        <v>6.9429601729875848E-2</v>
      </c>
    </row>
    <row r="45" spans="1:81" ht="12" customHeight="1" x14ac:dyDescent="0.2">
      <c r="A45" s="19">
        <v>2010</v>
      </c>
      <c r="B45" s="25">
        <f t="shared" si="0"/>
        <v>1.5816797383242487</v>
      </c>
      <c r="C45" s="53">
        <v>1.3662979840478418</v>
      </c>
      <c r="D45" s="25">
        <f t="shared" si="3"/>
        <v>0.21538175427640693</v>
      </c>
      <c r="E45" s="25">
        <v>0.10720553234161986</v>
      </c>
      <c r="F45" s="25">
        <v>0.10817622193478706</v>
      </c>
    </row>
    <row r="46" spans="1:81" ht="12" customHeight="1" x14ac:dyDescent="0.2">
      <c r="A46" s="41">
        <v>2011</v>
      </c>
      <c r="B46" s="40">
        <f t="shared" ref="B46:B52" si="4">SUM(C46,D46)</f>
        <v>1.6436188946254837</v>
      </c>
      <c r="C46" s="40">
        <v>1.3819439574215815</v>
      </c>
      <c r="D46" s="40">
        <f t="shared" si="3"/>
        <v>0.26167493720390222</v>
      </c>
      <c r="E46" s="40">
        <v>0.13362614344968088</v>
      </c>
      <c r="F46" s="40">
        <v>0.12804879375422137</v>
      </c>
    </row>
    <row r="47" spans="1:81" ht="12" customHeight="1" x14ac:dyDescent="0.2">
      <c r="A47" s="41">
        <v>2012</v>
      </c>
      <c r="B47" s="40">
        <f t="shared" si="4"/>
        <v>1.6761101640389133</v>
      </c>
      <c r="C47" s="40">
        <v>1.4484829931928236</v>
      </c>
      <c r="D47" s="40">
        <f t="shared" si="3"/>
        <v>0.22762717084608969</v>
      </c>
      <c r="E47" s="40">
        <v>0.13276407502681226</v>
      </c>
      <c r="F47" s="40">
        <v>9.4863095819277432E-2</v>
      </c>
    </row>
    <row r="48" spans="1:81" ht="12" customHeight="1" x14ac:dyDescent="0.2">
      <c r="A48" s="41">
        <v>2013</v>
      </c>
      <c r="B48" s="40">
        <f t="shared" si="4"/>
        <v>1.6323868957171792</v>
      </c>
      <c r="C48" s="40">
        <v>1.4153406520389276</v>
      </c>
      <c r="D48" s="40">
        <f t="shared" ref="D48:D54" si="5">SUM(E48:F48)</f>
        <v>0.2170462436782517</v>
      </c>
      <c r="E48" s="40">
        <v>0.11013505932693049</v>
      </c>
      <c r="F48" s="40">
        <v>0.1069111843513212</v>
      </c>
    </row>
    <row r="49" spans="1:81" ht="12" customHeight="1" x14ac:dyDescent="0.2">
      <c r="A49" s="41">
        <v>2014</v>
      </c>
      <c r="B49" s="40">
        <f t="shared" si="4"/>
        <v>1.8212350760582705</v>
      </c>
      <c r="C49" s="40">
        <v>1.6521297866975344</v>
      </c>
      <c r="D49" s="40">
        <f t="shared" si="5"/>
        <v>0.1691052893607361</v>
      </c>
      <c r="E49" s="40">
        <v>6.9936651543814274E-2</v>
      </c>
      <c r="F49" s="40">
        <v>9.916863781692184E-2</v>
      </c>
    </row>
    <row r="50" spans="1:81" ht="12" customHeight="1" x14ac:dyDescent="0.2">
      <c r="A50" s="44">
        <v>2015</v>
      </c>
      <c r="B50" s="40">
        <f t="shared" si="4"/>
        <v>1.6404000262069074</v>
      </c>
      <c r="C50" s="40">
        <v>1.4565680321121746</v>
      </c>
      <c r="D50" s="40">
        <f t="shared" si="5"/>
        <v>0.18383199409473289</v>
      </c>
      <c r="E50" s="40">
        <v>6.4457038331849195E-2</v>
      </c>
      <c r="F50" s="40">
        <v>0.11937495576288369</v>
      </c>
    </row>
    <row r="51" spans="1:81" ht="12" customHeight="1" x14ac:dyDescent="0.2">
      <c r="A51" s="49">
        <v>2016</v>
      </c>
      <c r="B51" s="53">
        <f t="shared" si="4"/>
        <v>1.8029998798078342</v>
      </c>
      <c r="C51" s="53">
        <v>1.5641501395059074</v>
      </c>
      <c r="D51" s="53">
        <f t="shared" si="5"/>
        <v>0.23884974030192671</v>
      </c>
      <c r="E51" s="25">
        <v>7.8438123337883525E-2</v>
      </c>
      <c r="F51" s="25">
        <v>0.16041161696404319</v>
      </c>
    </row>
    <row r="52" spans="1:81" ht="12" customHeight="1" x14ac:dyDescent="0.2">
      <c r="A52" s="59">
        <v>2017</v>
      </c>
      <c r="B52" s="64">
        <f t="shared" si="4"/>
        <v>1.8234851623418589</v>
      </c>
      <c r="C52" s="53">
        <v>1.6186674437628361</v>
      </c>
      <c r="D52" s="64">
        <f t="shared" si="5"/>
        <v>0.20481771857902284</v>
      </c>
      <c r="E52" s="25">
        <v>6.7096112332100805E-2</v>
      </c>
      <c r="F52" s="25">
        <v>0.13772160624692203</v>
      </c>
    </row>
    <row r="53" spans="1:81" ht="12" customHeight="1" x14ac:dyDescent="0.2">
      <c r="A53" s="49">
        <v>2018</v>
      </c>
      <c r="B53" s="53">
        <f>SUM(C53,D53)</f>
        <v>1.9024947981509035</v>
      </c>
      <c r="C53" s="53">
        <v>1.7582048237180379</v>
      </c>
      <c r="D53" s="53">
        <f t="shared" si="5"/>
        <v>0.14428997443286565</v>
      </c>
      <c r="E53" s="25">
        <v>5.8116896914867607E-2</v>
      </c>
      <c r="F53" s="25">
        <v>8.6173077517998048E-2</v>
      </c>
    </row>
    <row r="54" spans="1:81" ht="12" customHeight="1" x14ac:dyDescent="0.2">
      <c r="A54" s="49">
        <v>2019</v>
      </c>
      <c r="B54" s="53">
        <f>SUM(C54,D54)</f>
        <v>1.917685714396576</v>
      </c>
      <c r="C54" s="53">
        <v>1.7590189689274645</v>
      </c>
      <c r="D54" s="53">
        <f t="shared" si="5"/>
        <v>0.15866674546911153</v>
      </c>
      <c r="E54" s="25">
        <v>5.957708934600206E-2</v>
      </c>
      <c r="F54" s="25">
        <v>9.9089656123109479E-2</v>
      </c>
    </row>
    <row r="55" spans="1:81" ht="12" customHeight="1" thickBot="1" x14ac:dyDescent="0.25">
      <c r="A55" s="61">
        <v>2020</v>
      </c>
      <c r="B55" s="63">
        <f>SUM(C55,D55)</f>
        <v>1.9732878643392651</v>
      </c>
      <c r="C55" s="63">
        <v>1.8254958772766303</v>
      </c>
      <c r="D55" s="63">
        <v>0.14779198706263466</v>
      </c>
      <c r="E55" s="63" t="s">
        <v>6</v>
      </c>
      <c r="F55" s="63" t="s">
        <v>6</v>
      </c>
    </row>
    <row r="56" spans="1:81" ht="12" customHeight="1" thickTop="1" x14ac:dyDescent="0.2">
      <c r="A56" s="110" t="s">
        <v>16</v>
      </c>
      <c r="B56" s="110"/>
      <c r="C56" s="110"/>
      <c r="D56" s="110"/>
      <c r="E56" s="110"/>
      <c r="F56" s="111"/>
    </row>
    <row r="57" spans="1:81" ht="12" customHeight="1" x14ac:dyDescent="0.2">
      <c r="A57" s="112"/>
      <c r="B57" s="112"/>
      <c r="C57" s="112"/>
      <c r="D57" s="112"/>
      <c r="E57" s="112"/>
      <c r="F57" s="113"/>
    </row>
    <row r="58" spans="1:81" ht="12" customHeight="1" x14ac:dyDescent="0.2">
      <c r="A58" s="104" t="s">
        <v>69</v>
      </c>
      <c r="B58" s="105"/>
      <c r="C58" s="105"/>
      <c r="D58" s="105"/>
      <c r="E58" s="105"/>
      <c r="F58" s="106"/>
    </row>
    <row r="59" spans="1:81" ht="12" customHeight="1" x14ac:dyDescent="0.2">
      <c r="A59" s="107"/>
      <c r="B59" s="108"/>
      <c r="C59" s="108"/>
      <c r="D59" s="108"/>
      <c r="E59" s="108"/>
      <c r="F59" s="109"/>
    </row>
    <row r="60" spans="1:81" ht="12" customHeight="1" x14ac:dyDescent="0.2">
      <c r="A60" s="114"/>
      <c r="B60" s="115"/>
      <c r="C60" s="115"/>
      <c r="D60" s="115"/>
      <c r="E60" s="115"/>
      <c r="F60" s="116"/>
    </row>
    <row r="61" spans="1:81" ht="12" customHeight="1" x14ac:dyDescent="0.2">
      <c r="A61" s="104" t="s">
        <v>77</v>
      </c>
      <c r="B61" s="105"/>
      <c r="C61" s="105"/>
      <c r="D61" s="105"/>
      <c r="E61" s="105"/>
      <c r="F61" s="106"/>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row>
    <row r="62" spans="1:81" ht="12" customHeight="1" x14ac:dyDescent="0.2">
      <c r="A62" s="107"/>
      <c r="B62" s="108"/>
      <c r="C62" s="108"/>
      <c r="D62" s="108"/>
      <c r="E62" s="108"/>
      <c r="F62" s="109"/>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row>
  </sheetData>
  <mergeCells count="10">
    <mergeCell ref="A1:F1"/>
    <mergeCell ref="A61:F62"/>
    <mergeCell ref="B4:F4"/>
    <mergeCell ref="C2:C3"/>
    <mergeCell ref="B2:B3"/>
    <mergeCell ref="A2:A3"/>
    <mergeCell ref="A56:F56"/>
    <mergeCell ref="A57:F57"/>
    <mergeCell ref="A60:F60"/>
    <mergeCell ref="A58:F59"/>
  </mergeCells>
  <phoneticPr fontId="4" type="noConversion"/>
  <printOptions horizontalCentered="1"/>
  <pageMargins left="0.5" right="0.5" top="0.5" bottom="0.5" header="0.5" footer="0.5"/>
  <pageSetup orientation="portrait" r:id="rId1"/>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BDB885-8CD0-4BDF-ADD6-D70214B6F399}">
  <dimension ref="A1:E63"/>
  <sheetViews>
    <sheetView workbookViewId="0">
      <pane ySplit="4" topLeftCell="A5" activePane="bottomLeft" state="frozen"/>
      <selection pane="bottomLeft" sqref="A1:E1"/>
    </sheetView>
  </sheetViews>
  <sheetFormatPr defaultColWidth="12.7109375" defaultRowHeight="12" customHeight="1" x14ac:dyDescent="0.2"/>
  <sheetData>
    <row r="1" spans="1:5" ht="12" customHeight="1" thickBot="1" x14ac:dyDescent="0.25">
      <c r="A1" s="83" t="s">
        <v>85</v>
      </c>
      <c r="B1" s="83"/>
      <c r="C1" s="83"/>
      <c r="D1" s="83"/>
      <c r="E1" s="83"/>
    </row>
    <row r="2" spans="1:5" ht="12" customHeight="1" thickTop="1" x14ac:dyDescent="0.2">
      <c r="A2" s="100" t="s">
        <v>3</v>
      </c>
      <c r="B2" s="173" t="s">
        <v>1</v>
      </c>
      <c r="C2" s="174"/>
      <c r="D2" s="174"/>
      <c r="E2" s="174"/>
    </row>
    <row r="3" spans="1:5" ht="12" customHeight="1" x14ac:dyDescent="0.2">
      <c r="A3" s="101"/>
      <c r="B3" s="65" t="s">
        <v>12</v>
      </c>
      <c r="C3" s="9" t="s">
        <v>4</v>
      </c>
      <c r="D3" s="12" t="s">
        <v>5</v>
      </c>
      <c r="E3" s="12" t="s">
        <v>8</v>
      </c>
    </row>
    <row r="4" spans="1:5" ht="12" customHeight="1" x14ac:dyDescent="0.2">
      <c r="A4" s="37"/>
      <c r="B4" s="84" t="s">
        <v>84</v>
      </c>
      <c r="C4" s="139"/>
      <c r="D4" s="139"/>
      <c r="E4" s="139"/>
    </row>
    <row r="5" spans="1:5" ht="12" customHeight="1" x14ac:dyDescent="0.2">
      <c r="A5" s="19">
        <v>1970</v>
      </c>
      <c r="B5" s="81">
        <f>SUM(C5:E5)</f>
        <v>1.5274174355773167</v>
      </c>
      <c r="C5" s="78" t="s">
        <v>6</v>
      </c>
      <c r="D5" s="81">
        <v>1.5274174355773167</v>
      </c>
      <c r="E5" s="78" t="s">
        <v>6</v>
      </c>
    </row>
    <row r="6" spans="1:5" ht="12" customHeight="1" x14ac:dyDescent="0.2">
      <c r="A6" s="41">
        <v>1971</v>
      </c>
      <c r="B6" s="82">
        <f t="shared" ref="B6:B55" si="0">SUM(C6:E6)</f>
        <v>1.7764529690216262</v>
      </c>
      <c r="C6" s="79" t="s">
        <v>6</v>
      </c>
      <c r="D6" s="82">
        <v>1.7764529690216262</v>
      </c>
      <c r="E6" s="79" t="s">
        <v>6</v>
      </c>
    </row>
    <row r="7" spans="1:5" ht="12" customHeight="1" x14ac:dyDescent="0.2">
      <c r="A7" s="41">
        <v>1972</v>
      </c>
      <c r="B7" s="82">
        <f t="shared" si="0"/>
        <v>1.6703510309867744</v>
      </c>
      <c r="C7" s="79" t="s">
        <v>6</v>
      </c>
      <c r="D7" s="82">
        <v>1.6703510309867744</v>
      </c>
      <c r="E7" s="79" t="s">
        <v>6</v>
      </c>
    </row>
    <row r="8" spans="1:5" ht="12" customHeight="1" x14ac:dyDescent="0.2">
      <c r="A8" s="41">
        <v>1973</v>
      </c>
      <c r="B8" s="82">
        <f t="shared" si="0"/>
        <v>1.9225233472858632</v>
      </c>
      <c r="C8" s="79" t="s">
        <v>6</v>
      </c>
      <c r="D8" s="82">
        <v>1.9225233472858632</v>
      </c>
      <c r="E8" s="79" t="s">
        <v>6</v>
      </c>
    </row>
    <row r="9" spans="1:5" ht="12" customHeight="1" x14ac:dyDescent="0.2">
      <c r="A9" s="41">
        <v>1974</v>
      </c>
      <c r="B9" s="82">
        <f t="shared" si="0"/>
        <v>1.3934740523908831</v>
      </c>
      <c r="C9" s="79" t="s">
        <v>6</v>
      </c>
      <c r="D9" s="82">
        <v>1.3934740523908831</v>
      </c>
      <c r="E9" s="79" t="s">
        <v>6</v>
      </c>
    </row>
    <row r="10" spans="1:5" ht="12" customHeight="1" x14ac:dyDescent="0.2">
      <c r="A10" s="41">
        <v>1975</v>
      </c>
      <c r="B10" s="82">
        <f t="shared" si="0"/>
        <v>1.5853833581049486</v>
      </c>
      <c r="C10" s="79" t="s">
        <v>6</v>
      </c>
      <c r="D10" s="82">
        <v>1.5853833581049486</v>
      </c>
      <c r="E10" s="79" t="s">
        <v>6</v>
      </c>
    </row>
    <row r="11" spans="1:5" ht="12" customHeight="1" x14ac:dyDescent="0.2">
      <c r="A11" s="19">
        <v>1976</v>
      </c>
      <c r="B11" s="81">
        <f t="shared" si="0"/>
        <v>1.7469672300318755</v>
      </c>
      <c r="C11" s="78" t="s">
        <v>6</v>
      </c>
      <c r="D11" s="81">
        <v>1.7469672300318755</v>
      </c>
      <c r="E11" s="78" t="s">
        <v>6</v>
      </c>
    </row>
    <row r="12" spans="1:5" ht="12" customHeight="1" x14ac:dyDescent="0.2">
      <c r="A12" s="19">
        <v>1977</v>
      </c>
      <c r="B12" s="81">
        <f t="shared" si="0"/>
        <v>1.5219829367187463</v>
      </c>
      <c r="C12" s="78" t="s">
        <v>6</v>
      </c>
      <c r="D12" s="81">
        <v>1.5219829367187463</v>
      </c>
      <c r="E12" s="78" t="s">
        <v>6</v>
      </c>
    </row>
    <row r="13" spans="1:5" ht="12" customHeight="1" x14ac:dyDescent="0.2">
      <c r="A13" s="19">
        <v>1978</v>
      </c>
      <c r="B13" s="81">
        <f t="shared" si="0"/>
        <v>1.5144776152930346</v>
      </c>
      <c r="C13" s="78" t="s">
        <v>6</v>
      </c>
      <c r="D13" s="81">
        <v>1.5144776152930346</v>
      </c>
      <c r="E13" s="78" t="s">
        <v>6</v>
      </c>
    </row>
    <row r="14" spans="1:5" ht="12" customHeight="1" x14ac:dyDescent="0.2">
      <c r="A14" s="19">
        <v>1979</v>
      </c>
      <c r="B14" s="81">
        <f t="shared" si="0"/>
        <v>1.4147652795983203</v>
      </c>
      <c r="C14" s="78" t="s">
        <v>6</v>
      </c>
      <c r="D14" s="81">
        <v>1.4147652795983203</v>
      </c>
      <c r="E14" s="78" t="s">
        <v>6</v>
      </c>
    </row>
    <row r="15" spans="1:5" ht="12" customHeight="1" x14ac:dyDescent="0.2">
      <c r="A15" s="19">
        <v>1980</v>
      </c>
      <c r="B15" s="81">
        <f t="shared" si="0"/>
        <v>1.2690689688485286</v>
      </c>
      <c r="C15" s="78" t="s">
        <v>6</v>
      </c>
      <c r="D15" s="81">
        <v>1.2690689688485286</v>
      </c>
      <c r="E15" s="78" t="s">
        <v>6</v>
      </c>
    </row>
    <row r="16" spans="1:5" ht="12" customHeight="1" x14ac:dyDescent="0.2">
      <c r="A16" s="41">
        <v>1981</v>
      </c>
      <c r="B16" s="82">
        <f t="shared" si="0"/>
        <v>1.368898011010323</v>
      </c>
      <c r="C16" s="79" t="s">
        <v>6</v>
      </c>
      <c r="D16" s="82">
        <v>1.368898011010323</v>
      </c>
      <c r="E16" s="79" t="s">
        <v>6</v>
      </c>
    </row>
    <row r="17" spans="1:5" ht="12" customHeight="1" x14ac:dyDescent="0.2">
      <c r="A17" s="41">
        <v>1982</v>
      </c>
      <c r="B17" s="82">
        <f t="shared" si="0"/>
        <v>1.5022309507812632</v>
      </c>
      <c r="C17" s="79" t="s">
        <v>6</v>
      </c>
      <c r="D17" s="82">
        <v>1.5022309507812632</v>
      </c>
      <c r="E17" s="79" t="s">
        <v>6</v>
      </c>
    </row>
    <row r="18" spans="1:5" ht="12" customHeight="1" x14ac:dyDescent="0.2">
      <c r="A18" s="41">
        <v>1983</v>
      </c>
      <c r="B18" s="82">
        <f t="shared" si="0"/>
        <v>1.5906481667214385</v>
      </c>
      <c r="C18" s="79" t="s">
        <v>6</v>
      </c>
      <c r="D18" s="82">
        <v>1.5906481667214385</v>
      </c>
      <c r="E18" s="79" t="s">
        <v>6</v>
      </c>
    </row>
    <row r="19" spans="1:5" ht="12" customHeight="1" x14ac:dyDescent="0.2">
      <c r="A19" s="41">
        <v>1984</v>
      </c>
      <c r="B19" s="82">
        <f t="shared" si="0"/>
        <v>1.3894765346015197</v>
      </c>
      <c r="C19" s="79" t="s">
        <v>6</v>
      </c>
      <c r="D19" s="82">
        <v>1.3894765346015197</v>
      </c>
      <c r="E19" s="79" t="s">
        <v>6</v>
      </c>
    </row>
    <row r="20" spans="1:5" ht="12" customHeight="1" x14ac:dyDescent="0.2">
      <c r="A20" s="41">
        <v>1985</v>
      </c>
      <c r="B20" s="82">
        <f t="shared" si="0"/>
        <v>1.5218102370987896</v>
      </c>
      <c r="C20" s="79" t="s">
        <v>6</v>
      </c>
      <c r="D20" s="82">
        <v>1.5218102370987896</v>
      </c>
      <c r="E20" s="79" t="s">
        <v>6</v>
      </c>
    </row>
    <row r="21" spans="1:5" ht="12" customHeight="1" x14ac:dyDescent="0.2">
      <c r="A21" s="19">
        <v>1986</v>
      </c>
      <c r="B21" s="81">
        <f t="shared" si="0"/>
        <v>1.6654823790468356</v>
      </c>
      <c r="C21" s="78" t="s">
        <v>6</v>
      </c>
      <c r="D21" s="81">
        <v>1.6654823790468356</v>
      </c>
      <c r="E21" s="78" t="s">
        <v>6</v>
      </c>
    </row>
    <row r="22" spans="1:5" ht="12" customHeight="1" x14ac:dyDescent="0.2">
      <c r="A22" s="19">
        <v>1987</v>
      </c>
      <c r="B22" s="81">
        <f t="shared" si="0"/>
        <v>1.6630698011564886</v>
      </c>
      <c r="C22" s="78" t="s">
        <v>6</v>
      </c>
      <c r="D22" s="81">
        <v>1.6630698011564886</v>
      </c>
      <c r="E22" s="78" t="s">
        <v>6</v>
      </c>
    </row>
    <row r="23" spans="1:5" ht="12" customHeight="1" x14ac:dyDescent="0.2">
      <c r="A23" s="19">
        <v>1988</v>
      </c>
      <c r="B23" s="81">
        <f t="shared" si="0"/>
        <v>1.9622807840960566</v>
      </c>
      <c r="C23" s="78" t="s">
        <v>6</v>
      </c>
      <c r="D23" s="81">
        <v>1.9622807840960566</v>
      </c>
      <c r="E23" s="78" t="s">
        <v>6</v>
      </c>
    </row>
    <row r="24" spans="1:5" ht="12" customHeight="1" x14ac:dyDescent="0.2">
      <c r="A24" s="19">
        <v>1989</v>
      </c>
      <c r="B24" s="81">
        <f t="shared" si="0"/>
        <v>2.0910318506359626</v>
      </c>
      <c r="C24" s="78" t="s">
        <v>6</v>
      </c>
      <c r="D24" s="81">
        <v>2.0910318506359626</v>
      </c>
      <c r="E24" s="78" t="s">
        <v>6</v>
      </c>
    </row>
    <row r="25" spans="1:5" ht="12" customHeight="1" x14ac:dyDescent="0.2">
      <c r="A25" s="19">
        <v>1990</v>
      </c>
      <c r="B25" s="81">
        <f t="shared" si="0"/>
        <v>2.5534517774615</v>
      </c>
      <c r="C25" s="80">
        <v>0.88713159451809431</v>
      </c>
      <c r="D25" s="81">
        <v>1.6663201829434056</v>
      </c>
      <c r="E25" s="78" t="s">
        <v>6</v>
      </c>
    </row>
    <row r="26" spans="1:5" ht="12" customHeight="1" x14ac:dyDescent="0.2">
      <c r="A26" s="41">
        <v>1991</v>
      </c>
      <c r="B26" s="82">
        <f t="shared" si="0"/>
        <v>2.6425121956030346</v>
      </c>
      <c r="C26" s="82">
        <v>0.99000108089769712</v>
      </c>
      <c r="D26" s="82">
        <v>1.6525111147053375</v>
      </c>
      <c r="E26" s="79" t="s">
        <v>6</v>
      </c>
    </row>
    <row r="27" spans="1:5" ht="12" customHeight="1" x14ac:dyDescent="0.2">
      <c r="A27" s="41">
        <v>1992</v>
      </c>
      <c r="B27" s="82">
        <f t="shared" si="0"/>
        <v>2.3079657757674372</v>
      </c>
      <c r="C27" s="82">
        <v>0.69835247222589858</v>
      </c>
      <c r="D27" s="82">
        <v>1.6096133035415385</v>
      </c>
      <c r="E27" s="79" t="s">
        <v>6</v>
      </c>
    </row>
    <row r="28" spans="1:5" ht="12" customHeight="1" x14ac:dyDescent="0.2">
      <c r="A28" s="41">
        <v>1993</v>
      </c>
      <c r="B28" s="82">
        <f t="shared" si="0"/>
        <v>2.6419750244952072</v>
      </c>
      <c r="C28" s="82">
        <v>0.74951693531344277</v>
      </c>
      <c r="D28" s="82">
        <v>1.8924580891817644</v>
      </c>
      <c r="E28" s="79" t="s">
        <v>6</v>
      </c>
    </row>
    <row r="29" spans="1:5" ht="12" customHeight="1" x14ac:dyDescent="0.2">
      <c r="A29" s="41">
        <v>1994</v>
      </c>
      <c r="B29" s="82">
        <f t="shared" si="0"/>
        <v>2.9066297658634359</v>
      </c>
      <c r="C29" s="82">
        <v>0.8812030815833829</v>
      </c>
      <c r="D29" s="82">
        <v>2.025426684280053</v>
      </c>
      <c r="E29" s="79" t="s">
        <v>6</v>
      </c>
    </row>
    <row r="30" spans="1:5" ht="12" customHeight="1" x14ac:dyDescent="0.2">
      <c r="A30" s="41">
        <v>1995</v>
      </c>
      <c r="B30" s="82">
        <f t="shared" si="0"/>
        <v>2.4759085955349125</v>
      </c>
      <c r="C30" s="82">
        <v>0.68600896618734464</v>
      </c>
      <c r="D30" s="82">
        <v>1.789899629347568</v>
      </c>
      <c r="E30" s="79" t="s">
        <v>6</v>
      </c>
    </row>
    <row r="31" spans="1:5" ht="12" customHeight="1" x14ac:dyDescent="0.2">
      <c r="A31" s="19">
        <v>1996</v>
      </c>
      <c r="B31" s="81">
        <f t="shared" si="0"/>
        <v>2.6951539491298533</v>
      </c>
      <c r="C31" s="80">
        <v>0.83340288578135246</v>
      </c>
      <c r="D31" s="81">
        <v>1.8617510633485008</v>
      </c>
      <c r="E31" s="78" t="s">
        <v>6</v>
      </c>
    </row>
    <row r="32" spans="1:5" ht="12" customHeight="1" x14ac:dyDescent="0.2">
      <c r="A32" s="19">
        <v>1997</v>
      </c>
      <c r="B32" s="81">
        <f t="shared" si="0"/>
        <v>3.0119520641818611</v>
      </c>
      <c r="C32" s="80">
        <v>1.0102149474555904</v>
      </c>
      <c r="D32" s="81">
        <v>2.0017371167262707</v>
      </c>
      <c r="E32" s="78" t="s">
        <v>6</v>
      </c>
    </row>
    <row r="33" spans="1:5" ht="12" customHeight="1" x14ac:dyDescent="0.2">
      <c r="A33" s="19">
        <v>1998</v>
      </c>
      <c r="B33" s="81">
        <f t="shared" si="0"/>
        <v>2.8796462633323063</v>
      </c>
      <c r="C33" s="80">
        <v>1.042574861923474</v>
      </c>
      <c r="D33" s="81">
        <v>1.8370714014088325</v>
      </c>
      <c r="E33" s="78" t="s">
        <v>6</v>
      </c>
    </row>
    <row r="34" spans="1:5" ht="12" customHeight="1" x14ac:dyDescent="0.2">
      <c r="A34" s="19">
        <v>1999</v>
      </c>
      <c r="B34" s="81">
        <f t="shared" si="0"/>
        <v>3.6756107210416697</v>
      </c>
      <c r="C34" s="80">
        <v>1.3148783257845644</v>
      </c>
      <c r="D34" s="81">
        <v>2.3607323952571053</v>
      </c>
      <c r="E34" s="78" t="s">
        <v>6</v>
      </c>
    </row>
    <row r="35" spans="1:5" ht="12" customHeight="1" x14ac:dyDescent="0.2">
      <c r="A35" s="19">
        <v>2000</v>
      </c>
      <c r="B35" s="81">
        <f t="shared" si="0"/>
        <v>3.6975778516351072</v>
      </c>
      <c r="C35" s="80">
        <v>1.5482122201864283</v>
      </c>
      <c r="D35" s="81">
        <v>1.8649326243838562</v>
      </c>
      <c r="E35" s="81">
        <v>0.28443300706482261</v>
      </c>
    </row>
    <row r="36" spans="1:5" ht="12" customHeight="1" x14ac:dyDescent="0.2">
      <c r="A36" s="41">
        <v>2001</v>
      </c>
      <c r="B36" s="82">
        <f t="shared" si="0"/>
        <v>4.4502757629419509</v>
      </c>
      <c r="C36" s="82">
        <v>1.7654781323264093</v>
      </c>
      <c r="D36" s="82">
        <v>2.154668745695854</v>
      </c>
      <c r="E36" s="82">
        <v>0.53012888491968779</v>
      </c>
    </row>
    <row r="37" spans="1:5" ht="12" customHeight="1" x14ac:dyDescent="0.2">
      <c r="A37" s="41">
        <v>2002</v>
      </c>
      <c r="B37" s="82">
        <f t="shared" si="0"/>
        <v>5.6931523432905591</v>
      </c>
      <c r="C37" s="82">
        <v>1.6526812751878381</v>
      </c>
      <c r="D37" s="82">
        <v>3.1428596560644815</v>
      </c>
      <c r="E37" s="82">
        <v>0.89761141203823924</v>
      </c>
    </row>
    <row r="38" spans="1:5" ht="12" customHeight="1" x14ac:dyDescent="0.2">
      <c r="A38" s="41">
        <v>2003</v>
      </c>
      <c r="B38" s="82">
        <f t="shared" si="0"/>
        <v>5.3997146764857007</v>
      </c>
      <c r="C38" s="82">
        <v>1.62674989130892</v>
      </c>
      <c r="D38" s="82">
        <v>2.624101018296447</v>
      </c>
      <c r="E38" s="82">
        <v>1.1488637668803339</v>
      </c>
    </row>
    <row r="39" spans="1:5" ht="12" customHeight="1" x14ac:dyDescent="0.2">
      <c r="A39" s="41">
        <v>2004</v>
      </c>
      <c r="B39" s="82">
        <f t="shared" si="0"/>
        <v>5.4239879678036393</v>
      </c>
      <c r="C39" s="82">
        <v>1.9050987230306253</v>
      </c>
      <c r="D39" s="82">
        <v>2.6013106909247692</v>
      </c>
      <c r="E39" s="82">
        <v>0.91757855384824505</v>
      </c>
    </row>
    <row r="40" spans="1:5" ht="12" customHeight="1" x14ac:dyDescent="0.2">
      <c r="A40" s="41">
        <v>2005</v>
      </c>
      <c r="B40" s="82">
        <f t="shared" si="0"/>
        <v>6.2037649291826611</v>
      </c>
      <c r="C40" s="82">
        <v>2.1514838806678291</v>
      </c>
      <c r="D40" s="82">
        <v>3.1286179881784917</v>
      </c>
      <c r="E40" s="82">
        <v>0.92366306033633949</v>
      </c>
    </row>
    <row r="41" spans="1:5" ht="12" customHeight="1" x14ac:dyDescent="0.2">
      <c r="A41" s="19">
        <v>2006</v>
      </c>
      <c r="B41" s="81">
        <f t="shared" si="0"/>
        <v>6.0905657417835855</v>
      </c>
      <c r="C41" s="80">
        <v>2.0714146025283124</v>
      </c>
      <c r="D41" s="81">
        <v>3.2234385633355256</v>
      </c>
      <c r="E41" s="81">
        <v>0.79571257591974709</v>
      </c>
    </row>
    <row r="42" spans="1:5" ht="12" customHeight="1" x14ac:dyDescent="0.2">
      <c r="A42" s="19">
        <v>2007</v>
      </c>
      <c r="B42" s="81">
        <f t="shared" si="0"/>
        <v>5.9702627970640521</v>
      </c>
      <c r="C42" s="80">
        <v>2.0096390372314281</v>
      </c>
      <c r="D42" s="81">
        <v>3.0073549020647965</v>
      </c>
      <c r="E42" s="81">
        <v>0.95326885776782833</v>
      </c>
    </row>
    <row r="43" spans="1:5" ht="12" customHeight="1" x14ac:dyDescent="0.2">
      <c r="A43" s="19">
        <v>2008</v>
      </c>
      <c r="B43" s="81">
        <f t="shared" si="0"/>
        <v>6.0404370453882699</v>
      </c>
      <c r="C43" s="80">
        <v>1.9608713201800723</v>
      </c>
      <c r="D43" s="81">
        <v>2.9318004435596881</v>
      </c>
      <c r="E43" s="81">
        <v>1.1477652816485091</v>
      </c>
    </row>
    <row r="44" spans="1:5" ht="12" customHeight="1" x14ac:dyDescent="0.2">
      <c r="A44" s="19">
        <v>2009</v>
      </c>
      <c r="B44" s="81">
        <f t="shared" si="0"/>
        <v>6.2273102457901564</v>
      </c>
      <c r="C44" s="80">
        <v>1.7501666059914254</v>
      </c>
      <c r="D44" s="81">
        <v>3.3311844458104369</v>
      </c>
      <c r="E44" s="81">
        <v>1.1459591939882943</v>
      </c>
    </row>
    <row r="45" spans="1:5" ht="12" customHeight="1" x14ac:dyDescent="0.2">
      <c r="A45" s="19">
        <v>2010</v>
      </c>
      <c r="B45" s="81">
        <f t="shared" si="0"/>
        <v>6.9784957247274582</v>
      </c>
      <c r="C45" s="80">
        <v>1.9791287573526841</v>
      </c>
      <c r="D45" s="81">
        <v>3.3984582938492158</v>
      </c>
      <c r="E45" s="81">
        <v>1.6009086735255587</v>
      </c>
    </row>
    <row r="46" spans="1:5" ht="12" customHeight="1" x14ac:dyDescent="0.2">
      <c r="A46" s="41">
        <v>2011</v>
      </c>
      <c r="B46" s="82">
        <f t="shared" si="0"/>
        <v>7.2868549828576246</v>
      </c>
      <c r="C46" s="82">
        <v>1.9124889707496215</v>
      </c>
      <c r="D46" s="82">
        <v>3.3472254422717702</v>
      </c>
      <c r="E46" s="82">
        <v>2.027140569836233</v>
      </c>
    </row>
    <row r="47" spans="1:5" ht="12" customHeight="1" x14ac:dyDescent="0.2">
      <c r="A47" s="41">
        <v>2012</v>
      </c>
      <c r="B47" s="82">
        <f t="shared" si="0"/>
        <v>8.5112633554634005</v>
      </c>
      <c r="C47" s="82">
        <v>1.9562568061493757</v>
      </c>
      <c r="D47" s="82">
        <v>3.5328727091929513</v>
      </c>
      <c r="E47" s="82">
        <v>3.0221338401210733</v>
      </c>
    </row>
    <row r="48" spans="1:5" ht="12" customHeight="1" x14ac:dyDescent="0.2">
      <c r="A48" s="41">
        <v>2013</v>
      </c>
      <c r="B48" s="82">
        <f t="shared" si="0"/>
        <v>8.1192694013785864</v>
      </c>
      <c r="C48" s="82">
        <v>1.93</v>
      </c>
      <c r="D48" s="82">
        <v>3.32</v>
      </c>
      <c r="E48" s="82">
        <v>2.8692694013785869</v>
      </c>
    </row>
    <row r="49" spans="1:5" ht="12" customHeight="1" x14ac:dyDescent="0.2">
      <c r="A49" s="41">
        <v>2014</v>
      </c>
      <c r="B49" s="82">
        <f t="shared" si="0"/>
        <v>8.3909327714868756</v>
      </c>
      <c r="C49" s="82">
        <v>1.84</v>
      </c>
      <c r="D49" s="82">
        <v>3.51</v>
      </c>
      <c r="E49" s="82">
        <v>3.0409327714868759</v>
      </c>
    </row>
    <row r="50" spans="1:5" ht="12" customHeight="1" x14ac:dyDescent="0.2">
      <c r="A50" s="44">
        <v>2015</v>
      </c>
      <c r="B50" s="82">
        <f t="shared" si="0"/>
        <v>10.139865099307617</v>
      </c>
      <c r="C50" s="82">
        <v>2.17</v>
      </c>
      <c r="D50" s="82">
        <v>3.61</v>
      </c>
      <c r="E50" s="82">
        <v>4.3598650993076165</v>
      </c>
    </row>
    <row r="51" spans="1:5" ht="12" customHeight="1" x14ac:dyDescent="0.2">
      <c r="A51" s="49">
        <v>2016</v>
      </c>
      <c r="B51" s="81">
        <f t="shared" si="0"/>
        <v>10.427114407746423</v>
      </c>
      <c r="C51" s="80">
        <v>2.33</v>
      </c>
      <c r="D51" s="81">
        <v>3.69</v>
      </c>
      <c r="E51" s="81">
        <v>4.4071144077464224</v>
      </c>
    </row>
    <row r="52" spans="1:5" ht="12" customHeight="1" x14ac:dyDescent="0.2">
      <c r="A52" s="49">
        <v>2017</v>
      </c>
      <c r="B52" s="81">
        <f t="shared" si="0"/>
        <v>8.3303496171334821</v>
      </c>
      <c r="C52" s="80">
        <v>0.76</v>
      </c>
      <c r="D52" s="81">
        <v>3.44</v>
      </c>
      <c r="E52" s="81">
        <v>4.1303496171334819</v>
      </c>
    </row>
    <row r="53" spans="1:5" ht="12" customHeight="1" x14ac:dyDescent="0.2">
      <c r="A53" s="59">
        <v>2018</v>
      </c>
      <c r="B53" s="81">
        <f t="shared" si="0"/>
        <v>11.27714862785102</v>
      </c>
      <c r="C53" s="80">
        <v>1.1399999999999999</v>
      </c>
      <c r="D53" s="81">
        <v>4.67</v>
      </c>
      <c r="E53" s="81">
        <v>5.4671486278510191</v>
      </c>
    </row>
    <row r="54" spans="1:5" ht="12" customHeight="1" x14ac:dyDescent="0.2">
      <c r="A54" s="59">
        <v>2019</v>
      </c>
      <c r="B54" s="81">
        <f t="shared" si="0"/>
        <v>10.786693665696692</v>
      </c>
      <c r="C54" s="80">
        <v>0.93</v>
      </c>
      <c r="D54" s="81">
        <v>4.99</v>
      </c>
      <c r="E54" s="81">
        <v>4.8666936656966922</v>
      </c>
    </row>
    <row r="55" spans="1:5" ht="12" customHeight="1" thickBot="1" x14ac:dyDescent="0.25">
      <c r="A55" s="50">
        <v>2020</v>
      </c>
      <c r="B55" s="54">
        <f t="shared" si="0"/>
        <v>10.165853614560643</v>
      </c>
      <c r="C55" s="50">
        <v>1.38</v>
      </c>
      <c r="D55" s="50">
        <v>4.1900000000000004</v>
      </c>
      <c r="E55" s="54">
        <v>4.5958536145606432</v>
      </c>
    </row>
    <row r="56" spans="1:5" ht="12" customHeight="1" thickTop="1" x14ac:dyDescent="0.2">
      <c r="A56" s="175" t="s">
        <v>87</v>
      </c>
      <c r="B56" s="175"/>
      <c r="C56" s="175"/>
      <c r="D56" s="175"/>
      <c r="E56" s="175"/>
    </row>
    <row r="57" spans="1:5" ht="12" customHeight="1" x14ac:dyDescent="0.2">
      <c r="A57" s="176"/>
      <c r="B57" s="176"/>
      <c r="C57" s="176"/>
      <c r="D57" s="176"/>
      <c r="E57" s="176"/>
    </row>
    <row r="58" spans="1:5" ht="12" customHeight="1" x14ac:dyDescent="0.2">
      <c r="A58" s="167" t="s">
        <v>16</v>
      </c>
      <c r="B58" s="167"/>
      <c r="C58" s="167"/>
      <c r="D58" s="167"/>
      <c r="E58" s="167"/>
    </row>
    <row r="59" spans="1:5" ht="12" customHeight="1" x14ac:dyDescent="0.2">
      <c r="A59" s="168"/>
      <c r="B59" s="168"/>
      <c r="C59" s="168"/>
      <c r="D59" s="168"/>
      <c r="E59" s="168"/>
    </row>
    <row r="60" spans="1:5" ht="12" customHeight="1" x14ac:dyDescent="0.2">
      <c r="A60" s="168" t="s">
        <v>73</v>
      </c>
      <c r="B60" s="168"/>
      <c r="C60" s="168"/>
      <c r="D60" s="168"/>
      <c r="E60" s="168"/>
    </row>
    <row r="61" spans="1:5" ht="12" customHeight="1" x14ac:dyDescent="0.2">
      <c r="A61" s="168"/>
      <c r="B61" s="168"/>
      <c r="C61" s="168"/>
      <c r="D61" s="168"/>
      <c r="E61" s="168"/>
    </row>
    <row r="62" spans="1:5" ht="12" customHeight="1" x14ac:dyDescent="0.2">
      <c r="A62" s="169" t="s">
        <v>86</v>
      </c>
      <c r="B62" s="170"/>
      <c r="C62" s="170"/>
      <c r="D62" s="170"/>
      <c r="E62" s="170"/>
    </row>
    <row r="63" spans="1:5" ht="21.75" customHeight="1" x14ac:dyDescent="0.2">
      <c r="A63" s="171"/>
      <c r="B63" s="172"/>
      <c r="C63" s="172"/>
      <c r="D63" s="172"/>
      <c r="E63" s="172"/>
    </row>
  </sheetData>
  <mergeCells count="10">
    <mergeCell ref="A2:A3"/>
    <mergeCell ref="B2:E2"/>
    <mergeCell ref="B4:E4"/>
    <mergeCell ref="A1:E1"/>
    <mergeCell ref="A56:E57"/>
    <mergeCell ref="A58:E58"/>
    <mergeCell ref="A60:E60"/>
    <mergeCell ref="A61:E61"/>
    <mergeCell ref="A62:E63"/>
    <mergeCell ref="A59:E59"/>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CC60"/>
  <sheetViews>
    <sheetView workbookViewId="0">
      <pane ySplit="4" topLeftCell="A5" activePane="bottomLeft" state="frozen"/>
      <selection pane="bottomLeft" sqref="A1:D1"/>
    </sheetView>
  </sheetViews>
  <sheetFormatPr defaultColWidth="12.7109375" defaultRowHeight="12" customHeight="1" x14ac:dyDescent="0.2"/>
  <cols>
    <col min="1" max="1" width="12.7109375" style="13" customWidth="1"/>
    <col min="2" max="4" width="12.7109375" style="7" customWidth="1"/>
    <col min="5" max="10" width="12.7109375" style="15" customWidth="1"/>
    <col min="11" max="16384" width="12.7109375" style="8"/>
  </cols>
  <sheetData>
    <row r="1" spans="1:81" s="30" customFormat="1" ht="12" customHeight="1" thickBot="1" x14ac:dyDescent="0.25">
      <c r="A1" s="83" t="s">
        <v>61</v>
      </c>
      <c r="B1" s="83"/>
      <c r="C1" s="83"/>
      <c r="D1" s="83"/>
      <c r="E1" s="66"/>
      <c r="F1" s="31"/>
      <c r="G1" s="31"/>
      <c r="H1" s="31"/>
      <c r="I1" s="31"/>
      <c r="J1" s="31"/>
    </row>
    <row r="2" spans="1:81" ht="12" customHeight="1" thickTop="1" x14ac:dyDescent="0.2">
      <c r="A2" s="100" t="s">
        <v>3</v>
      </c>
      <c r="B2" s="98" t="s">
        <v>2</v>
      </c>
      <c r="C2" s="98" t="s">
        <v>0</v>
      </c>
      <c r="D2" s="102" t="s">
        <v>1</v>
      </c>
    </row>
    <row r="3" spans="1:81" ht="12" customHeight="1" x14ac:dyDescent="0.2">
      <c r="A3" s="101"/>
      <c r="B3" s="99"/>
      <c r="C3" s="99"/>
      <c r="D3" s="103"/>
    </row>
    <row r="4" spans="1:81" ht="12" customHeight="1" x14ac:dyDescent="0.2">
      <c r="A4" s="37"/>
      <c r="B4" s="84" t="s">
        <v>26</v>
      </c>
      <c r="C4" s="85"/>
      <c r="D4" s="86"/>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 t="shared" ref="B5:B35" si="0">SUM(C5:D5)</f>
        <v>6.2434623299680991</v>
      </c>
      <c r="C5" s="25" t="s">
        <v>6</v>
      </c>
      <c r="D5" s="53">
        <v>6.2434623299680991</v>
      </c>
      <c r="E5" s="15"/>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si="0"/>
        <v>6.7562088080443248</v>
      </c>
      <c r="C6" s="40" t="s">
        <v>6</v>
      </c>
      <c r="D6" s="40">
        <v>6.7562088080443248</v>
      </c>
    </row>
    <row r="7" spans="1:81" ht="12" customHeight="1" x14ac:dyDescent="0.2">
      <c r="A7" s="21">
        <v>1972</v>
      </c>
      <c r="B7" s="40">
        <f t="shared" si="0"/>
        <v>5.7655331211647685</v>
      </c>
      <c r="C7" s="40" t="s">
        <v>6</v>
      </c>
      <c r="D7" s="40">
        <v>5.7655331211647685</v>
      </c>
    </row>
    <row r="8" spans="1:81" ht="12" customHeight="1" x14ac:dyDescent="0.2">
      <c r="A8" s="21">
        <v>1973</v>
      </c>
      <c r="B8" s="40">
        <f t="shared" si="0"/>
        <v>7.4392986832525363</v>
      </c>
      <c r="C8" s="40" t="s">
        <v>6</v>
      </c>
      <c r="D8" s="40">
        <v>7.4392986832525363</v>
      </c>
    </row>
    <row r="9" spans="1:81" ht="12" customHeight="1" x14ac:dyDescent="0.2">
      <c r="A9" s="21">
        <v>1974</v>
      </c>
      <c r="B9" s="40">
        <f t="shared" si="0"/>
        <v>5.4818198506561435</v>
      </c>
      <c r="C9" s="40" t="s">
        <v>6</v>
      </c>
      <c r="D9" s="40">
        <v>5.4818198506561435</v>
      </c>
    </row>
    <row r="10" spans="1:81" s="16" customFormat="1" ht="12" customHeight="1" x14ac:dyDescent="0.2">
      <c r="A10" s="21">
        <v>1975</v>
      </c>
      <c r="B10" s="40">
        <f t="shared" si="0"/>
        <v>6.8016663614736501</v>
      </c>
      <c r="C10" s="40" t="s">
        <v>6</v>
      </c>
      <c r="D10" s="40">
        <v>6.8016663614736501</v>
      </c>
      <c r="E10" s="15"/>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6.2700114937724649</v>
      </c>
      <c r="C11" s="25" t="s">
        <v>6</v>
      </c>
      <c r="D11" s="53">
        <v>6.2700114937724649</v>
      </c>
    </row>
    <row r="12" spans="1:81" ht="12" customHeight="1" x14ac:dyDescent="0.2">
      <c r="A12" s="19">
        <v>1977</v>
      </c>
      <c r="B12" s="25">
        <f t="shared" si="0"/>
        <v>6.6696212390700147</v>
      </c>
      <c r="C12" s="25" t="s">
        <v>6</v>
      </c>
      <c r="D12" s="53">
        <v>6.6696212390700147</v>
      </c>
    </row>
    <row r="13" spans="1:81" ht="12" customHeight="1" x14ac:dyDescent="0.2">
      <c r="A13" s="19">
        <v>1978</v>
      </c>
      <c r="B13" s="25">
        <f t="shared" si="0"/>
        <v>5.0632096027384019</v>
      </c>
      <c r="C13" s="25" t="s">
        <v>6</v>
      </c>
      <c r="D13" s="53">
        <v>5.0632096027384019</v>
      </c>
    </row>
    <row r="14" spans="1:81" ht="12" customHeight="1" x14ac:dyDescent="0.2">
      <c r="A14" s="19">
        <v>1979</v>
      </c>
      <c r="B14" s="25">
        <f t="shared" si="0"/>
        <v>5.6048719501995361</v>
      </c>
      <c r="C14" s="25" t="s">
        <v>6</v>
      </c>
      <c r="D14" s="53">
        <v>5.6048719501995361</v>
      </c>
    </row>
    <row r="15" spans="1:81" s="16" customFormat="1" ht="12" customHeight="1" x14ac:dyDescent="0.2">
      <c r="A15" s="19">
        <v>1980</v>
      </c>
      <c r="B15" s="25">
        <f t="shared" si="0"/>
        <v>5.3961653068875517</v>
      </c>
      <c r="C15" s="25" t="s">
        <v>6</v>
      </c>
      <c r="D15" s="53">
        <v>5.3961653068875517</v>
      </c>
      <c r="E15" s="15"/>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5.4211762766573237</v>
      </c>
      <c r="C16" s="40" t="s">
        <v>6</v>
      </c>
      <c r="D16" s="40">
        <v>5.4211762766573237</v>
      </c>
    </row>
    <row r="17" spans="1:81" ht="12" customHeight="1" x14ac:dyDescent="0.2">
      <c r="A17" s="21">
        <v>1982</v>
      </c>
      <c r="B17" s="40">
        <f t="shared" si="0"/>
        <v>7.3468000130835582</v>
      </c>
      <c r="C17" s="40" t="s">
        <v>6</v>
      </c>
      <c r="D17" s="40">
        <v>7.3468000130835582</v>
      </c>
    </row>
    <row r="18" spans="1:81" ht="12" customHeight="1" x14ac:dyDescent="0.2">
      <c r="A18" s="21">
        <v>1983</v>
      </c>
      <c r="B18" s="40">
        <f t="shared" si="0"/>
        <v>6.2475874517584735</v>
      </c>
      <c r="C18" s="40" t="s">
        <v>6</v>
      </c>
      <c r="D18" s="40">
        <v>6.2475874517584735</v>
      </c>
    </row>
    <row r="19" spans="1:81" ht="12" customHeight="1" x14ac:dyDescent="0.2">
      <c r="A19" s="21">
        <v>1984</v>
      </c>
      <c r="B19" s="40">
        <f t="shared" si="0"/>
        <v>5.407310203640475</v>
      </c>
      <c r="C19" s="40" t="s">
        <v>6</v>
      </c>
      <c r="D19" s="40">
        <v>5.407310203640475</v>
      </c>
    </row>
    <row r="20" spans="1:81" s="16" customFormat="1" ht="12" customHeight="1" x14ac:dyDescent="0.2">
      <c r="A20" s="21">
        <v>1985</v>
      </c>
      <c r="B20" s="40">
        <f t="shared" si="0"/>
        <v>6.9119035808102627</v>
      </c>
      <c r="C20" s="40" t="s">
        <v>6</v>
      </c>
      <c r="D20" s="40">
        <v>6.9119035808102627</v>
      </c>
      <c r="E20" s="15"/>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6.358160669915673</v>
      </c>
      <c r="C21" s="25" t="s">
        <v>6</v>
      </c>
      <c r="D21" s="53">
        <v>6.358160669915673</v>
      </c>
    </row>
    <row r="22" spans="1:81" ht="12" customHeight="1" x14ac:dyDescent="0.2">
      <c r="A22" s="19">
        <v>1987</v>
      </c>
      <c r="B22" s="25">
        <f t="shared" si="0"/>
        <v>5.3834631565104321</v>
      </c>
      <c r="C22" s="25" t="s">
        <v>6</v>
      </c>
      <c r="D22" s="53">
        <v>5.3834631565104321</v>
      </c>
    </row>
    <row r="23" spans="1:81" ht="12" customHeight="1" x14ac:dyDescent="0.2">
      <c r="A23" s="19">
        <v>1988</v>
      </c>
      <c r="B23" s="25">
        <f t="shared" si="0"/>
        <v>6.846721474188211</v>
      </c>
      <c r="C23" s="25" t="s">
        <v>6</v>
      </c>
      <c r="D23" s="53">
        <v>6.846721474188211</v>
      </c>
    </row>
    <row r="24" spans="1:81" ht="12" customHeight="1" x14ac:dyDescent="0.2">
      <c r="A24" s="19">
        <v>1989</v>
      </c>
      <c r="B24" s="25">
        <f t="shared" si="0"/>
        <v>5.4196171847655688</v>
      </c>
      <c r="C24" s="25" t="s">
        <v>6</v>
      </c>
      <c r="D24" s="53">
        <v>5.4196171847655688</v>
      </c>
    </row>
    <row r="25" spans="1:81" s="16" customFormat="1" ht="12" customHeight="1" x14ac:dyDescent="0.2">
      <c r="A25" s="19">
        <v>1990</v>
      </c>
      <c r="B25" s="25">
        <f t="shared" si="0"/>
        <v>6.7297519178975627</v>
      </c>
      <c r="C25" s="25" t="s">
        <v>6</v>
      </c>
      <c r="D25" s="53">
        <v>6.7297519178975627</v>
      </c>
      <c r="E25" s="15"/>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7.3472251970059066</v>
      </c>
      <c r="C26" s="40" t="s">
        <v>6</v>
      </c>
      <c r="D26" s="40">
        <v>7.3472251970059066</v>
      </c>
    </row>
    <row r="27" spans="1:81" ht="12" customHeight="1" x14ac:dyDescent="0.2">
      <c r="A27" s="21">
        <v>1992</v>
      </c>
      <c r="B27" s="40">
        <f t="shared" si="0"/>
        <v>7.8187357172168959</v>
      </c>
      <c r="C27" s="40" t="s">
        <v>6</v>
      </c>
      <c r="D27" s="40">
        <v>7.8187357172168959</v>
      </c>
    </row>
    <row r="28" spans="1:81" ht="12" customHeight="1" x14ac:dyDescent="0.2">
      <c r="A28" s="21">
        <v>1993</v>
      </c>
      <c r="B28" s="40">
        <f t="shared" si="0"/>
        <v>7.2263406140998114</v>
      </c>
      <c r="C28" s="40" t="s">
        <v>6</v>
      </c>
      <c r="D28" s="40">
        <v>7.2263406140998114</v>
      </c>
    </row>
    <row r="29" spans="1:81" ht="12" customHeight="1" x14ac:dyDescent="0.2">
      <c r="A29" s="21">
        <v>1994</v>
      </c>
      <c r="B29" s="40">
        <f t="shared" si="0"/>
        <v>7.7084089289794031</v>
      </c>
      <c r="C29" s="40" t="s">
        <v>6</v>
      </c>
      <c r="D29" s="40">
        <v>7.7084089289794031</v>
      </c>
    </row>
    <row r="30" spans="1:81" s="16" customFormat="1" ht="12" customHeight="1" x14ac:dyDescent="0.2">
      <c r="A30" s="21">
        <v>1995</v>
      </c>
      <c r="B30" s="40">
        <f t="shared" si="0"/>
        <v>7.5058228574055201</v>
      </c>
      <c r="C30" s="40" t="s">
        <v>6</v>
      </c>
      <c r="D30" s="40">
        <v>7.5058228574055201</v>
      </c>
      <c r="E30" s="15"/>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7.4347286203522938</v>
      </c>
      <c r="C31" s="25" t="s">
        <v>6</v>
      </c>
      <c r="D31" s="53">
        <v>7.4347286203522938</v>
      </c>
    </row>
    <row r="32" spans="1:81" ht="12" customHeight="1" x14ac:dyDescent="0.2">
      <c r="A32" s="19">
        <v>1997</v>
      </c>
      <c r="B32" s="25">
        <f t="shared" si="0"/>
        <v>7.3966004878251352</v>
      </c>
      <c r="C32" s="25" t="s">
        <v>6</v>
      </c>
      <c r="D32" s="53">
        <v>7.3966004878251352</v>
      </c>
    </row>
    <row r="33" spans="1:81" ht="12" customHeight="1" x14ac:dyDescent="0.2">
      <c r="A33" s="19">
        <v>1998</v>
      </c>
      <c r="B33" s="25">
        <f t="shared" si="0"/>
        <v>7.2593099095183762</v>
      </c>
      <c r="C33" s="25" t="s">
        <v>6</v>
      </c>
      <c r="D33" s="53">
        <v>7.2593099095183762</v>
      </c>
    </row>
    <row r="34" spans="1:81" ht="12" customHeight="1" x14ac:dyDescent="0.2">
      <c r="A34" s="19">
        <v>1999</v>
      </c>
      <c r="B34" s="25">
        <f t="shared" si="0"/>
        <v>7.8019101523478769</v>
      </c>
      <c r="C34" s="25" t="s">
        <v>6</v>
      </c>
      <c r="D34" s="53">
        <v>7.8019101523478769</v>
      </c>
    </row>
    <row r="35" spans="1:81" s="16" customFormat="1" ht="12" customHeight="1" x14ac:dyDescent="0.2">
      <c r="A35" s="19">
        <v>2000</v>
      </c>
      <c r="B35" s="25">
        <f t="shared" si="0"/>
        <v>7.6832577048355972</v>
      </c>
      <c r="C35" s="25" t="s">
        <v>6</v>
      </c>
      <c r="D35" s="53">
        <v>7.6832577048355972</v>
      </c>
      <c r="E35" s="15"/>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ref="B36:B41" si="1">SUM(C36:D36)</f>
        <v>7.0416839478880959</v>
      </c>
      <c r="C36" s="40" t="s">
        <v>6</v>
      </c>
      <c r="D36" s="40">
        <v>7.0416839478880959</v>
      </c>
    </row>
    <row r="37" spans="1:81" ht="12" customHeight="1" x14ac:dyDescent="0.2">
      <c r="A37" s="21">
        <v>2002</v>
      </c>
      <c r="B37" s="40">
        <f t="shared" si="1"/>
        <v>6.8127820815547766</v>
      </c>
      <c r="C37" s="40" t="s">
        <v>6</v>
      </c>
      <c r="D37" s="40">
        <v>6.8127820815547766</v>
      </c>
    </row>
    <row r="38" spans="1:81" ht="12" customHeight="1" x14ac:dyDescent="0.2">
      <c r="A38" s="21">
        <v>2003</v>
      </c>
      <c r="B38" s="40">
        <f t="shared" si="1"/>
        <v>6.7708102123875165</v>
      </c>
      <c r="C38" s="40" t="s">
        <v>6</v>
      </c>
      <c r="D38" s="40">
        <v>6.7708102123875165</v>
      </c>
    </row>
    <row r="39" spans="1:81" ht="12" customHeight="1" x14ac:dyDescent="0.2">
      <c r="A39" s="21">
        <v>2004</v>
      </c>
      <c r="B39" s="40">
        <f t="shared" si="1"/>
        <v>5.9888174058016856</v>
      </c>
      <c r="C39" s="40" t="s">
        <v>6</v>
      </c>
      <c r="D39" s="40">
        <v>5.9888174058016856</v>
      </c>
    </row>
    <row r="40" spans="1:81" ht="12" customHeight="1" x14ac:dyDescent="0.2">
      <c r="A40" s="21">
        <v>2005</v>
      </c>
      <c r="B40" s="40">
        <f t="shared" si="1"/>
        <v>6.1223423697070363</v>
      </c>
      <c r="C40" s="40" t="s">
        <v>6</v>
      </c>
      <c r="D40" s="40">
        <v>6.1223423697070363</v>
      </c>
    </row>
    <row r="41" spans="1:81" ht="12" customHeight="1" x14ac:dyDescent="0.2">
      <c r="A41" s="19">
        <v>2006</v>
      </c>
      <c r="B41" s="25">
        <f t="shared" si="1"/>
        <v>6.4468096637804209</v>
      </c>
      <c r="C41" s="25" t="s">
        <v>6</v>
      </c>
      <c r="D41" s="53">
        <v>6.4468096637804209</v>
      </c>
    </row>
    <row r="42" spans="1:81" ht="12" customHeight="1" x14ac:dyDescent="0.2">
      <c r="A42" s="19">
        <v>2007</v>
      </c>
      <c r="B42" s="25">
        <f t="shared" ref="B42:B47" si="2">SUM(C42:D42)</f>
        <v>6.3661627370879446</v>
      </c>
      <c r="C42" s="25" t="s">
        <v>6</v>
      </c>
      <c r="D42" s="53">
        <v>6.3661627370879446</v>
      </c>
    </row>
    <row r="43" spans="1:81" ht="12" customHeight="1" x14ac:dyDescent="0.2">
      <c r="A43" s="19">
        <v>2008</v>
      </c>
      <c r="B43" s="25">
        <f t="shared" si="2"/>
        <v>6.4495318823880732</v>
      </c>
      <c r="C43" s="25" t="s">
        <v>6</v>
      </c>
      <c r="D43" s="53">
        <v>6.4495318823880732</v>
      </c>
    </row>
    <row r="44" spans="1:81" ht="12" customHeight="1" x14ac:dyDescent="0.2">
      <c r="A44" s="19">
        <v>2009</v>
      </c>
      <c r="B44" s="25">
        <f t="shared" si="2"/>
        <v>5.7529238242152996</v>
      </c>
      <c r="C44" s="25" t="s">
        <v>6</v>
      </c>
      <c r="D44" s="53">
        <v>5.7529238242152996</v>
      </c>
    </row>
    <row r="45" spans="1:81" ht="12" customHeight="1" x14ac:dyDescent="0.2">
      <c r="A45" s="19">
        <v>2010</v>
      </c>
      <c r="B45" s="25">
        <f t="shared" si="2"/>
        <v>7.1701521101745058</v>
      </c>
      <c r="C45" s="25" t="s">
        <v>6</v>
      </c>
      <c r="D45" s="53">
        <v>7.1701521101745058</v>
      </c>
    </row>
    <row r="46" spans="1:81" ht="12" customHeight="1" x14ac:dyDescent="0.2">
      <c r="A46" s="41">
        <v>2011</v>
      </c>
      <c r="B46" s="40">
        <f t="shared" si="2"/>
        <v>5.2771268790120702</v>
      </c>
      <c r="C46" s="40" t="s">
        <v>6</v>
      </c>
      <c r="D46" s="40">
        <v>5.2771268790120702</v>
      </c>
    </row>
    <row r="47" spans="1:81" ht="12" customHeight="1" x14ac:dyDescent="0.2">
      <c r="A47" s="41">
        <v>2012</v>
      </c>
      <c r="B47" s="40">
        <f t="shared" si="2"/>
        <v>5.4366487158104349</v>
      </c>
      <c r="C47" s="40" t="s">
        <v>6</v>
      </c>
      <c r="D47" s="40">
        <v>5.4366487158104349</v>
      </c>
    </row>
    <row r="48" spans="1:81" ht="12" customHeight="1" x14ac:dyDescent="0.2">
      <c r="A48" s="41">
        <v>2013</v>
      </c>
      <c r="B48" s="40">
        <f t="shared" ref="B48:B54" si="3">SUM(C48:D48)</f>
        <v>5.1627827396106838</v>
      </c>
      <c r="C48" s="40" t="s">
        <v>6</v>
      </c>
      <c r="D48" s="40">
        <v>5.1627827396106838</v>
      </c>
    </row>
    <row r="49" spans="1:81" ht="12" customHeight="1" x14ac:dyDescent="0.2">
      <c r="A49" s="41">
        <v>2014</v>
      </c>
      <c r="B49" s="40">
        <f t="shared" si="3"/>
        <v>6.0056708299129795</v>
      </c>
      <c r="C49" s="40" t="s">
        <v>6</v>
      </c>
      <c r="D49" s="40">
        <v>6.0056708299129795</v>
      </c>
    </row>
    <row r="50" spans="1:81" ht="12" customHeight="1" x14ac:dyDescent="0.2">
      <c r="A50" s="44">
        <v>2015</v>
      </c>
      <c r="B50" s="40">
        <f t="shared" si="3"/>
        <v>7.1164197410381851</v>
      </c>
      <c r="C50" s="40" t="s">
        <v>6</v>
      </c>
      <c r="D50" s="40">
        <v>7.1164197410381851</v>
      </c>
    </row>
    <row r="51" spans="1:81" ht="12" customHeight="1" x14ac:dyDescent="0.2">
      <c r="A51" s="49">
        <v>2016</v>
      </c>
      <c r="B51" s="53">
        <f t="shared" si="3"/>
        <v>6.6915878145848691</v>
      </c>
      <c r="C51" s="53" t="s">
        <v>6</v>
      </c>
      <c r="D51" s="53">
        <v>6.6915878145848691</v>
      </c>
    </row>
    <row r="52" spans="1:81" ht="12" customHeight="1" x14ac:dyDescent="0.2">
      <c r="A52" s="49">
        <v>2017</v>
      </c>
      <c r="B52" s="53">
        <f t="shared" si="3"/>
        <v>7.5245839417625868</v>
      </c>
      <c r="C52" s="53" t="s">
        <v>6</v>
      </c>
      <c r="D52" s="53">
        <v>7.5245839417625868</v>
      </c>
    </row>
    <row r="53" spans="1:81" ht="12" customHeight="1" x14ac:dyDescent="0.2">
      <c r="A53" s="59">
        <v>2018</v>
      </c>
      <c r="B53" s="64">
        <f t="shared" si="3"/>
        <v>8.6127682115158883</v>
      </c>
      <c r="C53" s="64" t="s">
        <v>6</v>
      </c>
      <c r="D53" s="53">
        <v>8.6127682115158883</v>
      </c>
    </row>
    <row r="54" spans="1:81" ht="12" customHeight="1" x14ac:dyDescent="0.2">
      <c r="A54" s="59">
        <v>2019</v>
      </c>
      <c r="B54" s="53">
        <f t="shared" si="3"/>
        <v>5.6724697669426591</v>
      </c>
      <c r="C54" s="53" t="s">
        <v>6</v>
      </c>
      <c r="D54" s="53">
        <v>5.6724697669426591</v>
      </c>
    </row>
    <row r="55" spans="1:81" ht="12" customHeight="1" thickBot="1" x14ac:dyDescent="0.25">
      <c r="A55" s="59">
        <v>2020</v>
      </c>
      <c r="B55" s="63">
        <f t="shared" ref="B55" si="4">SUM(C55:D55)</f>
        <v>8.2478306956632998</v>
      </c>
      <c r="C55" s="53" t="s">
        <v>6</v>
      </c>
      <c r="D55" s="53">
        <v>8.2478306956632998</v>
      </c>
    </row>
    <row r="56" spans="1:81" ht="12" customHeight="1" thickTop="1" x14ac:dyDescent="0.2">
      <c r="A56" s="120" t="s">
        <v>16</v>
      </c>
      <c r="B56" s="121"/>
      <c r="C56" s="121"/>
      <c r="D56" s="122"/>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row>
    <row r="57" spans="1:81" ht="12" customHeight="1" x14ac:dyDescent="0.2">
      <c r="A57" s="123"/>
      <c r="B57" s="124"/>
      <c r="C57" s="124"/>
      <c r="D57" s="125"/>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row>
    <row r="58" spans="1:81" ht="12" customHeight="1" x14ac:dyDescent="0.2">
      <c r="A58" s="117" t="s">
        <v>77</v>
      </c>
      <c r="B58" s="118"/>
      <c r="C58" s="118"/>
      <c r="D58" s="119"/>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row>
    <row r="59" spans="1:81" ht="12" customHeight="1" x14ac:dyDescent="0.2">
      <c r="A59" s="117"/>
      <c r="B59" s="118"/>
      <c r="C59" s="118"/>
      <c r="D59" s="11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row>
    <row r="60" spans="1:81" ht="12" customHeight="1" x14ac:dyDescent="0.2">
      <c r="A60" s="117"/>
      <c r="B60" s="118"/>
      <c r="C60" s="118"/>
      <c r="D60" s="119"/>
    </row>
  </sheetData>
  <mergeCells count="9">
    <mergeCell ref="A1:D1"/>
    <mergeCell ref="A58:D60"/>
    <mergeCell ref="A56:D56"/>
    <mergeCell ref="A57:D57"/>
    <mergeCell ref="B4:D4"/>
    <mergeCell ref="D2:D3"/>
    <mergeCell ref="C2:C3"/>
    <mergeCell ref="B2:B3"/>
    <mergeCell ref="A2:A3"/>
  </mergeCells>
  <phoneticPr fontId="4" type="noConversion"/>
  <printOptions horizontalCentered="1"/>
  <pageMargins left="0.5" right="0.5" top="0.5" bottom="0.5"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CC60"/>
  <sheetViews>
    <sheetView workbookViewId="0">
      <pane ySplit="4" topLeftCell="A5" activePane="bottomLeft" state="frozen"/>
      <selection pane="bottomLeft" sqref="A1:D1"/>
    </sheetView>
  </sheetViews>
  <sheetFormatPr defaultColWidth="12.7109375" defaultRowHeight="12" customHeight="1" x14ac:dyDescent="0.2"/>
  <cols>
    <col min="1" max="1" width="12.7109375" style="13" customWidth="1"/>
    <col min="2" max="4" width="12.7109375" style="7" customWidth="1"/>
    <col min="5" max="10" width="12.7109375" style="15" customWidth="1"/>
    <col min="11" max="16384" width="12.7109375" style="8"/>
  </cols>
  <sheetData>
    <row r="1" spans="1:81" s="30" customFormat="1" ht="12" customHeight="1" thickBot="1" x14ac:dyDescent="0.25">
      <c r="A1" s="83" t="s">
        <v>60</v>
      </c>
      <c r="B1" s="83"/>
      <c r="C1" s="83"/>
      <c r="D1" s="83"/>
      <c r="E1" s="31"/>
      <c r="F1" s="31"/>
      <c r="G1" s="31"/>
      <c r="H1" s="31"/>
      <c r="I1" s="31"/>
      <c r="J1" s="31"/>
    </row>
    <row r="2" spans="1:81" ht="12" customHeight="1" thickTop="1" x14ac:dyDescent="0.2">
      <c r="A2" s="100" t="s">
        <v>3</v>
      </c>
      <c r="B2" s="98" t="s">
        <v>2</v>
      </c>
      <c r="C2" s="98" t="s">
        <v>0</v>
      </c>
      <c r="D2" s="102" t="s">
        <v>1</v>
      </c>
    </row>
    <row r="3" spans="1:81" ht="12" customHeight="1" x14ac:dyDescent="0.2">
      <c r="A3" s="101"/>
      <c r="B3" s="99"/>
      <c r="C3" s="99"/>
      <c r="D3" s="103"/>
    </row>
    <row r="4" spans="1:81" ht="12" customHeight="1" x14ac:dyDescent="0.2">
      <c r="A4" s="37"/>
      <c r="B4" s="84" t="s">
        <v>24</v>
      </c>
      <c r="C4" s="85"/>
      <c r="D4" s="86"/>
      <c r="E4" s="37"/>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SUM(C5:D5)</f>
        <v>0.7128654641425759</v>
      </c>
      <c r="C5" s="25" t="s">
        <v>6</v>
      </c>
      <c r="D5" s="53">
        <v>0.7128654641425759</v>
      </c>
      <c r="E5" s="15"/>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ref="B6:B40" si="0">SUM(C6:D6)</f>
        <v>0.65598935417938042</v>
      </c>
      <c r="C6" s="40" t="s">
        <v>6</v>
      </c>
      <c r="D6" s="40">
        <v>0.65598935417938042</v>
      </c>
    </row>
    <row r="7" spans="1:81" ht="12" customHeight="1" x14ac:dyDescent="0.2">
      <c r="A7" s="21">
        <v>1972</v>
      </c>
      <c r="B7" s="40">
        <f t="shared" si="0"/>
        <v>0.79100641881704215</v>
      </c>
      <c r="C7" s="40" t="s">
        <v>6</v>
      </c>
      <c r="D7" s="40">
        <v>0.79100641881704215</v>
      </c>
    </row>
    <row r="8" spans="1:81" ht="12" customHeight="1" x14ac:dyDescent="0.2">
      <c r="A8" s="21">
        <v>1973</v>
      </c>
      <c r="B8" s="40">
        <f t="shared" si="0"/>
        <v>0.54578303196909761</v>
      </c>
      <c r="C8" s="40" t="s">
        <v>6</v>
      </c>
      <c r="D8" s="40">
        <v>0.54578303196909761</v>
      </c>
    </row>
    <row r="9" spans="1:81" ht="12" customHeight="1" x14ac:dyDescent="0.2">
      <c r="A9" s="21">
        <v>1974</v>
      </c>
      <c r="B9" s="40">
        <f t="shared" si="0"/>
        <v>0.68978500178460733</v>
      </c>
      <c r="C9" s="40" t="s">
        <v>6</v>
      </c>
      <c r="D9" s="40">
        <v>0.68978500178460733</v>
      </c>
    </row>
    <row r="10" spans="1:81" s="16" customFormat="1" ht="12" customHeight="1" x14ac:dyDescent="0.2">
      <c r="A10" s="21">
        <v>1975</v>
      </c>
      <c r="B10" s="40">
        <f t="shared" si="0"/>
        <v>0.37575393963644144</v>
      </c>
      <c r="C10" s="40" t="s">
        <v>6</v>
      </c>
      <c r="D10" s="40">
        <v>0.37575393963644144</v>
      </c>
      <c r="E10" s="15"/>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0.56849121352403331</v>
      </c>
      <c r="C11" s="25" t="s">
        <v>6</v>
      </c>
      <c r="D11" s="53">
        <v>0.56849121352403331</v>
      </c>
    </row>
    <row r="12" spans="1:81" ht="12" customHeight="1" x14ac:dyDescent="0.2">
      <c r="A12" s="19">
        <v>1977</v>
      </c>
      <c r="B12" s="25">
        <f t="shared" si="0"/>
        <v>0.32667704784673729</v>
      </c>
      <c r="C12" s="25" t="s">
        <v>6</v>
      </c>
      <c r="D12" s="53">
        <v>0.32667704784673729</v>
      </c>
    </row>
    <row r="13" spans="1:81" ht="12" customHeight="1" x14ac:dyDescent="0.2">
      <c r="A13" s="19">
        <v>1978</v>
      </c>
      <c r="B13" s="25">
        <f t="shared" si="0"/>
        <v>0.6144666232611059</v>
      </c>
      <c r="C13" s="25" t="s">
        <v>6</v>
      </c>
      <c r="D13" s="53">
        <v>0.6144666232611059</v>
      </c>
    </row>
    <row r="14" spans="1:81" ht="12" customHeight="1" x14ac:dyDescent="0.2">
      <c r="A14" s="19">
        <v>1979</v>
      </c>
      <c r="B14" s="25">
        <f t="shared" si="0"/>
        <v>0.49662039036919614</v>
      </c>
      <c r="C14" s="25" t="s">
        <v>6</v>
      </c>
      <c r="D14" s="53">
        <v>0.49662039036919614</v>
      </c>
    </row>
    <row r="15" spans="1:81" s="16" customFormat="1" ht="12" customHeight="1" x14ac:dyDescent="0.2">
      <c r="A15" s="19">
        <v>1980</v>
      </c>
      <c r="B15" s="25">
        <f t="shared" si="0"/>
        <v>0.50316375745746356</v>
      </c>
      <c r="C15" s="25" t="s">
        <v>6</v>
      </c>
      <c r="D15" s="53">
        <v>0.50316375745746356</v>
      </c>
      <c r="E15" s="15"/>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0.51639988730524122</v>
      </c>
      <c r="C16" s="40" t="s">
        <v>6</v>
      </c>
      <c r="D16" s="40">
        <v>0.51639988730524122</v>
      </c>
    </row>
    <row r="17" spans="1:81" ht="12" customHeight="1" x14ac:dyDescent="0.2">
      <c r="A17" s="21">
        <v>1982</v>
      </c>
      <c r="B17" s="40">
        <f t="shared" si="0"/>
        <v>0.34396106347633898</v>
      </c>
      <c r="C17" s="40" t="s">
        <v>6</v>
      </c>
      <c r="D17" s="40">
        <v>0.34396106347633898</v>
      </c>
    </row>
    <row r="18" spans="1:81" ht="12" customHeight="1" x14ac:dyDescent="0.2">
      <c r="A18" s="21">
        <v>1983</v>
      </c>
      <c r="B18" s="40">
        <f t="shared" si="0"/>
        <v>0.41868649797275881</v>
      </c>
      <c r="C18" s="40" t="s">
        <v>6</v>
      </c>
      <c r="D18" s="40">
        <v>0.41868649797275881</v>
      </c>
    </row>
    <row r="19" spans="1:81" ht="12" customHeight="1" x14ac:dyDescent="0.2">
      <c r="A19" s="21">
        <v>1984</v>
      </c>
      <c r="B19" s="40">
        <f t="shared" si="0"/>
        <v>0.42888967011491802</v>
      </c>
      <c r="C19" s="40" t="s">
        <v>6</v>
      </c>
      <c r="D19" s="40">
        <v>0.42888967011491802</v>
      </c>
    </row>
    <row r="20" spans="1:81" s="16" customFormat="1" ht="12" customHeight="1" x14ac:dyDescent="0.2">
      <c r="A20" s="21">
        <v>1985</v>
      </c>
      <c r="B20" s="40">
        <f t="shared" si="0"/>
        <v>0.44383668536392262</v>
      </c>
      <c r="C20" s="40" t="s">
        <v>6</v>
      </c>
      <c r="D20" s="40">
        <v>0.44383668536392262</v>
      </c>
      <c r="E20" s="15"/>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0.7029109406688423</v>
      </c>
      <c r="C21" s="25" t="s">
        <v>6</v>
      </c>
      <c r="D21" s="53">
        <v>0.7029109406688423</v>
      </c>
    </row>
    <row r="22" spans="1:81" ht="12" customHeight="1" x14ac:dyDescent="0.2">
      <c r="A22" s="19">
        <v>1987</v>
      </c>
      <c r="B22" s="25">
        <f t="shared" si="0"/>
        <v>0.57932702329351771</v>
      </c>
      <c r="C22" s="25" t="s">
        <v>6</v>
      </c>
      <c r="D22" s="53">
        <v>0.57932702329351771</v>
      </c>
    </row>
    <row r="23" spans="1:81" ht="12" customHeight="1" x14ac:dyDescent="0.2">
      <c r="A23" s="19">
        <v>1988</v>
      </c>
      <c r="B23" s="25">
        <f t="shared" si="0"/>
        <v>0.7013250130133083</v>
      </c>
      <c r="C23" s="25" t="s">
        <v>6</v>
      </c>
      <c r="D23" s="53">
        <v>0.7013250130133083</v>
      </c>
    </row>
    <row r="24" spans="1:81" ht="12" customHeight="1" x14ac:dyDescent="0.2">
      <c r="A24" s="19">
        <v>1989</v>
      </c>
      <c r="B24" s="25">
        <f t="shared" si="0"/>
        <v>0.61755995560952703</v>
      </c>
      <c r="C24" s="25" t="s">
        <v>6</v>
      </c>
      <c r="D24" s="53">
        <v>0.61755995560952703</v>
      </c>
    </row>
    <row r="25" spans="1:81" s="16" customFormat="1" ht="12" customHeight="1" x14ac:dyDescent="0.2">
      <c r="A25" s="19">
        <v>1990</v>
      </c>
      <c r="B25" s="25">
        <f t="shared" si="0"/>
        <v>0.46645408820915402</v>
      </c>
      <c r="C25" s="25" t="s">
        <v>6</v>
      </c>
      <c r="D25" s="53">
        <v>0.46645408820915402</v>
      </c>
      <c r="E25" s="15"/>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0.55979745673689529</v>
      </c>
      <c r="C26" s="40" t="s">
        <v>6</v>
      </c>
      <c r="D26" s="40">
        <v>0.55979745673689529</v>
      </c>
    </row>
    <row r="27" spans="1:81" ht="12" customHeight="1" x14ac:dyDescent="0.2">
      <c r="A27" s="21">
        <v>1992</v>
      </c>
      <c r="B27" s="40">
        <f t="shared" si="0"/>
        <v>0.59776844585328415</v>
      </c>
      <c r="C27" s="40" t="s">
        <v>6</v>
      </c>
      <c r="D27" s="40">
        <v>0.59776844585328415</v>
      </c>
    </row>
    <row r="28" spans="1:81" ht="12" customHeight="1" x14ac:dyDescent="0.2">
      <c r="A28" s="21">
        <v>1993</v>
      </c>
      <c r="B28" s="40">
        <f t="shared" si="0"/>
        <v>0.51073579517471479</v>
      </c>
      <c r="C28" s="40" t="s">
        <v>6</v>
      </c>
      <c r="D28" s="40">
        <v>0.51073579517471479</v>
      </c>
    </row>
    <row r="29" spans="1:81" ht="12" customHeight="1" x14ac:dyDescent="0.2">
      <c r="A29" s="21">
        <v>1994</v>
      </c>
      <c r="B29" s="40">
        <f t="shared" si="0"/>
        <v>0.44131232934609571</v>
      </c>
      <c r="C29" s="40" t="s">
        <v>6</v>
      </c>
      <c r="D29" s="40">
        <v>0.44131232934609571</v>
      </c>
    </row>
    <row r="30" spans="1:81" s="16" customFormat="1" ht="12" customHeight="1" x14ac:dyDescent="0.2">
      <c r="A30" s="21">
        <v>1995</v>
      </c>
      <c r="B30" s="40">
        <f t="shared" si="0"/>
        <v>0.95085492797422289</v>
      </c>
      <c r="C30" s="40" t="s">
        <v>6</v>
      </c>
      <c r="D30" s="40">
        <v>0.95085492797422289</v>
      </c>
      <c r="E30" s="15"/>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0.64962019526311676</v>
      </c>
      <c r="C31" s="25" t="s">
        <v>6</v>
      </c>
      <c r="D31" s="53">
        <v>0.64962019526311676</v>
      </c>
    </row>
    <row r="32" spans="1:81" ht="12" customHeight="1" x14ac:dyDescent="0.2">
      <c r="A32" s="19">
        <v>1997</v>
      </c>
      <c r="B32" s="25">
        <f t="shared" si="0"/>
        <v>0.89886314836379677</v>
      </c>
      <c r="C32" s="25" t="s">
        <v>6</v>
      </c>
      <c r="D32" s="53">
        <v>0.89886314836379677</v>
      </c>
    </row>
    <row r="33" spans="1:81" ht="12" customHeight="1" x14ac:dyDescent="0.2">
      <c r="A33" s="19">
        <v>1998</v>
      </c>
      <c r="B33" s="25">
        <f t="shared" si="0"/>
        <v>0.80174556611537084</v>
      </c>
      <c r="C33" s="25" t="s">
        <v>6</v>
      </c>
      <c r="D33" s="53">
        <v>0.80174556611537084</v>
      </c>
    </row>
    <row r="34" spans="1:81" ht="12" customHeight="1" x14ac:dyDescent="0.2">
      <c r="A34" s="19">
        <v>1999</v>
      </c>
      <c r="B34" s="25">
        <f t="shared" si="0"/>
        <v>0.59455130800244771</v>
      </c>
      <c r="C34" s="25" t="s">
        <v>6</v>
      </c>
      <c r="D34" s="53">
        <v>0.59455130800244771</v>
      </c>
    </row>
    <row r="35" spans="1:81" s="16" customFormat="1" ht="12" customHeight="1" x14ac:dyDescent="0.2">
      <c r="A35" s="19">
        <v>2000</v>
      </c>
      <c r="B35" s="25">
        <f t="shared" si="0"/>
        <v>0.80587713349182821</v>
      </c>
      <c r="C35" s="25" t="s">
        <v>6</v>
      </c>
      <c r="D35" s="53">
        <v>0.80587713349182821</v>
      </c>
      <c r="E35" s="15"/>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0.7145460577010595</v>
      </c>
      <c r="C36" s="40" t="s">
        <v>6</v>
      </c>
      <c r="D36" s="40">
        <v>0.7145460577010595</v>
      </c>
    </row>
    <row r="37" spans="1:81" ht="12" customHeight="1" x14ac:dyDescent="0.2">
      <c r="A37" s="21">
        <v>2002</v>
      </c>
      <c r="B37" s="40">
        <f t="shared" si="0"/>
        <v>0.738952310204808</v>
      </c>
      <c r="C37" s="40" t="s">
        <v>6</v>
      </c>
      <c r="D37" s="40">
        <v>0.738952310204808</v>
      </c>
    </row>
    <row r="38" spans="1:81" ht="12" customHeight="1" x14ac:dyDescent="0.2">
      <c r="A38" s="21">
        <v>2003</v>
      </c>
      <c r="B38" s="40">
        <f t="shared" si="0"/>
        <v>0.56778289398597881</v>
      </c>
      <c r="C38" s="40" t="s">
        <v>6</v>
      </c>
      <c r="D38" s="40">
        <v>0.56778289398597881</v>
      </c>
    </row>
    <row r="39" spans="1:81" ht="12" customHeight="1" x14ac:dyDescent="0.2">
      <c r="A39" s="21">
        <v>2004</v>
      </c>
      <c r="B39" s="40">
        <f t="shared" si="0"/>
        <v>0.59168552214094694</v>
      </c>
      <c r="C39" s="40" t="s">
        <v>6</v>
      </c>
      <c r="D39" s="40">
        <v>0.59168552214094694</v>
      </c>
    </row>
    <row r="40" spans="1:81" ht="12" customHeight="1" x14ac:dyDescent="0.2">
      <c r="A40" s="21">
        <v>2005</v>
      </c>
      <c r="B40" s="40">
        <f t="shared" si="0"/>
        <v>0.69460465104608338</v>
      </c>
      <c r="C40" s="40" t="s">
        <v>6</v>
      </c>
      <c r="D40" s="40">
        <v>0.69460465104608338</v>
      </c>
    </row>
    <row r="41" spans="1:81" ht="12" customHeight="1" x14ac:dyDescent="0.2">
      <c r="A41" s="19">
        <v>2006</v>
      </c>
      <c r="B41" s="25">
        <f t="shared" ref="B41:B46" si="1">SUM(C41:D41)</f>
        <v>1.1264277987263931</v>
      </c>
      <c r="C41" s="25" t="s">
        <v>6</v>
      </c>
      <c r="D41" s="53">
        <v>1.1264277987263931</v>
      </c>
    </row>
    <row r="42" spans="1:81" ht="12" customHeight="1" x14ac:dyDescent="0.2">
      <c r="A42" s="19">
        <v>2007</v>
      </c>
      <c r="B42" s="25">
        <f t="shared" si="1"/>
        <v>0.71061799155198513</v>
      </c>
      <c r="C42" s="25" t="s">
        <v>6</v>
      </c>
      <c r="D42" s="53">
        <v>0.71061799155198513</v>
      </c>
    </row>
    <row r="43" spans="1:81" ht="12" customHeight="1" x14ac:dyDescent="0.2">
      <c r="A43" s="19">
        <v>2008</v>
      </c>
      <c r="B43" s="25">
        <f t="shared" si="1"/>
        <v>0.51694377558720195</v>
      </c>
      <c r="C43" s="25" t="s">
        <v>6</v>
      </c>
      <c r="D43" s="53">
        <v>0.51694377558720195</v>
      </c>
    </row>
    <row r="44" spans="1:81" ht="12" customHeight="1" x14ac:dyDescent="0.2">
      <c r="A44" s="19">
        <v>2009</v>
      </c>
      <c r="B44" s="25">
        <f t="shared" si="1"/>
        <v>1.0158580844593248</v>
      </c>
      <c r="C44" s="25" t="s">
        <v>6</v>
      </c>
      <c r="D44" s="53">
        <v>1.0158580844593248</v>
      </c>
    </row>
    <row r="45" spans="1:81" ht="12" customHeight="1" x14ac:dyDescent="0.2">
      <c r="A45" s="19">
        <v>2010</v>
      </c>
      <c r="B45" s="25">
        <f t="shared" si="1"/>
        <v>1.6177218012694381</v>
      </c>
      <c r="C45" s="25" t="s">
        <v>6</v>
      </c>
      <c r="D45" s="53">
        <v>1.6177218012694381</v>
      </c>
    </row>
    <row r="46" spans="1:81" ht="12" customHeight="1" x14ac:dyDescent="0.2">
      <c r="A46" s="38">
        <v>2011</v>
      </c>
      <c r="B46" s="40">
        <f t="shared" si="1"/>
        <v>1.055174452683435</v>
      </c>
      <c r="C46" s="40" t="s">
        <v>6</v>
      </c>
      <c r="D46" s="40">
        <v>1.055174452683435</v>
      </c>
    </row>
    <row r="47" spans="1:81" ht="12" customHeight="1" x14ac:dyDescent="0.2">
      <c r="A47" s="41">
        <v>2012</v>
      </c>
      <c r="B47" s="40">
        <f t="shared" ref="B47:B52" si="2">SUM(C47:D47)</f>
        <v>0.85255013532671509</v>
      </c>
      <c r="C47" s="40" t="s">
        <v>6</v>
      </c>
      <c r="D47" s="40">
        <v>0.85255013532671509</v>
      </c>
    </row>
    <row r="48" spans="1:81" ht="12" customHeight="1" x14ac:dyDescent="0.2">
      <c r="A48" s="41">
        <v>2013</v>
      </c>
      <c r="B48" s="40">
        <f t="shared" si="2"/>
        <v>0.99914796107962711</v>
      </c>
      <c r="C48" s="40" t="s">
        <v>6</v>
      </c>
      <c r="D48" s="40">
        <v>0.99914796107962711</v>
      </c>
    </row>
    <row r="49" spans="1:81" ht="12" customHeight="1" x14ac:dyDescent="0.2">
      <c r="A49" s="41">
        <v>2014</v>
      </c>
      <c r="B49" s="40">
        <f t="shared" si="2"/>
        <v>0.77354314446346661</v>
      </c>
      <c r="C49" s="40" t="s">
        <v>6</v>
      </c>
      <c r="D49" s="40">
        <v>0.77354314446346661</v>
      </c>
    </row>
    <row r="50" spans="1:81" ht="12" customHeight="1" x14ac:dyDescent="0.2">
      <c r="A50" s="44">
        <v>2015</v>
      </c>
      <c r="B50" s="40">
        <f t="shared" si="2"/>
        <v>1.26</v>
      </c>
      <c r="C50" s="40" t="s">
        <v>6</v>
      </c>
      <c r="D50" s="40">
        <v>1.26</v>
      </c>
    </row>
    <row r="51" spans="1:81" ht="12" customHeight="1" x14ac:dyDescent="0.2">
      <c r="A51" s="49">
        <v>2016</v>
      </c>
      <c r="B51" s="53">
        <f t="shared" si="2"/>
        <v>4.8499999999999996</v>
      </c>
      <c r="C51" s="53" t="s">
        <v>6</v>
      </c>
      <c r="D51" s="53">
        <v>4.8499999999999996</v>
      </c>
    </row>
    <row r="52" spans="1:81" ht="12" customHeight="1" x14ac:dyDescent="0.2">
      <c r="A52" s="49">
        <v>2017</v>
      </c>
      <c r="B52" s="53">
        <f t="shared" si="2"/>
        <v>4.03</v>
      </c>
      <c r="C52" s="53" t="s">
        <v>6</v>
      </c>
      <c r="D52" s="53">
        <v>4.03</v>
      </c>
    </row>
    <row r="53" spans="1:81" ht="12" customHeight="1" x14ac:dyDescent="0.2">
      <c r="A53" s="49">
        <v>2018</v>
      </c>
      <c r="B53" s="53">
        <f>SUM(C53:D53)</f>
        <v>4.62</v>
      </c>
      <c r="C53" s="53" t="s">
        <v>6</v>
      </c>
      <c r="D53" s="53">
        <v>4.62</v>
      </c>
    </row>
    <row r="54" spans="1:81" ht="12" customHeight="1" x14ac:dyDescent="0.2">
      <c r="A54" s="67">
        <v>2019</v>
      </c>
      <c r="B54" s="69">
        <f>SUM(C54:D54)</f>
        <v>3.71</v>
      </c>
      <c r="C54" s="69" t="s">
        <v>6</v>
      </c>
      <c r="D54" s="53">
        <v>3.71</v>
      </c>
    </row>
    <row r="55" spans="1:81" ht="12" customHeight="1" thickBot="1" x14ac:dyDescent="0.25">
      <c r="A55" s="50">
        <v>2020</v>
      </c>
      <c r="B55" s="54">
        <f>SUM(C55:D55)</f>
        <v>4.28</v>
      </c>
      <c r="C55" s="54" t="s">
        <v>6</v>
      </c>
      <c r="D55" s="69">
        <v>4.28</v>
      </c>
    </row>
    <row r="56" spans="1:81" ht="11.45" customHeight="1" thickTop="1" x14ac:dyDescent="0.2">
      <c r="A56" s="90" t="s">
        <v>16</v>
      </c>
      <c r="B56" s="91"/>
      <c r="C56" s="91"/>
      <c r="D56" s="92"/>
      <c r="E56" s="37"/>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row>
    <row r="57" spans="1:81" ht="12" customHeight="1" x14ac:dyDescent="0.2">
      <c r="A57" s="126"/>
      <c r="B57" s="127"/>
      <c r="C57" s="127"/>
      <c r="D57" s="128"/>
      <c r="E57" s="37"/>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row>
    <row r="58" spans="1:81" ht="12" customHeight="1" x14ac:dyDescent="0.2">
      <c r="A58" s="87" t="s">
        <v>77</v>
      </c>
      <c r="B58" s="88"/>
      <c r="C58" s="88"/>
      <c r="D58" s="89"/>
      <c r="E58" s="37"/>
      <c r="F58" s="37"/>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87"/>
      <c r="B59" s="88"/>
      <c r="C59" s="88"/>
      <c r="D59" s="89"/>
    </row>
    <row r="60" spans="1:81" ht="12" customHeight="1" x14ac:dyDescent="0.2">
      <c r="A60" s="87"/>
      <c r="B60" s="88"/>
      <c r="C60" s="88"/>
      <c r="D60" s="89"/>
    </row>
  </sheetData>
  <mergeCells count="9">
    <mergeCell ref="A1:D1"/>
    <mergeCell ref="B4:D4"/>
    <mergeCell ref="A58:D60"/>
    <mergeCell ref="A56:D56"/>
    <mergeCell ref="A57:D57"/>
    <mergeCell ref="D2:D3"/>
    <mergeCell ref="C2:C3"/>
    <mergeCell ref="B2:B3"/>
    <mergeCell ref="A2:A3"/>
  </mergeCells>
  <phoneticPr fontId="4" type="noConversion"/>
  <printOptions horizontalCentered="1"/>
  <pageMargins left="0.5" right="0.5" top="0.5" bottom="0.5"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CC62"/>
  <sheetViews>
    <sheetView workbookViewId="0">
      <pane ySplit="4" topLeftCell="A5" activePane="bottomLeft" state="frozen"/>
      <selection pane="bottomLeft" sqref="A1:F1"/>
    </sheetView>
  </sheetViews>
  <sheetFormatPr defaultColWidth="12.7109375" defaultRowHeight="12" customHeight="1" x14ac:dyDescent="0.2"/>
  <cols>
    <col min="1" max="1" width="12.7109375" style="13" customWidth="1"/>
    <col min="2" max="6" width="12.7109375" style="18" customWidth="1"/>
    <col min="7" max="10" width="12.7109375" style="15" customWidth="1"/>
    <col min="11" max="16384" width="12.7109375" style="8"/>
  </cols>
  <sheetData>
    <row r="1" spans="1:81" s="30" customFormat="1" ht="12" customHeight="1" thickBot="1" x14ac:dyDescent="0.25">
      <c r="A1" s="83" t="s">
        <v>59</v>
      </c>
      <c r="B1" s="83"/>
      <c r="C1" s="83"/>
      <c r="D1" s="83"/>
      <c r="E1" s="83"/>
      <c r="F1" s="83"/>
      <c r="G1" s="31"/>
      <c r="H1" s="31"/>
      <c r="I1" s="31"/>
      <c r="J1" s="31"/>
    </row>
    <row r="2" spans="1:81" ht="12" customHeight="1" thickTop="1" x14ac:dyDescent="0.2">
      <c r="A2" s="100" t="s">
        <v>3</v>
      </c>
      <c r="B2" s="98" t="s">
        <v>68</v>
      </c>
      <c r="C2" s="96" t="s">
        <v>0</v>
      </c>
      <c r="D2" s="132" t="s">
        <v>67</v>
      </c>
      <c r="E2" s="133"/>
      <c r="F2" s="133"/>
    </row>
    <row r="3" spans="1:81" ht="12" customHeight="1" x14ac:dyDescent="0.2">
      <c r="A3" s="101"/>
      <c r="B3" s="99"/>
      <c r="C3" s="97"/>
      <c r="D3" s="9" t="s">
        <v>68</v>
      </c>
      <c r="E3" s="9" t="s">
        <v>4</v>
      </c>
      <c r="F3" s="12" t="s">
        <v>5</v>
      </c>
    </row>
    <row r="4" spans="1:81" ht="12" customHeight="1" x14ac:dyDescent="0.2">
      <c r="A4" s="37"/>
      <c r="B4" s="84" t="s">
        <v>72</v>
      </c>
      <c r="C4" s="85"/>
      <c r="D4" s="85"/>
      <c r="E4" s="85"/>
      <c r="F4" s="86"/>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 t="shared" ref="B5:B44" si="0">SUM(C5,D5)</f>
        <v>0.9388886721417008</v>
      </c>
      <c r="C5" s="25" t="s">
        <v>6</v>
      </c>
      <c r="D5" s="25">
        <f>SUM(E5:F5)</f>
        <v>0.9388886721417008</v>
      </c>
      <c r="E5" s="25">
        <v>0.22872247039775276</v>
      </c>
      <c r="F5" s="25">
        <v>0.71016620174394807</v>
      </c>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26">
        <f t="shared" si="0"/>
        <v>0.87933699635463558</v>
      </c>
      <c r="C6" s="40" t="s">
        <v>6</v>
      </c>
      <c r="D6" s="40">
        <f t="shared" ref="D6:D35" si="1">SUM(E6:F6)</f>
        <v>0.87933699635463558</v>
      </c>
      <c r="E6" s="40">
        <v>0.24944500893282801</v>
      </c>
      <c r="F6" s="40">
        <v>0.62989198742180752</v>
      </c>
    </row>
    <row r="7" spans="1:81" ht="12" customHeight="1" x14ac:dyDescent="0.2">
      <c r="A7" s="21">
        <v>1972</v>
      </c>
      <c r="B7" s="26">
        <f t="shared" si="0"/>
        <v>0.86456626138659154</v>
      </c>
      <c r="C7" s="40" t="s">
        <v>6</v>
      </c>
      <c r="D7" s="40">
        <f t="shared" si="1"/>
        <v>0.86456626138659154</v>
      </c>
      <c r="E7" s="40">
        <v>0.21010405153028169</v>
      </c>
      <c r="F7" s="40">
        <v>0.65446220985630987</v>
      </c>
    </row>
    <row r="8" spans="1:81" ht="12" customHeight="1" x14ac:dyDescent="0.2">
      <c r="A8" s="21">
        <v>1973</v>
      </c>
      <c r="B8" s="26">
        <f t="shared" si="0"/>
        <v>0.9195739680712004</v>
      </c>
      <c r="C8" s="40" t="s">
        <v>6</v>
      </c>
      <c r="D8" s="40">
        <f t="shared" si="1"/>
        <v>0.9195739680712004</v>
      </c>
      <c r="E8" s="40">
        <v>0.24727595335733735</v>
      </c>
      <c r="F8" s="40">
        <v>0.67229801471386308</v>
      </c>
    </row>
    <row r="9" spans="1:81" ht="12" customHeight="1" x14ac:dyDescent="0.2">
      <c r="A9" s="21">
        <v>1974</v>
      </c>
      <c r="B9" s="26">
        <f t="shared" si="0"/>
        <v>0.7987552255276964</v>
      </c>
      <c r="C9" s="40" t="s">
        <v>6</v>
      </c>
      <c r="D9" s="40">
        <f t="shared" si="1"/>
        <v>0.7987552255276964</v>
      </c>
      <c r="E9" s="40">
        <v>0.17067719098076256</v>
      </c>
      <c r="F9" s="40">
        <v>0.62807803454693389</v>
      </c>
    </row>
    <row r="10" spans="1:81" s="16" customFormat="1" ht="12" customHeight="1" x14ac:dyDescent="0.2">
      <c r="A10" s="21">
        <v>1975</v>
      </c>
      <c r="B10" s="26">
        <f t="shared" si="0"/>
        <v>0.81410176272034007</v>
      </c>
      <c r="C10" s="40" t="s">
        <v>6</v>
      </c>
      <c r="D10" s="40">
        <f t="shared" si="1"/>
        <v>0.81410176272034007</v>
      </c>
      <c r="E10" s="40">
        <v>0.27688646265968431</v>
      </c>
      <c r="F10" s="40">
        <v>0.53721530006065576</v>
      </c>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0.67912949755773155</v>
      </c>
      <c r="C11" s="25" t="s">
        <v>6</v>
      </c>
      <c r="D11" s="25">
        <f t="shared" si="1"/>
        <v>0.67912949755773155</v>
      </c>
      <c r="E11" s="25">
        <v>0.17841172288852708</v>
      </c>
      <c r="F11" s="25">
        <v>0.50071777466920442</v>
      </c>
    </row>
    <row r="12" spans="1:81" ht="12" customHeight="1" x14ac:dyDescent="0.2">
      <c r="A12" s="19">
        <v>1977</v>
      </c>
      <c r="B12" s="25">
        <f t="shared" si="0"/>
        <v>0.59285594286207255</v>
      </c>
      <c r="C12" s="25" t="s">
        <v>6</v>
      </c>
      <c r="D12" s="25">
        <f t="shared" si="1"/>
        <v>0.59285594286207255</v>
      </c>
      <c r="E12" s="25">
        <v>0.17708035361584462</v>
      </c>
      <c r="F12" s="25">
        <v>0.41577558924622798</v>
      </c>
    </row>
    <row r="13" spans="1:81" ht="12" customHeight="1" x14ac:dyDescent="0.2">
      <c r="A13" s="19">
        <v>1978</v>
      </c>
      <c r="B13" s="25">
        <f t="shared" si="0"/>
        <v>0.70268436776961596</v>
      </c>
      <c r="C13" s="25" t="s">
        <v>6</v>
      </c>
      <c r="D13" s="25">
        <f t="shared" si="1"/>
        <v>0.70268436776961596</v>
      </c>
      <c r="E13" s="25">
        <v>0.22508255273266392</v>
      </c>
      <c r="F13" s="25">
        <v>0.47760181503695209</v>
      </c>
    </row>
    <row r="14" spans="1:81" ht="12" customHeight="1" x14ac:dyDescent="0.2">
      <c r="A14" s="19">
        <v>1979</v>
      </c>
      <c r="B14" s="25">
        <f t="shared" si="0"/>
        <v>0.73914820821576943</v>
      </c>
      <c r="C14" s="25" t="s">
        <v>6</v>
      </c>
      <c r="D14" s="25">
        <f t="shared" si="1"/>
        <v>0.73914820821576943</v>
      </c>
      <c r="E14" s="25">
        <v>0.21639154873253205</v>
      </c>
      <c r="F14" s="25">
        <v>0.52275665948323735</v>
      </c>
    </row>
    <row r="15" spans="1:81" s="16" customFormat="1" ht="12" customHeight="1" x14ac:dyDescent="0.2">
      <c r="A15" s="19">
        <v>1980</v>
      </c>
      <c r="B15" s="25">
        <f t="shared" si="0"/>
        <v>0.65020243626112084</v>
      </c>
      <c r="C15" s="25" t="s">
        <v>6</v>
      </c>
      <c r="D15" s="25">
        <f t="shared" si="1"/>
        <v>0.65020243626112084</v>
      </c>
      <c r="E15" s="25">
        <v>0.15667951836856572</v>
      </c>
      <c r="F15" s="25">
        <v>0.49352291789255509</v>
      </c>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26">
        <f t="shared" si="0"/>
        <v>0.69022377220980502</v>
      </c>
      <c r="C16" s="40" t="s">
        <v>6</v>
      </c>
      <c r="D16" s="40">
        <f t="shared" si="1"/>
        <v>0.69022377220980502</v>
      </c>
      <c r="E16" s="40">
        <v>0.16785089969821626</v>
      </c>
      <c r="F16" s="40">
        <v>0.5223728725115887</v>
      </c>
    </row>
    <row r="17" spans="1:81" ht="12" customHeight="1" x14ac:dyDescent="0.2">
      <c r="A17" s="21">
        <v>1982</v>
      </c>
      <c r="B17" s="26">
        <f t="shared" si="0"/>
        <v>0.57051011210301361</v>
      </c>
      <c r="C17" s="40" t="s">
        <v>6</v>
      </c>
      <c r="D17" s="40">
        <f t="shared" si="1"/>
        <v>0.57051011210301361</v>
      </c>
      <c r="E17" s="40">
        <v>0.22533292809694952</v>
      </c>
      <c r="F17" s="40">
        <v>0.34517718400606406</v>
      </c>
    </row>
    <row r="18" spans="1:81" ht="12" customHeight="1" x14ac:dyDescent="0.2">
      <c r="A18" s="21">
        <v>1983</v>
      </c>
      <c r="B18" s="26">
        <f t="shared" si="0"/>
        <v>0.46527075030226184</v>
      </c>
      <c r="C18" s="40" t="s">
        <v>6</v>
      </c>
      <c r="D18" s="40">
        <f t="shared" si="1"/>
        <v>0.46527075030226184</v>
      </c>
      <c r="E18" s="40">
        <v>0.15465262963151785</v>
      </c>
      <c r="F18" s="40">
        <v>0.31061812067074396</v>
      </c>
    </row>
    <row r="19" spans="1:81" ht="12" customHeight="1" x14ac:dyDescent="0.2">
      <c r="A19" s="21">
        <v>1984</v>
      </c>
      <c r="B19" s="26">
        <f t="shared" si="0"/>
        <v>0.6823540613541661</v>
      </c>
      <c r="C19" s="40" t="s">
        <v>6</v>
      </c>
      <c r="D19" s="40">
        <f t="shared" si="1"/>
        <v>0.6823540613541661</v>
      </c>
      <c r="E19" s="40">
        <v>0.2133634204348438</v>
      </c>
      <c r="F19" s="40">
        <v>0.4689906409193223</v>
      </c>
    </row>
    <row r="20" spans="1:81" s="16" customFormat="1" ht="12" customHeight="1" x14ac:dyDescent="0.2">
      <c r="A20" s="21">
        <v>1985</v>
      </c>
      <c r="B20" s="26">
        <f t="shared" si="0"/>
        <v>0.57249796748501836</v>
      </c>
      <c r="C20" s="40" t="s">
        <v>6</v>
      </c>
      <c r="D20" s="40">
        <f t="shared" si="1"/>
        <v>0.57249796748501836</v>
      </c>
      <c r="E20" s="40">
        <v>0.20933927819597928</v>
      </c>
      <c r="F20" s="40">
        <v>0.3631586892890391</v>
      </c>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0.5954573034402767</v>
      </c>
      <c r="C21" s="25" t="s">
        <v>6</v>
      </c>
      <c r="D21" s="25">
        <f t="shared" si="1"/>
        <v>0.5954573034402767</v>
      </c>
      <c r="E21" s="25">
        <v>0.13742887222661046</v>
      </c>
      <c r="F21" s="25">
        <v>0.45802843121366626</v>
      </c>
    </row>
    <row r="22" spans="1:81" ht="12" customHeight="1" x14ac:dyDescent="0.2">
      <c r="A22" s="19">
        <v>1987</v>
      </c>
      <c r="B22" s="25">
        <f t="shared" si="0"/>
        <v>0.53887233152467684</v>
      </c>
      <c r="C22" s="25" t="s">
        <v>6</v>
      </c>
      <c r="D22" s="25">
        <f t="shared" si="1"/>
        <v>0.53887233152467684</v>
      </c>
      <c r="E22" s="25">
        <v>0.15200885316352961</v>
      </c>
      <c r="F22" s="25">
        <v>0.38686347836114721</v>
      </c>
    </row>
    <row r="23" spans="1:81" ht="12" customHeight="1" x14ac:dyDescent="0.2">
      <c r="A23" s="19">
        <v>1988</v>
      </c>
      <c r="B23" s="25">
        <f t="shared" si="0"/>
        <v>0.43213750870745926</v>
      </c>
      <c r="C23" s="25" t="s">
        <v>6</v>
      </c>
      <c r="D23" s="25">
        <f t="shared" si="1"/>
        <v>0.43213750870745926</v>
      </c>
      <c r="E23" s="25">
        <v>0.11877661311075528</v>
      </c>
      <c r="F23" s="25">
        <v>0.31336089559670399</v>
      </c>
    </row>
    <row r="24" spans="1:81" ht="12" customHeight="1" x14ac:dyDescent="0.2">
      <c r="A24" s="19">
        <v>1989</v>
      </c>
      <c r="B24" s="25">
        <f t="shared" si="0"/>
        <v>0.39365503067452873</v>
      </c>
      <c r="C24" s="55">
        <v>6.439828253996491E-4</v>
      </c>
      <c r="D24" s="25">
        <f t="shared" si="1"/>
        <v>0.3930110478491291</v>
      </c>
      <c r="E24" s="25">
        <v>0.13918353582124873</v>
      </c>
      <c r="F24" s="25">
        <v>0.2538275120278804</v>
      </c>
    </row>
    <row r="25" spans="1:81" s="16" customFormat="1" ht="12" customHeight="1" x14ac:dyDescent="0.2">
      <c r="A25" s="19">
        <v>1990</v>
      </c>
      <c r="B25" s="25">
        <f t="shared" si="0"/>
        <v>0.34053258406201031</v>
      </c>
      <c r="C25" s="55">
        <v>1.0184902371547823E-3</v>
      </c>
      <c r="D25" s="25">
        <f t="shared" si="1"/>
        <v>0.33951409382485553</v>
      </c>
      <c r="E25" s="25">
        <v>0.12026102784369364</v>
      </c>
      <c r="F25" s="25">
        <v>0.2192530659811619</v>
      </c>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0.40885532781482892</v>
      </c>
      <c r="C26" s="56">
        <v>8.3386917981956106E-5</v>
      </c>
      <c r="D26" s="40">
        <f t="shared" si="1"/>
        <v>0.40877194089684699</v>
      </c>
      <c r="E26" s="40">
        <v>9.0661573549425084E-2</v>
      </c>
      <c r="F26" s="40">
        <v>0.31811036734742187</v>
      </c>
    </row>
    <row r="27" spans="1:81" ht="12" customHeight="1" x14ac:dyDescent="0.2">
      <c r="A27" s="21">
        <v>1992</v>
      </c>
      <c r="B27" s="40">
        <f t="shared" si="0"/>
        <v>0.49761271613973079</v>
      </c>
      <c r="C27" s="56">
        <v>4.7879670214173942E-2</v>
      </c>
      <c r="D27" s="40">
        <f t="shared" si="1"/>
        <v>0.44973304592555685</v>
      </c>
      <c r="E27" s="40">
        <v>6.1659672861180098E-2</v>
      </c>
      <c r="F27" s="40">
        <v>0.38807337306437678</v>
      </c>
    </row>
    <row r="28" spans="1:81" ht="12" customHeight="1" x14ac:dyDescent="0.2">
      <c r="A28" s="21">
        <v>1993</v>
      </c>
      <c r="B28" s="40">
        <f t="shared" si="0"/>
        <v>0.45116440164454086</v>
      </c>
      <c r="C28" s="56">
        <v>3.7655376457704941E-2</v>
      </c>
      <c r="D28" s="40">
        <f t="shared" si="1"/>
        <v>0.41350902518683591</v>
      </c>
      <c r="E28" s="40">
        <v>4.9874161879694914E-2</v>
      </c>
      <c r="F28" s="40">
        <v>0.36363486330714101</v>
      </c>
    </row>
    <row r="29" spans="1:81" ht="12" customHeight="1" x14ac:dyDescent="0.2">
      <c r="A29" s="21">
        <v>1994</v>
      </c>
      <c r="B29" s="40">
        <f t="shared" si="0"/>
        <v>0.50881182203647179</v>
      </c>
      <c r="C29" s="56">
        <v>5.7319424831837718E-2</v>
      </c>
      <c r="D29" s="40">
        <f t="shared" si="1"/>
        <v>0.45149239720463408</v>
      </c>
      <c r="E29" s="40">
        <v>9.0724122747080888E-2</v>
      </c>
      <c r="F29" s="40">
        <v>0.36076827445755322</v>
      </c>
    </row>
    <row r="30" spans="1:81" s="16" customFormat="1" ht="12" customHeight="1" x14ac:dyDescent="0.2">
      <c r="A30" s="21">
        <v>1995</v>
      </c>
      <c r="B30" s="40">
        <f t="shared" si="0"/>
        <v>0.5986281684592788</v>
      </c>
      <c r="C30" s="56">
        <v>6.2650765127158531E-2</v>
      </c>
      <c r="D30" s="40">
        <f t="shared" si="1"/>
        <v>0.53597740333212029</v>
      </c>
      <c r="E30" s="40">
        <v>7.1054221048406155E-2</v>
      </c>
      <c r="F30" s="40">
        <v>0.4649231822837141</v>
      </c>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0.60001143929364731</v>
      </c>
      <c r="C31" s="55">
        <v>3.7082772456399932E-2</v>
      </c>
      <c r="D31" s="25">
        <f t="shared" si="1"/>
        <v>0.5629286668372474</v>
      </c>
      <c r="E31" s="25">
        <v>7.6168014625445465E-2</v>
      </c>
      <c r="F31" s="25">
        <v>0.48676065221180193</v>
      </c>
    </row>
    <row r="32" spans="1:81" ht="12" customHeight="1" x14ac:dyDescent="0.2">
      <c r="A32" s="19">
        <v>1997</v>
      </c>
      <c r="B32" s="25">
        <f t="shared" si="0"/>
        <v>0.56764919131441649</v>
      </c>
      <c r="C32" s="55">
        <v>2.9313478337339511E-2</v>
      </c>
      <c r="D32" s="25">
        <f t="shared" si="1"/>
        <v>0.53833571297707694</v>
      </c>
      <c r="E32" s="25">
        <v>0.10311016005159174</v>
      </c>
      <c r="F32" s="25">
        <v>0.43522555292548515</v>
      </c>
    </row>
    <row r="33" spans="1:81" ht="12" customHeight="1" x14ac:dyDescent="0.2">
      <c r="A33" s="19">
        <v>1998</v>
      </c>
      <c r="B33" s="25">
        <f t="shared" si="0"/>
        <v>0.5446209054198432</v>
      </c>
      <c r="C33" s="55">
        <v>1.5935389239990584E-2</v>
      </c>
      <c r="D33" s="25">
        <f t="shared" si="1"/>
        <v>0.5286855161798526</v>
      </c>
      <c r="E33" s="25">
        <v>0.10568060409611936</v>
      </c>
      <c r="F33" s="25">
        <v>0.42300491208373325</v>
      </c>
    </row>
    <row r="34" spans="1:81" ht="12" customHeight="1" x14ac:dyDescent="0.2">
      <c r="A34" s="19">
        <v>1999</v>
      </c>
      <c r="B34" s="25">
        <f t="shared" si="0"/>
        <v>0.52340787894520135</v>
      </c>
      <c r="C34" s="55">
        <v>2.4490073220071965E-2</v>
      </c>
      <c r="D34" s="25">
        <f t="shared" si="1"/>
        <v>0.49891780572512934</v>
      </c>
      <c r="E34" s="25">
        <v>6.0008235020319017E-2</v>
      </c>
      <c r="F34" s="25">
        <v>0.43890957070481035</v>
      </c>
    </row>
    <row r="35" spans="1:81" s="16" customFormat="1" ht="12" customHeight="1" x14ac:dyDescent="0.2">
      <c r="A35" s="19">
        <v>2000</v>
      </c>
      <c r="B35" s="25">
        <f t="shared" si="0"/>
        <v>0.56312811557563058</v>
      </c>
      <c r="C35" s="55">
        <v>4.9089844243937981E-2</v>
      </c>
      <c r="D35" s="25">
        <f t="shared" si="1"/>
        <v>0.51403827133169255</v>
      </c>
      <c r="E35" s="25">
        <v>5.7580962161587909E-2</v>
      </c>
      <c r="F35" s="25">
        <v>0.45645730917010463</v>
      </c>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0.46025062793405763</v>
      </c>
      <c r="C36" s="56">
        <v>5.3372655562634007E-2</v>
      </c>
      <c r="D36" s="40">
        <f t="shared" ref="D36:D41" si="2">SUM(E36:F36)</f>
        <v>0.40687797237142365</v>
      </c>
      <c r="E36" s="40">
        <v>5.7201136007551175E-2</v>
      </c>
      <c r="F36" s="40">
        <v>0.34967683636387248</v>
      </c>
    </row>
    <row r="37" spans="1:81" ht="12" customHeight="1" x14ac:dyDescent="0.2">
      <c r="A37" s="21">
        <v>2002</v>
      </c>
      <c r="B37" s="40">
        <f t="shared" si="0"/>
        <v>0.54881555729484544</v>
      </c>
      <c r="C37" s="56">
        <v>6.9084446897378859E-2</v>
      </c>
      <c r="D37" s="40">
        <f t="shared" si="2"/>
        <v>0.47973111039746652</v>
      </c>
      <c r="E37" s="40">
        <v>5.7131984512664415E-2</v>
      </c>
      <c r="F37" s="40">
        <v>0.42259912588480208</v>
      </c>
    </row>
    <row r="38" spans="1:81" ht="12" customHeight="1" x14ac:dyDescent="0.2">
      <c r="A38" s="21">
        <v>2003</v>
      </c>
      <c r="B38" s="40">
        <f t="shared" si="0"/>
        <v>0.49821288327140478</v>
      </c>
      <c r="C38" s="56">
        <v>6.0206198860269122E-2</v>
      </c>
      <c r="D38" s="40">
        <f t="shared" si="2"/>
        <v>0.43800668441113566</v>
      </c>
      <c r="E38" s="40">
        <v>3.8374300409167006E-2</v>
      </c>
      <c r="F38" s="40">
        <v>0.39963238400196865</v>
      </c>
    </row>
    <row r="39" spans="1:81" ht="12" customHeight="1" x14ac:dyDescent="0.2">
      <c r="A39" s="21">
        <v>2004</v>
      </c>
      <c r="B39" s="40">
        <f t="shared" si="0"/>
        <v>0.35809656635465198</v>
      </c>
      <c r="C39" s="56">
        <v>6.6134540862425373E-2</v>
      </c>
      <c r="D39" s="40">
        <f t="shared" si="2"/>
        <v>0.29196202549222661</v>
      </c>
      <c r="E39" s="40">
        <v>3.1690516819000654E-2</v>
      </c>
      <c r="F39" s="40">
        <v>0.26027150867322596</v>
      </c>
    </row>
    <row r="40" spans="1:81" ht="12" customHeight="1" x14ac:dyDescent="0.2">
      <c r="A40" s="21">
        <v>2005</v>
      </c>
      <c r="B40" s="40">
        <f t="shared" si="0"/>
        <v>0.35890596120786389</v>
      </c>
      <c r="C40" s="56">
        <v>3.3755365577174595E-2</v>
      </c>
      <c r="D40" s="40">
        <f t="shared" si="2"/>
        <v>0.32515059563068932</v>
      </c>
      <c r="E40" s="40">
        <v>3.605839645150806E-2</v>
      </c>
      <c r="F40" s="40">
        <v>0.28909219917918128</v>
      </c>
    </row>
    <row r="41" spans="1:81" ht="12" customHeight="1" x14ac:dyDescent="0.2">
      <c r="A41" s="19">
        <v>2006</v>
      </c>
      <c r="B41" s="25">
        <f t="shared" si="0"/>
        <v>0.43107412871066009</v>
      </c>
      <c r="C41" s="55">
        <v>3.5411210173252418E-2</v>
      </c>
      <c r="D41" s="25">
        <f t="shared" si="2"/>
        <v>0.39566291853740765</v>
      </c>
      <c r="E41" s="25">
        <v>3.6589139664408354E-2</v>
      </c>
      <c r="F41" s="25">
        <v>0.35907377887299929</v>
      </c>
    </row>
    <row r="42" spans="1:81" ht="12" customHeight="1" x14ac:dyDescent="0.2">
      <c r="A42" s="19">
        <v>2007</v>
      </c>
      <c r="B42" s="25">
        <f t="shared" si="0"/>
        <v>0.39943968226743237</v>
      </c>
      <c r="C42" s="55">
        <v>2.7899184499650051E-2</v>
      </c>
      <c r="D42" s="25">
        <f t="shared" ref="D42:D47" si="3">SUM(E42:F42)</f>
        <v>0.37154049776778231</v>
      </c>
      <c r="E42" s="25">
        <v>2.7350638634266455E-2</v>
      </c>
      <c r="F42" s="25">
        <v>0.34418985913351585</v>
      </c>
    </row>
    <row r="43" spans="1:81" ht="12" customHeight="1" x14ac:dyDescent="0.2">
      <c r="A43" s="19">
        <v>2008</v>
      </c>
      <c r="B43" s="25">
        <f t="shared" si="0"/>
        <v>0.3785543915954061</v>
      </c>
      <c r="C43" s="55">
        <v>2.0823309131854154E-2</v>
      </c>
      <c r="D43" s="25">
        <f t="shared" si="3"/>
        <v>0.35773108246355195</v>
      </c>
      <c r="E43" s="25">
        <v>3.2939874515679264E-2</v>
      </c>
      <c r="F43" s="25">
        <v>0.3247912079478727</v>
      </c>
    </row>
    <row r="44" spans="1:81" ht="12" customHeight="1" x14ac:dyDescent="0.2">
      <c r="A44" s="27">
        <v>2009</v>
      </c>
      <c r="B44" s="25">
        <f t="shared" si="0"/>
        <v>0.29613400236619303</v>
      </c>
      <c r="C44" s="55">
        <v>1.8196590582796011E-2</v>
      </c>
      <c r="D44" s="25">
        <f t="shared" si="3"/>
        <v>0.27793741178339704</v>
      </c>
      <c r="E44" s="25">
        <v>2.9209007774364488E-2</v>
      </c>
      <c r="F44" s="25">
        <v>0.24872840400903257</v>
      </c>
    </row>
    <row r="45" spans="1:81" ht="12" customHeight="1" x14ac:dyDescent="0.2">
      <c r="A45" s="19">
        <v>2010</v>
      </c>
      <c r="B45" s="25">
        <f t="shared" ref="B45:B50" si="4">SUM(C45,D45)</f>
        <v>0.43927356669416923</v>
      </c>
      <c r="C45" s="55">
        <v>1.1785908608263989E-2</v>
      </c>
      <c r="D45" s="25">
        <f t="shared" si="3"/>
        <v>0.42748765808590522</v>
      </c>
      <c r="E45" s="25">
        <v>3.4803239770957353E-2</v>
      </c>
      <c r="F45" s="25">
        <v>0.39268441831494788</v>
      </c>
    </row>
    <row r="46" spans="1:81" ht="12" customHeight="1" x14ac:dyDescent="0.2">
      <c r="A46" s="38">
        <v>2011</v>
      </c>
      <c r="B46" s="40">
        <f t="shared" si="4"/>
        <v>0.31761696319356336</v>
      </c>
      <c r="C46" s="56">
        <v>4.9237215083915839E-3</v>
      </c>
      <c r="D46" s="40">
        <f t="shared" si="3"/>
        <v>0.31269324168517176</v>
      </c>
      <c r="E46" s="40">
        <v>2.2886528903823672E-2</v>
      </c>
      <c r="F46" s="40">
        <v>0.28980671278134812</v>
      </c>
    </row>
    <row r="47" spans="1:81" ht="12" customHeight="1" x14ac:dyDescent="0.2">
      <c r="A47" s="41">
        <v>2012</v>
      </c>
      <c r="B47" s="40">
        <f t="shared" si="4"/>
        <v>0.41375439912701267</v>
      </c>
      <c r="C47" s="56">
        <v>2.8388986092315609E-3</v>
      </c>
      <c r="D47" s="40">
        <f t="shared" si="3"/>
        <v>0.41091550051778108</v>
      </c>
      <c r="E47" s="40">
        <v>2.9729358624610121E-2</v>
      </c>
      <c r="F47" s="40">
        <v>0.38118614189317096</v>
      </c>
    </row>
    <row r="48" spans="1:81" ht="12" customHeight="1" x14ac:dyDescent="0.2">
      <c r="A48" s="41">
        <v>2013</v>
      </c>
      <c r="B48" s="40">
        <f t="shared" si="4"/>
        <v>0.355277710238456</v>
      </c>
      <c r="C48" s="56">
        <v>2.3359358907546661E-3</v>
      </c>
      <c r="D48" s="40">
        <f t="shared" ref="D48:D54" si="5">SUM(E48:F48)</f>
        <v>0.35294177434770135</v>
      </c>
      <c r="E48" s="40">
        <v>5.4000261262622348E-2</v>
      </c>
      <c r="F48" s="40">
        <v>0.29894151308507899</v>
      </c>
    </row>
    <row r="49" spans="1:81" ht="12" customHeight="1" x14ac:dyDescent="0.2">
      <c r="A49" s="41">
        <v>2014</v>
      </c>
      <c r="B49" s="40">
        <f t="shared" si="4"/>
        <v>0.33202601426896383</v>
      </c>
      <c r="C49" s="56">
        <v>2.0301705442851057E-3</v>
      </c>
      <c r="D49" s="40">
        <f t="shared" si="5"/>
        <v>0.32999584372467872</v>
      </c>
      <c r="E49" s="40">
        <v>3.4591328176892144E-2</v>
      </c>
      <c r="F49" s="40">
        <v>0.29540451554778657</v>
      </c>
    </row>
    <row r="50" spans="1:81" ht="12" customHeight="1" x14ac:dyDescent="0.2">
      <c r="A50" s="44">
        <v>2015</v>
      </c>
      <c r="B50" s="40">
        <f t="shared" si="4"/>
        <v>0.35060716300955469</v>
      </c>
      <c r="C50" s="56">
        <v>1.0766804052079046E-3</v>
      </c>
      <c r="D50" s="40">
        <f t="shared" si="5"/>
        <v>0.34953048260434677</v>
      </c>
      <c r="E50" s="40">
        <v>3.3502591229090807E-2</v>
      </c>
      <c r="F50" s="40">
        <v>0.31602789137525594</v>
      </c>
    </row>
    <row r="51" spans="1:81" ht="12" customHeight="1" x14ac:dyDescent="0.2">
      <c r="A51" s="49">
        <v>2016</v>
      </c>
      <c r="B51" s="25">
        <f>SUM(C51,D51)</f>
        <v>0.25746115122577073</v>
      </c>
      <c r="C51" s="55">
        <v>3.568863048033243E-3</v>
      </c>
      <c r="D51" s="25">
        <f t="shared" si="5"/>
        <v>0.25389228817773751</v>
      </c>
      <c r="E51" s="25">
        <v>2.4633620818748078E-2</v>
      </c>
      <c r="F51" s="25">
        <v>0.22925866735898945</v>
      </c>
    </row>
    <row r="52" spans="1:81" ht="12" customHeight="1" x14ac:dyDescent="0.2">
      <c r="A52" s="49">
        <v>2017</v>
      </c>
      <c r="B52" s="25">
        <f>SUM(C52,D52)</f>
        <v>0.23988620411282327</v>
      </c>
      <c r="C52" s="55">
        <v>4.5139720895132499E-3</v>
      </c>
      <c r="D52" s="25">
        <f t="shared" si="5"/>
        <v>0.23537223202331001</v>
      </c>
      <c r="E52" s="25">
        <v>2.2034461437846986E-2</v>
      </c>
      <c r="F52" s="25">
        <v>0.21333777058546302</v>
      </c>
    </row>
    <row r="53" spans="1:81" ht="12" customHeight="1" x14ac:dyDescent="0.2">
      <c r="A53" s="49">
        <v>2018</v>
      </c>
      <c r="B53" s="25">
        <f>SUM(C53,D53)</f>
        <v>0.27880872177133625</v>
      </c>
      <c r="C53" s="55">
        <v>3.5999999999999999E-3</v>
      </c>
      <c r="D53" s="25">
        <f t="shared" si="5"/>
        <v>0.27520872177133626</v>
      </c>
      <c r="E53" s="25">
        <v>2.2258997608667282E-2</v>
      </c>
      <c r="F53" s="25">
        <v>0.25294972416266898</v>
      </c>
    </row>
    <row r="54" spans="1:81" ht="12" customHeight="1" x14ac:dyDescent="0.2">
      <c r="A54" s="67">
        <v>2019</v>
      </c>
      <c r="B54" s="25">
        <f>SUM(C54,D54)</f>
        <v>0.23562191772750166</v>
      </c>
      <c r="C54" s="55">
        <v>3.0000000000000001E-3</v>
      </c>
      <c r="D54" s="25">
        <f t="shared" si="5"/>
        <v>0.23262191772750165</v>
      </c>
      <c r="E54" s="25">
        <v>2.1261827477574175E-2</v>
      </c>
      <c r="F54" s="25">
        <v>0.21136009024992747</v>
      </c>
    </row>
    <row r="55" spans="1:81" ht="12" customHeight="1" thickBot="1" x14ac:dyDescent="0.25">
      <c r="A55" s="50">
        <v>2020</v>
      </c>
      <c r="B55" s="25">
        <f>SUM(C55,D55)</f>
        <v>0.21815393677056633</v>
      </c>
      <c r="C55" s="55">
        <v>2.5000000000000001E-3</v>
      </c>
      <c r="D55" s="25">
        <v>0.21565393677056632</v>
      </c>
      <c r="E55" s="25" t="s">
        <v>6</v>
      </c>
      <c r="F55" s="25" t="s">
        <v>6</v>
      </c>
    </row>
    <row r="56" spans="1:81" ht="12" customHeight="1" thickTop="1" x14ac:dyDescent="0.2">
      <c r="A56" s="90" t="s">
        <v>16</v>
      </c>
      <c r="B56" s="91"/>
      <c r="C56" s="91"/>
      <c r="D56" s="91"/>
      <c r="E56" s="91"/>
      <c r="F56" s="92"/>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row>
    <row r="57" spans="1:81" ht="12" customHeight="1" x14ac:dyDescent="0.2">
      <c r="A57" s="93"/>
      <c r="B57" s="94"/>
      <c r="C57" s="94"/>
      <c r="D57" s="94"/>
      <c r="E57" s="94"/>
      <c r="F57" s="95"/>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row>
    <row r="58" spans="1:81" ht="12" customHeight="1" x14ac:dyDescent="0.2">
      <c r="A58" s="129" t="s">
        <v>70</v>
      </c>
      <c r="B58" s="130"/>
      <c r="C58" s="130"/>
      <c r="D58" s="130"/>
      <c r="E58" s="130"/>
      <c r="F58" s="131"/>
      <c r="G58" s="37"/>
      <c r="H58" s="37"/>
      <c r="I58" s="37"/>
      <c r="J58" s="37"/>
      <c r="K58" s="37"/>
      <c r="L58" s="37"/>
      <c r="M58" s="37"/>
      <c r="N58" s="37"/>
      <c r="O58" s="37"/>
      <c r="P58" s="37"/>
      <c r="Q58" s="37"/>
      <c r="R58" s="37"/>
      <c r="S58" s="37"/>
      <c r="T58" s="37"/>
      <c r="U58" s="37"/>
      <c r="V58" s="37"/>
      <c r="W58" s="37"/>
      <c r="X58" s="37"/>
      <c r="Y58" s="37"/>
      <c r="Z58" s="37"/>
      <c r="AA58" s="37"/>
      <c r="AB58" s="37"/>
      <c r="AC58" s="37"/>
      <c r="AD58" s="37"/>
      <c r="AE58" s="37"/>
      <c r="AF58" s="37"/>
      <c r="AG58" s="37"/>
      <c r="AH58" s="37"/>
      <c r="AI58" s="37"/>
      <c r="AJ58" s="37"/>
      <c r="AK58" s="37"/>
      <c r="AL58" s="37"/>
      <c r="AM58" s="37"/>
      <c r="AN58" s="37"/>
      <c r="AO58" s="37"/>
      <c r="AP58" s="37"/>
      <c r="AQ58" s="37"/>
      <c r="AR58" s="37"/>
      <c r="AS58" s="37"/>
      <c r="AT58" s="37"/>
      <c r="AU58" s="37"/>
      <c r="AV58" s="37"/>
      <c r="AW58" s="37"/>
      <c r="AX58" s="37"/>
      <c r="AY58" s="37"/>
      <c r="AZ58" s="37"/>
      <c r="BA58" s="37"/>
      <c r="BB58" s="37"/>
      <c r="BC58" s="37"/>
      <c r="BD58" s="37"/>
      <c r="BE58" s="37"/>
      <c r="BF58" s="37"/>
      <c r="BG58" s="37"/>
      <c r="BH58" s="37"/>
      <c r="BI58" s="37"/>
      <c r="BJ58" s="37"/>
      <c r="BK58" s="37"/>
      <c r="BL58" s="37"/>
      <c r="BM58" s="37"/>
      <c r="BN58" s="37"/>
      <c r="BO58" s="37"/>
      <c r="BP58" s="37"/>
      <c r="BQ58" s="37"/>
      <c r="BR58" s="37"/>
      <c r="BS58" s="37"/>
      <c r="BT58" s="37"/>
      <c r="BU58" s="37"/>
      <c r="BV58" s="37"/>
      <c r="BW58" s="37"/>
      <c r="BX58" s="37"/>
      <c r="BY58" s="37"/>
      <c r="BZ58" s="37"/>
      <c r="CA58" s="37"/>
      <c r="CB58" s="37"/>
      <c r="CC58" s="37"/>
    </row>
    <row r="59" spans="1:81" ht="12" customHeight="1" x14ac:dyDescent="0.2">
      <c r="A59" s="107"/>
      <c r="B59" s="108"/>
      <c r="C59" s="108"/>
      <c r="D59" s="108"/>
      <c r="E59" s="108"/>
      <c r="F59" s="109"/>
      <c r="G59" s="37"/>
      <c r="H59" s="37"/>
      <c r="I59" s="37"/>
      <c r="J59" s="37"/>
      <c r="K59" s="37"/>
      <c r="L59" s="37"/>
      <c r="M59" s="37"/>
      <c r="N59" s="37"/>
      <c r="O59" s="37"/>
      <c r="P59" s="37"/>
      <c r="Q59" s="37"/>
      <c r="R59" s="37"/>
      <c r="S59" s="37"/>
      <c r="T59" s="37"/>
      <c r="U59" s="37"/>
      <c r="V59" s="37"/>
      <c r="W59" s="37"/>
      <c r="X59" s="37"/>
      <c r="Y59" s="37"/>
      <c r="Z59" s="37"/>
      <c r="AA59" s="37"/>
      <c r="AB59" s="37"/>
      <c r="AC59" s="37"/>
      <c r="AD59" s="37"/>
      <c r="AE59" s="37"/>
      <c r="AF59" s="37"/>
      <c r="AG59" s="37"/>
      <c r="AH59" s="37"/>
      <c r="AI59" s="37"/>
      <c r="AJ59" s="37"/>
      <c r="AK59" s="37"/>
      <c r="AL59" s="37"/>
      <c r="AM59" s="37"/>
      <c r="AN59" s="37"/>
      <c r="AO59" s="37"/>
      <c r="AP59" s="37"/>
      <c r="AQ59" s="37"/>
      <c r="AR59" s="37"/>
      <c r="AS59" s="37"/>
      <c r="AT59" s="37"/>
      <c r="AU59" s="37"/>
      <c r="AV59" s="37"/>
      <c r="AW59" s="37"/>
      <c r="AX59" s="37"/>
      <c r="AY59" s="37"/>
      <c r="AZ59" s="37"/>
      <c r="BA59" s="37"/>
      <c r="BB59" s="37"/>
      <c r="BC59" s="37"/>
      <c r="BD59" s="37"/>
      <c r="BE59" s="37"/>
      <c r="BF59" s="37"/>
      <c r="BG59" s="37"/>
      <c r="BH59" s="37"/>
      <c r="BI59" s="37"/>
      <c r="BJ59" s="37"/>
      <c r="BK59" s="37"/>
      <c r="BL59" s="37"/>
      <c r="BM59" s="37"/>
      <c r="BN59" s="37"/>
      <c r="BO59" s="37"/>
      <c r="BP59" s="37"/>
      <c r="BQ59" s="37"/>
      <c r="BR59" s="37"/>
      <c r="BS59" s="37"/>
      <c r="BT59" s="37"/>
      <c r="BU59" s="37"/>
      <c r="BV59" s="37"/>
      <c r="BW59" s="37"/>
      <c r="BX59" s="37"/>
      <c r="BY59" s="37"/>
      <c r="BZ59" s="37"/>
      <c r="CA59" s="37"/>
      <c r="CB59" s="37"/>
      <c r="CC59" s="37"/>
    </row>
    <row r="60" spans="1:81" ht="12" customHeight="1" x14ac:dyDescent="0.2">
      <c r="A60" s="93"/>
      <c r="B60" s="94"/>
      <c r="C60" s="94"/>
      <c r="D60" s="94"/>
      <c r="E60" s="94"/>
      <c r="F60" s="95"/>
      <c r="G60" s="37"/>
      <c r="H60" s="37"/>
      <c r="I60" s="37"/>
      <c r="J60" s="37"/>
      <c r="K60" s="37"/>
      <c r="L60" s="37"/>
      <c r="M60" s="37"/>
      <c r="N60" s="37"/>
      <c r="O60" s="37"/>
      <c r="P60" s="37"/>
      <c r="Q60" s="37"/>
      <c r="R60" s="37"/>
      <c r="S60" s="37"/>
      <c r="T60" s="37"/>
      <c r="U60" s="37"/>
      <c r="V60" s="37"/>
      <c r="W60" s="37"/>
      <c r="X60" s="37"/>
      <c r="Y60" s="37"/>
      <c r="Z60" s="37"/>
      <c r="AA60" s="37"/>
      <c r="AB60" s="37"/>
      <c r="AC60" s="37"/>
      <c r="AD60" s="37"/>
      <c r="AE60" s="37"/>
      <c r="AF60" s="37"/>
      <c r="AG60" s="37"/>
      <c r="AH60" s="37"/>
      <c r="AI60" s="37"/>
      <c r="AJ60" s="37"/>
      <c r="AK60" s="37"/>
      <c r="AL60" s="37"/>
      <c r="AM60" s="37"/>
      <c r="AN60" s="37"/>
      <c r="AO60" s="37"/>
      <c r="AP60" s="37"/>
      <c r="AQ60" s="37"/>
      <c r="AR60" s="37"/>
      <c r="AS60" s="37"/>
      <c r="AT60" s="37"/>
      <c r="AU60" s="37"/>
      <c r="AV60" s="37"/>
      <c r="AW60" s="37"/>
      <c r="AX60" s="37"/>
      <c r="AY60" s="37"/>
      <c r="AZ60" s="37"/>
      <c r="BA60" s="37"/>
      <c r="BB60" s="37"/>
      <c r="BC60" s="37"/>
      <c r="BD60" s="37"/>
      <c r="BE60" s="37"/>
      <c r="BF60" s="37"/>
      <c r="BG60" s="37"/>
      <c r="BH60" s="37"/>
      <c r="BI60" s="37"/>
      <c r="BJ60" s="37"/>
      <c r="BK60" s="37"/>
      <c r="BL60" s="37"/>
      <c r="BM60" s="37"/>
      <c r="BN60" s="37"/>
      <c r="BO60" s="37"/>
      <c r="BP60" s="37"/>
      <c r="BQ60" s="37"/>
      <c r="BR60" s="37"/>
      <c r="BS60" s="37"/>
      <c r="BT60" s="37"/>
      <c r="BU60" s="37"/>
      <c r="BV60" s="37"/>
      <c r="BW60" s="37"/>
      <c r="BX60" s="37"/>
      <c r="BY60" s="37"/>
      <c r="BZ60" s="37"/>
      <c r="CA60" s="37"/>
      <c r="CB60" s="37"/>
      <c r="CC60" s="37"/>
    </row>
    <row r="61" spans="1:81" ht="12" customHeight="1" x14ac:dyDescent="0.2">
      <c r="A61" s="87" t="s">
        <v>77</v>
      </c>
      <c r="B61" s="88"/>
      <c r="C61" s="88"/>
      <c r="D61" s="88"/>
      <c r="E61" s="88"/>
      <c r="F61" s="89"/>
    </row>
    <row r="62" spans="1:81" ht="12" customHeight="1" x14ac:dyDescent="0.2">
      <c r="A62" s="87"/>
      <c r="B62" s="88"/>
      <c r="C62" s="88"/>
      <c r="D62" s="88"/>
      <c r="E62" s="88"/>
      <c r="F62" s="89"/>
    </row>
  </sheetData>
  <mergeCells count="11">
    <mergeCell ref="A1:F1"/>
    <mergeCell ref="B4:F4"/>
    <mergeCell ref="A61:F62"/>
    <mergeCell ref="A56:F56"/>
    <mergeCell ref="A60:F60"/>
    <mergeCell ref="C2:C3"/>
    <mergeCell ref="B2:B3"/>
    <mergeCell ref="A2:A3"/>
    <mergeCell ref="A58:F59"/>
    <mergeCell ref="D2:F2"/>
    <mergeCell ref="A57:F57"/>
  </mergeCells>
  <phoneticPr fontId="4" type="noConversion"/>
  <printOptions horizontalCentered="1"/>
  <pageMargins left="0.5" right="0.5" top="0.5" bottom="0.5"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CC62"/>
  <sheetViews>
    <sheetView workbookViewId="0">
      <pane ySplit="4" topLeftCell="A5" activePane="bottomLeft" state="frozen"/>
      <selection pane="bottomLeft" sqref="A1:F1"/>
    </sheetView>
  </sheetViews>
  <sheetFormatPr defaultColWidth="12.7109375" defaultRowHeight="12" customHeight="1" x14ac:dyDescent="0.2"/>
  <cols>
    <col min="1" max="1" width="12.7109375" style="13" customWidth="1"/>
    <col min="2" max="6" width="12.7109375" style="7" customWidth="1"/>
    <col min="7" max="10" width="12.7109375" style="15" customWidth="1"/>
    <col min="11" max="16384" width="12.7109375" style="8"/>
  </cols>
  <sheetData>
    <row r="1" spans="1:81" s="30" customFormat="1" ht="12" customHeight="1" thickBot="1" x14ac:dyDescent="0.25">
      <c r="A1" s="83" t="s">
        <v>58</v>
      </c>
      <c r="B1" s="83"/>
      <c r="C1" s="83"/>
      <c r="D1" s="83"/>
      <c r="E1" s="83"/>
      <c r="F1" s="83"/>
      <c r="G1" s="31"/>
      <c r="H1" s="31"/>
      <c r="I1" s="31"/>
      <c r="J1" s="31"/>
    </row>
    <row r="2" spans="1:81" ht="12" customHeight="1" thickTop="1" x14ac:dyDescent="0.2">
      <c r="A2" s="100" t="s">
        <v>3</v>
      </c>
      <c r="B2" s="98" t="s">
        <v>68</v>
      </c>
      <c r="C2" s="96" t="s">
        <v>0</v>
      </c>
      <c r="D2" s="132" t="s">
        <v>67</v>
      </c>
      <c r="E2" s="133"/>
      <c r="F2" s="133"/>
    </row>
    <row r="3" spans="1:81" ht="12" customHeight="1" x14ac:dyDescent="0.2">
      <c r="A3" s="101"/>
      <c r="B3" s="99"/>
      <c r="C3" s="97"/>
      <c r="D3" s="9" t="s">
        <v>68</v>
      </c>
      <c r="E3" s="9" t="s">
        <v>4</v>
      </c>
      <c r="F3" s="12" t="s">
        <v>5</v>
      </c>
    </row>
    <row r="4" spans="1:81" ht="12" customHeight="1" x14ac:dyDescent="0.2">
      <c r="A4" s="37"/>
      <c r="B4" s="84" t="s">
        <v>72</v>
      </c>
      <c r="C4" s="85"/>
      <c r="D4" s="85"/>
      <c r="E4" s="85"/>
      <c r="F4" s="86"/>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 t="shared" ref="B5:B45" si="0">SUM(C5,D5)</f>
        <v>7.6066004902074553</v>
      </c>
      <c r="C5" s="25">
        <v>1.5483877260402239</v>
      </c>
      <c r="D5" s="25">
        <f>SUM(E5:F5)</f>
        <v>6.0582127641672319</v>
      </c>
      <c r="E5" s="69">
        <v>4.6655413442347271</v>
      </c>
      <c r="F5" s="25">
        <v>1.3926714199325045</v>
      </c>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21">
        <v>1971</v>
      </c>
      <c r="B6" s="40">
        <f t="shared" si="0"/>
        <v>7.4643721988083271</v>
      </c>
      <c r="C6" s="40">
        <v>1.5125613379498317</v>
      </c>
      <c r="D6" s="40">
        <f t="shared" ref="D6:D35" si="1">SUM(E6:F6)</f>
        <v>5.9518108608584956</v>
      </c>
      <c r="E6" s="40">
        <v>4.5619782972090857</v>
      </c>
      <c r="F6" s="40">
        <v>1.3898325636494098</v>
      </c>
    </row>
    <row r="7" spans="1:81" ht="12" customHeight="1" x14ac:dyDescent="0.2">
      <c r="A7" s="21">
        <v>1972</v>
      </c>
      <c r="B7" s="40">
        <f t="shared" si="0"/>
        <v>7.4941977845833456</v>
      </c>
      <c r="C7" s="40">
        <v>1.5274231047756983</v>
      </c>
      <c r="D7" s="40">
        <f t="shared" si="1"/>
        <v>5.9667746798076475</v>
      </c>
      <c r="E7" s="40">
        <v>4.61583907360267</v>
      </c>
      <c r="F7" s="40">
        <v>1.350935606204978</v>
      </c>
    </row>
    <row r="8" spans="1:81" ht="12" customHeight="1" x14ac:dyDescent="0.2">
      <c r="A8" s="21">
        <v>1973</v>
      </c>
      <c r="B8" s="40">
        <f t="shared" si="0"/>
        <v>8.0134057649097556</v>
      </c>
      <c r="C8" s="40">
        <v>1.4279714405711885</v>
      </c>
      <c r="D8" s="40">
        <f t="shared" si="1"/>
        <v>6.5854343243385678</v>
      </c>
      <c r="E8" s="40">
        <v>4.9033358764198862</v>
      </c>
      <c r="F8" s="40">
        <v>1.682098447918682</v>
      </c>
    </row>
    <row r="9" spans="1:81" ht="12" customHeight="1" x14ac:dyDescent="0.2">
      <c r="A9" s="21">
        <v>1974</v>
      </c>
      <c r="B9" s="40">
        <f t="shared" si="0"/>
        <v>7.7031064415891777</v>
      </c>
      <c r="C9" s="40">
        <v>1.3612090491643829</v>
      </c>
      <c r="D9" s="40">
        <f t="shared" si="1"/>
        <v>6.3418973924247943</v>
      </c>
      <c r="E9" s="40">
        <v>4.8704453737578541</v>
      </c>
      <c r="F9" s="40">
        <v>1.4714520186669406</v>
      </c>
    </row>
    <row r="10" spans="1:81" s="16" customFormat="1" ht="12" customHeight="1" x14ac:dyDescent="0.2">
      <c r="A10" s="21">
        <v>1975</v>
      </c>
      <c r="B10" s="40">
        <f t="shared" si="0"/>
        <v>7.0339037302177712</v>
      </c>
      <c r="C10" s="40">
        <v>1.4464771059345378</v>
      </c>
      <c r="D10" s="40">
        <f t="shared" si="1"/>
        <v>5.5874266242832338</v>
      </c>
      <c r="E10" s="40">
        <v>4.4466687517713925</v>
      </c>
      <c r="F10" s="40">
        <v>1.1407578725118417</v>
      </c>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7.8270942264821279</v>
      </c>
      <c r="C11" s="25">
        <v>1.4479326713601026</v>
      </c>
      <c r="D11" s="25">
        <f t="shared" si="1"/>
        <v>6.3791615551220255</v>
      </c>
      <c r="E11" s="25">
        <v>4.8755255333823966</v>
      </c>
      <c r="F11" s="25">
        <v>1.503636021739629</v>
      </c>
    </row>
    <row r="12" spans="1:81" ht="12" customHeight="1" x14ac:dyDescent="0.2">
      <c r="A12" s="19">
        <v>1977</v>
      </c>
      <c r="B12" s="25">
        <f t="shared" si="0"/>
        <v>7.5227315436838138</v>
      </c>
      <c r="C12" s="25">
        <v>1.344902583102902</v>
      </c>
      <c r="D12" s="25">
        <f t="shared" si="1"/>
        <v>6.1778289605809116</v>
      </c>
      <c r="E12" s="25">
        <v>4.8161026541592511</v>
      </c>
      <c r="F12" s="25">
        <v>1.3617263064216605</v>
      </c>
    </row>
    <row r="13" spans="1:81" ht="12" customHeight="1" x14ac:dyDescent="0.2">
      <c r="A13" s="19">
        <v>1978</v>
      </c>
      <c r="B13" s="25">
        <f t="shared" si="0"/>
        <v>7.4807058484934625</v>
      </c>
      <c r="C13" s="25">
        <v>1.2893950625603705</v>
      </c>
      <c r="D13" s="25">
        <f t="shared" si="1"/>
        <v>6.1913107859330916</v>
      </c>
      <c r="E13" s="25">
        <v>4.8201944034275321</v>
      </c>
      <c r="F13" s="25">
        <v>1.3711163825055595</v>
      </c>
    </row>
    <row r="14" spans="1:81" ht="12" customHeight="1" x14ac:dyDescent="0.2">
      <c r="A14" s="19">
        <v>1979</v>
      </c>
      <c r="B14" s="25">
        <f t="shared" si="0"/>
        <v>7.4458787756536946</v>
      </c>
      <c r="C14" s="25">
        <v>1.3067916731465641</v>
      </c>
      <c r="D14" s="25">
        <f t="shared" si="1"/>
        <v>6.1390871025071307</v>
      </c>
      <c r="E14" s="25">
        <v>4.7354514578869269</v>
      </c>
      <c r="F14" s="25">
        <v>1.4036356446202041</v>
      </c>
    </row>
    <row r="15" spans="1:81" s="16" customFormat="1" ht="12" customHeight="1" x14ac:dyDescent="0.2">
      <c r="A15" s="19">
        <v>1980</v>
      </c>
      <c r="B15" s="25">
        <f t="shared" si="0"/>
        <v>7.2317257041871734</v>
      </c>
      <c r="C15" s="25">
        <v>1.3145710195585925</v>
      </c>
      <c r="D15" s="25">
        <f t="shared" si="1"/>
        <v>5.9171546846285805</v>
      </c>
      <c r="E15" s="25">
        <v>4.5537939792194484</v>
      </c>
      <c r="F15" s="25">
        <v>1.3633607054091319</v>
      </c>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21">
        <v>1981</v>
      </c>
      <c r="B16" s="40">
        <f t="shared" si="0"/>
        <v>7.5634998633570563</v>
      </c>
      <c r="C16" s="40">
        <v>1.2570510423279966</v>
      </c>
      <c r="D16" s="40">
        <f t="shared" si="1"/>
        <v>6.3064488210290595</v>
      </c>
      <c r="E16" s="40">
        <v>4.637175102305422</v>
      </c>
      <c r="F16" s="40">
        <v>1.6692737187236375</v>
      </c>
    </row>
    <row r="17" spans="1:81" ht="12" customHeight="1" x14ac:dyDescent="0.2">
      <c r="A17" s="21">
        <v>1982</v>
      </c>
      <c r="B17" s="40">
        <f t="shared" si="0"/>
        <v>6.9901009348719132</v>
      </c>
      <c r="C17" s="40">
        <v>1.2598325494857616</v>
      </c>
      <c r="D17" s="40">
        <f t="shared" si="1"/>
        <v>5.7302683853861511</v>
      </c>
      <c r="E17" s="40">
        <v>4.1952106735319639</v>
      </c>
      <c r="F17" s="40">
        <v>1.535057711854187</v>
      </c>
    </row>
    <row r="18" spans="1:81" ht="12" customHeight="1" x14ac:dyDescent="0.2">
      <c r="A18" s="21">
        <v>1983</v>
      </c>
      <c r="B18" s="40">
        <f t="shared" si="0"/>
        <v>6.7793738915230284</v>
      </c>
      <c r="C18" s="40">
        <v>1.2389045141630426</v>
      </c>
      <c r="D18" s="40">
        <f t="shared" si="1"/>
        <v>5.5404693773599858</v>
      </c>
      <c r="E18" s="40">
        <v>4.0564757280025185</v>
      </c>
      <c r="F18" s="40">
        <v>1.483993649357467</v>
      </c>
    </row>
    <row r="19" spans="1:81" ht="12" customHeight="1" x14ac:dyDescent="0.2">
      <c r="A19" s="21">
        <v>1984</v>
      </c>
      <c r="B19" s="40">
        <f t="shared" si="0"/>
        <v>6.8339595305248624</v>
      </c>
      <c r="C19" s="40">
        <v>1.342643051771117</v>
      </c>
      <c r="D19" s="40">
        <f t="shared" si="1"/>
        <v>5.4913164787537454</v>
      </c>
      <c r="E19" s="40">
        <v>3.6744604867419657</v>
      </c>
      <c r="F19" s="40">
        <v>1.8168559920117793</v>
      </c>
    </row>
    <row r="20" spans="1:81" s="16" customFormat="1" ht="12" customHeight="1" x14ac:dyDescent="0.2">
      <c r="A20" s="21">
        <v>1985</v>
      </c>
      <c r="B20" s="40">
        <f t="shared" si="0"/>
        <v>6.8899835382418146</v>
      </c>
      <c r="C20" s="40">
        <v>1.2598693314770242</v>
      </c>
      <c r="D20" s="40">
        <f t="shared" si="1"/>
        <v>5.6301142067647909</v>
      </c>
      <c r="E20" s="40">
        <v>3.7569221374551196</v>
      </c>
      <c r="F20" s="40">
        <v>1.8731920693096711</v>
      </c>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6.6347342027317087</v>
      </c>
      <c r="C21" s="25">
        <v>1.2562632193508443</v>
      </c>
      <c r="D21" s="25">
        <f t="shared" si="1"/>
        <v>5.3784709833808639</v>
      </c>
      <c r="E21" s="25">
        <v>3.8578456795175931</v>
      </c>
      <c r="F21" s="25">
        <v>1.5206253038632709</v>
      </c>
    </row>
    <row r="22" spans="1:81" ht="12" customHeight="1" x14ac:dyDescent="0.2">
      <c r="A22" s="19">
        <v>1987</v>
      </c>
      <c r="B22" s="25">
        <f t="shared" si="0"/>
        <v>6.6506326090179737</v>
      </c>
      <c r="C22" s="25">
        <v>1.2165244394655772</v>
      </c>
      <c r="D22" s="25">
        <f t="shared" si="1"/>
        <v>5.4341081695523963</v>
      </c>
      <c r="E22" s="25">
        <v>3.7589998517322614</v>
      </c>
      <c r="F22" s="25">
        <v>1.6751083178201347</v>
      </c>
    </row>
    <row r="23" spans="1:81" ht="12" customHeight="1" x14ac:dyDescent="0.2">
      <c r="A23" s="19">
        <v>1988</v>
      </c>
      <c r="B23" s="25">
        <f t="shared" si="0"/>
        <v>6.6923982026030417</v>
      </c>
      <c r="C23" s="25">
        <v>1.189506205590541</v>
      </c>
      <c r="D23" s="25">
        <f t="shared" si="1"/>
        <v>5.502891997012501</v>
      </c>
      <c r="E23" s="25">
        <v>3.7832679647866918</v>
      </c>
      <c r="F23" s="25">
        <v>1.7196240322258094</v>
      </c>
    </row>
    <row r="24" spans="1:81" ht="12" customHeight="1" x14ac:dyDescent="0.2">
      <c r="A24" s="19">
        <v>1989</v>
      </c>
      <c r="B24" s="25">
        <f t="shared" si="0"/>
        <v>7.0745135478723391</v>
      </c>
      <c r="C24" s="25">
        <v>1.1939496729225121</v>
      </c>
      <c r="D24" s="25">
        <f t="shared" si="1"/>
        <v>5.8805638749498268</v>
      </c>
      <c r="E24" s="25">
        <v>3.8679422024591048</v>
      </c>
      <c r="F24" s="25">
        <v>2.0126216724907215</v>
      </c>
    </row>
    <row r="25" spans="1:81" s="16" customFormat="1" ht="12" customHeight="1" x14ac:dyDescent="0.2">
      <c r="A25" s="19">
        <v>1990</v>
      </c>
      <c r="B25" s="25">
        <f t="shared" si="0"/>
        <v>6.7009817252010926</v>
      </c>
      <c r="C25" s="25">
        <v>1.0688002414725024</v>
      </c>
      <c r="D25" s="25">
        <f t="shared" si="1"/>
        <v>5.6321814837285906</v>
      </c>
      <c r="E25" s="25">
        <v>3.6912143694849111</v>
      </c>
      <c r="F25" s="25">
        <v>1.9409671142436797</v>
      </c>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21">
        <v>1991</v>
      </c>
      <c r="B26" s="40">
        <f t="shared" si="0"/>
        <v>6.9893316433353192</v>
      </c>
      <c r="C26" s="40">
        <v>1.1234703640731696</v>
      </c>
      <c r="D26" s="40">
        <f t="shared" si="1"/>
        <v>5.8658612792621492</v>
      </c>
      <c r="E26" s="40">
        <v>4.0481356341358543</v>
      </c>
      <c r="F26" s="40">
        <v>1.8177256451262949</v>
      </c>
    </row>
    <row r="27" spans="1:81" ht="12" customHeight="1" x14ac:dyDescent="0.2">
      <c r="A27" s="21">
        <v>1992</v>
      </c>
      <c r="B27" s="40">
        <f t="shared" si="0"/>
        <v>7.1639276652782868</v>
      </c>
      <c r="C27" s="40">
        <v>1.4472934984857566</v>
      </c>
      <c r="D27" s="40">
        <f t="shared" si="1"/>
        <v>5.71663416679253</v>
      </c>
      <c r="E27" s="40">
        <v>3.9801197289309989</v>
      </c>
      <c r="F27" s="40">
        <v>1.7365144378615309</v>
      </c>
    </row>
    <row r="28" spans="1:81" ht="12" customHeight="1" x14ac:dyDescent="0.2">
      <c r="A28" s="21">
        <v>1993</v>
      </c>
      <c r="B28" s="40">
        <f t="shared" si="0"/>
        <v>7.2117531918310878</v>
      </c>
      <c r="C28" s="40">
        <v>1.5151860598259399</v>
      </c>
      <c r="D28" s="40">
        <f t="shared" si="1"/>
        <v>5.6965671320051481</v>
      </c>
      <c r="E28" s="40">
        <v>3.9592983128085915</v>
      </c>
      <c r="F28" s="40">
        <v>1.7372688191965571</v>
      </c>
    </row>
    <row r="29" spans="1:81" ht="12" customHeight="1" x14ac:dyDescent="0.2">
      <c r="A29" s="21">
        <v>1994</v>
      </c>
      <c r="B29" s="40">
        <f t="shared" si="0"/>
        <v>7.2691216153145355</v>
      </c>
      <c r="C29" s="40">
        <v>1.5386694832900591</v>
      </c>
      <c r="D29" s="40">
        <f t="shared" si="1"/>
        <v>5.7304521320244763</v>
      </c>
      <c r="E29" s="40">
        <v>3.7955842401645938</v>
      </c>
      <c r="F29" s="40">
        <v>1.9348678918598825</v>
      </c>
    </row>
    <row r="30" spans="1:81" s="16" customFormat="1" ht="12" customHeight="1" x14ac:dyDescent="0.2">
      <c r="A30" s="21">
        <v>1995</v>
      </c>
      <c r="B30" s="40">
        <f t="shared" si="0"/>
        <v>6.828668058028863</v>
      </c>
      <c r="C30" s="40">
        <v>1.6355258837697002</v>
      </c>
      <c r="D30" s="40">
        <f t="shared" si="1"/>
        <v>5.1931421742591626</v>
      </c>
      <c r="E30" s="40">
        <v>3.5270051197454944</v>
      </c>
      <c r="F30" s="40">
        <v>1.6661370545136684</v>
      </c>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7.204938471507452</v>
      </c>
      <c r="C31" s="25">
        <v>1.451637126530128</v>
      </c>
      <c r="D31" s="25">
        <f t="shared" si="1"/>
        <v>5.7533013449773236</v>
      </c>
      <c r="E31" s="25">
        <v>3.8461191395906806</v>
      </c>
      <c r="F31" s="25">
        <v>1.9071822053866432</v>
      </c>
    </row>
    <row r="32" spans="1:81" ht="12" customHeight="1" x14ac:dyDescent="0.2">
      <c r="A32" s="19">
        <v>1997</v>
      </c>
      <c r="B32" s="25">
        <f t="shared" si="0"/>
        <v>6.7388560536290099</v>
      </c>
      <c r="C32" s="25">
        <v>1.3497453867913467</v>
      </c>
      <c r="D32" s="25">
        <f t="shared" si="1"/>
        <v>5.3891106668376629</v>
      </c>
      <c r="E32" s="25">
        <v>3.6376121615319228</v>
      </c>
      <c r="F32" s="25">
        <v>1.7514985053057397</v>
      </c>
    </row>
    <row r="33" spans="1:81" ht="12" customHeight="1" x14ac:dyDescent="0.2">
      <c r="A33" s="19">
        <v>1998</v>
      </c>
      <c r="B33" s="25">
        <f t="shared" si="0"/>
        <v>7.3401245156981698</v>
      </c>
      <c r="C33" s="25">
        <v>1.6405745540807273</v>
      </c>
      <c r="D33" s="25">
        <f t="shared" si="1"/>
        <v>5.6995499616174428</v>
      </c>
      <c r="E33" s="25">
        <v>3.7512044161744207</v>
      </c>
      <c r="F33" s="25">
        <v>1.9483455454430216</v>
      </c>
    </row>
    <row r="34" spans="1:81" ht="12" customHeight="1" x14ac:dyDescent="0.2">
      <c r="A34" s="19">
        <v>1999</v>
      </c>
      <c r="B34" s="25">
        <f t="shared" si="0"/>
        <v>7.5269340625789924</v>
      </c>
      <c r="C34" s="25">
        <v>1.8951818471508617</v>
      </c>
      <c r="D34" s="25">
        <f t="shared" si="1"/>
        <v>5.631752215428131</v>
      </c>
      <c r="E34" s="25">
        <v>3.6657989117886101</v>
      </c>
      <c r="F34" s="25">
        <v>1.9659533036395209</v>
      </c>
    </row>
    <row r="35" spans="1:81" s="16" customFormat="1" ht="12" customHeight="1" x14ac:dyDescent="0.2">
      <c r="A35" s="19">
        <v>2000</v>
      </c>
      <c r="B35" s="25">
        <f t="shared" si="0"/>
        <v>7.8626817334985919</v>
      </c>
      <c r="C35" s="25">
        <v>2.0160333384917752</v>
      </c>
      <c r="D35" s="25">
        <f t="shared" si="1"/>
        <v>5.8466483950068167</v>
      </c>
      <c r="E35" s="25">
        <v>4.0131906456221111</v>
      </c>
      <c r="F35" s="25">
        <v>1.8334577493847055</v>
      </c>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21">
        <v>2001</v>
      </c>
      <c r="B36" s="40">
        <f t="shared" si="0"/>
        <v>7.8309001873088349</v>
      </c>
      <c r="C36" s="40">
        <v>2.1654365314683583</v>
      </c>
      <c r="D36" s="40">
        <f t="shared" ref="D36:D41" si="2">SUM(E36:F36)</f>
        <v>5.665463655840477</v>
      </c>
      <c r="E36" s="40">
        <v>3.7808456469719944</v>
      </c>
      <c r="F36" s="40">
        <v>1.8846180088684823</v>
      </c>
    </row>
    <row r="37" spans="1:81" ht="12" customHeight="1" x14ac:dyDescent="0.2">
      <c r="A37" s="21">
        <v>2002</v>
      </c>
      <c r="B37" s="40">
        <f t="shared" si="0"/>
        <v>7.2120935187415025</v>
      </c>
      <c r="C37" s="40">
        <v>2.0933349515175412</v>
      </c>
      <c r="D37" s="40">
        <f t="shared" si="2"/>
        <v>5.1187585672239608</v>
      </c>
      <c r="E37" s="40">
        <v>3.3595813624192847</v>
      </c>
      <c r="F37" s="40">
        <v>1.7591772048046759</v>
      </c>
    </row>
    <row r="38" spans="1:81" ht="12" customHeight="1" x14ac:dyDescent="0.2">
      <c r="A38" s="21">
        <v>2003</v>
      </c>
      <c r="B38" s="40">
        <f t="shared" si="0"/>
        <v>7.5059999125024683</v>
      </c>
      <c r="C38" s="40">
        <v>1.966898241505936</v>
      </c>
      <c r="D38" s="40">
        <f t="shared" si="2"/>
        <v>5.5391016709965326</v>
      </c>
      <c r="E38" s="40">
        <v>3.6788450057948978</v>
      </c>
      <c r="F38" s="40">
        <v>1.860256665201635</v>
      </c>
    </row>
    <row r="39" spans="1:81" ht="12" customHeight="1" x14ac:dyDescent="0.2">
      <c r="A39" s="21">
        <v>2004</v>
      </c>
      <c r="B39" s="40">
        <f t="shared" si="0"/>
        <v>7.5586934458439812</v>
      </c>
      <c r="C39" s="40">
        <v>1.882187011975625</v>
      </c>
      <c r="D39" s="40">
        <f t="shared" si="2"/>
        <v>5.6765064338683562</v>
      </c>
      <c r="E39" s="40">
        <v>3.7327616112937632</v>
      </c>
      <c r="F39" s="40">
        <v>1.9437448225745928</v>
      </c>
    </row>
    <row r="40" spans="1:81" ht="12" customHeight="1" x14ac:dyDescent="0.2">
      <c r="A40" s="21">
        <v>2005</v>
      </c>
      <c r="B40" s="40">
        <f t="shared" si="0"/>
        <v>7.5983204536094968</v>
      </c>
      <c r="C40" s="40">
        <v>1.8008910228624551</v>
      </c>
      <c r="D40" s="40">
        <f t="shared" si="2"/>
        <v>5.7974294307470418</v>
      </c>
      <c r="E40" s="40">
        <v>3.9999309646469179</v>
      </c>
      <c r="F40" s="40">
        <v>1.7974984661001239</v>
      </c>
    </row>
    <row r="41" spans="1:81" ht="12" customHeight="1" x14ac:dyDescent="0.2">
      <c r="A41" s="19">
        <v>2006</v>
      </c>
      <c r="B41" s="25">
        <f t="shared" si="0"/>
        <v>7.9233255835813079</v>
      </c>
      <c r="C41" s="25">
        <v>2.0804760968819545</v>
      </c>
      <c r="D41" s="25">
        <f t="shared" si="2"/>
        <v>5.8428494866993539</v>
      </c>
      <c r="E41" s="25">
        <v>3.9379452364811449</v>
      </c>
      <c r="F41" s="25">
        <v>1.9049042502182092</v>
      </c>
    </row>
    <row r="42" spans="1:81" ht="12" customHeight="1" x14ac:dyDescent="0.2">
      <c r="A42" s="19">
        <v>2007</v>
      </c>
      <c r="B42" s="25">
        <f t="shared" si="0"/>
        <v>7.8106938619637187</v>
      </c>
      <c r="C42" s="25">
        <v>2.1979002938230106</v>
      </c>
      <c r="D42" s="25">
        <f t="shared" ref="D42:D47" si="3">SUM(E42:F42)</f>
        <v>5.6127935681407077</v>
      </c>
      <c r="E42" s="25">
        <v>3.5142490733684761</v>
      </c>
      <c r="F42" s="25">
        <v>2.098544494772232</v>
      </c>
    </row>
    <row r="43" spans="1:81" ht="12" customHeight="1" x14ac:dyDescent="0.2">
      <c r="A43" s="19">
        <v>2008</v>
      </c>
      <c r="B43" s="25">
        <f t="shared" si="0"/>
        <v>7.3788519065524927</v>
      </c>
      <c r="C43" s="25">
        <v>1.9787763554837925</v>
      </c>
      <c r="D43" s="25">
        <f t="shared" si="3"/>
        <v>5.4000755510687002</v>
      </c>
      <c r="E43" s="25">
        <v>3.3318819181955046</v>
      </c>
      <c r="F43" s="25">
        <v>2.0681936328731956</v>
      </c>
    </row>
    <row r="44" spans="1:81" ht="12" customHeight="1" x14ac:dyDescent="0.2">
      <c r="A44" s="19">
        <v>2009</v>
      </c>
      <c r="B44" s="25">
        <f t="shared" si="0"/>
        <v>7.249303983181477</v>
      </c>
      <c r="C44" s="25">
        <v>1.7493667774214345</v>
      </c>
      <c r="D44" s="25">
        <f t="shared" si="3"/>
        <v>5.499937205760042</v>
      </c>
      <c r="E44" s="25">
        <v>3.6276037622534791</v>
      </c>
      <c r="F44" s="25">
        <v>1.8723334435065626</v>
      </c>
    </row>
    <row r="45" spans="1:81" ht="12" customHeight="1" x14ac:dyDescent="0.2">
      <c r="A45" s="19">
        <v>2010</v>
      </c>
      <c r="B45" s="25">
        <f t="shared" si="0"/>
        <v>7.5259608161035878</v>
      </c>
      <c r="C45" s="25">
        <v>1.8762963111475366</v>
      </c>
      <c r="D45" s="25">
        <f t="shared" si="3"/>
        <v>5.6496645049560517</v>
      </c>
      <c r="E45" s="25">
        <v>3.6719211058909256</v>
      </c>
      <c r="F45" s="25">
        <v>1.9777433990651261</v>
      </c>
    </row>
    <row r="46" spans="1:81" ht="12" customHeight="1" x14ac:dyDescent="0.2">
      <c r="A46" s="38">
        <v>2011</v>
      </c>
      <c r="B46" s="40">
        <f t="shared" ref="B46:B52" si="4">SUM(C46,D46)</f>
        <v>6.4351265564698146</v>
      </c>
      <c r="C46" s="40">
        <v>1.7273672943873124</v>
      </c>
      <c r="D46" s="40">
        <f t="shared" si="3"/>
        <v>4.7077592620825026</v>
      </c>
      <c r="E46" s="40">
        <v>3.1645583215808553</v>
      </c>
      <c r="F46" s="40">
        <v>1.5432009405016471</v>
      </c>
    </row>
    <row r="47" spans="1:81" ht="12" customHeight="1" x14ac:dyDescent="0.2">
      <c r="A47" s="41">
        <v>2012</v>
      </c>
      <c r="B47" s="40">
        <f t="shared" si="4"/>
        <v>6.4643859452651631</v>
      </c>
      <c r="C47" s="40">
        <v>1.6325047244877526</v>
      </c>
      <c r="D47" s="40">
        <f t="shared" si="3"/>
        <v>4.8318812207774107</v>
      </c>
      <c r="E47" s="40">
        <v>2.9337054460756096</v>
      </c>
      <c r="F47" s="40">
        <v>1.8981757747018013</v>
      </c>
    </row>
    <row r="48" spans="1:81" ht="12" customHeight="1" x14ac:dyDescent="0.2">
      <c r="A48" s="41">
        <v>2013</v>
      </c>
      <c r="B48" s="40">
        <f t="shared" si="4"/>
        <v>6.5893952863577514</v>
      </c>
      <c r="C48" s="40">
        <v>1.6225593516975871</v>
      </c>
      <c r="D48" s="40">
        <f t="shared" ref="D48:D54" si="5">SUM(E48:F48)</f>
        <v>4.966835934660164</v>
      </c>
      <c r="E48" s="40">
        <v>2.8701260375246767</v>
      </c>
      <c r="F48" s="40">
        <v>2.0967098971354878</v>
      </c>
    </row>
    <row r="49" spans="1:81" ht="12" customHeight="1" x14ac:dyDescent="0.2">
      <c r="A49" s="41">
        <v>2014</v>
      </c>
      <c r="B49" s="40">
        <f t="shared" si="4"/>
        <v>6.0172853742298349</v>
      </c>
      <c r="C49" s="40">
        <v>1.4722585211531074</v>
      </c>
      <c r="D49" s="40">
        <f t="shared" si="5"/>
        <v>4.5450268530767275</v>
      </c>
      <c r="E49" s="40">
        <v>2.7818256545756741</v>
      </c>
      <c r="F49" s="40">
        <v>1.7632011985010536</v>
      </c>
    </row>
    <row r="50" spans="1:81" ht="12" customHeight="1" x14ac:dyDescent="0.2">
      <c r="A50" s="44">
        <v>2015</v>
      </c>
      <c r="B50" s="40">
        <f t="shared" si="4"/>
        <v>6.4386219576059327</v>
      </c>
      <c r="C50" s="40">
        <v>1.591918637027077</v>
      </c>
      <c r="D50" s="40">
        <f t="shared" si="5"/>
        <v>4.8467033205788557</v>
      </c>
      <c r="E50" s="40">
        <v>2.9502781670608771</v>
      </c>
      <c r="F50" s="40">
        <v>1.8964251535179786</v>
      </c>
    </row>
    <row r="51" spans="1:81" ht="12" customHeight="1" x14ac:dyDescent="0.2">
      <c r="A51" s="49">
        <v>2016</v>
      </c>
      <c r="B51" s="25">
        <f t="shared" si="4"/>
        <v>6.8770706020882795</v>
      </c>
      <c r="C51" s="25">
        <v>1.6992273504955089</v>
      </c>
      <c r="D51" s="25">
        <f t="shared" si="5"/>
        <v>5.1778432515927708</v>
      </c>
      <c r="E51" s="25">
        <v>3.1923886714505834</v>
      </c>
      <c r="F51" s="25">
        <v>1.9854545801421877</v>
      </c>
    </row>
    <row r="52" spans="1:81" ht="12" customHeight="1" x14ac:dyDescent="0.2">
      <c r="A52" s="49">
        <v>2017</v>
      </c>
      <c r="B52" s="25">
        <f t="shared" si="4"/>
        <v>6.5725993352497154</v>
      </c>
      <c r="C52" s="25">
        <v>1.5537175882262086</v>
      </c>
      <c r="D52" s="25">
        <f t="shared" si="5"/>
        <v>5.0188817470235065</v>
      </c>
      <c r="E52" s="25">
        <v>3.1212014502348309</v>
      </c>
      <c r="F52" s="25">
        <v>1.8976802967886761</v>
      </c>
    </row>
    <row r="53" spans="1:81" ht="12" customHeight="1" x14ac:dyDescent="0.2">
      <c r="A53" s="49">
        <v>2018</v>
      </c>
      <c r="B53" s="25">
        <f>SUM(C53,D53)</f>
        <v>6.3428995831993857</v>
      </c>
      <c r="C53" s="25">
        <v>1.6324603087460925</v>
      </c>
      <c r="D53" s="25">
        <f t="shared" si="5"/>
        <v>4.710439274453293</v>
      </c>
      <c r="E53" s="25">
        <v>2.8609487884672897</v>
      </c>
      <c r="F53" s="25">
        <v>1.8494904859860029</v>
      </c>
    </row>
    <row r="54" spans="1:81" ht="12" customHeight="1" x14ac:dyDescent="0.2">
      <c r="A54" s="67">
        <v>2019</v>
      </c>
      <c r="B54" s="25">
        <f>SUM(C54,D54)</f>
        <v>5.4977497736872163</v>
      </c>
      <c r="C54" s="25">
        <v>1.3844545778636768</v>
      </c>
      <c r="D54" s="25">
        <f t="shared" si="5"/>
        <v>4.1132951958235395</v>
      </c>
      <c r="E54" s="25">
        <v>2.4375807587705167</v>
      </c>
      <c r="F54" s="25">
        <v>1.6757144370530233</v>
      </c>
    </row>
    <row r="55" spans="1:81" ht="12" customHeight="1" thickBot="1" x14ac:dyDescent="0.25">
      <c r="A55" s="50">
        <v>2020</v>
      </c>
      <c r="B55" s="25">
        <f>SUM(C55,D55)</f>
        <v>5.2785433719138464</v>
      </c>
      <c r="C55" s="25">
        <v>1.3014010322468015</v>
      </c>
      <c r="D55" s="25">
        <v>3.9771423396670444</v>
      </c>
      <c r="E55" s="25" t="s">
        <v>6</v>
      </c>
      <c r="F55" s="25" t="s">
        <v>6</v>
      </c>
    </row>
    <row r="56" spans="1:81" ht="12" customHeight="1" thickTop="1" x14ac:dyDescent="0.2">
      <c r="A56" s="90" t="s">
        <v>16</v>
      </c>
      <c r="B56" s="91"/>
      <c r="C56" s="91"/>
      <c r="D56" s="91"/>
      <c r="E56" s="91"/>
      <c r="F56" s="92"/>
    </row>
    <row r="57" spans="1:81" ht="12" customHeight="1" x14ac:dyDescent="0.2">
      <c r="A57" s="93"/>
      <c r="B57" s="94"/>
      <c r="C57" s="94"/>
      <c r="D57" s="94"/>
      <c r="E57" s="94"/>
      <c r="F57" s="95"/>
    </row>
    <row r="58" spans="1:81" ht="12" customHeight="1" x14ac:dyDescent="0.2">
      <c r="A58" s="129" t="s">
        <v>71</v>
      </c>
      <c r="B58" s="130"/>
      <c r="C58" s="130"/>
      <c r="D58" s="130"/>
      <c r="E58" s="130"/>
      <c r="F58" s="131"/>
    </row>
    <row r="59" spans="1:81" ht="12" customHeight="1" x14ac:dyDescent="0.2">
      <c r="A59" s="107"/>
      <c r="B59" s="108"/>
      <c r="C59" s="108"/>
      <c r="D59" s="108"/>
      <c r="E59" s="108"/>
      <c r="F59" s="109"/>
    </row>
    <row r="60" spans="1:81" ht="12" customHeight="1" x14ac:dyDescent="0.2">
      <c r="A60" s="93"/>
      <c r="B60" s="94"/>
      <c r="C60" s="94"/>
      <c r="D60" s="94"/>
      <c r="E60" s="94"/>
      <c r="F60" s="95"/>
    </row>
    <row r="61" spans="1:81" ht="12" customHeight="1" x14ac:dyDescent="0.2">
      <c r="A61" s="104" t="s">
        <v>77</v>
      </c>
      <c r="B61" s="105"/>
      <c r="C61" s="105"/>
      <c r="D61" s="105"/>
      <c r="E61" s="105"/>
      <c r="F61" s="106"/>
      <c r="G61" s="37"/>
      <c r="H61" s="37"/>
      <c r="I61" s="37"/>
      <c r="J61" s="37"/>
      <c r="K61" s="37"/>
      <c r="L61" s="37"/>
      <c r="M61" s="37"/>
      <c r="N61" s="37"/>
      <c r="O61" s="37"/>
      <c r="P61" s="37"/>
      <c r="Q61" s="37"/>
      <c r="R61" s="37"/>
      <c r="S61" s="37"/>
      <c r="T61" s="37"/>
      <c r="U61" s="37"/>
      <c r="V61" s="37"/>
      <c r="W61" s="37"/>
      <c r="X61" s="37"/>
      <c r="Y61" s="37"/>
      <c r="Z61" s="37"/>
      <c r="AA61" s="37"/>
      <c r="AB61" s="37"/>
      <c r="AC61" s="37"/>
      <c r="AD61" s="37"/>
      <c r="AE61" s="37"/>
      <c r="AF61" s="37"/>
      <c r="AG61" s="37"/>
      <c r="AH61" s="37"/>
      <c r="AI61" s="37"/>
      <c r="AJ61" s="37"/>
      <c r="AK61" s="37"/>
      <c r="AL61" s="37"/>
      <c r="AM61" s="37"/>
      <c r="AN61" s="37"/>
      <c r="AO61" s="37"/>
      <c r="AP61" s="37"/>
      <c r="AQ61" s="37"/>
      <c r="AR61" s="37"/>
      <c r="AS61" s="37"/>
      <c r="AT61" s="37"/>
      <c r="AU61" s="37"/>
      <c r="AV61" s="37"/>
      <c r="AW61" s="37"/>
      <c r="AX61" s="37"/>
      <c r="AY61" s="37"/>
      <c r="AZ61" s="37"/>
      <c r="BA61" s="37"/>
      <c r="BB61" s="37"/>
      <c r="BC61" s="37"/>
      <c r="BD61" s="37"/>
      <c r="BE61" s="37"/>
      <c r="BF61" s="37"/>
      <c r="BG61" s="37"/>
      <c r="BH61" s="37"/>
      <c r="BI61" s="37"/>
      <c r="BJ61" s="37"/>
      <c r="BK61" s="37"/>
      <c r="BL61" s="37"/>
      <c r="BM61" s="37"/>
      <c r="BN61" s="37"/>
      <c r="BO61" s="37"/>
      <c r="BP61" s="37"/>
      <c r="BQ61" s="37"/>
      <c r="BR61" s="37"/>
      <c r="BS61" s="37"/>
      <c r="BT61" s="37"/>
      <c r="BU61" s="37"/>
      <c r="BV61" s="37"/>
      <c r="BW61" s="37"/>
      <c r="BX61" s="37"/>
      <c r="BY61" s="37"/>
      <c r="BZ61" s="37"/>
      <c r="CA61" s="37"/>
      <c r="CB61" s="37"/>
      <c r="CC61" s="37"/>
    </row>
    <row r="62" spans="1:81" ht="12" customHeight="1" x14ac:dyDescent="0.2">
      <c r="A62" s="107"/>
      <c r="B62" s="108"/>
      <c r="C62" s="108"/>
      <c r="D62" s="108"/>
      <c r="E62" s="108"/>
      <c r="F62" s="109"/>
      <c r="G62" s="37"/>
      <c r="H62" s="37"/>
      <c r="I62" s="37"/>
      <c r="J62" s="37"/>
      <c r="K62" s="37"/>
      <c r="L62" s="37"/>
      <c r="M62" s="37"/>
      <c r="N62" s="37"/>
      <c r="O62" s="37"/>
      <c r="P62" s="37"/>
      <c r="Q62" s="37"/>
      <c r="R62" s="37"/>
      <c r="S62" s="37"/>
      <c r="T62" s="37"/>
      <c r="U62" s="37"/>
      <c r="V62" s="37"/>
      <c r="W62" s="37"/>
      <c r="X62" s="37"/>
      <c r="Y62" s="37"/>
      <c r="Z62" s="37"/>
      <c r="AA62" s="37"/>
      <c r="AB62" s="37"/>
      <c r="AC62" s="37"/>
      <c r="AD62" s="37"/>
      <c r="AE62" s="37"/>
      <c r="AF62" s="37"/>
      <c r="AG62" s="37"/>
      <c r="AH62" s="37"/>
      <c r="AI62" s="37"/>
      <c r="AJ62" s="37"/>
      <c r="AK62" s="37"/>
      <c r="AL62" s="37"/>
      <c r="AM62" s="37"/>
      <c r="AN62" s="37"/>
      <c r="AO62" s="37"/>
      <c r="AP62" s="37"/>
      <c r="AQ62" s="37"/>
      <c r="AR62" s="37"/>
      <c r="AS62" s="37"/>
      <c r="AT62" s="37"/>
      <c r="AU62" s="37"/>
      <c r="AV62" s="37"/>
      <c r="AW62" s="37"/>
      <c r="AX62" s="37"/>
      <c r="AY62" s="37"/>
      <c r="AZ62" s="37"/>
      <c r="BA62" s="37"/>
      <c r="BB62" s="37"/>
      <c r="BC62" s="37"/>
      <c r="BD62" s="37"/>
      <c r="BE62" s="37"/>
      <c r="BF62" s="37"/>
      <c r="BG62" s="37"/>
      <c r="BH62" s="37"/>
      <c r="BI62" s="37"/>
      <c r="BJ62" s="37"/>
      <c r="BK62" s="37"/>
      <c r="BL62" s="37"/>
      <c r="BM62" s="37"/>
      <c r="BN62" s="37"/>
      <c r="BO62" s="37"/>
      <c r="BP62" s="37"/>
      <c r="BQ62" s="37"/>
      <c r="BR62" s="37"/>
      <c r="BS62" s="37"/>
      <c r="BT62" s="37"/>
      <c r="BU62" s="37"/>
      <c r="BV62" s="37"/>
      <c r="BW62" s="37"/>
      <c r="BX62" s="37"/>
      <c r="BY62" s="37"/>
      <c r="BZ62" s="37"/>
      <c r="CA62" s="37"/>
      <c r="CB62" s="37"/>
      <c r="CC62" s="37"/>
    </row>
  </sheetData>
  <mergeCells count="11">
    <mergeCell ref="A1:F1"/>
    <mergeCell ref="B4:F4"/>
    <mergeCell ref="A61:F62"/>
    <mergeCell ref="C2:C3"/>
    <mergeCell ref="B2:B3"/>
    <mergeCell ref="A2:A3"/>
    <mergeCell ref="A56:F56"/>
    <mergeCell ref="A57:F57"/>
    <mergeCell ref="A58:F59"/>
    <mergeCell ref="A60:F60"/>
    <mergeCell ref="D2:F2"/>
  </mergeCells>
  <phoneticPr fontId="4" type="noConversion"/>
  <printOptions horizontalCentered="1"/>
  <pageMargins left="0.5" right="0.5" top="0.5" bottom="0.5"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CC60"/>
  <sheetViews>
    <sheetView workbookViewId="0">
      <pane ySplit="4" topLeftCell="A5" activePane="bottomLeft" state="frozen"/>
      <selection pane="bottomLeft" sqref="A1:E1"/>
    </sheetView>
  </sheetViews>
  <sheetFormatPr defaultColWidth="12.7109375" defaultRowHeight="12" customHeight="1" x14ac:dyDescent="0.2"/>
  <cols>
    <col min="1" max="1" width="12.7109375" style="13" customWidth="1"/>
    <col min="2" max="5" width="12.7109375" style="7" customWidth="1"/>
    <col min="6" max="10" width="12.7109375" style="15" customWidth="1"/>
    <col min="11" max="16384" width="12.7109375" style="8"/>
  </cols>
  <sheetData>
    <row r="1" spans="1:81" s="30" customFormat="1" ht="12" customHeight="1" thickBot="1" x14ac:dyDescent="0.25">
      <c r="A1" s="83" t="s">
        <v>57</v>
      </c>
      <c r="B1" s="83"/>
      <c r="C1" s="83"/>
      <c r="D1" s="83"/>
      <c r="E1" s="83"/>
      <c r="F1" s="31"/>
      <c r="G1" s="31"/>
      <c r="H1" s="31"/>
      <c r="I1" s="31"/>
      <c r="J1" s="31"/>
    </row>
    <row r="2" spans="1:81" ht="12" customHeight="1" thickTop="1" x14ac:dyDescent="0.2">
      <c r="A2" s="100" t="s">
        <v>3</v>
      </c>
      <c r="B2" s="98" t="s">
        <v>2</v>
      </c>
      <c r="C2" s="96" t="s">
        <v>0</v>
      </c>
      <c r="D2" s="23" t="s">
        <v>1</v>
      </c>
      <c r="E2" s="24"/>
    </row>
    <row r="3" spans="1:81" ht="12" customHeight="1" x14ac:dyDescent="0.2">
      <c r="A3" s="101"/>
      <c r="B3" s="99"/>
      <c r="C3" s="97"/>
      <c r="D3" s="9" t="s">
        <v>2</v>
      </c>
      <c r="E3" s="12" t="s">
        <v>4</v>
      </c>
    </row>
    <row r="4" spans="1:81" ht="12" customHeight="1" x14ac:dyDescent="0.2">
      <c r="A4" s="37"/>
      <c r="B4" s="84" t="s">
        <v>25</v>
      </c>
      <c r="C4" s="85"/>
      <c r="D4" s="85"/>
      <c r="E4" s="86"/>
      <c r="F4" s="37"/>
      <c r="G4" s="37"/>
      <c r="H4" s="37"/>
      <c r="I4" s="37"/>
      <c r="J4" s="37"/>
      <c r="K4" s="37"/>
      <c r="L4" s="37"/>
      <c r="M4" s="37"/>
      <c r="N4" s="37"/>
      <c r="O4" s="37"/>
      <c r="P4" s="37"/>
      <c r="Q4" s="37"/>
      <c r="R4" s="37"/>
      <c r="S4" s="37"/>
      <c r="T4" s="37"/>
      <c r="U4" s="37"/>
      <c r="V4" s="37"/>
      <c r="W4" s="37"/>
      <c r="X4" s="37"/>
      <c r="Y4" s="37"/>
      <c r="Z4" s="37"/>
      <c r="AA4" s="37"/>
      <c r="AB4" s="37"/>
      <c r="AC4" s="37"/>
      <c r="AD4" s="37"/>
      <c r="AE4" s="37"/>
      <c r="AF4" s="37"/>
      <c r="AG4" s="37"/>
      <c r="AH4" s="37"/>
      <c r="AI4" s="37"/>
      <c r="AJ4" s="37"/>
      <c r="AK4" s="37"/>
      <c r="AL4" s="37"/>
      <c r="AM4" s="37"/>
      <c r="AN4" s="37"/>
      <c r="AO4" s="37"/>
      <c r="AP4" s="37"/>
      <c r="AQ4" s="37"/>
      <c r="AR4" s="37"/>
      <c r="AS4" s="37"/>
      <c r="AT4" s="37"/>
      <c r="AU4" s="37"/>
      <c r="AV4" s="37"/>
      <c r="AW4" s="37"/>
      <c r="AX4" s="37"/>
      <c r="AY4" s="37"/>
      <c r="AZ4" s="37"/>
      <c r="BA4" s="37"/>
      <c r="BB4" s="37"/>
      <c r="BC4" s="37"/>
      <c r="BD4" s="37"/>
      <c r="BE4" s="37"/>
      <c r="BF4" s="37"/>
      <c r="BG4" s="37"/>
      <c r="BH4" s="37"/>
      <c r="BI4" s="37"/>
      <c r="BJ4" s="37"/>
      <c r="BK4" s="37"/>
      <c r="BL4" s="37"/>
      <c r="BM4" s="37"/>
      <c r="BN4" s="37"/>
      <c r="BO4" s="37"/>
      <c r="BP4" s="37"/>
      <c r="BQ4" s="37"/>
      <c r="BR4" s="37"/>
      <c r="BS4" s="37"/>
      <c r="BT4" s="37"/>
      <c r="BU4" s="37"/>
      <c r="BV4" s="37"/>
      <c r="BW4" s="37"/>
      <c r="BX4" s="37"/>
      <c r="BY4" s="37"/>
      <c r="BZ4" s="37"/>
      <c r="CA4" s="37"/>
      <c r="CB4" s="37"/>
      <c r="CC4" s="37"/>
    </row>
    <row r="5" spans="1:81" s="16" customFormat="1" ht="12" customHeight="1" x14ac:dyDescent="0.2">
      <c r="A5" s="19">
        <v>1970</v>
      </c>
      <c r="B5" s="25">
        <f t="shared" ref="B5:B44" si="0">SUM(C5,D5)</f>
        <v>1.7727210658759733</v>
      </c>
      <c r="C5" s="20" t="s">
        <v>6</v>
      </c>
      <c r="D5" s="25">
        <f t="shared" ref="D5:D35" si="1">SUM(E5:E5)</f>
        <v>1.7727210658759733</v>
      </c>
      <c r="E5" s="71">
        <v>1.7727210658759733</v>
      </c>
      <c r="F5" s="15"/>
      <c r="G5" s="15"/>
      <c r="H5" s="15"/>
      <c r="I5" s="15"/>
      <c r="J5" s="15"/>
      <c r="K5" s="8"/>
      <c r="L5" s="8"/>
      <c r="M5" s="8"/>
      <c r="N5" s="8"/>
      <c r="O5" s="8"/>
      <c r="P5" s="8"/>
      <c r="Q5" s="8"/>
      <c r="R5" s="8"/>
      <c r="S5" s="8"/>
      <c r="T5" s="8"/>
      <c r="U5" s="8"/>
      <c r="V5" s="8"/>
      <c r="W5" s="8"/>
      <c r="X5" s="8"/>
      <c r="Y5" s="8"/>
      <c r="Z5" s="8"/>
      <c r="AA5" s="8"/>
      <c r="AB5" s="8"/>
      <c r="AC5" s="8"/>
      <c r="AD5" s="8"/>
      <c r="AE5" s="8"/>
      <c r="AF5" s="8"/>
      <c r="AG5" s="8"/>
      <c r="AH5" s="8"/>
      <c r="AI5" s="8"/>
      <c r="AJ5" s="8"/>
      <c r="AK5" s="8"/>
      <c r="AL5" s="8"/>
      <c r="AM5" s="8"/>
      <c r="AN5" s="8"/>
      <c r="AO5" s="8"/>
      <c r="AP5" s="8"/>
      <c r="AQ5" s="8"/>
      <c r="AR5" s="8"/>
      <c r="AS5" s="8"/>
      <c r="AT5" s="8"/>
      <c r="AU5" s="8"/>
      <c r="AV5" s="8"/>
      <c r="AW5" s="8"/>
      <c r="AX5" s="8"/>
      <c r="AY5" s="8"/>
      <c r="AZ5" s="8"/>
      <c r="BA5" s="8"/>
      <c r="BB5" s="8"/>
      <c r="BC5" s="8"/>
      <c r="BD5" s="8"/>
      <c r="BE5" s="8"/>
      <c r="BF5" s="8"/>
      <c r="BG5" s="8"/>
      <c r="BH5" s="8"/>
      <c r="BI5" s="8"/>
      <c r="BJ5" s="8"/>
      <c r="BK5" s="8"/>
      <c r="BL5" s="8"/>
      <c r="BM5" s="8"/>
      <c r="BN5" s="8"/>
      <c r="BO5" s="8"/>
      <c r="BP5" s="8"/>
      <c r="BQ5" s="8"/>
      <c r="BR5" s="8"/>
      <c r="BS5" s="8"/>
      <c r="BT5" s="8"/>
      <c r="BU5" s="8"/>
      <c r="BV5" s="8"/>
      <c r="BW5" s="8"/>
      <c r="BX5" s="8"/>
      <c r="BY5" s="8"/>
      <c r="BZ5" s="8"/>
      <c r="CA5" s="8"/>
      <c r="CB5" s="8"/>
      <c r="CC5" s="8"/>
    </row>
    <row r="6" spans="1:81" ht="12" customHeight="1" x14ac:dyDescent="0.2">
      <c r="A6" s="41">
        <v>1971</v>
      </c>
      <c r="B6" s="40">
        <f t="shared" si="0"/>
        <v>2.0379368297369274</v>
      </c>
      <c r="C6" s="42" t="s">
        <v>6</v>
      </c>
      <c r="D6" s="40">
        <f t="shared" si="1"/>
        <v>2.0379368297369274</v>
      </c>
      <c r="E6" s="40">
        <v>2.0379368297369274</v>
      </c>
    </row>
    <row r="7" spans="1:81" ht="12" customHeight="1" x14ac:dyDescent="0.2">
      <c r="A7" s="41">
        <v>1972</v>
      </c>
      <c r="B7" s="40">
        <f t="shared" si="0"/>
        <v>1.9971795555894345</v>
      </c>
      <c r="C7" s="42" t="s">
        <v>6</v>
      </c>
      <c r="D7" s="40">
        <f t="shared" si="1"/>
        <v>1.9971795555894345</v>
      </c>
      <c r="E7" s="40">
        <v>1.9971795555894345</v>
      </c>
    </row>
    <row r="8" spans="1:81" ht="12" customHeight="1" x14ac:dyDescent="0.2">
      <c r="A8" s="41">
        <v>1973</v>
      </c>
      <c r="B8" s="40">
        <f t="shared" si="0"/>
        <v>1.8828836906407938</v>
      </c>
      <c r="C8" s="42" t="s">
        <v>6</v>
      </c>
      <c r="D8" s="40">
        <f t="shared" si="1"/>
        <v>1.8828836906407938</v>
      </c>
      <c r="E8" s="40">
        <v>1.8828836906407938</v>
      </c>
    </row>
    <row r="9" spans="1:81" ht="12" customHeight="1" x14ac:dyDescent="0.2">
      <c r="A9" s="41">
        <v>1974</v>
      </c>
      <c r="B9" s="40">
        <f t="shared" si="0"/>
        <v>1.7586764802154742</v>
      </c>
      <c r="C9" s="42" t="s">
        <v>6</v>
      </c>
      <c r="D9" s="40">
        <f t="shared" si="1"/>
        <v>1.7586764802154742</v>
      </c>
      <c r="E9" s="40">
        <v>1.7586764802154742</v>
      </c>
    </row>
    <row r="10" spans="1:81" s="16" customFormat="1" ht="12" customHeight="1" x14ac:dyDescent="0.2">
      <c r="A10" s="41">
        <v>1975</v>
      </c>
      <c r="B10" s="40">
        <f t="shared" si="0"/>
        <v>1.7358651312895588</v>
      </c>
      <c r="C10" s="42" t="s">
        <v>6</v>
      </c>
      <c r="D10" s="40">
        <f t="shared" si="1"/>
        <v>1.7358651312895588</v>
      </c>
      <c r="E10" s="40">
        <v>1.7358651312895588</v>
      </c>
      <c r="F10" s="15"/>
      <c r="G10" s="15"/>
      <c r="H10" s="15"/>
      <c r="I10" s="15"/>
      <c r="J10" s="15"/>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row>
    <row r="11" spans="1:81" ht="12" customHeight="1" x14ac:dyDescent="0.2">
      <c r="A11" s="19">
        <v>1976</v>
      </c>
      <c r="B11" s="25">
        <f t="shared" si="0"/>
        <v>1.8487857454078473</v>
      </c>
      <c r="C11" s="20" t="s">
        <v>6</v>
      </c>
      <c r="D11" s="25">
        <f t="shared" si="1"/>
        <v>1.8487857454078473</v>
      </c>
      <c r="E11" s="71">
        <v>1.8487857454078473</v>
      </c>
    </row>
    <row r="12" spans="1:81" ht="12" customHeight="1" x14ac:dyDescent="0.2">
      <c r="A12" s="19">
        <v>1977</v>
      </c>
      <c r="B12" s="25">
        <f t="shared" si="0"/>
        <v>1.9901107433288387</v>
      </c>
      <c r="C12" s="20" t="s">
        <v>6</v>
      </c>
      <c r="D12" s="25">
        <f t="shared" si="1"/>
        <v>1.9901107433288387</v>
      </c>
      <c r="E12" s="71">
        <v>1.9901107433288387</v>
      </c>
    </row>
    <row r="13" spans="1:81" ht="12" customHeight="1" x14ac:dyDescent="0.2">
      <c r="A13" s="19">
        <v>1978</v>
      </c>
      <c r="B13" s="25">
        <f t="shared" si="0"/>
        <v>1.9008468674888246</v>
      </c>
      <c r="C13" s="20" t="s">
        <v>6</v>
      </c>
      <c r="D13" s="25">
        <f t="shared" si="1"/>
        <v>1.9008468674888246</v>
      </c>
      <c r="E13" s="71">
        <v>1.9008468674888246</v>
      </c>
    </row>
    <row r="14" spans="1:81" ht="12" customHeight="1" x14ac:dyDescent="0.2">
      <c r="A14" s="19">
        <v>1979</v>
      </c>
      <c r="B14" s="25">
        <f t="shared" si="0"/>
        <v>1.7268667659016685</v>
      </c>
      <c r="C14" s="20" t="s">
        <v>6</v>
      </c>
      <c r="D14" s="25">
        <f t="shared" si="1"/>
        <v>1.7268667659016685</v>
      </c>
      <c r="E14" s="71">
        <v>1.7268667659016685</v>
      </c>
    </row>
    <row r="15" spans="1:81" s="16" customFormat="1" ht="12" customHeight="1" x14ac:dyDescent="0.2">
      <c r="A15" s="19">
        <v>1980</v>
      </c>
      <c r="B15" s="25">
        <f t="shared" si="0"/>
        <v>1.8194672545076098</v>
      </c>
      <c r="C15" s="20" t="s">
        <v>6</v>
      </c>
      <c r="D15" s="25">
        <f t="shared" si="1"/>
        <v>1.8194672545076098</v>
      </c>
      <c r="E15" s="71">
        <v>1.8194672545076098</v>
      </c>
      <c r="F15" s="15"/>
      <c r="G15" s="15"/>
      <c r="H15" s="15"/>
      <c r="I15" s="15"/>
      <c r="J15" s="15"/>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8"/>
      <c r="AR15" s="8"/>
      <c r="AS15" s="8"/>
      <c r="AT15" s="8"/>
      <c r="AU15" s="8"/>
      <c r="AV15" s="8"/>
      <c r="AW15" s="8"/>
      <c r="AX15" s="8"/>
      <c r="AY15" s="8"/>
      <c r="AZ15" s="8"/>
      <c r="BA15" s="8"/>
      <c r="BB15" s="8"/>
      <c r="BC15" s="8"/>
      <c r="BD15" s="8"/>
      <c r="BE15" s="8"/>
      <c r="BF15" s="8"/>
      <c r="BG15" s="8"/>
      <c r="BH15" s="8"/>
      <c r="BI15" s="8"/>
      <c r="BJ15" s="8"/>
      <c r="BK15" s="8"/>
      <c r="BL15" s="8"/>
      <c r="BM15" s="8"/>
      <c r="BN15" s="8"/>
      <c r="BO15" s="8"/>
      <c r="BP15" s="8"/>
      <c r="BQ15" s="8"/>
      <c r="BR15" s="8"/>
      <c r="BS15" s="8"/>
      <c r="BT15" s="8"/>
      <c r="BU15" s="8"/>
      <c r="BV15" s="8"/>
      <c r="BW15" s="8"/>
      <c r="BX15" s="8"/>
      <c r="BY15" s="8"/>
      <c r="BZ15" s="8"/>
      <c r="CA15" s="8"/>
      <c r="CB15" s="8"/>
      <c r="CC15" s="8"/>
    </row>
    <row r="16" spans="1:81" ht="12" customHeight="1" x14ac:dyDescent="0.2">
      <c r="A16" s="41">
        <v>1981</v>
      </c>
      <c r="B16" s="40">
        <f t="shared" si="0"/>
        <v>1.6145865040919087</v>
      </c>
      <c r="C16" s="42" t="s">
        <v>6</v>
      </c>
      <c r="D16" s="40">
        <f t="shared" si="1"/>
        <v>1.6145865040919087</v>
      </c>
      <c r="E16" s="40">
        <v>1.6145865040919087</v>
      </c>
    </row>
    <row r="17" spans="1:81" ht="12" customHeight="1" x14ac:dyDescent="0.2">
      <c r="A17" s="41">
        <v>1982</v>
      </c>
      <c r="B17" s="40">
        <f t="shared" si="0"/>
        <v>1.3642863071774127</v>
      </c>
      <c r="C17" s="42" t="s">
        <v>6</v>
      </c>
      <c r="D17" s="40">
        <f t="shared" si="1"/>
        <v>1.3642863071774127</v>
      </c>
      <c r="E17" s="40">
        <v>1.3642863071774127</v>
      </c>
    </row>
    <row r="18" spans="1:81" ht="12" customHeight="1" x14ac:dyDescent="0.2">
      <c r="A18" s="41">
        <v>1983</v>
      </c>
      <c r="B18" s="40">
        <f t="shared" si="0"/>
        <v>1.2963073416394761</v>
      </c>
      <c r="C18" s="42" t="s">
        <v>6</v>
      </c>
      <c r="D18" s="40">
        <f t="shared" si="1"/>
        <v>1.2963073416394761</v>
      </c>
      <c r="E18" s="40">
        <v>1.2963073416394761</v>
      </c>
    </row>
    <row r="19" spans="1:81" ht="12" customHeight="1" x14ac:dyDescent="0.2">
      <c r="A19" s="41">
        <v>1984</v>
      </c>
      <c r="B19" s="40">
        <f t="shared" si="0"/>
        <v>1.3021654185209481</v>
      </c>
      <c r="C19" s="42" t="s">
        <v>6</v>
      </c>
      <c r="D19" s="40">
        <f t="shared" si="1"/>
        <v>1.3021654185209481</v>
      </c>
      <c r="E19" s="40">
        <v>1.3021654185209481</v>
      </c>
    </row>
    <row r="20" spans="1:81" s="16" customFormat="1" ht="12" customHeight="1" x14ac:dyDescent="0.2">
      <c r="A20" s="41">
        <v>1985</v>
      </c>
      <c r="B20" s="40">
        <f t="shared" si="0"/>
        <v>0.95115249227707677</v>
      </c>
      <c r="C20" s="42" t="s">
        <v>6</v>
      </c>
      <c r="D20" s="40">
        <f t="shared" si="1"/>
        <v>0.95115249227707677</v>
      </c>
      <c r="E20" s="40">
        <v>0.95115249227707677</v>
      </c>
      <c r="F20" s="15"/>
      <c r="G20" s="15"/>
      <c r="H20" s="15"/>
      <c r="I20" s="15"/>
      <c r="J20" s="15"/>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8"/>
      <c r="AR20" s="8"/>
      <c r="AS20" s="8"/>
      <c r="AT20" s="8"/>
      <c r="AU20" s="8"/>
      <c r="AV20" s="8"/>
      <c r="AW20" s="8"/>
      <c r="AX20" s="8"/>
      <c r="AY20" s="8"/>
      <c r="AZ20" s="8"/>
      <c r="BA20" s="8"/>
      <c r="BB20" s="8"/>
      <c r="BC20" s="8"/>
      <c r="BD20" s="8"/>
      <c r="BE20" s="8"/>
      <c r="BF20" s="8"/>
      <c r="BG20" s="8"/>
      <c r="BH20" s="8"/>
      <c r="BI20" s="8"/>
      <c r="BJ20" s="8"/>
      <c r="BK20" s="8"/>
      <c r="BL20" s="8"/>
      <c r="BM20" s="8"/>
      <c r="BN20" s="8"/>
      <c r="BO20" s="8"/>
      <c r="BP20" s="8"/>
      <c r="BQ20" s="8"/>
      <c r="BR20" s="8"/>
      <c r="BS20" s="8"/>
      <c r="BT20" s="8"/>
      <c r="BU20" s="8"/>
      <c r="BV20" s="8"/>
      <c r="BW20" s="8"/>
      <c r="BX20" s="8"/>
      <c r="BY20" s="8"/>
      <c r="BZ20" s="8"/>
      <c r="CA20" s="8"/>
      <c r="CB20" s="8"/>
      <c r="CC20" s="8"/>
    </row>
    <row r="21" spans="1:81" ht="12" customHeight="1" x14ac:dyDescent="0.2">
      <c r="A21" s="19">
        <v>1986</v>
      </c>
      <c r="B21" s="25">
        <f t="shared" si="0"/>
        <v>1.1568204003035703</v>
      </c>
      <c r="C21" s="20" t="s">
        <v>6</v>
      </c>
      <c r="D21" s="25">
        <f t="shared" si="1"/>
        <v>1.1568204003035703</v>
      </c>
      <c r="E21" s="71">
        <v>1.1568204003035703</v>
      </c>
    </row>
    <row r="22" spans="1:81" ht="12" customHeight="1" x14ac:dyDescent="0.2">
      <c r="A22" s="19">
        <v>1987</v>
      </c>
      <c r="B22" s="25">
        <f t="shared" si="0"/>
        <v>0.87559514646034231</v>
      </c>
      <c r="C22" s="20" t="s">
        <v>6</v>
      </c>
      <c r="D22" s="25">
        <f t="shared" si="1"/>
        <v>0.87559514646034231</v>
      </c>
      <c r="E22" s="71">
        <v>0.87559514646034231</v>
      </c>
    </row>
    <row r="23" spans="1:81" ht="12" customHeight="1" x14ac:dyDescent="0.2">
      <c r="A23" s="19">
        <v>1988</v>
      </c>
      <c r="B23" s="25">
        <f t="shared" si="0"/>
        <v>1.0211465576024426</v>
      </c>
      <c r="C23" s="20" t="s">
        <v>6</v>
      </c>
      <c r="D23" s="25">
        <f t="shared" si="1"/>
        <v>1.0211465576024426</v>
      </c>
      <c r="E23" s="71">
        <v>1.0211465576024426</v>
      </c>
    </row>
    <row r="24" spans="1:81" ht="12" customHeight="1" x14ac:dyDescent="0.2">
      <c r="A24" s="19">
        <v>1989</v>
      </c>
      <c r="B24" s="25">
        <f t="shared" si="0"/>
        <v>0.96574009834323438</v>
      </c>
      <c r="C24" s="20" t="s">
        <v>6</v>
      </c>
      <c r="D24" s="25">
        <f t="shared" si="1"/>
        <v>0.96574009834323438</v>
      </c>
      <c r="E24" s="71">
        <v>0.96574009834323438</v>
      </c>
    </row>
    <row r="25" spans="1:81" s="16" customFormat="1" ht="12" customHeight="1" x14ac:dyDescent="0.2">
      <c r="A25" s="19">
        <v>1990</v>
      </c>
      <c r="B25" s="25">
        <f t="shared" si="0"/>
        <v>1.0231899247936047</v>
      </c>
      <c r="C25" s="20" t="s">
        <v>6</v>
      </c>
      <c r="D25" s="25">
        <f t="shared" si="1"/>
        <v>1.0231899247936047</v>
      </c>
      <c r="E25" s="71">
        <v>1.0231899247936047</v>
      </c>
      <c r="F25" s="15"/>
      <c r="G25" s="15"/>
      <c r="H25" s="15"/>
      <c r="I25" s="15"/>
      <c r="J25" s="15"/>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8"/>
      <c r="AR25" s="8"/>
      <c r="AS25" s="8"/>
      <c r="AT25" s="8"/>
      <c r="AU25" s="8"/>
      <c r="AV25" s="8"/>
      <c r="AW25" s="8"/>
      <c r="AX25" s="8"/>
      <c r="AY25" s="8"/>
      <c r="AZ25" s="8"/>
      <c r="BA25" s="8"/>
      <c r="BB25" s="8"/>
      <c r="BC25" s="8"/>
      <c r="BD25" s="8"/>
      <c r="BE25" s="8"/>
      <c r="BF25" s="8"/>
      <c r="BG25" s="8"/>
      <c r="BH25" s="8"/>
      <c r="BI25" s="8"/>
      <c r="BJ25" s="8"/>
      <c r="BK25" s="8"/>
      <c r="BL25" s="8"/>
      <c r="BM25" s="8"/>
      <c r="BN25" s="8"/>
      <c r="BO25" s="8"/>
      <c r="BP25" s="8"/>
      <c r="BQ25" s="8"/>
      <c r="BR25" s="8"/>
      <c r="BS25" s="8"/>
      <c r="BT25" s="8"/>
      <c r="BU25" s="8"/>
      <c r="BV25" s="8"/>
      <c r="BW25" s="8"/>
      <c r="BX25" s="8"/>
      <c r="BY25" s="8"/>
      <c r="BZ25" s="8"/>
      <c r="CA25" s="8"/>
      <c r="CB25" s="8"/>
      <c r="CC25" s="8"/>
    </row>
    <row r="26" spans="1:81" ht="12" customHeight="1" x14ac:dyDescent="0.2">
      <c r="A26" s="41">
        <v>1991</v>
      </c>
      <c r="B26" s="40">
        <f t="shared" si="0"/>
        <v>0.94507259119490372</v>
      </c>
      <c r="C26" s="42" t="s">
        <v>6</v>
      </c>
      <c r="D26" s="40">
        <f t="shared" si="1"/>
        <v>0.94507259119490372</v>
      </c>
      <c r="E26" s="40">
        <v>0.94507259119490372</v>
      </c>
    </row>
    <row r="27" spans="1:81" ht="12" customHeight="1" x14ac:dyDescent="0.2">
      <c r="A27" s="41">
        <v>1992</v>
      </c>
      <c r="B27" s="40">
        <f t="shared" si="0"/>
        <v>0.91648695570935867</v>
      </c>
      <c r="C27" s="42" t="s">
        <v>6</v>
      </c>
      <c r="D27" s="40">
        <f t="shared" si="1"/>
        <v>0.91648695570935867</v>
      </c>
      <c r="E27" s="40">
        <v>0.91648695570935867</v>
      </c>
    </row>
    <row r="28" spans="1:81" ht="12" customHeight="1" x14ac:dyDescent="0.2">
      <c r="A28" s="41">
        <v>1993</v>
      </c>
      <c r="B28" s="40">
        <f t="shared" si="0"/>
        <v>0.83156903805882687</v>
      </c>
      <c r="C28" s="42" t="s">
        <v>6</v>
      </c>
      <c r="D28" s="40">
        <f t="shared" si="1"/>
        <v>0.83156903805882687</v>
      </c>
      <c r="E28" s="40">
        <v>0.83156903805882687</v>
      </c>
    </row>
    <row r="29" spans="1:81" ht="12" customHeight="1" x14ac:dyDescent="0.2">
      <c r="A29" s="41">
        <v>1994</v>
      </c>
      <c r="B29" s="40">
        <f t="shared" si="0"/>
        <v>1.1359115686542463</v>
      </c>
      <c r="C29" s="42" t="s">
        <v>6</v>
      </c>
      <c r="D29" s="40">
        <f t="shared" si="1"/>
        <v>1.1359115686542463</v>
      </c>
      <c r="E29" s="40">
        <v>1.1359115686542463</v>
      </c>
    </row>
    <row r="30" spans="1:81" s="16" customFormat="1" ht="12" customHeight="1" x14ac:dyDescent="0.2">
      <c r="A30" s="41">
        <v>1995</v>
      </c>
      <c r="B30" s="40">
        <f t="shared" si="0"/>
        <v>1.1254628465956624</v>
      </c>
      <c r="C30" s="42" t="s">
        <v>6</v>
      </c>
      <c r="D30" s="40">
        <f t="shared" si="1"/>
        <v>1.1254628465956624</v>
      </c>
      <c r="E30" s="40">
        <v>1.1254628465956624</v>
      </c>
      <c r="F30" s="15"/>
      <c r="G30" s="15"/>
      <c r="H30" s="15"/>
      <c r="I30" s="15"/>
      <c r="J30" s="15"/>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c r="AL30" s="8"/>
      <c r="AM30" s="8"/>
      <c r="AN30" s="8"/>
      <c r="AO30" s="8"/>
      <c r="AP30" s="8"/>
      <c r="AQ30" s="8"/>
      <c r="AR30" s="8"/>
      <c r="AS30" s="8"/>
      <c r="AT30" s="8"/>
      <c r="AU30" s="8"/>
      <c r="AV30" s="8"/>
      <c r="AW30" s="8"/>
      <c r="AX30" s="8"/>
      <c r="AY30" s="8"/>
      <c r="AZ30" s="8"/>
      <c r="BA30" s="8"/>
      <c r="BB30" s="8"/>
      <c r="BC30" s="8"/>
      <c r="BD30" s="8"/>
      <c r="BE30" s="8"/>
      <c r="BF30" s="8"/>
      <c r="BG30" s="8"/>
      <c r="BH30" s="8"/>
      <c r="BI30" s="8"/>
      <c r="BJ30" s="8"/>
      <c r="BK30" s="8"/>
      <c r="BL30" s="8"/>
      <c r="BM30" s="8"/>
      <c r="BN30" s="8"/>
      <c r="BO30" s="8"/>
      <c r="BP30" s="8"/>
      <c r="BQ30" s="8"/>
      <c r="BR30" s="8"/>
      <c r="BS30" s="8"/>
      <c r="BT30" s="8"/>
      <c r="BU30" s="8"/>
      <c r="BV30" s="8"/>
      <c r="BW30" s="8"/>
      <c r="BX30" s="8"/>
      <c r="BY30" s="8"/>
      <c r="BZ30" s="8"/>
      <c r="CA30" s="8"/>
      <c r="CB30" s="8"/>
      <c r="CC30" s="8"/>
    </row>
    <row r="31" spans="1:81" ht="12" customHeight="1" x14ac:dyDescent="0.2">
      <c r="A31" s="19">
        <v>1996</v>
      </c>
      <c r="B31" s="25">
        <f t="shared" si="0"/>
        <v>0.933521713817412</v>
      </c>
      <c r="C31" s="20" t="s">
        <v>6</v>
      </c>
      <c r="D31" s="25">
        <f t="shared" si="1"/>
        <v>0.933521713817412</v>
      </c>
      <c r="E31" s="71">
        <v>0.933521713817412</v>
      </c>
    </row>
    <row r="32" spans="1:81" ht="12" customHeight="1" x14ac:dyDescent="0.2">
      <c r="A32" s="19">
        <v>1997</v>
      </c>
      <c r="B32" s="25">
        <f t="shared" si="0"/>
        <v>0.89406108928885508</v>
      </c>
      <c r="C32" s="20" t="s">
        <v>6</v>
      </c>
      <c r="D32" s="25">
        <f t="shared" si="1"/>
        <v>0.89406108928885508</v>
      </c>
      <c r="E32" s="71">
        <v>0.89406108928885508</v>
      </c>
    </row>
    <row r="33" spans="1:81" ht="12" customHeight="1" x14ac:dyDescent="0.2">
      <c r="A33" s="19">
        <v>1998</v>
      </c>
      <c r="B33" s="25">
        <f t="shared" si="0"/>
        <v>0.74990493091646593</v>
      </c>
      <c r="C33" s="20" t="s">
        <v>6</v>
      </c>
      <c r="D33" s="25">
        <f t="shared" si="1"/>
        <v>0.74990493091646593</v>
      </c>
      <c r="E33" s="71">
        <v>0.74990493091646593</v>
      </c>
    </row>
    <row r="34" spans="1:81" ht="12" customHeight="1" x14ac:dyDescent="0.2">
      <c r="A34" s="19">
        <v>1999</v>
      </c>
      <c r="B34" s="25">
        <f t="shared" si="0"/>
        <v>0.83925598381639488</v>
      </c>
      <c r="C34" s="20" t="s">
        <v>6</v>
      </c>
      <c r="D34" s="25">
        <f t="shared" si="1"/>
        <v>0.83925598381639488</v>
      </c>
      <c r="E34" s="71">
        <v>0.83925598381639488</v>
      </c>
    </row>
    <row r="35" spans="1:81" s="16" customFormat="1" ht="12" customHeight="1" x14ac:dyDescent="0.2">
      <c r="A35" s="19">
        <v>2000</v>
      </c>
      <c r="B35" s="25">
        <f t="shared" si="0"/>
        <v>0.80146019588413864</v>
      </c>
      <c r="C35" s="20" t="s">
        <v>6</v>
      </c>
      <c r="D35" s="25">
        <f t="shared" si="1"/>
        <v>0.80146019588413864</v>
      </c>
      <c r="E35" s="71">
        <v>0.80146019588413864</v>
      </c>
      <c r="F35" s="15"/>
      <c r="G35" s="15"/>
      <c r="H35" s="15"/>
      <c r="I35" s="15"/>
      <c r="J35" s="15"/>
      <c r="K35" s="8"/>
      <c r="L35" s="8"/>
      <c r="M35" s="8"/>
      <c r="N35" s="8"/>
      <c r="O35" s="8"/>
      <c r="P35" s="8"/>
      <c r="Q35" s="8"/>
      <c r="R35" s="8"/>
      <c r="S35" s="8"/>
      <c r="T35" s="8"/>
      <c r="U35" s="8"/>
      <c r="V35" s="8"/>
      <c r="W35" s="8"/>
      <c r="X35" s="8"/>
      <c r="Y35" s="8"/>
      <c r="Z35" s="8"/>
      <c r="AA35" s="8"/>
      <c r="AB35" s="8"/>
      <c r="AC35" s="8"/>
      <c r="AD35" s="8"/>
      <c r="AE35" s="8"/>
      <c r="AF35" s="8"/>
      <c r="AG35" s="8"/>
      <c r="AH35" s="8"/>
      <c r="AI35" s="8"/>
      <c r="AJ35" s="8"/>
      <c r="AK35" s="8"/>
      <c r="AL35" s="8"/>
      <c r="AM35" s="8"/>
      <c r="AN35" s="8"/>
      <c r="AO35" s="8"/>
      <c r="AP35" s="8"/>
      <c r="AQ35" s="8"/>
      <c r="AR35" s="8"/>
      <c r="AS35" s="8"/>
      <c r="AT35" s="8"/>
      <c r="AU35" s="8"/>
      <c r="AV35" s="8"/>
      <c r="AW35" s="8"/>
      <c r="AX35" s="8"/>
      <c r="AY35" s="8"/>
      <c r="AZ35" s="8"/>
      <c r="BA35" s="8"/>
      <c r="BB35" s="8"/>
      <c r="BC35" s="8"/>
      <c r="BD35" s="8"/>
      <c r="BE35" s="8"/>
      <c r="BF35" s="8"/>
      <c r="BG35" s="8"/>
      <c r="BH35" s="8"/>
      <c r="BI35" s="8"/>
      <c r="BJ35" s="8"/>
      <c r="BK35" s="8"/>
      <c r="BL35" s="8"/>
      <c r="BM35" s="8"/>
      <c r="BN35" s="8"/>
      <c r="BO35" s="8"/>
      <c r="BP35" s="8"/>
      <c r="BQ35" s="8"/>
      <c r="BR35" s="8"/>
      <c r="BS35" s="8"/>
      <c r="BT35" s="8"/>
      <c r="BU35" s="8"/>
      <c r="BV35" s="8"/>
      <c r="BW35" s="8"/>
      <c r="BX35" s="8"/>
      <c r="BY35" s="8"/>
      <c r="BZ35" s="8"/>
      <c r="CA35" s="8"/>
      <c r="CB35" s="8"/>
      <c r="CC35" s="8"/>
    </row>
    <row r="36" spans="1:81" ht="12" customHeight="1" x14ac:dyDescent="0.2">
      <c r="A36" s="41">
        <v>2001</v>
      </c>
      <c r="B36" s="40">
        <f t="shared" si="0"/>
        <v>0.7793654781028847</v>
      </c>
      <c r="C36" s="42" t="s">
        <v>6</v>
      </c>
      <c r="D36" s="40">
        <f t="shared" ref="D36:D41" si="2">SUM(E36:E36)</f>
        <v>0.7793654781028847</v>
      </c>
      <c r="E36" s="40">
        <v>0.7793654781028847</v>
      </c>
    </row>
    <row r="37" spans="1:81" ht="12" customHeight="1" x14ac:dyDescent="0.2">
      <c r="A37" s="41">
        <v>2002</v>
      </c>
      <c r="B37" s="40">
        <f t="shared" si="0"/>
        <v>0.46664960667197164</v>
      </c>
      <c r="C37" s="42" t="s">
        <v>6</v>
      </c>
      <c r="D37" s="40">
        <f t="shared" si="2"/>
        <v>0.46664960667197164</v>
      </c>
      <c r="E37" s="40">
        <v>0.46664960667197164</v>
      </c>
    </row>
    <row r="38" spans="1:81" ht="12" customHeight="1" x14ac:dyDescent="0.2">
      <c r="A38" s="41">
        <v>2003</v>
      </c>
      <c r="B38" s="40">
        <f t="shared" si="0"/>
        <v>0.55092985018784635</v>
      </c>
      <c r="C38" s="42" t="s">
        <v>6</v>
      </c>
      <c r="D38" s="40">
        <f t="shared" si="2"/>
        <v>0.55092985018784635</v>
      </c>
      <c r="E38" s="40">
        <v>0.55092985018784635</v>
      </c>
    </row>
    <row r="39" spans="1:81" ht="12" customHeight="1" x14ac:dyDescent="0.2">
      <c r="A39" s="41">
        <v>2004</v>
      </c>
      <c r="B39" s="40">
        <f t="shared" si="0"/>
        <v>0.64311125860938745</v>
      </c>
      <c r="C39" s="42" t="s">
        <v>6</v>
      </c>
      <c r="D39" s="40">
        <f t="shared" si="2"/>
        <v>0.64311125860938745</v>
      </c>
      <c r="E39" s="40">
        <v>0.64311125860938745</v>
      </c>
    </row>
    <row r="40" spans="1:81" ht="12" customHeight="1" x14ac:dyDescent="0.2">
      <c r="A40" s="41">
        <v>2005</v>
      </c>
      <c r="B40" s="40">
        <f t="shared" si="0"/>
        <v>0.57087440704797199</v>
      </c>
      <c r="C40" s="42" t="s">
        <v>6</v>
      </c>
      <c r="D40" s="40">
        <f t="shared" si="2"/>
        <v>0.57087440704797199</v>
      </c>
      <c r="E40" s="40">
        <v>0.57087440704797199</v>
      </c>
    </row>
    <row r="41" spans="1:81" ht="12" customHeight="1" x14ac:dyDescent="0.2">
      <c r="A41" s="19">
        <v>2006</v>
      </c>
      <c r="B41" s="25">
        <f t="shared" si="0"/>
        <v>0.40221879061500193</v>
      </c>
      <c r="C41" s="20" t="s">
        <v>6</v>
      </c>
      <c r="D41" s="25">
        <f t="shared" si="2"/>
        <v>0.40221879061500193</v>
      </c>
      <c r="E41" s="71">
        <v>0.40221879061500193</v>
      </c>
    </row>
    <row r="42" spans="1:81" ht="12" customHeight="1" x14ac:dyDescent="0.2">
      <c r="A42" s="19">
        <v>2007</v>
      </c>
      <c r="B42" s="25">
        <f t="shared" si="0"/>
        <v>0.41919986090776434</v>
      </c>
      <c r="C42" s="20" t="s">
        <v>6</v>
      </c>
      <c r="D42" s="25">
        <f t="shared" ref="D42:D47" si="3">SUM(E42:E42)</f>
        <v>0.41919986090776434</v>
      </c>
      <c r="E42" s="71">
        <v>0.41919986090776434</v>
      </c>
    </row>
    <row r="43" spans="1:81" ht="12" customHeight="1" x14ac:dyDescent="0.2">
      <c r="A43" s="19">
        <v>2008</v>
      </c>
      <c r="B43" s="25">
        <f t="shared" si="0"/>
        <v>0.4989365172316122</v>
      </c>
      <c r="C43" s="20" t="s">
        <v>6</v>
      </c>
      <c r="D43" s="25">
        <f t="shared" si="3"/>
        <v>0.4989365172316122</v>
      </c>
      <c r="E43" s="71">
        <v>0.4989365172316122</v>
      </c>
    </row>
    <row r="44" spans="1:81" ht="12" customHeight="1" x14ac:dyDescent="0.2">
      <c r="A44" s="19">
        <v>2009</v>
      </c>
      <c r="B44" s="25">
        <f t="shared" si="0"/>
        <v>0.46618387103460884</v>
      </c>
      <c r="C44" s="20" t="s">
        <v>6</v>
      </c>
      <c r="D44" s="25">
        <f t="shared" si="3"/>
        <v>0.46618387103460884</v>
      </c>
      <c r="E44" s="71">
        <v>0.46618387103460884</v>
      </c>
    </row>
    <row r="45" spans="1:81" ht="12" customHeight="1" x14ac:dyDescent="0.2">
      <c r="A45" s="19">
        <v>2010</v>
      </c>
      <c r="B45" s="25">
        <f t="shared" ref="B45:B50" si="4">SUM(C45,D45)</f>
        <v>0.47529790762360219</v>
      </c>
      <c r="C45" s="20" t="s">
        <v>6</v>
      </c>
      <c r="D45" s="25">
        <f t="shared" si="3"/>
        <v>0.47529790762360219</v>
      </c>
      <c r="E45" s="71">
        <v>0.47529790762360219</v>
      </c>
    </row>
    <row r="46" spans="1:81" ht="12" customHeight="1" x14ac:dyDescent="0.2">
      <c r="A46" s="41">
        <v>2011</v>
      </c>
      <c r="B46" s="40">
        <f t="shared" si="4"/>
        <v>0.51715296915346587</v>
      </c>
      <c r="C46" s="42" t="s">
        <v>6</v>
      </c>
      <c r="D46" s="40">
        <f t="shared" si="3"/>
        <v>0.51715296915346587</v>
      </c>
      <c r="E46" s="40">
        <v>0.51715296915346587</v>
      </c>
    </row>
    <row r="47" spans="1:81" ht="12" customHeight="1" x14ac:dyDescent="0.2">
      <c r="A47" s="41">
        <v>2012</v>
      </c>
      <c r="B47" s="40">
        <f t="shared" si="4"/>
        <v>0.55626654093679151</v>
      </c>
      <c r="C47" s="42" t="s">
        <v>6</v>
      </c>
      <c r="D47" s="40">
        <f t="shared" si="3"/>
        <v>0.55626654093679151</v>
      </c>
      <c r="E47" s="40">
        <v>0.55626654093679151</v>
      </c>
    </row>
    <row r="48" spans="1:81" ht="12" customHeight="1" x14ac:dyDescent="0.2">
      <c r="A48" s="41">
        <v>2013</v>
      </c>
      <c r="B48" s="40">
        <f t="shared" si="4"/>
        <v>0.53072767491026773</v>
      </c>
      <c r="C48" s="42" t="s">
        <v>6</v>
      </c>
      <c r="D48" s="40">
        <f t="shared" ref="D48:D54" si="5">SUM(E48:E48)</f>
        <v>0.53072767491026773</v>
      </c>
      <c r="E48" s="40">
        <v>0.53072767491026773</v>
      </c>
    </row>
    <row r="49" spans="1:81" ht="12" customHeight="1" x14ac:dyDescent="0.2">
      <c r="A49" s="41">
        <v>2014</v>
      </c>
      <c r="B49" s="40">
        <f t="shared" si="4"/>
        <v>0.54</v>
      </c>
      <c r="C49" s="42" t="s">
        <v>6</v>
      </c>
      <c r="D49" s="40">
        <f t="shared" si="5"/>
        <v>0.54</v>
      </c>
      <c r="E49" s="40">
        <v>0.54</v>
      </c>
    </row>
    <row r="50" spans="1:81" ht="12" customHeight="1" x14ac:dyDescent="0.2">
      <c r="A50" s="44">
        <v>2015</v>
      </c>
      <c r="B50" s="52">
        <f t="shared" si="4"/>
        <v>0.54</v>
      </c>
      <c r="C50" s="45" t="s">
        <v>6</v>
      </c>
      <c r="D50" s="52">
        <f t="shared" si="5"/>
        <v>0.54</v>
      </c>
      <c r="E50" s="40">
        <v>0.54</v>
      </c>
    </row>
    <row r="51" spans="1:81" ht="12" customHeight="1" x14ac:dyDescent="0.2">
      <c r="A51" s="49">
        <v>2016</v>
      </c>
      <c r="B51" s="53">
        <f>SUM(C51,D51)</f>
        <v>0.55000000000000004</v>
      </c>
      <c r="C51" s="43" t="s">
        <v>6</v>
      </c>
      <c r="D51" s="53">
        <f t="shared" si="5"/>
        <v>0.55000000000000004</v>
      </c>
      <c r="E51" s="71">
        <v>0.55000000000000004</v>
      </c>
    </row>
    <row r="52" spans="1:81" ht="12" customHeight="1" x14ac:dyDescent="0.2">
      <c r="A52" s="49">
        <v>2017</v>
      </c>
      <c r="B52" s="53">
        <f>SUM(C52,D52)</f>
        <v>0.55000000000000004</v>
      </c>
      <c r="C52" s="43" t="s">
        <v>6</v>
      </c>
      <c r="D52" s="53">
        <f t="shared" si="5"/>
        <v>0.55000000000000004</v>
      </c>
      <c r="E52" s="71">
        <v>0.55000000000000004</v>
      </c>
    </row>
    <row r="53" spans="1:81" ht="12" customHeight="1" x14ac:dyDescent="0.2">
      <c r="A53" s="59">
        <v>2018</v>
      </c>
      <c r="B53" s="64">
        <f>SUM(C53,D53)</f>
        <v>0.55000000000000004</v>
      </c>
      <c r="C53" s="60" t="s">
        <v>6</v>
      </c>
      <c r="D53" s="64">
        <f t="shared" si="5"/>
        <v>0.55000000000000004</v>
      </c>
      <c r="E53" s="71">
        <v>0.55000000000000004</v>
      </c>
    </row>
    <row r="54" spans="1:81" ht="12" customHeight="1" x14ac:dyDescent="0.2">
      <c r="A54" s="59">
        <v>2019</v>
      </c>
      <c r="B54" s="64">
        <f>SUM(C54,D54)</f>
        <v>0.54</v>
      </c>
      <c r="C54" s="60" t="s">
        <v>6</v>
      </c>
      <c r="D54" s="64">
        <f t="shared" si="5"/>
        <v>0.54</v>
      </c>
      <c r="E54" s="71">
        <v>0.54</v>
      </c>
    </row>
    <row r="55" spans="1:81" ht="12" customHeight="1" thickBot="1" x14ac:dyDescent="0.25">
      <c r="A55" s="50">
        <v>2020</v>
      </c>
      <c r="B55" s="54">
        <f>SUM(C55,D55)</f>
        <v>0.54</v>
      </c>
      <c r="C55" s="51" t="s">
        <v>6</v>
      </c>
      <c r="D55" s="54">
        <f t="shared" ref="D55" si="6">SUM(E55:E55)</f>
        <v>0.54</v>
      </c>
      <c r="E55" s="71">
        <v>0.54</v>
      </c>
    </row>
    <row r="56" spans="1:81" ht="12" customHeight="1" thickTop="1" x14ac:dyDescent="0.2">
      <c r="A56" s="90" t="s">
        <v>16</v>
      </c>
      <c r="B56" s="91"/>
      <c r="C56" s="91"/>
      <c r="D56" s="91"/>
      <c r="E56" s="92"/>
      <c r="F56" s="37"/>
      <c r="G56" s="37"/>
      <c r="H56" s="37"/>
      <c r="I56" s="37"/>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c r="BM56" s="37"/>
      <c r="BN56" s="37"/>
      <c r="BO56" s="37"/>
      <c r="BP56" s="37"/>
      <c r="BQ56" s="37"/>
      <c r="BR56" s="37"/>
      <c r="BS56" s="37"/>
      <c r="BT56" s="37"/>
      <c r="BU56" s="37"/>
      <c r="BV56" s="37"/>
      <c r="BW56" s="37"/>
      <c r="BX56" s="37"/>
      <c r="BY56" s="37"/>
      <c r="BZ56" s="37"/>
      <c r="CA56" s="37"/>
      <c r="CB56" s="37"/>
      <c r="CC56" s="37"/>
    </row>
    <row r="57" spans="1:81" ht="12" customHeight="1" x14ac:dyDescent="0.2">
      <c r="A57" s="126"/>
      <c r="B57" s="127"/>
      <c r="C57" s="127"/>
      <c r="D57" s="127"/>
      <c r="E57" s="128"/>
      <c r="F57" s="37"/>
      <c r="G57" s="37"/>
      <c r="H57" s="37"/>
      <c r="I57" s="37"/>
      <c r="J57" s="37"/>
      <c r="K57" s="37"/>
      <c r="L57" s="37"/>
      <c r="M57" s="37"/>
      <c r="N57" s="37"/>
      <c r="O57" s="37"/>
      <c r="P57" s="37"/>
      <c r="Q57" s="37"/>
      <c r="R57" s="37"/>
      <c r="S57" s="37"/>
      <c r="T57" s="37"/>
      <c r="U57" s="37"/>
      <c r="V57" s="37"/>
      <c r="W57" s="37"/>
      <c r="X57" s="37"/>
      <c r="Y57" s="37"/>
      <c r="Z57" s="37"/>
      <c r="AA57" s="37"/>
      <c r="AB57" s="37"/>
      <c r="AC57" s="37"/>
      <c r="AD57" s="37"/>
      <c r="AE57" s="37"/>
      <c r="AF57" s="37"/>
      <c r="AG57" s="37"/>
      <c r="AH57" s="37"/>
      <c r="AI57" s="37"/>
      <c r="AJ57" s="37"/>
      <c r="AK57" s="37"/>
      <c r="AL57" s="37"/>
      <c r="AM57" s="37"/>
      <c r="AN57" s="37"/>
      <c r="AO57" s="37"/>
      <c r="AP57" s="37"/>
      <c r="AQ57" s="37"/>
      <c r="AR57" s="37"/>
      <c r="AS57" s="37"/>
      <c r="AT57" s="37"/>
      <c r="AU57" s="37"/>
      <c r="AV57" s="37"/>
      <c r="AW57" s="37"/>
      <c r="AX57" s="37"/>
      <c r="AY57" s="37"/>
      <c r="AZ57" s="37"/>
      <c r="BA57" s="37"/>
      <c r="BB57" s="37"/>
      <c r="BC57" s="37"/>
      <c r="BD57" s="37"/>
      <c r="BE57" s="37"/>
      <c r="BF57" s="37"/>
      <c r="BG57" s="37"/>
      <c r="BH57" s="37"/>
      <c r="BI57" s="37"/>
      <c r="BJ57" s="37"/>
      <c r="BK57" s="37"/>
      <c r="BL57" s="37"/>
      <c r="BM57" s="37"/>
      <c r="BN57" s="37"/>
      <c r="BO57" s="37"/>
      <c r="BP57" s="37"/>
      <c r="BQ57" s="37"/>
      <c r="BR57" s="37"/>
      <c r="BS57" s="37"/>
      <c r="BT57" s="37"/>
      <c r="BU57" s="37"/>
      <c r="BV57" s="37"/>
      <c r="BW57" s="37"/>
      <c r="BX57" s="37"/>
      <c r="BY57" s="37"/>
      <c r="BZ57" s="37"/>
      <c r="CA57" s="37"/>
      <c r="CB57" s="37"/>
      <c r="CC57" s="37"/>
    </row>
    <row r="58" spans="1:81" ht="12" customHeight="1" x14ac:dyDescent="0.2">
      <c r="A58" s="87" t="s">
        <v>77</v>
      </c>
      <c r="B58" s="88"/>
      <c r="C58" s="88"/>
      <c r="D58" s="88"/>
      <c r="E58" s="89"/>
    </row>
    <row r="59" spans="1:81" ht="12" customHeight="1" x14ac:dyDescent="0.2">
      <c r="A59" s="87"/>
      <c r="B59" s="88"/>
      <c r="C59" s="88"/>
      <c r="D59" s="88"/>
      <c r="E59" s="89"/>
    </row>
    <row r="60" spans="1:81" ht="12" customHeight="1" x14ac:dyDescent="0.2">
      <c r="A60" s="87"/>
      <c r="B60" s="88"/>
      <c r="C60" s="88"/>
      <c r="D60" s="88"/>
      <c r="E60" s="89"/>
    </row>
  </sheetData>
  <mergeCells count="8">
    <mergeCell ref="B4:E4"/>
    <mergeCell ref="A1:E1"/>
    <mergeCell ref="A58:E60"/>
    <mergeCell ref="A56:E56"/>
    <mergeCell ref="A57:E57"/>
    <mergeCell ref="C2:C3"/>
    <mergeCell ref="B2:B3"/>
    <mergeCell ref="A2:A3"/>
  </mergeCells>
  <phoneticPr fontId="4" type="noConversion"/>
  <printOptions horizontalCentered="1"/>
  <pageMargins left="0.5" right="0.5" top="0.5" bottom="0.5"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40</vt:i4>
      </vt:variant>
      <vt:variant>
        <vt:lpstr>Named Ranges</vt:lpstr>
      </vt:variant>
      <vt:variant>
        <vt:i4>1</vt:i4>
      </vt:variant>
    </vt:vector>
  </HeadingPairs>
  <TitlesOfParts>
    <vt:vector size="41" baseType="lpstr">
      <vt:lpstr>TableOfContents</vt:lpstr>
      <vt:lpstr>Total</vt:lpstr>
      <vt:lpstr>Artichokes</vt:lpstr>
      <vt:lpstr>Asparagus</vt:lpstr>
      <vt:lpstr>DryBeans</vt:lpstr>
      <vt:lpstr>DryPeas</vt:lpstr>
      <vt:lpstr>LimaBeans</vt:lpstr>
      <vt:lpstr>SnapBeans</vt:lpstr>
      <vt:lpstr>Beets</vt:lpstr>
      <vt:lpstr>Broccoli</vt:lpstr>
      <vt:lpstr>BrusselsSprouts</vt:lpstr>
      <vt:lpstr>Cabbage</vt:lpstr>
      <vt:lpstr>Carrots</vt:lpstr>
      <vt:lpstr>Cauliflower</vt:lpstr>
      <vt:lpstr>Celery</vt:lpstr>
      <vt:lpstr>CollardGreens</vt:lpstr>
      <vt:lpstr>SweetCorn</vt:lpstr>
      <vt:lpstr>Cucumbers</vt:lpstr>
      <vt:lpstr>Eggplant</vt:lpstr>
      <vt:lpstr>Escarole</vt:lpstr>
      <vt:lpstr>Garlic</vt:lpstr>
      <vt:lpstr>Kale</vt:lpstr>
      <vt:lpstr>HeadLettuce</vt:lpstr>
      <vt:lpstr>RomaineLettuce</vt:lpstr>
      <vt:lpstr>Mushrooms</vt:lpstr>
      <vt:lpstr>MustardGreens</vt:lpstr>
      <vt:lpstr>Okra</vt:lpstr>
      <vt:lpstr>Onions</vt:lpstr>
      <vt:lpstr>GreenPeas</vt:lpstr>
      <vt:lpstr>BellPeppers</vt:lpstr>
      <vt:lpstr>ChilePeppers</vt:lpstr>
      <vt:lpstr>Potatoes</vt:lpstr>
      <vt:lpstr>Pumpkin</vt:lpstr>
      <vt:lpstr>Radishes</vt:lpstr>
      <vt:lpstr>Spinach</vt:lpstr>
      <vt:lpstr>Squash</vt:lpstr>
      <vt:lpstr>SweetPotatoes</vt:lpstr>
      <vt:lpstr>Tomatoes</vt:lpstr>
      <vt:lpstr>TurnipGreens</vt:lpstr>
      <vt:lpstr>OtherProcVegetables</vt:lpstr>
      <vt:lpstr>Artichokes!Print_Titles</vt:lpstr>
    </vt:vector>
  </TitlesOfParts>
  <Manager/>
  <Company>USDA, Economic Research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Vegetables (all uses)</dc:title>
  <dc:subject>Agricultural Economics</dc:subject>
  <dc:creator>Andrzej Blazejczyk; Linda Kantor</dc:creator>
  <cp:keywords>Vegetables, food consumption, food availability, per capita, artichokes, asparagus, dry edible beans, lima beans, snap beans, beets, broccoli, Brussels sprouts, cabbage, carrots, cauliflower, celery, collard greens, sweet corn, cucumbers, eggplant, escarole, endive, garlic, kale, lettuce, head lettuce, Romaine lettuce, leaf lettuce, mushrooms, mustard greens, okra, onions, dry peas, green peas, bell peppers, Chile peppers, potatoes, pumpkin, radishes, spinach, squash, sweet potatoes, tomatoes, turnip greens, other vegetables, U.S. Department of Agriculture, USDA, Economic Research Service, ERS</cp:keywords>
  <dc:description>Vegetables: Per capita availability (fresh weight equivalent)</dc:description>
  <cp:lastModifiedBy>Martin, Anikka - REE-ERS, Kansas City, MO</cp:lastModifiedBy>
  <cp:lastPrinted>2012-04-10T18:41:28Z</cp:lastPrinted>
  <dcterms:created xsi:type="dcterms:W3CDTF">2000-01-03T17:53:46Z</dcterms:created>
  <dcterms:modified xsi:type="dcterms:W3CDTF">2022-09-21T19:57:38Z</dcterms:modified>
  <cp:category>Food Availability</cp:category>
</cp:coreProperties>
</file>