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<sst xmlns="http://schemas.openxmlformats.org/spreadsheetml/2006/main" count="24" uniqueCount="10">
  <si>
    <t>category</t>
  </si>
  <si>
    <t>original score</t>
  </si>
  <si>
    <t>original category avg</t>
  </si>
  <si>
    <t>多跑了一次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</si>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</sst>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</cols>
  <sheetData>
    <row r="1">
      <c r="A1" s="1" t="s">
        <v>0</v>
      </c>
      <c r="C1" s="2">
        <v>1.0</v>
      </c>
      <c r="D1" s="2">
        <v>2.0</v>
      </c>
      <c r="E1" s="3" t="s">
        <v>1</v>
      </c>
      <c r="F1" s="3" t="s">
        <v>2</v>
      </c>
      <c r="G1" s="2" t="s">
        <v>3</v>
      </c>
      <c r="I1" s="3" t="s">
        <v>4</v>
      </c>
      <c r="J1" s="3" t="s">
        <v>5</v>
      </c>
    </row>
    <row r="2">
      <c r="A2" s="1" t="s">
        <v>6</v>
      </c>
      <c r="B2" s="2">
        <v>1.0</v>
      </c>
      <c r="C2" s="2">
        <f>3.94*50</f>
        <v>197</v>
      </c>
      <c r="D2" s="2">
        <f>3.93877551020408*49</f>
        <v>193</v>
      </c>
      <c r="E2" s="4">
        <f>(C2+D2)/99</f>
        <v>3.939393939</v>
      </c>
      <c r="F2" s="4">
        <f>average(E2:E5)</f>
        <v>4.230811522</v>
      </c>
    </row>
    <row r="3">
      <c r="A3" s="1" t="s">
        <v>6</v>
      </c>
      <c r="B3" s="2">
        <v>2.0</v>
      </c>
      <c r="C3" s="2">
        <v>4.24</v>
      </c>
      <c r="D3" s="2">
        <v>4.04</v>
      </c>
      <c r="E3" s="4">
        <f>AVERAGE(C3:D3)</f>
        <v>4.14</v>
      </c>
    </row>
    <row r="4">
      <c r="A4" s="1" t="s">
        <v>6</v>
      </c>
      <c r="B4" s="2">
        <v>3.0</v>
      </c>
      <c r="C4" s="2">
        <f>3.44897959183673*49</f>
        <v>169</v>
      </c>
      <c r="D4" s="2">
        <f>3.45833333333333*48</f>
        <v>166</v>
      </c>
      <c r="E4" s="4">
        <f>(C4+D4)/97</f>
        <v>3.453608247</v>
      </c>
    </row>
    <row r="5">
      <c r="A5" s="1" t="s">
        <v>6</v>
      </c>
      <c r="B5" s="2">
        <v>4.0</v>
      </c>
      <c r="C5" s="2">
        <f>6.26829268292682*41</f>
        <v>257</v>
      </c>
      <c r="D5" s="2">
        <f>4.51219512195121*41</f>
        <v>185</v>
      </c>
      <c r="E5" s="4">
        <f>(C5+D5)/82</f>
        <v>5.390243902</v>
      </c>
    </row>
    <row r="6">
      <c r="A6" s="1" t="s">
        <v>7</v>
      </c>
      <c r="B6" s="2">
        <v>5.0</v>
      </c>
      <c r="C6" s="2">
        <v>4.28</v>
      </c>
      <c r="D6" s="2">
        <v>4.32</v>
      </c>
      <c r="E6" s="4">
        <f t="shared" ref="E6:E9" si="1">AVERAGE(C6:D6)</f>
        <v>4.3</v>
      </c>
      <c r="F6" s="4">
        <f>average(E6:E10)</f>
        <v>5.056363636</v>
      </c>
    </row>
    <row r="7">
      <c r="A7" s="1" t="s">
        <v>7</v>
      </c>
      <c r="B7" s="2">
        <v>6.0</v>
      </c>
      <c r="C7" s="2">
        <v>6.64</v>
      </c>
      <c r="D7" s="2">
        <v>6.54</v>
      </c>
      <c r="E7" s="4">
        <f t="shared" si="1"/>
        <v>6.59</v>
      </c>
    </row>
    <row r="8">
      <c r="A8" s="1" t="s">
        <v>7</v>
      </c>
      <c r="B8" s="2">
        <v>7.0</v>
      </c>
      <c r="C8" s="2">
        <v>4.22</v>
      </c>
      <c r="D8" s="2">
        <v>4.32</v>
      </c>
      <c r="E8" s="4">
        <f t="shared" si="1"/>
        <v>4.27</v>
      </c>
    </row>
    <row r="9">
      <c r="A9" s="1" t="s">
        <v>7</v>
      </c>
      <c r="B9" s="2">
        <v>8.0</v>
      </c>
      <c r="C9" s="2">
        <v>6.88</v>
      </c>
      <c r="D9" s="2">
        <v>7.0</v>
      </c>
      <c r="E9" s="4">
        <f t="shared" si="1"/>
        <v>6.94</v>
      </c>
    </row>
    <row r="10">
      <c r="A10" s="1" t="s">
        <v>7</v>
      </c>
      <c r="B10" s="2">
        <v>9.0</v>
      </c>
      <c r="C10" s="2">
        <f>3.04*50</f>
        <v>152</v>
      </c>
      <c r="D10" s="2">
        <f>3.32653061224489*49</f>
        <v>163</v>
      </c>
      <c r="E10" s="4">
        <f t="shared" ref="E10:E11" si="2">(C10+D10)/99</f>
        <v>3.181818182</v>
      </c>
    </row>
    <row r="11">
      <c r="A11" s="3" t="s">
        <v>8</v>
      </c>
      <c r="B11" s="2">
        <v>10.0</v>
      </c>
      <c r="C11" s="2">
        <f>4.34*50</f>
        <v>217</v>
      </c>
      <c r="D11" s="4">
        <f>4.79591836734693*49</f>
        <v>235</v>
      </c>
      <c r="E11" s="4">
        <f t="shared" si="2"/>
        <v>4.565656566</v>
      </c>
      <c r="F11" s="4">
        <f>average(E11:E14)</f>
        <v>4.291892865</v>
      </c>
    </row>
    <row r="12">
      <c r="A12" s="3" t="s">
        <v>8</v>
      </c>
      <c r="B12" s="2">
        <v>11.0</v>
      </c>
      <c r="C12" s="2">
        <f>3.95744680851063*47</f>
        <v>186</v>
      </c>
      <c r="D12" s="2">
        <f>4.1063829787234*47</f>
        <v>193</v>
      </c>
      <c r="E12" s="4">
        <f>(C12+D12)/94</f>
        <v>4.031914894</v>
      </c>
    </row>
    <row r="13">
      <c r="A13" s="3" t="s">
        <v>8</v>
      </c>
      <c r="B13" s="2">
        <v>12.0</v>
      </c>
      <c r="C13" s="2">
        <v>4.34</v>
      </c>
      <c r="D13" s="2">
        <v>4.32</v>
      </c>
      <c r="E13" s="4">
        <f t="shared" ref="E13:E15" si="3">AVERAGE(C13:D13)</f>
        <v>4.33</v>
      </c>
    </row>
    <row r="14">
      <c r="A14" s="3" t="s">
        <v>8</v>
      </c>
      <c r="B14" s="2">
        <v>13.0</v>
      </c>
      <c r="C14" s="2">
        <v>4.26</v>
      </c>
      <c r="D14" s="2">
        <v>4.22</v>
      </c>
      <c r="E14" s="4">
        <f t="shared" si="3"/>
        <v>4.24</v>
      </c>
    </row>
    <row r="15">
      <c r="A15" s="3" t="s">
        <v>9</v>
      </c>
      <c r="B15" s="2">
        <v>14.0</v>
      </c>
      <c r="C15" s="2">
        <v>5.08</v>
      </c>
      <c r="D15" s="2">
        <v>5.68</v>
      </c>
      <c r="E15" s="4">
        <f t="shared" si="3"/>
        <v>5.38</v>
      </c>
      <c r="F15" s="4">
        <f>average(E15:E19)</f>
        <v>5.083371606</v>
      </c>
      <c r="I15" s="5">
        <f>8-E15</f>
        <v>2.62</v>
      </c>
      <c r="J15" s="6">
        <f>average(I15,E16:E19)</f>
        <v>4.531371606</v>
      </c>
    </row>
    <row r="16">
      <c r="A16" s="3" t="s">
        <v>9</v>
      </c>
      <c r="B16" s="2">
        <v>15.0</v>
      </c>
      <c r="C16" s="2">
        <f>1.8*15</f>
        <v>27</v>
      </c>
      <c r="D16" s="2">
        <f>3.4*20</f>
        <v>68</v>
      </c>
      <c r="E16" s="4">
        <f>(C16+D16+G16+H16)/(35+10+14)</f>
        <v>3.237288136</v>
      </c>
      <c r="G16" s="2">
        <f>4.6*10</f>
        <v>46</v>
      </c>
      <c r="H16" s="4">
        <f>3.57142857142857*14</f>
        <v>50</v>
      </c>
    </row>
    <row r="17">
      <c r="A17" s="3" t="s">
        <v>9</v>
      </c>
      <c r="B17" s="2">
        <v>16.0</v>
      </c>
      <c r="C17" s="2">
        <v>6.4</v>
      </c>
      <c r="D17" s="2">
        <v>6.4</v>
      </c>
      <c r="E17" s="4">
        <f t="shared" ref="E17:E18" si="4">AVERAGE(C17:D17)</f>
        <v>6.4</v>
      </c>
    </row>
    <row r="18">
      <c r="A18" s="3" t="s">
        <v>9</v>
      </c>
      <c r="B18" s="2">
        <v>17.0</v>
      </c>
      <c r="C18" s="2">
        <v>4.16</v>
      </c>
      <c r="D18" s="2">
        <v>4.08</v>
      </c>
      <c r="E18" s="4">
        <f t="shared" si="4"/>
        <v>4.12</v>
      </c>
    </row>
    <row r="19">
      <c r="A19" s="3" t="s">
        <v>9</v>
      </c>
      <c r="B19" s="2">
        <v>18.0</v>
      </c>
      <c r="C19" s="2">
        <f>6.08510638297872*47</f>
        <v>286</v>
      </c>
      <c r="D19" s="2">
        <f>6.47826086956521*46</f>
        <v>298</v>
      </c>
      <c r="E19" s="4">
        <f>(C19+D19)/(47+46)</f>
        <v>6.279569892</v>
      </c>
    </row>
  </sheetData>
  <drawing r:id="rId1"/>
</worksheet>
</file>