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05" yWindow="0" windowWidth="18120" windowHeight="14160" activeTab="1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B5" i="6"/>
  <c r="C4" i="2"/>
  <c r="C3" i="2"/>
  <c r="C2" i="2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4" i="6"/>
  <c r="B12" i="1"/>
  <c r="B13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B24" i="1"/>
  <c r="B21" i="1"/>
  <c r="B17" i="1"/>
  <c r="B20" i="1"/>
  <c r="B16" i="1"/>
  <c r="B23" i="1"/>
  <c r="B22" i="1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B14" i="1"/>
  <c r="B4" i="3"/>
  <c r="B5" i="3"/>
  <c r="B6" i="3"/>
  <c r="B7" i="3"/>
  <c r="B8" i="3"/>
  <c r="B9" i="3"/>
  <c r="K4" i="3"/>
  <c r="G5" i="3"/>
  <c r="K5" i="3"/>
  <c r="J4" i="3"/>
  <c r="H6" i="3"/>
  <c r="O3" i="3"/>
  <c r="J5" i="3"/>
  <c r="G6" i="3"/>
  <c r="G7" i="3"/>
  <c r="H7" i="3"/>
  <c r="P3" i="3"/>
  <c r="Q3" i="3"/>
  <c r="B19" i="1"/>
  <c r="B18" i="1"/>
  <c r="B15" i="1"/>
  <c r="K6" i="3"/>
  <c r="J6" i="3"/>
  <c r="K7" i="3"/>
  <c r="H8" i="3"/>
  <c r="J7" i="3"/>
  <c r="G8" i="3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K203" i="3"/>
  <c r="M3" i="3"/>
</calcChain>
</file>

<file path=xl/comments1.xml><?xml version="1.0" encoding="utf-8"?>
<comments xmlns="http://schemas.openxmlformats.org/spreadsheetml/2006/main">
  <authors>
    <author>vetal</author>
  </authors>
  <commentList>
    <comment ref="A42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<sst xmlns="http://schemas.openxmlformats.org/spreadsheetml/2006/main" count="525" uniqueCount="105">
  <si>
    <t>Half 1</t>
  </si>
  <si>
    <t>Half 2</t>
  </si>
  <si>
    <t>Event Status</t>
  </si>
  <si>
    <t>Market name</t>
  </si>
  <si>
    <t>Game Part</t>
  </si>
  <si>
    <t>Outcome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</si>
  <si>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</si>
  <si>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</si>
  <si>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</si>
  <si>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</si>
  <si>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</si>
  <si>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</si>
  <si>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</si>
  <si>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</si>
  <si>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</si>
  <si>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</si>
  <si>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</si>
  <si>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</si>
  <si>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</si>
  <si>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</si>
  <si>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</si>
  <si>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</si>
  <si>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</si>
  <si>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Calc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</si>
  <si>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</si>
  <si>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</si>
  <si>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</si>
  <si>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</si>
  <si>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</si>
  <si>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</si>
  <si>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</si>
  <si>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</si>
  <si>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</si>
  <si>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</si>
  <si>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</si>
  <si>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</si>
  <si>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</si>
  <si>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</si>
  <si>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</si>
  <si>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</si>
  <si>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</si>
  <si>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</si>
  <si>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</si>
  <si>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</si>
  <si>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</si>
  <si>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</si>
  <si>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</si>
  <si>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</si>
  <si>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</si>
  <si>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</si>
  <si>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</si>
  <si>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HOME</t>
  </si>
  <si>
    <t>DRAW</t>
  </si>
  <si>
    <t>AWAY</t>
  </si>
  <si>
    <t>Current Time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</si>
  <si>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</si>
  <si>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</si>
  <si>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</si>
  <si>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</si>
  <si>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</si>
  <si>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</si>
  <si>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</si>
  <si>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</si>
  <si>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</si>
  <si>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</si>
  <si>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</si>
  <si>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</si>
  <si>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</si>
  <si>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OwnGoal</t>
  </si>
  <si>
    <t>EventType</t>
  </si>
  <si>
    <t>MetaKey</t>
  </si>
  <si>
    <t>MetaValue</t>
  </si>
  <si>
    <t>Red Card</t>
  </si>
  <si>
    <t>start</t>
  </si>
  <si>
    <t>stop</t>
  </si>
  <si>
    <t>PenaltyShootOut</t>
  </si>
  <si>
    <t>break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</si>
  <si>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</si>
  <si>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</si>
  <si>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</si>
  <si>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</si>
  <si>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</si>
  <si>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</si>
  <si>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</si>
  <si>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</si>
  <si>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</si>
  <si>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</si>
  <si>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</si>
  <si>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</si>
  <si>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</si>
  <si>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</si>
  <si>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</si>
  <si>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</si>
  <si>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</si>
  <si>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</si>
  <si>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</si>
  <si>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</si>
  <si>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</si>
  <si>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</si>
  <si>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</si>
  <si>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Half21</t>
  </si>
  <si>
    <t>FullTime3</t>
  </si>
  <si>
    <t>Match3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</si>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</sst>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workbookViewId="0">
      <selection activeCell="D32" sqref="D32"/>
    </sheetView>
  </sheetViews>
  <sheetFormatPr defaultColWidth="8.85546875" defaultRowHeight="15" x14ac:dyDescent="0.25"/>
  <cols>
    <col min="2" max="2" width="16.42578125" bestFit="1" customWidth="1"/>
    <col min="3" max="3" width="16.28515625" style="43" bestFit="1" customWidth="1"/>
    <col min="4" max="4" width="16.28515625" bestFit="1" customWidth="1"/>
    <col min="5" max="6" width="10.42578125" bestFit="1" customWidth="1"/>
    <col min="7" max="7" width="16.28515625" bestFit="1" customWidth="1"/>
  </cols>
  <sheetData>
    <row r="1" spans="1:4" x14ac:dyDescent="0.25">
      <c r="A1" t="s">
        <v>93</v>
      </c>
      <c r="B1" s="23" t="s">
        <v>69</v>
      </c>
      <c r="C1" s="39" t="s">
        <v>70</v>
      </c>
      <c r="D1" s="23" t="s">
        <v>71</v>
      </c>
    </row>
    <row r="2" spans="1:4" x14ac:dyDescent="0.25">
      <c r="A2">
        <v>1</v>
      </c>
      <c r="B2" s="2" t="s">
        <v>30</v>
      </c>
      <c r="C2" s="40" t="s">
        <v>66</v>
      </c>
      <c r="D2" s="2" t="s">
        <v>19</v>
      </c>
    </row>
    <row r="3" spans="1:4" x14ac:dyDescent="0.25">
      <c r="A3">
        <v>1</v>
      </c>
      <c r="B3" s="2" t="s">
        <v>30</v>
      </c>
      <c r="C3" s="40" t="s">
        <v>66</v>
      </c>
      <c r="D3" s="2" t="s">
        <v>20</v>
      </c>
    </row>
    <row r="4" spans="1:4" x14ac:dyDescent="0.25">
      <c r="A4">
        <v>1</v>
      </c>
      <c r="B4" s="2" t="s">
        <v>30</v>
      </c>
      <c r="C4" s="40" t="s">
        <v>67</v>
      </c>
      <c r="D4" s="2" t="s">
        <v>57</v>
      </c>
    </row>
    <row r="5" spans="1:4" x14ac:dyDescent="0.25">
      <c r="A5">
        <v>1</v>
      </c>
      <c r="B5" s="2" t="s">
        <v>30</v>
      </c>
      <c r="C5" s="40" t="s">
        <v>67</v>
      </c>
      <c r="D5" s="2" t="s">
        <v>58</v>
      </c>
    </row>
    <row r="6" spans="1:4" x14ac:dyDescent="0.25">
      <c r="A6">
        <v>1</v>
      </c>
      <c r="B6" s="2" t="s">
        <v>30</v>
      </c>
      <c r="C6" s="40" t="s">
        <v>67</v>
      </c>
      <c r="D6" s="2" t="s">
        <v>59</v>
      </c>
    </row>
    <row r="7" spans="1:4" x14ac:dyDescent="0.25">
      <c r="A7">
        <v>1</v>
      </c>
      <c r="B7" s="2" t="s">
        <v>30</v>
      </c>
      <c r="C7" s="40" t="s">
        <v>67</v>
      </c>
      <c r="D7" s="2" t="s">
        <v>60</v>
      </c>
    </row>
    <row r="8" spans="1:4" x14ac:dyDescent="0.25">
      <c r="A8">
        <v>1</v>
      </c>
      <c r="B8" s="2" t="s">
        <v>30</v>
      </c>
      <c r="C8" s="40" t="s">
        <v>67</v>
      </c>
      <c r="D8" s="2" t="s">
        <v>75</v>
      </c>
    </row>
    <row r="9" spans="1:4" x14ac:dyDescent="0.25">
      <c r="A9">
        <v>1</v>
      </c>
      <c r="B9" s="2" t="s">
        <v>30</v>
      </c>
      <c r="C9" s="40" t="s">
        <v>62</v>
      </c>
      <c r="D9" s="2" t="s">
        <v>40</v>
      </c>
    </row>
    <row r="10" spans="1:4" x14ac:dyDescent="0.25">
      <c r="A10">
        <v>1</v>
      </c>
      <c r="B10" s="2" t="s">
        <v>30</v>
      </c>
      <c r="C10" s="40" t="s">
        <v>62</v>
      </c>
      <c r="D10" s="2" t="s">
        <v>16</v>
      </c>
    </row>
    <row r="11" spans="1:4" x14ac:dyDescent="0.25">
      <c r="A11">
        <v>1</v>
      </c>
      <c r="B11" s="2" t="s">
        <v>30</v>
      </c>
      <c r="C11" s="40" t="s">
        <v>62</v>
      </c>
      <c r="D11" s="2" t="s">
        <v>64</v>
      </c>
    </row>
    <row r="12" spans="1:4" x14ac:dyDescent="0.25">
      <c r="A12">
        <v>1</v>
      </c>
      <c r="B12" s="2" t="s">
        <v>30</v>
      </c>
      <c r="C12" s="40" t="s">
        <v>65</v>
      </c>
      <c r="D12" s="2" t="s">
        <v>61</v>
      </c>
    </row>
    <row r="13" spans="1:4" x14ac:dyDescent="0.25">
      <c r="A13">
        <v>1</v>
      </c>
      <c r="B13" s="2" t="s">
        <v>30</v>
      </c>
      <c r="C13" s="40" t="s">
        <v>65</v>
      </c>
      <c r="D13" s="2" t="s">
        <v>63</v>
      </c>
    </row>
    <row r="14" spans="1:4" ht="15.75" thickBot="1" x14ac:dyDescent="0.3">
      <c r="A14">
        <v>1</v>
      </c>
      <c r="B14" s="37" t="s">
        <v>30</v>
      </c>
      <c r="C14" s="41" t="s">
        <v>98</v>
      </c>
      <c r="D14" s="37" t="s">
        <v>68</v>
      </c>
    </row>
    <row r="15" spans="1:4" ht="15.75" thickTop="1" x14ac:dyDescent="0.25">
      <c r="B15" s="11" t="s">
        <v>72</v>
      </c>
      <c r="C15" s="40" t="s">
        <v>66</v>
      </c>
      <c r="D15" s="11" t="s">
        <v>19</v>
      </c>
    </row>
    <row r="16" spans="1:4" x14ac:dyDescent="0.25">
      <c r="B16" s="11" t="s">
        <v>72</v>
      </c>
      <c r="C16" s="40" t="s">
        <v>66</v>
      </c>
      <c r="D16" s="11" t="s">
        <v>20</v>
      </c>
    </row>
    <row r="17" spans="2:4" x14ac:dyDescent="0.25">
      <c r="B17" s="11" t="s">
        <v>72</v>
      </c>
      <c r="C17" s="40" t="s">
        <v>67</v>
      </c>
      <c r="D17" s="11" t="s">
        <v>57</v>
      </c>
    </row>
    <row r="18" spans="2:4" x14ac:dyDescent="0.25">
      <c r="B18" s="11" t="s">
        <v>72</v>
      </c>
      <c r="C18" s="40" t="s">
        <v>67</v>
      </c>
      <c r="D18" s="11" t="s">
        <v>58</v>
      </c>
    </row>
    <row r="19" spans="2:4" x14ac:dyDescent="0.25">
      <c r="B19" s="11" t="s">
        <v>72</v>
      </c>
      <c r="C19" s="40" t="s">
        <v>67</v>
      </c>
      <c r="D19" s="11" t="s">
        <v>59</v>
      </c>
    </row>
    <row r="20" spans="2:4" ht="15.75" thickBot="1" x14ac:dyDescent="0.3">
      <c r="B20" s="36" t="s">
        <v>72</v>
      </c>
      <c r="C20" s="41" t="s">
        <v>67</v>
      </c>
      <c r="D20" s="36" t="s">
        <v>60</v>
      </c>
    </row>
    <row r="21" spans="2:4" ht="15.75" thickTop="1" x14ac:dyDescent="0.25">
      <c r="B21" s="35" t="s">
        <v>56</v>
      </c>
      <c r="C21" s="42" t="s">
        <v>66</v>
      </c>
      <c r="D21" s="35" t="s">
        <v>19</v>
      </c>
    </row>
    <row r="22" spans="2:4" x14ac:dyDescent="0.25">
      <c r="B22" s="11" t="s">
        <v>56</v>
      </c>
      <c r="C22" s="40" t="s">
        <v>66</v>
      </c>
      <c r="D22" s="11" t="s">
        <v>20</v>
      </c>
    </row>
    <row r="23" spans="2:4" x14ac:dyDescent="0.25">
      <c r="B23" s="11" t="s">
        <v>56</v>
      </c>
      <c r="C23" s="40" t="s">
        <v>67</v>
      </c>
      <c r="D23" s="11" t="s">
        <v>57</v>
      </c>
    </row>
    <row r="24" spans="2:4" x14ac:dyDescent="0.25">
      <c r="B24" s="11" t="s">
        <v>56</v>
      </c>
      <c r="C24" s="40" t="s">
        <v>67</v>
      </c>
      <c r="D24" s="11" t="s">
        <v>58</v>
      </c>
    </row>
    <row r="25" spans="2:4" x14ac:dyDescent="0.25">
      <c r="B25" s="11" t="s">
        <v>56</v>
      </c>
      <c r="C25" s="40" t="s">
        <v>67</v>
      </c>
      <c r="D25" s="11" t="s">
        <v>59</v>
      </c>
    </row>
    <row r="26" spans="2:4" ht="15.75" thickBot="1" x14ac:dyDescent="0.3">
      <c r="B26" s="36" t="s">
        <v>56</v>
      </c>
      <c r="C26" s="41" t="s">
        <v>67</v>
      </c>
      <c r="D26" s="36" t="s">
        <v>60</v>
      </c>
    </row>
    <row r="27" spans="2:4" ht="15.75" thickTop="1" x14ac:dyDescent="0.25">
      <c r="B27" s="35" t="s">
        <v>40</v>
      </c>
      <c r="C27" s="42" t="s">
        <v>66</v>
      </c>
      <c r="D27" s="35" t="s">
        <v>19</v>
      </c>
    </row>
    <row r="28" spans="2:4" x14ac:dyDescent="0.25">
      <c r="B28" s="11" t="s">
        <v>40</v>
      </c>
      <c r="C28" s="40" t="s">
        <v>66</v>
      </c>
      <c r="D28" s="11" t="s">
        <v>20</v>
      </c>
    </row>
    <row r="29" spans="2:4" x14ac:dyDescent="0.25">
      <c r="B29" s="11" t="s">
        <v>40</v>
      </c>
      <c r="C29" s="40" t="s">
        <v>67</v>
      </c>
      <c r="D29" s="11" t="s">
        <v>57</v>
      </c>
    </row>
    <row r="30" spans="2:4" x14ac:dyDescent="0.25">
      <c r="B30" s="11" t="s">
        <v>40</v>
      </c>
      <c r="C30" s="40" t="s">
        <v>67</v>
      </c>
      <c r="D30" s="11" t="s">
        <v>58</v>
      </c>
    </row>
    <row r="31" spans="2:4" x14ac:dyDescent="0.25">
      <c r="B31" s="11" t="s">
        <v>40</v>
      </c>
      <c r="C31" s="40" t="s">
        <v>67</v>
      </c>
      <c r="D31" s="11" t="s">
        <v>59</v>
      </c>
    </row>
    <row r="32" spans="2:4" ht="15.75" thickBot="1" x14ac:dyDescent="0.3">
      <c r="B32" s="36" t="s">
        <v>40</v>
      </c>
      <c r="C32" s="41" t="s">
        <v>67</v>
      </c>
      <c r="D32" s="36" t="s">
        <v>60</v>
      </c>
    </row>
    <row r="33" spans="1:4" ht="15.75" thickTop="1" x14ac:dyDescent="0.25">
      <c r="B33" s="35" t="s">
        <v>16</v>
      </c>
      <c r="C33" s="42" t="s">
        <v>66</v>
      </c>
      <c r="D33" s="35" t="s">
        <v>19</v>
      </c>
    </row>
    <row r="34" spans="1:4" x14ac:dyDescent="0.25">
      <c r="B34" s="11" t="s">
        <v>16</v>
      </c>
      <c r="C34" s="40" t="s">
        <v>66</v>
      </c>
      <c r="D34" s="11" t="s">
        <v>20</v>
      </c>
    </row>
    <row r="35" spans="1:4" x14ac:dyDescent="0.25">
      <c r="B35" s="11" t="s">
        <v>16</v>
      </c>
      <c r="C35" s="40" t="s">
        <v>67</v>
      </c>
      <c r="D35" s="11" t="s">
        <v>57</v>
      </c>
    </row>
    <row r="36" spans="1:4" x14ac:dyDescent="0.25">
      <c r="B36" s="11" t="s">
        <v>16</v>
      </c>
      <c r="C36" s="40" t="s">
        <v>67</v>
      </c>
      <c r="D36" s="11" t="s">
        <v>58</v>
      </c>
    </row>
    <row r="37" spans="1:4" x14ac:dyDescent="0.25">
      <c r="B37" s="11" t="s">
        <v>16</v>
      </c>
      <c r="C37" s="40" t="s">
        <v>67</v>
      </c>
      <c r="D37" s="11" t="s">
        <v>59</v>
      </c>
    </row>
    <row r="38" spans="1:4" x14ac:dyDescent="0.25">
      <c r="B38" s="11" t="s">
        <v>16</v>
      </c>
      <c r="C38" s="40" t="s">
        <v>67</v>
      </c>
      <c r="D38" s="11" t="s">
        <v>60</v>
      </c>
    </row>
    <row r="39" spans="1:4" ht="15.75" thickBot="1" x14ac:dyDescent="0.3">
      <c r="B39" s="36" t="s">
        <v>16</v>
      </c>
      <c r="C39" s="41" t="s">
        <v>67</v>
      </c>
      <c r="D39" s="36" t="s">
        <v>75</v>
      </c>
    </row>
    <row r="40" spans="1:4" ht="15.75" thickTop="1" x14ac:dyDescent="0.25">
      <c r="B40" s="38" t="s">
        <v>57</v>
      </c>
      <c r="C40" s="40" t="s">
        <v>99</v>
      </c>
      <c r="D40" s="11" t="s">
        <v>73</v>
      </c>
    </row>
    <row r="41" spans="1:4" x14ac:dyDescent="0.25">
      <c r="B41" s="38" t="s">
        <v>57</v>
      </c>
      <c r="C41" s="40" t="s">
        <v>99</v>
      </c>
      <c r="D41" s="11" t="s">
        <v>74</v>
      </c>
    </row>
    <row r="42" spans="1:4" x14ac:dyDescent="0.25">
      <c r="B42" s="38" t="s">
        <v>58</v>
      </c>
      <c r="C42" s="40" t="s">
        <v>99</v>
      </c>
      <c r="D42" s="11" t="s">
        <v>73</v>
      </c>
    </row>
    <row r="43" spans="1:4" x14ac:dyDescent="0.25">
      <c r="A43">
        <v>7</v>
      </c>
      <c r="B43" s="38" t="s">
        <v>58</v>
      </c>
      <c r="C43" s="40" t="s">
        <v>99</v>
      </c>
      <c r="D43" s="11" t="s">
        <v>74</v>
      </c>
    </row>
    <row r="44" spans="1:4" x14ac:dyDescent="0.25">
      <c r="A44">
        <v>7</v>
      </c>
      <c r="B44" s="38" t="s">
        <v>59</v>
      </c>
      <c r="C44" s="40" t="s">
        <v>99</v>
      </c>
      <c r="D44" s="11" t="s">
        <v>73</v>
      </c>
    </row>
    <row r="45" spans="1:4" x14ac:dyDescent="0.25">
      <c r="A45">
        <v>8</v>
      </c>
      <c r="B45" s="38" t="s">
        <v>59</v>
      </c>
      <c r="C45" s="40" t="s">
        <v>99</v>
      </c>
      <c r="D45" s="11" t="s">
        <v>74</v>
      </c>
    </row>
    <row r="46" spans="1:4" x14ac:dyDescent="0.25">
      <c r="A46">
        <v>8</v>
      </c>
      <c r="B46" s="38" t="s">
        <v>60</v>
      </c>
      <c r="C46" s="40" t="s">
        <v>99</v>
      </c>
      <c r="D46" s="11" t="s">
        <v>73</v>
      </c>
    </row>
    <row r="47" spans="1:4" x14ac:dyDescent="0.25">
      <c r="B47" s="38" t="s">
        <v>60</v>
      </c>
      <c r="C47" s="40" t="s">
        <v>99</v>
      </c>
      <c r="D47" s="11" t="s">
        <v>74</v>
      </c>
    </row>
    <row r="48" spans="1:4" x14ac:dyDescent="0.25">
      <c r="B48" s="38" t="s">
        <v>75</v>
      </c>
      <c r="C48" s="40" t="s">
        <v>99</v>
      </c>
      <c r="D48" s="11" t="s">
        <v>73</v>
      </c>
    </row>
    <row r="49" spans="1:4" x14ac:dyDescent="0.25">
      <c r="B49" s="38" t="s">
        <v>75</v>
      </c>
      <c r="C49" s="40" t="s">
        <v>99</v>
      </c>
      <c r="D49" s="11" t="s">
        <v>74</v>
      </c>
    </row>
    <row r="50" spans="1:4" x14ac:dyDescent="0.25">
      <c r="B50" s="38" t="s">
        <v>76</v>
      </c>
      <c r="C50" s="40" t="s">
        <v>99</v>
      </c>
      <c r="D50" s="11" t="s">
        <v>73</v>
      </c>
    </row>
    <row r="51" spans="1:4" x14ac:dyDescent="0.25">
      <c r="B51" s="38" t="s">
        <v>76</v>
      </c>
      <c r="C51" s="40" t="s">
        <v>99</v>
      </c>
      <c r="D51" s="11" t="s">
        <v>74</v>
      </c>
    </row>
    <row r="52" spans="1:4" x14ac:dyDescent="0.25">
      <c r="B52" s="38" t="s">
        <v>91</v>
      </c>
      <c r="C52" s="40" t="s">
        <v>99</v>
      </c>
      <c r="D52" s="11" t="s">
        <v>73</v>
      </c>
    </row>
    <row r="53" spans="1:4" x14ac:dyDescent="0.25">
      <c r="B53" s="38" t="s">
        <v>91</v>
      </c>
      <c r="C53" s="40" t="s">
        <v>99</v>
      </c>
      <c r="D53" s="11" t="s">
        <v>74</v>
      </c>
    </row>
    <row r="54" spans="1:4" x14ac:dyDescent="0.25">
      <c r="B54" s="38" t="s">
        <v>95</v>
      </c>
      <c r="C54" s="40" t="s">
        <v>99</v>
      </c>
      <c r="D54" s="11" t="s">
        <v>73</v>
      </c>
    </row>
    <row r="55" spans="1:4" x14ac:dyDescent="0.25">
      <c r="A55">
        <v>1</v>
      </c>
      <c r="B55" s="38" t="s">
        <v>95</v>
      </c>
      <c r="C55" s="40" t="s">
        <v>99</v>
      </c>
      <c r="D55" s="11" t="s">
        <v>74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activeCell="A17" sqref="A17:G17"/>
    </sheetView>
  </sheetViews>
  <sheetFormatPr defaultColWidth="8.85546875" defaultRowHeight="15" x14ac:dyDescent="0.25"/>
  <cols>
    <col min="1" max="12" width="16.42578125" style="1" customWidth="1"/>
    <col min="13" max="13" width="10.42578125" style="1" customWidth="1"/>
    <col min="14" max="14" width="9.42578125" style="1" customWidth="1"/>
    <col min="15" max="15" width="10.140625" style="1" bestFit="1" customWidth="1"/>
    <col min="16" max="16" width="9.140625" style="1" customWidth="1"/>
    <col min="17" max="17" width="12" style="1" customWidth="1"/>
    <col min="18" max="18" width="7.7109375" style="1" bestFit="1" customWidth="1"/>
    <col min="19" max="16384" width="8.85546875" style="1"/>
  </cols>
  <sheetData>
    <row r="1" spans="1:17" x14ac:dyDescent="0.25">
      <c r="A1" s="39" t="s">
        <v>69</v>
      </c>
      <c r="B1" s="39" t="s">
        <v>66</v>
      </c>
      <c r="C1" s="39" t="s">
        <v>67</v>
      </c>
      <c r="D1" s="39" t="s">
        <v>62</v>
      </c>
      <c r="E1" s="39" t="s">
        <v>65</v>
      </c>
      <c r="F1" s="40" t="s">
        <v>98</v>
      </c>
      <c r="G1" s="39" t="s">
        <v>99</v>
      </c>
      <c r="H1" s="34"/>
      <c r="I1" s="2"/>
      <c r="J1" s="2"/>
      <c r="K1" s="2"/>
      <c r="L1" s="2"/>
      <c r="M1" s="34"/>
      <c r="N1" s="25"/>
      <c r="O1" s="25"/>
      <c r="P1" s="25"/>
      <c r="Q1" s="25"/>
    </row>
    <row r="2" spans="1:17" x14ac:dyDescent="0.25">
      <c r="A2" s="25"/>
      <c r="B2" s="25"/>
      <c r="C2" s="25"/>
      <c r="D2" s="25"/>
      <c r="E2" s="25"/>
      <c r="F2" s="25"/>
      <c r="G2" s="25"/>
      <c r="H2" s="34"/>
      <c r="I2" s="2"/>
      <c r="J2" s="2"/>
      <c r="K2" s="2"/>
      <c r="L2" s="2"/>
      <c r="M2" s="34"/>
      <c r="N2" s="25"/>
      <c r="O2" s="25"/>
      <c r="P2" s="25"/>
      <c r="Q2" s="25"/>
    </row>
    <row r="3" spans="1:17" x14ac:dyDescent="0.25">
      <c r="A3" s="25" t="s">
        <v>95</v>
      </c>
      <c r="B3" s="25"/>
      <c r="C3" s="25"/>
      <c r="D3" s="25"/>
      <c r="E3" s="25"/>
      <c r="F3" s="25"/>
      <c r="G3" s="24" t="s">
        <v>73</v>
      </c>
      <c r="H3" s="34"/>
      <c r="I3" s="2"/>
      <c r="J3" s="2"/>
      <c r="K3" s="2"/>
      <c r="L3" s="2"/>
      <c r="M3" s="34"/>
      <c r="N3" s="25"/>
      <c r="O3" s="25"/>
      <c r="P3" s="25"/>
      <c r="Q3" s="25"/>
    </row>
    <row r="4" spans="1:17" x14ac:dyDescent="0.25">
      <c r="A4" s="25" t="s">
        <v>91</v>
      </c>
      <c r="G4" s="24" t="s">
        <v>73</v>
      </c>
      <c r="H4" s="2"/>
      <c r="I4" s="2"/>
      <c r="J4" s="2"/>
      <c r="K4" s="2"/>
      <c r="L4" s="2"/>
      <c r="M4" s="2"/>
    </row>
    <row r="5" spans="1:17" x14ac:dyDescent="0.25">
      <c r="A5" s="25" t="s">
        <v>57</v>
      </c>
      <c r="G5" s="24" t="s">
        <v>73</v>
      </c>
      <c r="H5" s="2"/>
      <c r="I5" s="2"/>
      <c r="J5" s="2"/>
      <c r="K5" s="2"/>
      <c r="L5" s="2"/>
      <c r="M5" s="2"/>
    </row>
    <row r="6" spans="1:17" x14ac:dyDescent="0.25">
      <c r="A6" s="1" t="s">
        <v>16</v>
      </c>
      <c r="B6" s="1" t="s">
        <v>20</v>
      </c>
      <c r="C6" s="1" t="s">
        <v>57</v>
      </c>
      <c r="G6" s="24"/>
      <c r="H6" s="2"/>
      <c r="I6" s="2"/>
      <c r="J6" s="2"/>
      <c r="K6" s="2"/>
      <c r="L6" s="2"/>
      <c r="M6" s="2"/>
    </row>
    <row r="7" spans="1:17" x14ac:dyDescent="0.25">
      <c r="A7" s="24" t="s">
        <v>30</v>
      </c>
      <c r="B7" s="1" t="s">
        <v>20</v>
      </c>
      <c r="C7" s="1" t="s">
        <v>57</v>
      </c>
      <c r="G7" s="24"/>
      <c r="H7" s="2"/>
      <c r="I7" s="2"/>
      <c r="J7" s="2"/>
      <c r="K7" s="2"/>
      <c r="L7" s="2"/>
      <c r="M7" s="2"/>
    </row>
    <row r="8" spans="1:17" x14ac:dyDescent="0.25">
      <c r="A8" s="1" t="s">
        <v>40</v>
      </c>
      <c r="B8" s="1" t="s">
        <v>19</v>
      </c>
      <c r="C8" s="1" t="s">
        <v>57</v>
      </c>
      <c r="G8" s="24"/>
      <c r="H8" s="2"/>
      <c r="I8" s="2"/>
      <c r="J8" s="2"/>
      <c r="K8" s="2"/>
      <c r="L8" s="2"/>
      <c r="M8" s="2"/>
    </row>
    <row r="9" spans="1:17" x14ac:dyDescent="0.25">
      <c r="A9" s="1" t="s">
        <v>79</v>
      </c>
      <c r="B9" s="1" t="s">
        <v>19</v>
      </c>
      <c r="C9" s="1" t="s">
        <v>57</v>
      </c>
      <c r="G9" s="24"/>
      <c r="H9" s="2"/>
      <c r="I9" s="2"/>
      <c r="J9" s="2"/>
      <c r="K9" s="2"/>
      <c r="L9" s="2"/>
      <c r="M9" s="2"/>
    </row>
    <row r="10" spans="1:17" x14ac:dyDescent="0.25">
      <c r="A10" s="1" t="s">
        <v>30</v>
      </c>
      <c r="B10" s="1" t="s">
        <v>19</v>
      </c>
      <c r="C10" s="1" t="s">
        <v>57</v>
      </c>
      <c r="D10" s="1" t="s">
        <v>40</v>
      </c>
      <c r="E10" s="1" t="s">
        <v>61</v>
      </c>
      <c r="G10" s="24"/>
      <c r="H10" s="2"/>
      <c r="I10" s="2"/>
      <c r="J10" s="2"/>
      <c r="K10" s="2"/>
      <c r="L10" s="2"/>
      <c r="M10" s="2"/>
    </row>
    <row r="11" spans="1:17" x14ac:dyDescent="0.25">
      <c r="A11" s="25" t="s">
        <v>57</v>
      </c>
      <c r="G11" s="24" t="s">
        <v>74</v>
      </c>
      <c r="H11" s="2"/>
      <c r="I11" s="2"/>
      <c r="J11" s="2"/>
      <c r="K11" s="2"/>
      <c r="L11" s="2"/>
      <c r="M11" s="2"/>
    </row>
    <row r="12" spans="1:17" x14ac:dyDescent="0.25">
      <c r="A12" s="25" t="s">
        <v>58</v>
      </c>
      <c r="G12" s="24" t="s">
        <v>73</v>
      </c>
      <c r="H12" s="2"/>
      <c r="I12" s="2"/>
      <c r="J12" s="2"/>
      <c r="K12" s="2"/>
      <c r="L12" s="2"/>
      <c r="M12" s="2"/>
    </row>
    <row r="13" spans="1:17" x14ac:dyDescent="0.25">
      <c r="A13" s="1" t="s">
        <v>40</v>
      </c>
      <c r="B13" s="1" t="s">
        <v>20</v>
      </c>
      <c r="C13" s="1" t="s">
        <v>58</v>
      </c>
      <c r="G13" s="24"/>
      <c r="H13" s="2"/>
      <c r="I13" s="2"/>
      <c r="J13" s="2"/>
      <c r="K13" s="2"/>
      <c r="L13" s="2"/>
      <c r="M13" s="2"/>
    </row>
    <row r="14" spans="1:17" x14ac:dyDescent="0.25">
      <c r="A14" s="1" t="s">
        <v>30</v>
      </c>
      <c r="B14" s="1" t="s">
        <v>20</v>
      </c>
      <c r="C14" s="1" t="s">
        <v>58</v>
      </c>
      <c r="D14" s="1" t="s">
        <v>40</v>
      </c>
      <c r="E14" s="1" t="s">
        <v>61</v>
      </c>
      <c r="G14" s="24"/>
      <c r="H14" s="2"/>
      <c r="I14" s="2"/>
      <c r="J14" s="2"/>
      <c r="K14" s="2"/>
      <c r="L14" s="2"/>
      <c r="M14" s="2"/>
    </row>
    <row r="15" spans="1:17" x14ac:dyDescent="0.25">
      <c r="A15" s="1" t="s">
        <v>16</v>
      </c>
      <c r="B15" s="1" t="s">
        <v>19</v>
      </c>
      <c r="C15" s="1" t="s">
        <v>58</v>
      </c>
      <c r="G15" s="24"/>
      <c r="H15" s="2"/>
      <c r="I15" s="2"/>
      <c r="J15" s="2"/>
      <c r="K15" s="2"/>
      <c r="L15" s="2"/>
      <c r="M15" s="2"/>
    </row>
    <row r="16" spans="1:17" x14ac:dyDescent="0.25">
      <c r="A16" s="1" t="s">
        <v>30</v>
      </c>
      <c r="B16" s="1" t="s">
        <v>19</v>
      </c>
      <c r="C16" s="1" t="s">
        <v>58</v>
      </c>
      <c r="D16" s="1" t="s">
        <v>16</v>
      </c>
      <c r="E16" s="1" t="s">
        <v>63</v>
      </c>
      <c r="G16" s="24"/>
      <c r="H16" s="2"/>
      <c r="I16" s="2"/>
      <c r="J16" s="2"/>
      <c r="K16" s="2"/>
      <c r="L16" s="2"/>
      <c r="M16" s="2"/>
    </row>
    <row r="17" spans="1:13" x14ac:dyDescent="0.25">
      <c r="A17" s="1" t="s">
        <v>30</v>
      </c>
      <c r="B17" s="1" t="s">
        <v>19</v>
      </c>
      <c r="C17" s="1" t="s">
        <v>58</v>
      </c>
      <c r="D17" s="1" t="s">
        <v>16</v>
      </c>
      <c r="E17" s="1" t="s">
        <v>63</v>
      </c>
      <c r="G17" s="24"/>
      <c r="H17" s="2"/>
      <c r="I17" s="2"/>
      <c r="J17" s="2"/>
      <c r="K17" s="2"/>
      <c r="L17" s="2"/>
      <c r="M17" s="2"/>
    </row>
    <row r="18" spans="1:13" x14ac:dyDescent="0.25">
      <c r="A18" s="25" t="s">
        <v>100</v>
      </c>
      <c r="G18" s="24" t="s">
        <v>74</v>
      </c>
      <c r="H18" s="34"/>
      <c r="I18" s="2"/>
      <c r="J18" s="2"/>
      <c r="K18" s="2"/>
      <c r="L18" s="2"/>
      <c r="M18" s="2"/>
    </row>
    <row r="19" spans="1:13" x14ac:dyDescent="0.25">
      <c r="A19" s="25" t="s">
        <v>101</v>
      </c>
      <c r="G19" s="24" t="s">
        <v>74</v>
      </c>
      <c r="H19" s="2"/>
      <c r="I19" s="2"/>
      <c r="J19" s="2"/>
      <c r="K19" s="2"/>
      <c r="L19" s="2"/>
      <c r="M19" s="2"/>
    </row>
    <row r="20" spans="1:13" x14ac:dyDescent="0.25">
      <c r="A20" s="25" t="s">
        <v>102</v>
      </c>
      <c r="C20" s="25"/>
      <c r="D20" s="25"/>
      <c r="E20" s="25"/>
      <c r="F20" s="25"/>
      <c r="G20" s="24" t="s">
        <v>74</v>
      </c>
      <c r="H20" s="34"/>
      <c r="I20" s="2"/>
      <c r="J20" s="2"/>
      <c r="K20" s="2"/>
      <c r="L20" s="2"/>
      <c r="M20" s="2"/>
    </row>
    <row r="21" spans="1:13" x14ac:dyDescent="0.25">
      <c r="F21" s="25"/>
      <c r="G21" s="25"/>
      <c r="H21" s="34"/>
      <c r="I21" s="2"/>
      <c r="J21" s="2"/>
      <c r="K21" s="2"/>
      <c r="L21" s="2"/>
      <c r="M21" s="2"/>
    </row>
    <row r="22" spans="1:13" x14ac:dyDescent="0.25">
      <c r="C22" s="25"/>
      <c r="D22" s="25"/>
      <c r="E22" s="25"/>
      <c r="F22" s="25"/>
      <c r="G22" s="25"/>
      <c r="H22" s="2"/>
      <c r="I22" s="2"/>
      <c r="J22" s="2"/>
      <c r="K22" s="2"/>
      <c r="L22" s="2"/>
      <c r="M22" s="2"/>
    </row>
    <row r="23" spans="1:13" x14ac:dyDescent="0.25">
      <c r="H23" s="34"/>
      <c r="I23" s="2"/>
      <c r="J23" s="2"/>
      <c r="K23" s="2"/>
      <c r="L23" s="2"/>
      <c r="M23" s="2"/>
    </row>
    <row r="24" spans="1:13" x14ac:dyDescent="0.25">
      <c r="D24" s="25"/>
      <c r="E24" s="25"/>
      <c r="F24" s="25"/>
      <c r="G24" s="25"/>
      <c r="H24" s="2"/>
      <c r="I24" s="2"/>
      <c r="J24" s="2"/>
      <c r="K24" s="2"/>
      <c r="L24" s="2"/>
      <c r="M24" s="2"/>
    </row>
    <row r="25" spans="1:13" x14ac:dyDescent="0.25">
      <c r="C25" s="25"/>
      <c r="D25" s="25"/>
      <c r="E25" s="25"/>
      <c r="F25" s="25"/>
      <c r="G25" s="25"/>
      <c r="H25" s="34"/>
      <c r="I25" s="2"/>
      <c r="J25" s="2"/>
      <c r="K25" s="2"/>
      <c r="L25" s="2"/>
      <c r="M25" s="2"/>
    </row>
    <row r="26" spans="1:13" x14ac:dyDescent="0.25">
      <c r="C26" s="25"/>
      <c r="D26" s="25"/>
      <c r="E26" s="25"/>
      <c r="F26" s="25"/>
      <c r="G26" s="25"/>
      <c r="H26" s="34"/>
      <c r="I26" s="2"/>
      <c r="J26" s="2"/>
      <c r="K26" s="2"/>
      <c r="L26" s="2"/>
      <c r="M26" s="2"/>
    </row>
    <row r="27" spans="1:13" x14ac:dyDescent="0.25">
      <c r="C27" s="25"/>
      <c r="D27" s="25"/>
      <c r="E27" s="25"/>
      <c r="F27" s="25"/>
      <c r="G27" s="25"/>
      <c r="H27" s="34"/>
      <c r="I27" s="2"/>
      <c r="J27" s="2"/>
      <c r="K27" s="2"/>
      <c r="L27" s="2"/>
      <c r="M27" s="2"/>
    </row>
    <row r="28" spans="1:13" x14ac:dyDescent="0.25">
      <c r="C28" s="25"/>
      <c r="D28" s="25"/>
      <c r="E28" s="25"/>
      <c r="F28" s="25"/>
      <c r="G28" s="25"/>
      <c r="H28" s="34"/>
      <c r="I28" s="2"/>
      <c r="J28" s="2"/>
      <c r="K28" s="2"/>
      <c r="L28" s="2"/>
      <c r="M28" s="2"/>
    </row>
    <row r="29" spans="1:13" x14ac:dyDescent="0.25">
      <c r="D29" s="25"/>
      <c r="E29" s="25"/>
      <c r="F29" s="25"/>
      <c r="G29" s="25"/>
      <c r="H29" s="34"/>
      <c r="I29" s="2"/>
      <c r="J29" s="2"/>
      <c r="K29" s="2"/>
      <c r="L29" s="2"/>
      <c r="M29" s="2"/>
    </row>
    <row r="30" spans="1:13" x14ac:dyDescent="0.25">
      <c r="C30" s="25"/>
      <c r="D30" s="25"/>
      <c r="E30" s="25"/>
      <c r="F30" s="25"/>
      <c r="G30" s="25"/>
      <c r="H30" s="34"/>
      <c r="I30" s="2"/>
      <c r="J30" s="2"/>
      <c r="K30" s="2"/>
      <c r="L30" s="2"/>
      <c r="M30" s="2"/>
    </row>
    <row r="31" spans="1:13" x14ac:dyDescent="0.25">
      <c r="D31" s="25"/>
      <c r="E31" s="25"/>
      <c r="F31" s="25"/>
      <c r="G31" s="25"/>
      <c r="H31" s="34"/>
      <c r="I31" s="2"/>
      <c r="J31" s="2"/>
      <c r="K31" s="2"/>
      <c r="L31" s="2"/>
      <c r="M31" s="2"/>
    </row>
    <row r="32" spans="1:13" x14ac:dyDescent="0.25">
      <c r="C32" s="25"/>
      <c r="D32" s="25"/>
      <c r="E32" s="25"/>
      <c r="F32" s="25"/>
      <c r="G32" s="25"/>
      <c r="H32" s="34"/>
      <c r="I32" s="34"/>
      <c r="J32" s="34"/>
      <c r="K32" s="34"/>
      <c r="L32" s="34"/>
      <c r="M32" s="2"/>
    </row>
    <row r="33" spans="3:12" x14ac:dyDescent="0.25"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3:12" x14ac:dyDescent="0.25"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3:12" x14ac:dyDescent="0.25"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3:12" x14ac:dyDescent="0.25"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3:12" x14ac:dyDescent="0.25"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3:12" x14ac:dyDescent="0.25"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3:12" x14ac:dyDescent="0.25"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3:12" x14ac:dyDescent="0.25"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3:12" x14ac:dyDescent="0.25"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3:12" x14ac:dyDescent="0.25"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3:12" x14ac:dyDescent="0.25"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3:12" x14ac:dyDescent="0.25"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3:12" x14ac:dyDescent="0.25"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3:12" x14ac:dyDescent="0.25"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3:12" x14ac:dyDescent="0.25"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3:12" x14ac:dyDescent="0.25"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3:12" x14ac:dyDescent="0.25"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3:12" x14ac:dyDescent="0.25"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3:12" x14ac:dyDescent="0.25"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3:12" x14ac:dyDescent="0.25"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3:12" x14ac:dyDescent="0.25"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3:12" x14ac:dyDescent="0.25"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3:12" x14ac:dyDescent="0.25"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3:12" x14ac:dyDescent="0.25">
      <c r="C56" s="25"/>
      <c r="D56" s="25"/>
      <c r="E56" s="25"/>
      <c r="F56" s="25"/>
      <c r="G56" s="25"/>
    </row>
    <row r="57" spans="3:12" x14ac:dyDescent="0.25">
      <c r="H57" s="25"/>
      <c r="I57" s="25"/>
      <c r="J57" s="25"/>
      <c r="K57" s="25"/>
      <c r="L57" s="25"/>
    </row>
    <row r="58" spans="3:12" x14ac:dyDescent="0.25">
      <c r="D58" s="25"/>
      <c r="E58" s="25"/>
      <c r="F58" s="25"/>
      <c r="G58" s="25"/>
      <c r="H58" s="25"/>
      <c r="I58" s="25"/>
      <c r="J58" s="25"/>
      <c r="K58" s="25"/>
      <c r="L58" s="25"/>
    </row>
    <row r="59" spans="3:12" x14ac:dyDescent="0.25"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3:12" x14ac:dyDescent="0.25"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3:12" x14ac:dyDescent="0.25">
      <c r="D61" s="25"/>
      <c r="E61" s="25"/>
      <c r="F61" s="25"/>
      <c r="G61" s="25"/>
      <c r="H61" s="25"/>
      <c r="I61" s="25"/>
      <c r="J61" s="25"/>
      <c r="K61" s="25"/>
      <c r="L61" s="25"/>
    </row>
    <row r="62" spans="3:12" x14ac:dyDescent="0.25">
      <c r="D62" s="25"/>
      <c r="E62" s="25"/>
      <c r="F62" s="25"/>
      <c r="G62" s="25"/>
      <c r="H62" s="25"/>
      <c r="I62" s="25"/>
      <c r="J62" s="25"/>
      <c r="K62" s="25"/>
      <c r="L62" s="25"/>
    </row>
    <row r="63" spans="3:12" x14ac:dyDescent="0.25">
      <c r="D63" s="25"/>
      <c r="E63" s="25"/>
      <c r="F63" s="25"/>
      <c r="G63" s="25"/>
      <c r="H63" s="25"/>
      <c r="I63" s="25"/>
      <c r="J63" s="25"/>
      <c r="K63" s="25"/>
      <c r="L63" s="25"/>
    </row>
    <row r="64" spans="3:12" x14ac:dyDescent="0.25">
      <c r="D64" s="25"/>
      <c r="E64" s="25"/>
      <c r="F64" s="25"/>
      <c r="G64" s="25"/>
      <c r="H64" s="25"/>
      <c r="I64" s="25"/>
      <c r="J64" s="25"/>
      <c r="K64" s="25"/>
      <c r="L64" s="25"/>
    </row>
    <row r="65" spans="4:12" x14ac:dyDescent="0.25">
      <c r="D65" s="25"/>
      <c r="E65" s="25"/>
      <c r="F65" s="25"/>
      <c r="G65" s="25"/>
      <c r="H65" s="25"/>
      <c r="I65" s="25"/>
      <c r="J65" s="25"/>
      <c r="K65" s="25"/>
      <c r="L65" s="25"/>
    </row>
    <row r="66" spans="4:12" x14ac:dyDescent="0.25">
      <c r="D66" s="25"/>
      <c r="E66" s="25"/>
      <c r="F66" s="25"/>
      <c r="G66" s="25"/>
      <c r="H66" s="25"/>
      <c r="I66" s="25"/>
      <c r="J66" s="25"/>
      <c r="K66" s="25"/>
      <c r="L66" s="25"/>
    </row>
    <row r="67" spans="4:12" x14ac:dyDescent="0.25">
      <c r="D67" s="25"/>
      <c r="E67" s="25"/>
      <c r="F67" s="25"/>
      <c r="G67" s="25"/>
      <c r="H67" s="25"/>
      <c r="I67" s="25"/>
      <c r="J67" s="25"/>
      <c r="K67" s="25"/>
      <c r="L67" s="25"/>
    </row>
    <row r="68" spans="4:12" x14ac:dyDescent="0.25">
      <c r="D68" s="25"/>
      <c r="E68" s="25"/>
      <c r="F68" s="25"/>
      <c r="G68" s="25"/>
      <c r="H68" s="25"/>
      <c r="I68" s="25"/>
      <c r="J68" s="25"/>
      <c r="K68" s="25"/>
      <c r="L68" s="25"/>
    </row>
    <row r="69" spans="4:12" x14ac:dyDescent="0.25">
      <c r="D69" s="25"/>
      <c r="E69" s="25"/>
      <c r="F69" s="25"/>
      <c r="G69" s="2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defaultColWidth="8.85546875"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 t="s">
        <v>103</v>
      </c>
      <c r="B1" s="1" t="s">
        <v>104</v>
      </c>
      <c r="C1" s="1"/>
      <c r="D1" s="1"/>
    </row>
    <row r="2" spans="1:4" x14ac:dyDescent="0.25">
      <c r="A2" s="26"/>
      <c r="B2" s="27"/>
      <c r="C2" s="27"/>
      <c r="D2" s="28"/>
    </row>
    <row r="3" spans="1:4" x14ac:dyDescent="0.25">
      <c r="A3" s="29"/>
      <c r="B3" s="2"/>
      <c r="C3" s="2"/>
      <c r="D3" s="30"/>
    </row>
    <row r="4" spans="1:4" x14ac:dyDescent="0.25">
      <c r="A4" s="29" t="s">
        <v>77</v>
      </c>
      <c r="B4" s="2">
        <f>COUNTIFS(EventLog!A:A,"Goal")</f>
        <v>5</v>
      </c>
      <c r="C4" s="2"/>
      <c r="D4" s="30"/>
    </row>
    <row r="5" spans="1:4" x14ac:dyDescent="0.25">
      <c r="A5" s="29" t="s">
        <v>20</v>
      </c>
      <c r="B5" s="2">
        <f>COUNTIFS(EventLog!A:A,"Goal",EventLog!B:B,"Team2")</f>
        <v>2</v>
      </c>
      <c r="C5" s="2"/>
      <c r="D5" s="30"/>
    </row>
    <row r="6" spans="1:4" x14ac:dyDescent="0.25">
      <c r="A6" s="29" t="s">
        <v>19</v>
      </c>
      <c r="B6" s="2">
        <f>COUNTIFS(EventLog!A:A,"Goal",EventLog!B:B,"Team1")</f>
        <v>3</v>
      </c>
      <c r="C6" s="2"/>
      <c r="D6" s="30"/>
    </row>
    <row r="7" spans="1:4" x14ac:dyDescent="0.25">
      <c r="A7" s="29"/>
      <c r="B7" s="2"/>
      <c r="C7" s="2"/>
      <c r="D7" s="30"/>
    </row>
    <row r="8" spans="1:4" x14ac:dyDescent="0.25">
      <c r="A8" s="29" t="s">
        <v>78</v>
      </c>
      <c r="B8" s="2">
        <f>COUNTIFS(EventLog!A:A,"YellowCard")</f>
        <v>1</v>
      </c>
      <c r="C8" s="2"/>
      <c r="D8" s="30"/>
    </row>
    <row r="9" spans="1:4" x14ac:dyDescent="0.25">
      <c r="A9" s="29" t="s">
        <v>82</v>
      </c>
      <c r="B9" s="2">
        <f>COUNTIFS(EventLog!A:A,"Corner")</f>
        <v>2</v>
      </c>
      <c r="C9" s="2"/>
      <c r="D9" s="30"/>
    </row>
    <row r="10" spans="1:4" x14ac:dyDescent="0.25">
      <c r="A10" s="29"/>
      <c r="B10" s="2"/>
      <c r="C10" s="2"/>
      <c r="D10" s="30"/>
    </row>
    <row r="11" spans="1:4" x14ac:dyDescent="0.25">
      <c r="A11" s="29" t="s">
        <v>80</v>
      </c>
      <c r="B11" s="2">
        <f>COUNTIFS(EventLog!A:A,"Goal",EventLog!B:B,"Team1", EventLog!C:C,"Half1")</f>
        <v>1</v>
      </c>
      <c r="C11" s="2"/>
      <c r="D11" s="30"/>
    </row>
    <row r="12" spans="1:4" x14ac:dyDescent="0.25">
      <c r="A12" s="29" t="s">
        <v>81</v>
      </c>
      <c r="B12" s="2">
        <f>COUNTIFS(EventLog!A:A,"Goal",EventLog!B:B,"Team2", EventLog!C:C,"Half1")</f>
        <v>1</v>
      </c>
      <c r="C12" s="2"/>
      <c r="D12" s="30"/>
    </row>
    <row r="13" spans="1:4" x14ac:dyDescent="0.25">
      <c r="A13" s="29"/>
      <c r="B13" s="2"/>
      <c r="C13" s="2"/>
      <c r="D13" s="30"/>
    </row>
    <row r="14" spans="1:4" x14ac:dyDescent="0.25">
      <c r="A14" s="29" t="s">
        <v>83</v>
      </c>
      <c r="B14" s="2">
        <f>COUNTIFS(EventLog!A:A,"Goal",EventLog!B:B,"Team1", EventLog!C:C,"Half2")</f>
        <v>2</v>
      </c>
      <c r="C14" s="2"/>
      <c r="D14" s="30"/>
    </row>
    <row r="15" spans="1:4" x14ac:dyDescent="0.25">
      <c r="A15" s="29" t="s">
        <v>84</v>
      </c>
      <c r="B15" s="2">
        <f>COUNTIFS(EventLog!A:A,"Goal",EventLog!B:B,"Team2", EventLog!C:C,"Half2")</f>
        <v>1</v>
      </c>
      <c r="C15" s="2"/>
      <c r="D15" s="30"/>
    </row>
    <row r="16" spans="1:4" x14ac:dyDescent="0.25">
      <c r="A16" s="29"/>
      <c r="B16" s="2"/>
      <c r="C16" s="2"/>
      <c r="D16" s="30"/>
    </row>
    <row r="17" spans="1:4" x14ac:dyDescent="0.25">
      <c r="A17" s="29" t="s">
        <v>85</v>
      </c>
      <c r="B17" s="2">
        <f>COUNTIFS(EventLog!A:A,"Goal",G:G, "&lt;&gt;")</f>
        <v>0</v>
      </c>
      <c r="C17" s="2"/>
      <c r="D17" s="30"/>
    </row>
    <row r="18" spans="1:4" x14ac:dyDescent="0.25">
      <c r="A18" s="29"/>
      <c r="B18" s="2"/>
      <c r="C18" s="2"/>
      <c r="D18" s="30"/>
    </row>
    <row r="19" spans="1:4" x14ac:dyDescent="0.25">
      <c r="A19" s="29" t="s">
        <v>86</v>
      </c>
      <c r="B19" s="2">
        <f>COUNTIFS(EventLog!A:A,"Goal",H:H, "Head")</f>
        <v>0</v>
      </c>
      <c r="C19" s="2"/>
      <c r="D19" s="30"/>
    </row>
    <row r="20" spans="1:4" x14ac:dyDescent="0.25">
      <c r="A20" s="29"/>
      <c r="B20" s="2"/>
      <c r="C20" s="2"/>
      <c r="D20" s="30"/>
    </row>
    <row r="21" spans="1:4" x14ac:dyDescent="0.25">
      <c r="A21" s="29" t="s">
        <v>87</v>
      </c>
      <c r="B21" s="2" t="b">
        <f>IF(COUNTIFS(EventLog!A:A,"Goal",EventLog!C:C,"Half1",B:B,"&gt;0",B:B,"&lt;15"), TRUE,FALSE)</f>
        <v>0</v>
      </c>
      <c r="C21" s="2"/>
      <c r="D21" s="30"/>
    </row>
    <row r="22" spans="1:4" x14ac:dyDescent="0.25">
      <c r="A22" s="29" t="s">
        <v>88</v>
      </c>
      <c r="B22" s="2" t="b">
        <f>IF(COUNTIFS(EventLog!A:A,"Goal",EventLog!C:C,"Half1",B:B,"&gt;15",B:B,"&lt;30"), TRUE,FALSE)</f>
        <v>0</v>
      </c>
      <c r="C22" s="2"/>
      <c r="D22" s="30"/>
    </row>
    <row r="23" spans="1:4" x14ac:dyDescent="0.25">
      <c r="A23" s="29"/>
      <c r="B23" s="2"/>
      <c r="C23" s="2"/>
      <c r="D23" s="30"/>
    </row>
    <row r="24" spans="1:4" x14ac:dyDescent="0.25">
      <c r="A24" s="29" t="s">
        <v>94</v>
      </c>
      <c r="B24" s="2" t="b">
        <f>COUNTIFS(EventLog!A:A,"Match",EventLog!G:G,"stop")&gt;0</f>
        <v>0</v>
      </c>
      <c r="C24" s="2"/>
      <c r="D24" s="30"/>
    </row>
    <row r="25" spans="1:4" x14ac:dyDescent="0.25">
      <c r="A25" s="29" t="s">
        <v>96</v>
      </c>
      <c r="B25" s="2" t="b">
        <f>COUNTIFS(EventLog!A:A,"Half1",EventLog!G:G,"stop")&gt;0</f>
        <v>1</v>
      </c>
      <c r="C25" s="2"/>
      <c r="D25" s="30"/>
    </row>
    <row r="26" spans="1:4" x14ac:dyDescent="0.25">
      <c r="A26" s="29"/>
      <c r="B26" s="2"/>
      <c r="C26" s="2"/>
      <c r="D26" s="30"/>
    </row>
    <row r="27" spans="1:4" x14ac:dyDescent="0.25">
      <c r="A27" s="29" t="s">
        <v>89</v>
      </c>
      <c r="B27" s="2" t="e">
        <f>0&lt;INDEX(EventLog!#REF!,MATCH("Goal",EventLog!A:A,0))&lt;15</f>
        <v>#REF!</v>
      </c>
      <c r="C27" s="2"/>
      <c r="D27" s="30"/>
    </row>
    <row r="28" spans="1:4" x14ac:dyDescent="0.25">
      <c r="A28" s="29" t="s">
        <v>90</v>
      </c>
      <c r="B28" s="2" t="e">
        <f>AND(15&lt;INDEX(EventLog!#REF!,MATCH("Goal",EventLog!A:A,0)),30&gt;INDEX(EventLog!#REF!,MATCH("Goal",EventLog!A:A,0)))</f>
        <v>#REF!</v>
      </c>
      <c r="C28" s="2"/>
      <c r="D28" s="30"/>
    </row>
    <row r="29" spans="1:4" x14ac:dyDescent="0.25">
      <c r="A29" s="29"/>
      <c r="B29" s="2"/>
      <c r="C29" s="2"/>
      <c r="D29" s="30"/>
    </row>
    <row r="30" spans="1:4" x14ac:dyDescent="0.25">
      <c r="A30" s="29" t="s">
        <v>92</v>
      </c>
      <c r="B30" s="2" t="str">
        <f t="array" ref="B30">INDEX(EventLog!B:B,SMALL(IF(EventLog!A:A="Goal",ROW(EventLog!A:A),""),2))</f>
        <v>Team1</v>
      </c>
      <c r="C30" s="2"/>
      <c r="D30" s="30"/>
    </row>
    <row r="31" spans="1:4" x14ac:dyDescent="0.25">
      <c r="A31" s="29" t="s">
        <v>97</v>
      </c>
      <c r="B31" s="2" t="e">
        <f t="array" ref="B31">INDEX(EventLog!#REF!,SMALL(IF(EventLog!A:A="Goal",ROW(EventLog!A:A),""),3))</f>
        <v>#REF!</v>
      </c>
      <c r="C31" s="2"/>
      <c r="D31" s="30"/>
    </row>
    <row r="32" spans="1:4" ht="15.75" thickBot="1" x14ac:dyDescent="0.3">
      <c r="A32" s="31"/>
      <c r="B32" s="32"/>
      <c r="C32" s="32"/>
      <c r="D32" s="33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defaultColWidth="8.85546875"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42578125" bestFit="1" customWidth="1"/>
    <col min="11" max="13" width="10.42578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8"/>
      <c r="E1" s="9"/>
      <c r="F1" s="46" t="s">
        <v>25</v>
      </c>
      <c r="G1" s="46"/>
      <c r="H1" s="46" t="s">
        <v>26</v>
      </c>
      <c r="I1" s="46"/>
      <c r="J1" s="46" t="s">
        <v>4</v>
      </c>
      <c r="K1" s="46"/>
      <c r="L1" s="46"/>
      <c r="M1" s="46"/>
      <c r="N1" s="46"/>
      <c r="O1" s="46" t="s">
        <v>8</v>
      </c>
      <c r="P1" s="46"/>
      <c r="Q1" s="46"/>
      <c r="R1" s="46"/>
      <c r="S1" s="46"/>
      <c r="Z1" s="44" t="s">
        <v>13</v>
      </c>
      <c r="AA1" s="44"/>
    </row>
    <row r="2" spans="1:27" x14ac:dyDescent="0.25">
      <c r="A2" t="s">
        <v>22</v>
      </c>
      <c r="B2">
        <v>3</v>
      </c>
      <c r="D2" s="8" t="s">
        <v>24</v>
      </c>
      <c r="E2" s="9" t="s">
        <v>39</v>
      </c>
      <c r="F2" s="8" t="s">
        <v>19</v>
      </c>
      <c r="G2" s="8" t="s">
        <v>20</v>
      </c>
      <c r="H2" s="8" t="s">
        <v>6</v>
      </c>
      <c r="I2" s="8" t="s">
        <v>7</v>
      </c>
      <c r="J2" s="8" t="s">
        <v>0</v>
      </c>
      <c r="K2" s="8" t="s">
        <v>1</v>
      </c>
      <c r="L2" s="8" t="s">
        <v>28</v>
      </c>
      <c r="M2" s="8" t="s">
        <v>29</v>
      </c>
      <c r="N2" s="8" t="s">
        <v>27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Z2" s="45" t="s">
        <v>9</v>
      </c>
      <c r="AA2" s="45"/>
    </row>
    <row r="3" spans="1:27" x14ac:dyDescent="0.25">
      <c r="A3" t="s">
        <v>6</v>
      </c>
      <c r="B3">
        <v>41</v>
      </c>
      <c r="D3" s="10">
        <v>1</v>
      </c>
      <c r="E3" s="6" t="s">
        <v>40</v>
      </c>
      <c r="F3" s="6">
        <v>1</v>
      </c>
      <c r="G3" s="6"/>
      <c r="H3" s="6">
        <v>0</v>
      </c>
      <c r="I3" s="6">
        <v>40</v>
      </c>
      <c r="J3" s="6">
        <v>1</v>
      </c>
      <c r="K3" s="6"/>
      <c r="L3" s="6"/>
      <c r="M3" s="6"/>
      <c r="N3" s="6"/>
      <c r="O3" s="5">
        <v>1</v>
      </c>
      <c r="P3" s="11"/>
      <c r="Q3" s="11"/>
      <c r="R3" s="11"/>
      <c r="S3" s="12"/>
      <c r="Z3" s="2" t="s">
        <v>21</v>
      </c>
      <c r="AA3" s="2">
        <v>0</v>
      </c>
    </row>
    <row r="4" spans="1:27" x14ac:dyDescent="0.25">
      <c r="A4" t="s">
        <v>7</v>
      </c>
      <c r="B4">
        <v>27</v>
      </c>
      <c r="D4" s="10">
        <v>2</v>
      </c>
      <c r="E4" s="6" t="s">
        <v>30</v>
      </c>
      <c r="F4" s="6"/>
      <c r="G4" s="6">
        <v>1</v>
      </c>
      <c r="H4" s="6">
        <v>12</v>
      </c>
      <c r="I4" s="6">
        <v>7</v>
      </c>
      <c r="J4" s="6">
        <v>1</v>
      </c>
      <c r="K4" s="6"/>
      <c r="L4" s="6"/>
      <c r="M4" s="6"/>
      <c r="N4" s="6"/>
      <c r="O4" s="6"/>
      <c r="P4" s="11">
        <v>1</v>
      </c>
      <c r="Q4" s="11"/>
      <c r="R4" s="11"/>
      <c r="S4" s="12"/>
      <c r="Z4" s="1" t="s">
        <v>10</v>
      </c>
      <c r="AA4" s="1">
        <v>1</v>
      </c>
    </row>
    <row r="5" spans="1:27" x14ac:dyDescent="0.25">
      <c r="D5" s="10">
        <v>3</v>
      </c>
      <c r="E5" s="6" t="s">
        <v>30</v>
      </c>
      <c r="F5" s="6">
        <v>1</v>
      </c>
      <c r="G5" s="6"/>
      <c r="H5" s="6">
        <v>27</v>
      </c>
      <c r="I5" s="6">
        <v>45</v>
      </c>
      <c r="J5" s="6">
        <v>1</v>
      </c>
      <c r="K5" s="6"/>
      <c r="L5" s="6"/>
      <c r="M5" s="6"/>
      <c r="N5" s="6"/>
      <c r="O5" s="6">
        <v>1</v>
      </c>
      <c r="P5" s="11"/>
      <c r="Q5" s="11"/>
      <c r="R5" s="11"/>
      <c r="S5" s="12"/>
      <c r="Z5" s="1" t="s">
        <v>11</v>
      </c>
      <c r="AA5" s="1">
        <v>2</v>
      </c>
    </row>
    <row r="6" spans="1:27" x14ac:dyDescent="0.25">
      <c r="D6" s="10">
        <v>4</v>
      </c>
      <c r="E6" s="6" t="s">
        <v>30</v>
      </c>
      <c r="F6" s="6"/>
      <c r="G6" s="6">
        <v>1</v>
      </c>
      <c r="H6" s="6">
        <v>34</v>
      </c>
      <c r="I6" s="6">
        <v>24</v>
      </c>
      <c r="J6" s="6">
        <v>1</v>
      </c>
      <c r="K6" s="6"/>
      <c r="L6" s="6"/>
      <c r="M6" s="6"/>
      <c r="N6" s="6"/>
      <c r="O6" s="6"/>
      <c r="P6" s="11"/>
      <c r="Q6" s="11">
        <v>1</v>
      </c>
      <c r="R6" s="11"/>
      <c r="S6" s="12"/>
      <c r="Z6" s="1" t="s">
        <v>12</v>
      </c>
      <c r="AA6" s="1">
        <v>3</v>
      </c>
    </row>
    <row r="7" spans="1:27" x14ac:dyDescent="0.25">
      <c r="D7" s="10">
        <v>5</v>
      </c>
      <c r="E7" s="6" t="s">
        <v>30</v>
      </c>
      <c r="F7" s="6">
        <v>1</v>
      </c>
      <c r="G7" s="6"/>
      <c r="H7" s="6">
        <v>49</v>
      </c>
      <c r="I7" s="6">
        <v>2</v>
      </c>
      <c r="J7" s="6"/>
      <c r="K7" s="6">
        <v>1</v>
      </c>
      <c r="L7" s="6"/>
      <c r="M7" s="6"/>
      <c r="N7" s="6"/>
      <c r="O7" s="6">
        <v>1</v>
      </c>
      <c r="P7" s="11"/>
      <c r="Q7" s="11"/>
      <c r="R7" s="11"/>
      <c r="S7" s="12"/>
    </row>
    <row r="8" spans="1:27" x14ac:dyDescent="0.25">
      <c r="C8" s="1"/>
      <c r="D8" s="10">
        <v>6</v>
      </c>
      <c r="E8" s="6" t="s">
        <v>30</v>
      </c>
      <c r="F8" s="6">
        <v>1</v>
      </c>
      <c r="G8" s="6"/>
      <c r="H8" s="6">
        <v>56</v>
      </c>
      <c r="I8" s="6">
        <v>17</v>
      </c>
      <c r="J8" s="6"/>
      <c r="K8" s="6">
        <v>1</v>
      </c>
      <c r="L8" s="6"/>
      <c r="M8" s="6"/>
      <c r="N8" s="6"/>
      <c r="O8" s="6"/>
      <c r="P8" s="11"/>
      <c r="Q8" s="11"/>
      <c r="R8" s="11"/>
      <c r="S8" s="12"/>
      <c r="Z8" s="2"/>
      <c r="AA8" s="2"/>
    </row>
    <row r="9" spans="1:27" x14ac:dyDescent="0.25">
      <c r="C9" s="1"/>
      <c r="D9" s="10">
        <v>7</v>
      </c>
      <c r="E9" s="6" t="s">
        <v>30</v>
      </c>
      <c r="F9" s="7"/>
      <c r="G9" s="7">
        <v>1</v>
      </c>
      <c r="H9" s="7">
        <v>83</v>
      </c>
      <c r="I9" s="7">
        <v>3</v>
      </c>
      <c r="J9" s="7"/>
      <c r="K9" s="7">
        <v>1</v>
      </c>
      <c r="L9" s="7"/>
      <c r="M9" s="7"/>
      <c r="N9" s="7"/>
      <c r="O9" s="6"/>
      <c r="P9" s="11"/>
      <c r="Q9" s="11"/>
      <c r="R9" s="11"/>
      <c r="S9" s="12"/>
    </row>
    <row r="10" spans="1:27" x14ac:dyDescent="0.25">
      <c r="C10" s="1"/>
      <c r="D10" s="10">
        <v>8</v>
      </c>
      <c r="E10" s="6" t="s">
        <v>30</v>
      </c>
      <c r="F10" s="7"/>
      <c r="G10" s="7">
        <v>1</v>
      </c>
      <c r="H10" s="7">
        <v>98</v>
      </c>
      <c r="I10" s="7">
        <v>13</v>
      </c>
      <c r="J10" s="7"/>
      <c r="K10" s="7"/>
      <c r="L10" s="7">
        <v>1</v>
      </c>
      <c r="M10" s="7"/>
      <c r="N10" s="7"/>
      <c r="O10" s="6"/>
      <c r="P10" s="11"/>
      <c r="Q10" s="11"/>
      <c r="R10" s="11"/>
      <c r="S10" s="12"/>
    </row>
    <row r="11" spans="1:27" x14ac:dyDescent="0.25">
      <c r="D11" s="10">
        <v>9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  <c r="P11" s="11"/>
      <c r="Q11" s="11"/>
      <c r="R11" s="11"/>
      <c r="S11" s="12"/>
    </row>
    <row r="12" spans="1:27" x14ac:dyDescent="0.25">
      <c r="A12" s="16" t="s">
        <v>31</v>
      </c>
      <c r="B12" s="17">
        <f>SUMIFS(IN!F3:F204,IN!J3:J204,"=1",IN!E3:E204,"=Goal")+SUMIFS(IN!F3:F204,IN!K3:K204,"=1",IN!E3:E204,"=Goal")</f>
        <v>3</v>
      </c>
      <c r="D12" s="10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2"/>
    </row>
    <row r="13" spans="1:27" x14ac:dyDescent="0.25">
      <c r="A13" s="18" t="s">
        <v>32</v>
      </c>
      <c r="B13" s="12">
        <f>SUMIFS(IN!G3:G204,IN!J3:J204,"=1",IN!E3:E204,"=Goal")+SUMIFS(IN!G3:G204,IN!K3:K204,"=1",IN!E3:E204,"=Goal")</f>
        <v>3</v>
      </c>
      <c r="D13" s="10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1"/>
      <c r="R13" s="11"/>
      <c r="S13" s="12"/>
    </row>
    <row r="14" spans="1:27" x14ac:dyDescent="0.25">
      <c r="A14" s="18" t="s">
        <v>33</v>
      </c>
      <c r="B14" s="12">
        <f>B12+B13</f>
        <v>6</v>
      </c>
      <c r="D14" s="10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1"/>
      <c r="R14" s="11"/>
      <c r="S14" s="12"/>
    </row>
    <row r="15" spans="1:27" x14ac:dyDescent="0.25">
      <c r="A15" s="19" t="s">
        <v>34</v>
      </c>
      <c r="B15" s="20">
        <f>B13-B12</f>
        <v>0</v>
      </c>
      <c r="D15" s="10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1"/>
      <c r="S15" s="12"/>
      <c r="Z15" s="2"/>
      <c r="AA15" s="2"/>
    </row>
    <row r="16" spans="1:27" x14ac:dyDescent="0.25">
      <c r="A16" s="16" t="s">
        <v>35</v>
      </c>
      <c r="B16" s="17">
        <f>SUMIFS(IN!F3:F204,IN!J3:J204,"=1",IN!E3:E204,"=Goal")</f>
        <v>1</v>
      </c>
      <c r="D16" s="10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1"/>
      <c r="R16" s="11"/>
      <c r="S16" s="12"/>
      <c r="Z16" s="2"/>
      <c r="AA16" s="2"/>
    </row>
    <row r="17" spans="1:27" x14ac:dyDescent="0.25">
      <c r="A17" s="18" t="s">
        <v>36</v>
      </c>
      <c r="B17" s="12">
        <f>SUMIFS(IN!G3:G204,IN!J3:J204,"=1",IN!E3:E204,"=Goal")</f>
        <v>2</v>
      </c>
      <c r="D17" s="10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1"/>
      <c r="R17" s="11"/>
      <c r="S17" s="12"/>
      <c r="Z17" s="2"/>
      <c r="AA17" s="2"/>
    </row>
    <row r="18" spans="1:27" x14ac:dyDescent="0.25">
      <c r="A18" s="18" t="s">
        <v>37</v>
      </c>
      <c r="B18" s="12">
        <f>B16+B17</f>
        <v>3</v>
      </c>
      <c r="D18" s="10">
        <v>16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1"/>
      <c r="R18" s="11"/>
      <c r="S18" s="12"/>
      <c r="Z18" s="2"/>
      <c r="AA18" s="2"/>
    </row>
    <row r="19" spans="1:27" x14ac:dyDescent="0.25">
      <c r="A19" s="19" t="s">
        <v>38</v>
      </c>
      <c r="B19" s="20">
        <f>B17-B16</f>
        <v>1</v>
      </c>
      <c r="D19" s="10">
        <v>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1"/>
      <c r="R19" s="11"/>
      <c r="S19" s="12"/>
    </row>
    <row r="20" spans="1:27" x14ac:dyDescent="0.25">
      <c r="A20" s="16" t="s">
        <v>43</v>
      </c>
      <c r="B20" s="17">
        <f>SUMIFS(IN!F3:F204,IN!K3:K204,"=1",IN!E3:E204,"=Goal")</f>
        <v>2</v>
      </c>
      <c r="D20" s="10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1"/>
      <c r="R20" s="11"/>
      <c r="S20" s="12"/>
    </row>
    <row r="21" spans="1:27" x14ac:dyDescent="0.25">
      <c r="A21" s="18" t="s">
        <v>44</v>
      </c>
      <c r="B21" s="12">
        <f>SUMIFS(IN!G3:G204,IN!K3:K204,"=1",IN!E3:E204,"=Goal")</f>
        <v>1</v>
      </c>
      <c r="D21" s="10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1"/>
      <c r="R21" s="11"/>
      <c r="S21" s="12"/>
    </row>
    <row r="22" spans="1:27" x14ac:dyDescent="0.25">
      <c r="A22" s="18" t="s">
        <v>45</v>
      </c>
      <c r="B22" s="12">
        <f>B20+B21</f>
        <v>3</v>
      </c>
      <c r="D22" s="10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1"/>
      <c r="R22" s="11"/>
      <c r="S22" s="12"/>
    </row>
    <row r="23" spans="1:27" x14ac:dyDescent="0.25">
      <c r="A23" s="19" t="s">
        <v>46</v>
      </c>
      <c r="B23" s="20">
        <f>B21-B20</f>
        <v>-1</v>
      </c>
      <c r="D23" s="10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1"/>
      <c r="R23" s="11"/>
      <c r="S23" s="12"/>
    </row>
    <row r="24" spans="1:27" x14ac:dyDescent="0.25">
      <c r="A24" s="21" t="s">
        <v>54</v>
      </c>
      <c r="B24">
        <f>B3+B4/60</f>
        <v>41.45</v>
      </c>
      <c r="D24" s="10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1"/>
      <c r="R24" s="11"/>
      <c r="S24" s="12"/>
    </row>
    <row r="25" spans="1:27" x14ac:dyDescent="0.25">
      <c r="D25" s="10">
        <v>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2"/>
    </row>
    <row r="26" spans="1:27" x14ac:dyDescent="0.25">
      <c r="D26" s="10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2"/>
    </row>
    <row r="27" spans="1:27" x14ac:dyDescent="0.25">
      <c r="D27" s="10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1"/>
      <c r="R27" s="11"/>
      <c r="S27" s="12"/>
    </row>
    <row r="28" spans="1:27" x14ac:dyDescent="0.25">
      <c r="D28" s="10">
        <v>26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2"/>
    </row>
    <row r="29" spans="1:27" x14ac:dyDescent="0.25">
      <c r="D29" s="10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1"/>
      <c r="R29" s="11"/>
      <c r="S29" s="12"/>
    </row>
    <row r="30" spans="1:27" x14ac:dyDescent="0.25">
      <c r="D30" s="10">
        <v>28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1"/>
      <c r="R30" s="11"/>
      <c r="S30" s="12"/>
    </row>
    <row r="31" spans="1:27" x14ac:dyDescent="0.25"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1"/>
      <c r="R31" s="11"/>
      <c r="S31" s="12"/>
    </row>
    <row r="32" spans="1:27" x14ac:dyDescent="0.25">
      <c r="D32" s="10">
        <v>29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1"/>
      <c r="R32" s="11"/>
      <c r="S32" s="12"/>
    </row>
    <row r="33" spans="4:19" x14ac:dyDescent="0.25">
      <c r="D33" s="10">
        <v>30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1"/>
      <c r="R33" s="11"/>
      <c r="S33" s="12"/>
    </row>
    <row r="34" spans="4:19" x14ac:dyDescent="0.25">
      <c r="D34" s="10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1"/>
      <c r="R34" s="11"/>
      <c r="S34" s="12"/>
    </row>
    <row r="35" spans="4:19" x14ac:dyDescent="0.25">
      <c r="D35" s="10">
        <v>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1"/>
      <c r="R35" s="11"/>
      <c r="S35" s="12"/>
    </row>
    <row r="36" spans="4:19" x14ac:dyDescent="0.25">
      <c r="D36" s="10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1"/>
      <c r="R36" s="11"/>
      <c r="S36" s="12"/>
    </row>
    <row r="37" spans="4:19" x14ac:dyDescent="0.25">
      <c r="D37" s="10">
        <v>34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1"/>
      <c r="R37" s="11"/>
      <c r="S37" s="12"/>
    </row>
    <row r="38" spans="4:19" x14ac:dyDescent="0.25">
      <c r="D38" s="10">
        <v>35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1"/>
      <c r="R38" s="11"/>
      <c r="S38" s="12"/>
    </row>
    <row r="39" spans="4:19" x14ac:dyDescent="0.25">
      <c r="D39" s="10">
        <v>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1"/>
      <c r="R39" s="11"/>
      <c r="S39" s="12"/>
    </row>
    <row r="40" spans="4:19" x14ac:dyDescent="0.25">
      <c r="D40" s="10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11"/>
      <c r="R40" s="11"/>
      <c r="S40" s="12"/>
    </row>
    <row r="41" spans="4:19" x14ac:dyDescent="0.25">
      <c r="D41" s="10">
        <v>38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11"/>
      <c r="R41" s="11"/>
      <c r="S41" s="12"/>
    </row>
    <row r="42" spans="4:19" x14ac:dyDescent="0.25">
      <c r="D42" s="10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11"/>
      <c r="R42" s="11"/>
      <c r="S42" s="12"/>
    </row>
    <row r="43" spans="4:19" x14ac:dyDescent="0.25">
      <c r="D43" s="10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11"/>
      <c r="R43" s="11"/>
      <c r="S43" s="12"/>
    </row>
    <row r="44" spans="4:19" x14ac:dyDescent="0.25">
      <c r="D44" s="10">
        <v>41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11"/>
      <c r="R44" s="11"/>
      <c r="S44" s="12"/>
    </row>
    <row r="45" spans="4:19" x14ac:dyDescent="0.25">
      <c r="D45" s="10">
        <v>42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11"/>
      <c r="R45" s="11"/>
      <c r="S45" s="12"/>
    </row>
    <row r="46" spans="4:19" x14ac:dyDescent="0.25">
      <c r="D46" s="10">
        <v>43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11"/>
      <c r="R46" s="11"/>
      <c r="S46" s="12"/>
    </row>
    <row r="47" spans="4:19" x14ac:dyDescent="0.25">
      <c r="D47" s="10">
        <v>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11"/>
      <c r="R47" s="11"/>
      <c r="S47" s="12"/>
    </row>
    <row r="48" spans="4:19" x14ac:dyDescent="0.25">
      <c r="D48" s="10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11"/>
      <c r="R48" s="11"/>
      <c r="S48" s="12"/>
    </row>
    <row r="49" spans="4:19" x14ac:dyDescent="0.25">
      <c r="D49" s="10">
        <v>46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11"/>
      <c r="R49" s="11"/>
      <c r="S49" s="12"/>
    </row>
    <row r="50" spans="4:19" x14ac:dyDescent="0.25">
      <c r="D50" s="10">
        <v>47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11"/>
      <c r="R50" s="11"/>
      <c r="S50" s="12"/>
    </row>
    <row r="51" spans="4:19" x14ac:dyDescent="0.25">
      <c r="D51" s="10">
        <v>48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11"/>
      <c r="R51" s="11"/>
      <c r="S51" s="12"/>
    </row>
    <row r="52" spans="4:19" x14ac:dyDescent="0.25">
      <c r="D52" s="10">
        <v>49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11"/>
      <c r="R52" s="11"/>
      <c r="S52" s="12"/>
    </row>
    <row r="53" spans="4:19" x14ac:dyDescent="0.25">
      <c r="D53" s="10">
        <v>50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11"/>
      <c r="R53" s="11"/>
      <c r="S53" s="12"/>
    </row>
    <row r="54" spans="4:19" x14ac:dyDescent="0.25">
      <c r="D54" s="10">
        <v>51</v>
      </c>
    </row>
    <row r="55" spans="4:19" x14ac:dyDescent="0.25">
      <c r="D55" s="10">
        <v>52</v>
      </c>
    </row>
    <row r="56" spans="4:19" x14ac:dyDescent="0.25">
      <c r="D56" s="10">
        <v>53</v>
      </c>
    </row>
    <row r="57" spans="4:19" x14ac:dyDescent="0.25">
      <c r="D57" s="10">
        <v>54</v>
      </c>
    </row>
    <row r="58" spans="4:19" x14ac:dyDescent="0.25">
      <c r="D58" s="10">
        <v>55</v>
      </c>
    </row>
    <row r="59" spans="4:19" x14ac:dyDescent="0.25">
      <c r="D59" s="10">
        <v>56</v>
      </c>
    </row>
    <row r="60" spans="4:19" x14ac:dyDescent="0.25">
      <c r="D60" s="10">
        <v>57</v>
      </c>
    </row>
    <row r="61" spans="4:19" x14ac:dyDescent="0.25">
      <c r="D61" s="10">
        <v>58</v>
      </c>
    </row>
    <row r="62" spans="4:19" x14ac:dyDescent="0.25">
      <c r="D62" s="10">
        <v>59</v>
      </c>
    </row>
    <row r="63" spans="4:19" x14ac:dyDescent="0.25">
      <c r="D63" s="10">
        <v>60</v>
      </c>
    </row>
    <row r="64" spans="4:19" x14ac:dyDescent="0.25">
      <c r="D64" s="10">
        <v>61</v>
      </c>
    </row>
    <row r="65" spans="4:4" x14ac:dyDescent="0.25">
      <c r="D65" s="10">
        <v>62</v>
      </c>
    </row>
    <row r="66" spans="4:4" x14ac:dyDescent="0.25">
      <c r="D66" s="10">
        <v>63</v>
      </c>
    </row>
    <row r="67" spans="4:4" x14ac:dyDescent="0.25">
      <c r="D67" s="10">
        <v>64</v>
      </c>
    </row>
    <row r="68" spans="4:4" x14ac:dyDescent="0.25">
      <c r="D68" s="10">
        <v>65</v>
      </c>
    </row>
    <row r="69" spans="4:4" x14ac:dyDescent="0.25">
      <c r="D69" s="10">
        <v>66</v>
      </c>
    </row>
    <row r="70" spans="4:4" x14ac:dyDescent="0.25">
      <c r="D70" s="10">
        <v>67</v>
      </c>
    </row>
    <row r="71" spans="4:4" x14ac:dyDescent="0.25">
      <c r="D71" s="10">
        <v>68</v>
      </c>
    </row>
    <row r="72" spans="4:4" x14ac:dyDescent="0.25">
      <c r="D72" s="10">
        <v>69</v>
      </c>
    </row>
    <row r="73" spans="4:4" x14ac:dyDescent="0.25">
      <c r="D73" s="10">
        <v>70</v>
      </c>
    </row>
    <row r="74" spans="4:4" x14ac:dyDescent="0.25">
      <c r="D74" s="10">
        <v>71</v>
      </c>
    </row>
    <row r="75" spans="4:4" x14ac:dyDescent="0.25">
      <c r="D75" s="10">
        <v>72</v>
      </c>
    </row>
    <row r="76" spans="4:4" x14ac:dyDescent="0.25">
      <c r="D76" s="10">
        <v>73</v>
      </c>
    </row>
    <row r="77" spans="4:4" x14ac:dyDescent="0.25">
      <c r="D77" s="10">
        <v>74</v>
      </c>
    </row>
    <row r="78" spans="4:4" x14ac:dyDescent="0.25">
      <c r="D78" s="10">
        <v>75</v>
      </c>
    </row>
    <row r="79" spans="4:4" x14ac:dyDescent="0.25">
      <c r="D79" s="10">
        <v>76</v>
      </c>
    </row>
    <row r="80" spans="4:4" x14ac:dyDescent="0.25">
      <c r="D80" s="10">
        <v>77</v>
      </c>
    </row>
    <row r="81" spans="4:4" x14ac:dyDescent="0.25">
      <c r="D81" s="10">
        <v>78</v>
      </c>
    </row>
    <row r="82" spans="4:4" x14ac:dyDescent="0.25">
      <c r="D82" s="10">
        <v>79</v>
      </c>
    </row>
    <row r="83" spans="4:4" x14ac:dyDescent="0.25">
      <c r="D83" s="10">
        <v>80</v>
      </c>
    </row>
    <row r="84" spans="4:4" x14ac:dyDescent="0.25">
      <c r="D84" s="10">
        <v>81</v>
      </c>
    </row>
    <row r="85" spans="4:4" x14ac:dyDescent="0.25">
      <c r="D85" s="10">
        <v>82</v>
      </c>
    </row>
    <row r="86" spans="4:4" x14ac:dyDescent="0.25">
      <c r="D86" s="10">
        <v>83</v>
      </c>
    </row>
    <row r="87" spans="4:4" x14ac:dyDescent="0.25">
      <c r="D87" s="10">
        <v>84</v>
      </c>
    </row>
    <row r="88" spans="4:4" x14ac:dyDescent="0.25">
      <c r="D88" s="10">
        <v>85</v>
      </c>
    </row>
    <row r="89" spans="4:4" x14ac:dyDescent="0.25">
      <c r="D89" s="10">
        <v>86</v>
      </c>
    </row>
    <row r="90" spans="4:4" x14ac:dyDescent="0.25">
      <c r="D90" s="10">
        <v>87</v>
      </c>
    </row>
    <row r="91" spans="4:4" x14ac:dyDescent="0.25">
      <c r="D91" s="10">
        <v>88</v>
      </c>
    </row>
    <row r="92" spans="4:4" x14ac:dyDescent="0.25">
      <c r="D92" s="10">
        <v>89</v>
      </c>
    </row>
    <row r="93" spans="4:4" x14ac:dyDescent="0.25">
      <c r="D93" s="10">
        <v>90</v>
      </c>
    </row>
    <row r="94" spans="4:4" x14ac:dyDescent="0.25">
      <c r="D94" s="10">
        <v>91</v>
      </c>
    </row>
    <row r="95" spans="4:4" x14ac:dyDescent="0.25">
      <c r="D95" s="10">
        <v>92</v>
      </c>
    </row>
    <row r="96" spans="4:4" x14ac:dyDescent="0.25">
      <c r="D96" s="10">
        <v>93</v>
      </c>
    </row>
    <row r="97" spans="4:4" x14ac:dyDescent="0.25">
      <c r="D97" s="10">
        <v>94</v>
      </c>
    </row>
    <row r="98" spans="4:4" x14ac:dyDescent="0.25">
      <c r="D98" s="10">
        <v>95</v>
      </c>
    </row>
    <row r="99" spans="4:4" x14ac:dyDescent="0.25">
      <c r="D99" s="10">
        <v>96</v>
      </c>
    </row>
    <row r="100" spans="4:4" x14ac:dyDescent="0.25">
      <c r="D100" s="10">
        <v>97</v>
      </c>
    </row>
    <row r="101" spans="4:4" x14ac:dyDescent="0.25">
      <c r="D101" s="10">
        <v>98</v>
      </c>
    </row>
    <row r="102" spans="4:4" x14ac:dyDescent="0.25">
      <c r="D102" s="10">
        <v>99</v>
      </c>
    </row>
    <row r="103" spans="4:4" x14ac:dyDescent="0.25">
      <c r="D103" s="10">
        <v>100</v>
      </c>
    </row>
    <row r="104" spans="4:4" x14ac:dyDescent="0.25">
      <c r="D104" s="10">
        <v>101</v>
      </c>
    </row>
    <row r="105" spans="4:4" x14ac:dyDescent="0.25">
      <c r="D105" s="10">
        <v>102</v>
      </c>
    </row>
    <row r="106" spans="4:4" x14ac:dyDescent="0.25">
      <c r="D106" s="10">
        <v>103</v>
      </c>
    </row>
    <row r="107" spans="4:4" x14ac:dyDescent="0.25">
      <c r="D107" s="10">
        <v>104</v>
      </c>
    </row>
    <row r="108" spans="4:4" x14ac:dyDescent="0.25">
      <c r="D108" s="10">
        <v>105</v>
      </c>
    </row>
    <row r="109" spans="4:4" x14ac:dyDescent="0.25">
      <c r="D109" s="10">
        <v>106</v>
      </c>
    </row>
    <row r="110" spans="4:4" x14ac:dyDescent="0.25">
      <c r="D110" s="10">
        <v>107</v>
      </c>
    </row>
    <row r="111" spans="4:4" x14ac:dyDescent="0.25">
      <c r="D111" s="10">
        <v>108</v>
      </c>
    </row>
    <row r="112" spans="4:4" x14ac:dyDescent="0.25">
      <c r="D112" s="10">
        <v>109</v>
      </c>
    </row>
    <row r="113" spans="4:4" x14ac:dyDescent="0.25">
      <c r="D113" s="10">
        <v>110</v>
      </c>
    </row>
    <row r="114" spans="4:4" x14ac:dyDescent="0.25">
      <c r="D114" s="10">
        <v>111</v>
      </c>
    </row>
    <row r="115" spans="4:4" x14ac:dyDescent="0.25">
      <c r="D115" s="10">
        <v>112</v>
      </c>
    </row>
    <row r="116" spans="4:4" x14ac:dyDescent="0.25">
      <c r="D116" s="10">
        <v>113</v>
      </c>
    </row>
    <row r="117" spans="4:4" x14ac:dyDescent="0.25">
      <c r="D117" s="10">
        <v>114</v>
      </c>
    </row>
    <row r="118" spans="4:4" x14ac:dyDescent="0.25">
      <c r="D118" s="10">
        <v>115</v>
      </c>
    </row>
    <row r="119" spans="4:4" x14ac:dyDescent="0.25">
      <c r="D119" s="10">
        <v>116</v>
      </c>
    </row>
    <row r="120" spans="4:4" x14ac:dyDescent="0.25">
      <c r="D120" s="10">
        <v>117</v>
      </c>
    </row>
    <row r="121" spans="4:4" x14ac:dyDescent="0.25">
      <c r="D121" s="10">
        <v>118</v>
      </c>
    </row>
    <row r="122" spans="4:4" x14ac:dyDescent="0.25">
      <c r="D122" s="10">
        <v>119</v>
      </c>
    </row>
    <row r="123" spans="4:4" x14ac:dyDescent="0.25">
      <c r="D123" s="10">
        <v>120</v>
      </c>
    </row>
    <row r="124" spans="4:4" x14ac:dyDescent="0.25">
      <c r="D124" s="10">
        <v>121</v>
      </c>
    </row>
    <row r="125" spans="4:4" x14ac:dyDescent="0.25">
      <c r="D125" s="10">
        <v>122</v>
      </c>
    </row>
    <row r="126" spans="4:4" x14ac:dyDescent="0.25">
      <c r="D126" s="10">
        <v>123</v>
      </c>
    </row>
    <row r="127" spans="4:4" x14ac:dyDescent="0.25">
      <c r="D127" s="10">
        <v>124</v>
      </c>
    </row>
    <row r="128" spans="4:4" x14ac:dyDescent="0.25">
      <c r="D128" s="10">
        <v>125</v>
      </c>
    </row>
    <row r="129" spans="4:4" x14ac:dyDescent="0.25">
      <c r="D129" s="10">
        <v>126</v>
      </c>
    </row>
    <row r="130" spans="4:4" x14ac:dyDescent="0.25">
      <c r="D130" s="10">
        <v>127</v>
      </c>
    </row>
    <row r="131" spans="4:4" x14ac:dyDescent="0.25">
      <c r="D131" s="10">
        <v>128</v>
      </c>
    </row>
    <row r="132" spans="4:4" x14ac:dyDescent="0.25">
      <c r="D132" s="10">
        <v>129</v>
      </c>
    </row>
    <row r="133" spans="4:4" x14ac:dyDescent="0.25">
      <c r="D133" s="10">
        <v>130</v>
      </c>
    </row>
    <row r="134" spans="4:4" x14ac:dyDescent="0.25">
      <c r="D134" s="10">
        <v>131</v>
      </c>
    </row>
    <row r="135" spans="4:4" x14ac:dyDescent="0.25">
      <c r="D135" s="10">
        <v>132</v>
      </c>
    </row>
    <row r="136" spans="4:4" x14ac:dyDescent="0.25">
      <c r="D136" s="10">
        <v>133</v>
      </c>
    </row>
    <row r="137" spans="4:4" x14ac:dyDescent="0.25">
      <c r="D137" s="10">
        <v>134</v>
      </c>
    </row>
    <row r="138" spans="4:4" x14ac:dyDescent="0.25">
      <c r="D138" s="10">
        <v>135</v>
      </c>
    </row>
    <row r="139" spans="4:4" x14ac:dyDescent="0.25">
      <c r="D139" s="10">
        <v>136</v>
      </c>
    </row>
    <row r="140" spans="4:4" x14ac:dyDescent="0.25">
      <c r="D140" s="10">
        <v>137</v>
      </c>
    </row>
    <row r="141" spans="4:4" x14ac:dyDescent="0.25">
      <c r="D141" s="10">
        <v>138</v>
      </c>
    </row>
    <row r="142" spans="4:4" x14ac:dyDescent="0.25">
      <c r="D142" s="10">
        <v>139</v>
      </c>
    </row>
    <row r="143" spans="4:4" x14ac:dyDescent="0.25">
      <c r="D143" s="10">
        <v>140</v>
      </c>
    </row>
    <row r="144" spans="4:4" x14ac:dyDescent="0.25">
      <c r="D144" s="10">
        <v>141</v>
      </c>
    </row>
    <row r="145" spans="4:4" x14ac:dyDescent="0.25">
      <c r="D145" s="10">
        <v>142</v>
      </c>
    </row>
    <row r="146" spans="4:4" x14ac:dyDescent="0.25">
      <c r="D146" s="10">
        <v>143</v>
      </c>
    </row>
    <row r="147" spans="4:4" x14ac:dyDescent="0.25">
      <c r="D147" s="10">
        <v>144</v>
      </c>
    </row>
    <row r="148" spans="4:4" x14ac:dyDescent="0.25">
      <c r="D148" s="10">
        <v>145</v>
      </c>
    </row>
    <row r="149" spans="4:4" x14ac:dyDescent="0.25">
      <c r="D149" s="10">
        <v>146</v>
      </c>
    </row>
    <row r="150" spans="4:4" x14ac:dyDescent="0.25">
      <c r="D150" s="10">
        <v>147</v>
      </c>
    </row>
    <row r="151" spans="4:4" x14ac:dyDescent="0.25">
      <c r="D151" s="10">
        <v>148</v>
      </c>
    </row>
    <row r="152" spans="4:4" x14ac:dyDescent="0.25">
      <c r="D152" s="10">
        <v>149</v>
      </c>
    </row>
    <row r="153" spans="4:4" x14ac:dyDescent="0.25">
      <c r="D153" s="10">
        <v>150</v>
      </c>
    </row>
    <row r="154" spans="4:4" x14ac:dyDescent="0.25">
      <c r="D154" s="10">
        <v>151</v>
      </c>
    </row>
    <row r="155" spans="4:4" x14ac:dyDescent="0.25">
      <c r="D155" s="10">
        <v>152</v>
      </c>
    </row>
    <row r="156" spans="4:4" x14ac:dyDescent="0.25">
      <c r="D156" s="10">
        <v>153</v>
      </c>
    </row>
    <row r="157" spans="4:4" x14ac:dyDescent="0.25">
      <c r="D157" s="10">
        <v>154</v>
      </c>
    </row>
    <row r="158" spans="4:4" x14ac:dyDescent="0.25">
      <c r="D158" s="10">
        <v>155</v>
      </c>
    </row>
    <row r="159" spans="4:4" x14ac:dyDescent="0.25">
      <c r="D159" s="10">
        <v>156</v>
      </c>
    </row>
    <row r="160" spans="4:4" x14ac:dyDescent="0.25">
      <c r="D160" s="10">
        <v>157</v>
      </c>
    </row>
    <row r="161" spans="4:4" x14ac:dyDescent="0.25">
      <c r="D161" s="10">
        <v>158</v>
      </c>
    </row>
    <row r="162" spans="4:4" x14ac:dyDescent="0.25">
      <c r="D162" s="10">
        <v>159</v>
      </c>
    </row>
    <row r="163" spans="4:4" x14ac:dyDescent="0.25">
      <c r="D163" s="10">
        <v>160</v>
      </c>
    </row>
    <row r="164" spans="4:4" x14ac:dyDescent="0.25">
      <c r="D164" s="10">
        <v>161</v>
      </c>
    </row>
    <row r="165" spans="4:4" x14ac:dyDescent="0.25">
      <c r="D165" s="10">
        <v>162</v>
      </c>
    </row>
    <row r="166" spans="4:4" x14ac:dyDescent="0.25">
      <c r="D166" s="10">
        <v>163</v>
      </c>
    </row>
    <row r="167" spans="4:4" x14ac:dyDescent="0.25">
      <c r="D167" s="10">
        <v>164</v>
      </c>
    </row>
    <row r="168" spans="4:4" x14ac:dyDescent="0.25">
      <c r="D168" s="10">
        <v>165</v>
      </c>
    </row>
    <row r="169" spans="4:4" x14ac:dyDescent="0.25">
      <c r="D169" s="10">
        <v>166</v>
      </c>
    </row>
    <row r="170" spans="4:4" x14ac:dyDescent="0.25">
      <c r="D170" s="10">
        <v>167</v>
      </c>
    </row>
    <row r="171" spans="4:4" x14ac:dyDescent="0.25">
      <c r="D171" s="10">
        <v>168</v>
      </c>
    </row>
    <row r="172" spans="4:4" x14ac:dyDescent="0.25">
      <c r="D172" s="10">
        <v>169</v>
      </c>
    </row>
    <row r="173" spans="4:4" x14ac:dyDescent="0.25">
      <c r="D173" s="10">
        <v>170</v>
      </c>
    </row>
    <row r="174" spans="4:4" x14ac:dyDescent="0.25">
      <c r="D174" s="10">
        <v>171</v>
      </c>
    </row>
    <row r="175" spans="4:4" x14ac:dyDescent="0.25">
      <c r="D175" s="10">
        <v>172</v>
      </c>
    </row>
    <row r="176" spans="4:4" x14ac:dyDescent="0.25">
      <c r="D176" s="10">
        <v>173</v>
      </c>
    </row>
    <row r="177" spans="4:4" x14ac:dyDescent="0.25">
      <c r="D177" s="10">
        <v>174</v>
      </c>
    </row>
    <row r="178" spans="4:4" x14ac:dyDescent="0.25">
      <c r="D178" s="10">
        <v>175</v>
      </c>
    </row>
    <row r="179" spans="4:4" x14ac:dyDescent="0.25">
      <c r="D179" s="10">
        <v>176</v>
      </c>
    </row>
    <row r="180" spans="4:4" x14ac:dyDescent="0.25">
      <c r="D180" s="10">
        <v>177</v>
      </c>
    </row>
    <row r="181" spans="4:4" x14ac:dyDescent="0.25">
      <c r="D181" s="10">
        <v>178</v>
      </c>
    </row>
    <row r="182" spans="4:4" x14ac:dyDescent="0.25">
      <c r="D182" s="10">
        <v>179</v>
      </c>
    </row>
    <row r="183" spans="4:4" x14ac:dyDescent="0.25">
      <c r="D183" s="10">
        <v>180</v>
      </c>
    </row>
    <row r="184" spans="4:4" x14ac:dyDescent="0.25">
      <c r="D184" s="10">
        <v>181</v>
      </c>
    </row>
    <row r="185" spans="4:4" x14ac:dyDescent="0.25">
      <c r="D185" s="10">
        <v>182</v>
      </c>
    </row>
    <row r="186" spans="4:4" x14ac:dyDescent="0.25">
      <c r="D186" s="10">
        <v>183</v>
      </c>
    </row>
    <row r="187" spans="4:4" x14ac:dyDescent="0.25">
      <c r="D187" s="10">
        <v>184</v>
      </c>
    </row>
    <row r="188" spans="4:4" x14ac:dyDescent="0.25">
      <c r="D188" s="10">
        <v>185</v>
      </c>
    </row>
    <row r="189" spans="4:4" x14ac:dyDescent="0.25">
      <c r="D189" s="10">
        <v>186</v>
      </c>
    </row>
    <row r="190" spans="4:4" x14ac:dyDescent="0.25">
      <c r="D190" s="10">
        <v>187</v>
      </c>
    </row>
    <row r="191" spans="4:4" x14ac:dyDescent="0.25">
      <c r="D191" s="10">
        <v>188</v>
      </c>
    </row>
    <row r="192" spans="4:4" x14ac:dyDescent="0.25">
      <c r="D192" s="10">
        <v>189</v>
      </c>
    </row>
    <row r="193" spans="4:4" x14ac:dyDescent="0.25">
      <c r="D193" s="10">
        <v>190</v>
      </c>
    </row>
    <row r="194" spans="4:4" x14ac:dyDescent="0.25">
      <c r="D194" s="10">
        <v>191</v>
      </c>
    </row>
    <row r="195" spans="4:4" x14ac:dyDescent="0.25">
      <c r="D195" s="10">
        <v>192</v>
      </c>
    </row>
    <row r="196" spans="4:4" x14ac:dyDescent="0.25">
      <c r="D196" s="10">
        <v>193</v>
      </c>
    </row>
    <row r="197" spans="4:4" x14ac:dyDescent="0.25">
      <c r="D197" s="10">
        <v>194</v>
      </c>
    </row>
    <row r="198" spans="4:4" x14ac:dyDescent="0.25">
      <c r="D198" s="10">
        <v>195</v>
      </c>
    </row>
    <row r="199" spans="4:4" x14ac:dyDescent="0.25">
      <c r="D199" s="10">
        <v>196</v>
      </c>
    </row>
    <row r="200" spans="4:4" x14ac:dyDescent="0.25">
      <c r="D200" s="10">
        <v>197</v>
      </c>
    </row>
    <row r="201" spans="4:4" x14ac:dyDescent="0.25">
      <c r="D201" s="10">
        <v>198</v>
      </c>
    </row>
    <row r="202" spans="4:4" x14ac:dyDescent="0.25">
      <c r="D202" s="10">
        <v>199</v>
      </c>
    </row>
    <row r="203" spans="4:4" x14ac:dyDescent="0.25">
      <c r="D203" s="10">
        <v>200</v>
      </c>
    </row>
    <row r="204" spans="4:4" x14ac:dyDescent="0.25">
      <c r="D204" s="10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zoomScale="85" zoomScaleNormal="85" zoomScalePageLayoutView="85" workbookViewId="0">
      <pane ySplit="1" topLeftCell="A2" activePane="bottomLeft" state="frozen"/>
      <selection pane="bottomLeft" activeCell="C5" sqref="C5"/>
    </sheetView>
  </sheetViews>
  <sheetFormatPr defaultColWidth="8.85546875" defaultRowHeight="15" x14ac:dyDescent="0.25"/>
  <cols>
    <col min="1" max="1" width="51.42578125" style="3" bestFit="1" customWidth="1"/>
    <col min="2" max="2" width="24.140625" style="4" bestFit="1" customWidth="1"/>
    <col min="3" max="3" width="10.28515625" style="3" bestFit="1" customWidth="1"/>
    <col min="4" max="4" width="9.85546875" bestFit="1" customWidth="1"/>
  </cols>
  <sheetData>
    <row r="1" spans="1:3" x14ac:dyDescent="0.25">
      <c r="A1" s="3" t="s">
        <v>3</v>
      </c>
      <c r="B1" s="4" t="s">
        <v>5</v>
      </c>
      <c r="C1" s="3" t="s">
        <v>23</v>
      </c>
    </row>
    <row r="2" spans="1:3" x14ac:dyDescent="0.25">
      <c r="A2" s="3" t="s">
        <v>47</v>
      </c>
      <c r="B2" s="3" t="s">
        <v>51</v>
      </c>
      <c r="C2" t="str">
        <f>IF(EventLogAggregate!B6&gt;EventLogAggregate!B5,"win","lose")</f>
        <v>win</v>
      </c>
    </row>
    <row r="3" spans="1:3" x14ac:dyDescent="0.25">
      <c r="A3" s="3" t="s">
        <v>47</v>
      </c>
      <c r="B3" s="3" t="s">
        <v>52</v>
      </c>
      <c r="C3" t="str">
        <f>IF(EventLogAggregate!B6=EventLogAggregate!B5,"win","lose")</f>
        <v>lose</v>
      </c>
    </row>
    <row r="4" spans="1:3" x14ac:dyDescent="0.25">
      <c r="A4" s="3" t="s">
        <v>47</v>
      </c>
      <c r="B4" s="3" t="s">
        <v>53</v>
      </c>
      <c r="C4" t="str">
        <f>IF(EventLogAggregate!B6&lt;EventLogAggregate!B5,"win","lose")</f>
        <v>lose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defaultColWidth="8.85546875" defaultRowHeight="15" x14ac:dyDescent="0.25"/>
  <cols>
    <col min="1" max="1" width="5.42578125" bestFit="1" customWidth="1"/>
    <col min="2" max="2" width="8.42578125" bestFit="1" customWidth="1"/>
    <col min="5" max="5" width="12.28515625" bestFit="1" customWidth="1"/>
    <col min="7" max="11" width="8.85546875" style="3"/>
  </cols>
  <sheetData>
    <row r="1" spans="1:17" x14ac:dyDescent="0.25">
      <c r="A1" s="48" t="s">
        <v>41</v>
      </c>
      <c r="B1" s="48"/>
      <c r="C1" s="48"/>
      <c r="D1" s="48"/>
      <c r="E1" s="22" t="s">
        <v>55</v>
      </c>
      <c r="G1" s="49" t="s">
        <v>49</v>
      </c>
      <c r="H1" s="49"/>
      <c r="J1" s="50" t="s">
        <v>48</v>
      </c>
      <c r="K1" s="50"/>
      <c r="L1" s="50"/>
      <c r="M1" s="50"/>
      <c r="O1" s="47" t="s">
        <v>50</v>
      </c>
      <c r="P1" s="47"/>
      <c r="Q1" s="47"/>
    </row>
    <row r="2" spans="1:17" x14ac:dyDescent="0.25">
      <c r="A2" s="14"/>
      <c r="B2" s="14" t="s">
        <v>42</v>
      </c>
      <c r="C2" s="14" t="s">
        <v>19</v>
      </c>
      <c r="D2" s="14" t="s">
        <v>20</v>
      </c>
      <c r="E2" s="6"/>
      <c r="G2" s="15" t="s">
        <v>19</v>
      </c>
      <c r="H2" s="15" t="s">
        <v>20</v>
      </c>
      <c r="J2" s="15" t="s">
        <v>19</v>
      </c>
      <c r="K2" s="15" t="s">
        <v>20</v>
      </c>
      <c r="L2" s="15" t="s">
        <v>19</v>
      </c>
      <c r="M2" s="15" t="s">
        <v>20</v>
      </c>
      <c r="O2" s="3"/>
      <c r="P2" s="15" t="s">
        <v>19</v>
      </c>
      <c r="Q2" s="15" t="s">
        <v>20</v>
      </c>
    </row>
    <row r="3" spans="1:17" x14ac:dyDescent="0.25">
      <c r="A3" s="3" t="s">
        <v>30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30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30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30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30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30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30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30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30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30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30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30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30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30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30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30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30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30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30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30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30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30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30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30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30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30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30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30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30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30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30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30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30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30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30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30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30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30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30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30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30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30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30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30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30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30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30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30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30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30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30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30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30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30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30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30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30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30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30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30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30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30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30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30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30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30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30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30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30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30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30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30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30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30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30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30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30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30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30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30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30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30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30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30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30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30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30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30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30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30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30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30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30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30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30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30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30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30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30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30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30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30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30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30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30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30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30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30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30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30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30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30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30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30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30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30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30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30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30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30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30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30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30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30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30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30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30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30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30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30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30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30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30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30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30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30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30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30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30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30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30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30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30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30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30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30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30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30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30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30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30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30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30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30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30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30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30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30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30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30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30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30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30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30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30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30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30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30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30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30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30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30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30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30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30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30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30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30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30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30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30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30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30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30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30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30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30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30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30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30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30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30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30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30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30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30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30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30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30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30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30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cp:lastPrinted>2015-05-06T08:00:22Z</cp:lastPrinted>
  <dcterms:created xsi:type="dcterms:W3CDTF">2015-03-13T17:32:29Z</dcterms:created>
  <dcterms:modified xsi:type="dcterms:W3CDTF">2015-11-02T13:53:47Z</dcterms:modified>
</cp:coreProperties>
</file>