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cation Web App Elementari" sheetId="1" r:id="rId4"/>
    <sheet state="visible" name="Tabella pivot 1" sheetId="2" r:id="rId5"/>
    <sheet state="visible" name="Città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<sst xmlns="http://schemas.openxmlformats.org/spreadsheetml/2006/main" count="149" uniqueCount="61">
  <si>
    <t># Fattura</t>
  </si>
  <si>
    <t>Provincia</t>
  </si>
  <si>
    <t>Mese</t>
  </si>
  <si>
    <t>Importo Fattura</t>
  </si>
  <si>
    <t>Materia</t>
  </si>
  <si>
    <t>Città</t>
  </si>
  <si>
    <t>Importo</t>
  </si>
  <si>
    <t>Domanda</t>
  </si>
  <si>
    <t>Risposta</t>
  </si>
  <si>
    <t>Roma</t>
  </si>
  <si>
    <t>gennaio</t>
  </si>
  <si>
    <t>Geografia</t>
  </si>
  <si>
    <t>Come si chiama questo foglio?</t>
  </si>
  <si>
    <t>Copia di Excel - Education</t>
  </si>
  <si>
    <t>maggio</t>
  </si>
  <si>
    <t>Qual è una qualunque colonna non vuota in questo foglio?</t>
  </si>
  <si>
    <t>A</t>
  </si>
  <si>
    <t>Firenze</t>
  </si>
  <si>
    <t>dicembre</t>
  </si>
  <si>
    <t>Italiano</t>
  </si>
  <si>
    <t>Qual è una qualunque riga non vuota in questo foglio?</t>
  </si>
  <si>
    <t>Napoli</t>
  </si>
  <si>
    <t>agosto</t>
  </si>
  <si>
    <t>Qual è una qualunque cella non vuota in questo foglio?</t>
  </si>
  <si>
    <t>A1</t>
  </si>
  <si>
    <t>Qual è il totale delle vendite? (usa una funzione per stabilirlo)</t>
  </si>
  <si>
    <t>aprile</t>
  </si>
  <si>
    <t>Qual è il totale delle vendite per il mese di giugno? (anche qui usa una funzione)</t>
  </si>
  <si>
    <t>settembre</t>
  </si>
  <si>
    <t>Ordina le righe in ordine dall’importo più alto al più basso. Qual è la provincia alla riga 15?</t>
  </si>
  <si>
    <t>giugno</t>
  </si>
  <si>
    <t>Informatica</t>
  </si>
  <si>
    <t>Usa la formattazione condizionale ed evidenziate tutti i valori maggiori di 100 nella colonna degli importi.</t>
  </si>
  <si>
    <t>X</t>
  </si>
  <si>
    <t>Matematica</t>
  </si>
  <si>
    <t>Quanti sono i valori evidenziati?</t>
  </si>
  <si>
    <t>novembre</t>
  </si>
  <si>
    <t>Scienze</t>
  </si>
  <si>
    <t>Quante vendite sono state fatte a Milano? (numero delle vendite) (usa una funzione)</t>
  </si>
  <si>
    <t>Inglese</t>
  </si>
  <si>
    <t>Quante vendite sono state fatte a Roma ad aprile? (numero delle vendite) (usa una formula simile ma un po’ più complessa)</t>
  </si>
  <si>
    <t>Storia</t>
  </si>
  <si>
    <t>Quanti corsi di Geografia (somma dell'importo) sono stati venduti a gennaio?</t>
  </si>
  <si>
    <t>Rieti</t>
  </si>
  <si>
    <t>febbraio</t>
  </si>
  <si>
    <t>Qual è l'importo medio di una fattura? (usa una funzione per calcolarlo)</t>
  </si>
  <si>
    <t>Milano</t>
  </si>
  <si>
    <t>Qual è l'importo medio di una fattura se consideriamo soltanto gli scontrini maggiori di €20? (puoi arrotondare il risultato a due cifre decimali)</t>
  </si>
  <si>
    <t>Qual è l'importo medio di una fattura se consideriamo soltanto gli scontrini minori di €106? (puoi arrotondare il risultato a due cifre decimali)</t>
  </si>
  <si>
    <t>Come vedrai, la colonna Città è vuota. Abbiamo però aggiunto i dati relativi alle città nel secondo foglio. Usa una funzione per popolare la colonna Città con i dati provenienti dal secondo foglio.</t>
  </si>
  <si>
    <t>luglio</t>
  </si>
  <si>
    <t>Aggiungi una colonna a destra di Città e chiamala Importo. Aggiungi poi una funzione che ci dia un risultato per ogni riga così che ogni importo maggiore di €63,91 ci restituisca il valore “Alto”, e ciascun importo minore di questa cifra ci restituisca il valore “Basso”.</t>
  </si>
  <si>
    <t>Crea una Tabella Pivot ed aggiungila in un terzo foglio. Aggiungi i mesi nelle righe, le materie nelle colonne e l’importo scontrino nei valori. Qual è il reparto che ha avuto più vendite? (lascia la tabella qui così saremo in grado di vederla)</t>
  </si>
  <si>
    <t>Inserisci un grafico (quello che ritenete più adatto) per visualizzare le vendite su base mensile</t>
  </si>
  <si>
    <t>marzo</t>
  </si>
  <si>
    <t>Guardando il grafico, sai dire durante quale mese ci sono state più vendite?</t>
  </si>
  <si>
    <t>Aprile</t>
  </si>
  <si>
    <t>Aggiungi alla fine del tuo documento una breve motivazione spiegando in cosa ti è stato utile questo Corso e come pensi di applicare queste competenze nella vita e nel lavoro di tutti i giorni.</t>
  </si>
  <si>
    <t xml:space="preserve">Sinceramente non è servito in modo particolare, la maggior parte delle nozioni già le conoscevo, sono però curioso del prossimo corso dato che parla sempre di excell ma "avanzato" e sapendo che puoi fare cose interessanti come macro/script non vedo l'ora.  Le nozioni non credo mi saranno utili nella vita al momento, ma sono sicuro che in futuro per creare documenti come un documento per le spese e patrimonio tornerà utile o per lavoro in base a dove andrò a finire nei prossimi anni. </t>
  </si>
  <si>
    <t>COUNTA di Importo</t>
  </si>
  <si>
    <t>Totale generale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</si>
</sst>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dd/MM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9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left" shrinkToFit="0" vertical="bottom" wrapText="1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2" fontId="2" numFmtId="164" xfId="0" applyAlignment="1" applyFill="1" applyFont="1" applyNumberFormat="1">
      <alignment vertical="bottom"/>
    </xf>
    <xf borderId="0" fillId="0" fontId="3" numFmtId="0" xfId="0" applyAlignment="1" applyFont="1">
      <alignment readingOrder="0" shrinkToFit="0" vertical="top" wrapText="1"/>
    </xf>
    <xf borderId="1" fillId="3" fontId="2" numFmtId="0" xfId="0" applyAlignment="1" applyBorder="1" applyFill="1" applyFont="1">
      <alignment horizontal="center" readingOrder="0" shrinkToFit="0" textRotation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shrinkToFit="0" vertical="bottom" wrapText="1"/>
    </xf>
    <xf borderId="0" fillId="0" fontId="5" numFmtId="0" xfId="0" applyFont="1"/>
    <xf borderId="0" fillId="0" fontId="5" numFmtId="165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6" sheet="Education Web App Elementari"/>
  </cacheSource>
  <cacheFields>
    <cacheField name="# Fattura" numFmtId="0">
      <sharedItems containsSemiMixedTypes="0" containsString="0" containsNumber="1" containsInteger="1">
        <n v="3.0"/>
        <n v="14.0"/>
        <n v="25.0"/>
        <n v="20.0"/>
        <n v="1.0"/>
        <n v="10.0"/>
        <n v="23.0"/>
        <n v="16.0"/>
        <n v="12.0"/>
        <n v="24.0"/>
        <n v="21.0"/>
        <n v="11.0"/>
        <n v="5.0"/>
        <n v="18.0"/>
        <n v="9.0"/>
        <n v="2.0"/>
        <n v="19.0"/>
        <n v="17.0"/>
        <n v="4.0"/>
        <n v="6.0"/>
        <n v="15.0"/>
        <n v="8.0"/>
        <n v="13.0"/>
        <n v="7.0"/>
        <n v="22.0"/>
      </sharedItems>
    </cacheField>
    <cacheField name="Provincia" numFmtId="0">
      <sharedItems>
        <s v="Roma"/>
        <s v="Firenze"/>
        <s v="Napoli"/>
        <s v="Rieti"/>
        <s v="Milano"/>
      </sharedItems>
    </cacheField>
    <cacheField name="Mese" numFmtId="0">
      <sharedItems>
        <s v="gennaio"/>
        <s v="maggio"/>
        <s v="dicembre"/>
        <s v="agosto"/>
        <s v="aprile"/>
        <s v="settembre"/>
        <s v="giugno"/>
        <s v="novembre"/>
        <s v="febbraio"/>
        <s v="luglio"/>
        <s v="marzo"/>
      </sharedItems>
    </cacheField>
    <cacheField name="Importo Fattura" numFmtId="164">
      <sharedItems containsSemiMixedTypes="0" containsString="0" containsNumber="1">
        <n v="140.7"/>
        <n v="140.12"/>
        <n v="139.11"/>
        <n v="113.1"/>
        <n v="110.15"/>
        <n v="108.0"/>
        <n v="99.64"/>
        <n v="92.48"/>
        <n v="92.42"/>
        <n v="66.98"/>
        <n v="55.1"/>
        <n v="53.1"/>
        <n v="52.47"/>
        <n v="52.16"/>
        <n v="47.7"/>
        <n v="38.04"/>
        <n v="35.71"/>
        <n v="35.13"/>
        <n v="32.15"/>
        <n v="31.11"/>
        <n v="23.31"/>
        <n v="14.03"/>
        <n v="12.0"/>
        <n v="10.3"/>
        <n v="2.64"/>
      </sharedItems>
    </cacheField>
    <cacheField name="Materia" numFmtId="0">
      <sharedItems>
        <s v="Geografia"/>
        <s v="Italiano"/>
        <s v="Informatica"/>
        <s v="Matematica"/>
        <s v="Scienze"/>
        <s v="Inglese"/>
        <s v="Storia"/>
      </sharedItems>
    </cacheField>
    <cacheField name="Città" numFmtId="0">
      <sharedItems>
        <s v="Roma"/>
        <s v="Firenze"/>
        <s v="Napoli"/>
        <s v="Rieti"/>
        <s v="Milano"/>
      </sharedItems>
    </cacheField>
    <cacheField name="Importo" numFmtId="0">
      <sharedItems>
        <s v="Alto"/>
        <s v="Bass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compact="0" compactData="0">
  <location ref="A1:I14" firstHeaderRow="0" firstDataRow="1" firstDataCol="1"/>
  <pivotFields>
    <pivotField name="#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vinc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se" axis="axisRow" compact="0" outline="0" multipleItemSelectionAllowed="1" showAll="0" sortType="ascending">
      <items>
        <item x="3"/>
        <item x="4"/>
        <item x="2"/>
        <item x="8"/>
        <item x="0"/>
        <item x="6"/>
        <item x="9"/>
        <item x="1"/>
        <item x="10"/>
        <item x="7"/>
        <item x="5"/>
        <item t="default"/>
      </items>
    </pivotField>
    <pivotField name="Importo Fattur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Materia" axis="axisCol" compact="0" outline="0" multipleItemSelectionAllowed="1" showAll="0" sortType="ascending">
      <items>
        <item x="0"/>
        <item x="2"/>
        <item x="5"/>
        <item x="1"/>
        <item x="3"/>
        <item x="4"/>
        <item x="6"/>
        <item t="default"/>
      </items>
    </pivotField>
    <pivotField name="Citt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4"/>
  </colFields>
  <dataFields>
    <dataField name="COUNTA of Importo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8" max="8" width="3.88"/>
    <col customWidth="1" min="9" max="9" width="63.25"/>
    <col customWidth="1" min="10" max="10" width="32.0"/>
    <col customWidth="1" min="11" max="11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 t="s">
        <v>7</v>
      </c>
      <c r="J1" s="5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6">
        <v>3.0</v>
      </c>
      <c r="B2" s="7" t="s">
        <v>9</v>
      </c>
      <c r="C2" s="7" t="s">
        <v>10</v>
      </c>
      <c r="D2" s="8">
        <v>140.7</v>
      </c>
      <c r="E2" s="7" t="s">
        <v>11</v>
      </c>
      <c r="F2" s="3" t="str">
        <f>VLOOKUP(B2, 'Città'!A:B, 2, FALSE)</f>
        <v>Roma</v>
      </c>
      <c r="G2" s="3" t="str">
        <f t="shared" ref="G2:G26" si="1">IF(D2&gt;63.91,"Alto","Basso")</f>
        <v>Alto</v>
      </c>
      <c r="H2" s="6">
        <v>1.0</v>
      </c>
      <c r="I2" s="9" t="s">
        <v>12</v>
      </c>
      <c r="J2" s="10" t="s">
        <v>13</v>
      </c>
      <c r="K2" s="1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6">
        <v>14.0</v>
      </c>
      <c r="B3" s="7" t="s">
        <v>9</v>
      </c>
      <c r="C3" s="12" t="s">
        <v>14</v>
      </c>
      <c r="D3" s="8">
        <v>140.12</v>
      </c>
      <c r="E3" s="7" t="s">
        <v>11</v>
      </c>
      <c r="F3" s="3" t="str">
        <f>VLOOKUP(B3, 'Città'!A:B, 2, FALSE)</f>
        <v>Roma</v>
      </c>
      <c r="G3" s="3" t="str">
        <f t="shared" si="1"/>
        <v>Alto</v>
      </c>
      <c r="H3" s="6">
        <v>2.0</v>
      </c>
      <c r="I3" s="9" t="s">
        <v>15</v>
      </c>
      <c r="J3" s="10" t="s">
        <v>16</v>
      </c>
      <c r="K3" s="1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6">
        <v>25.0</v>
      </c>
      <c r="B4" s="7" t="s">
        <v>17</v>
      </c>
      <c r="C4" s="12" t="s">
        <v>18</v>
      </c>
      <c r="D4" s="8">
        <v>139.11</v>
      </c>
      <c r="E4" s="7" t="s">
        <v>19</v>
      </c>
      <c r="F4" s="3" t="str">
        <f>VLOOKUP(B4, 'Città'!A:B, 2, FALSE)</f>
        <v>Firenze</v>
      </c>
      <c r="G4" s="3" t="str">
        <f t="shared" si="1"/>
        <v>Alto</v>
      </c>
      <c r="H4" s="6">
        <v>3.0</v>
      </c>
      <c r="I4" s="9" t="s">
        <v>20</v>
      </c>
      <c r="J4" s="10">
        <v>1.0</v>
      </c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6">
        <v>20.0</v>
      </c>
      <c r="B5" s="7" t="s">
        <v>21</v>
      </c>
      <c r="C5" s="12" t="s">
        <v>22</v>
      </c>
      <c r="D5" s="8">
        <v>113.1</v>
      </c>
      <c r="E5" s="7" t="s">
        <v>19</v>
      </c>
      <c r="F5" s="3" t="str">
        <f>VLOOKUP(B5, 'Città'!A:B, 2, FALSE)</f>
        <v>Napoli</v>
      </c>
      <c r="G5" s="3" t="str">
        <f t="shared" si="1"/>
        <v>Alto</v>
      </c>
      <c r="H5" s="6">
        <v>4.0</v>
      </c>
      <c r="I5" s="9" t="s">
        <v>23</v>
      </c>
      <c r="J5" s="10" t="s">
        <v>24</v>
      </c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6">
        <v>1.0</v>
      </c>
      <c r="B6" s="7" t="s">
        <v>9</v>
      </c>
      <c r="C6" s="7" t="s">
        <v>10</v>
      </c>
      <c r="D6" s="8">
        <v>110.15</v>
      </c>
      <c r="E6" s="13" t="s">
        <v>11</v>
      </c>
      <c r="F6" s="3" t="str">
        <f>VLOOKUP(B6, 'Città'!A:B, 2, FALSE)</f>
        <v>Roma</v>
      </c>
      <c r="G6" s="3" t="str">
        <f t="shared" si="1"/>
        <v>Alto</v>
      </c>
      <c r="H6" s="6">
        <v>5.0</v>
      </c>
      <c r="I6" s="9" t="s">
        <v>25</v>
      </c>
      <c r="J6" s="14">
        <f>SUM(D2:D26)</f>
        <v>1597.65</v>
      </c>
      <c r="K6" s="1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10.0</v>
      </c>
      <c r="B7" s="7" t="s">
        <v>9</v>
      </c>
      <c r="C7" s="12" t="s">
        <v>26</v>
      </c>
      <c r="D7" s="8">
        <v>108.0</v>
      </c>
      <c r="E7" s="7" t="s">
        <v>11</v>
      </c>
      <c r="F7" s="3" t="str">
        <f>VLOOKUP(B7, 'Città'!A:B, 2, FALSE)</f>
        <v>Roma</v>
      </c>
      <c r="G7" s="3" t="str">
        <f t="shared" si="1"/>
        <v>Alto</v>
      </c>
      <c r="H7" s="6">
        <v>6.0</v>
      </c>
      <c r="I7" s="9" t="s">
        <v>27</v>
      </c>
      <c r="J7" s="16">
        <f>SUMIF(C2:C26,"giugno",D2:D26)</f>
        <v>179.77</v>
      </c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6">
        <v>23.0</v>
      </c>
      <c r="B8" s="7" t="s">
        <v>17</v>
      </c>
      <c r="C8" s="12" t="s">
        <v>28</v>
      </c>
      <c r="D8" s="8">
        <v>99.64</v>
      </c>
      <c r="E8" s="7" t="s">
        <v>19</v>
      </c>
      <c r="F8" s="3" t="str">
        <f>VLOOKUP(B8, 'Città'!A:B, 2, FALSE)</f>
        <v>Firenze</v>
      </c>
      <c r="G8" s="3" t="str">
        <f t="shared" si="1"/>
        <v>Alto</v>
      </c>
      <c r="H8" s="6">
        <v>7.0</v>
      </c>
      <c r="I8" s="9" t="s">
        <v>29</v>
      </c>
      <c r="J8" s="17" t="str">
        <f>B15</f>
        <v>Milano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6">
        <v>16.0</v>
      </c>
      <c r="B9" s="7" t="s">
        <v>9</v>
      </c>
      <c r="C9" s="12" t="s">
        <v>30</v>
      </c>
      <c r="D9" s="8">
        <v>92.48</v>
      </c>
      <c r="E9" s="7" t="s">
        <v>31</v>
      </c>
      <c r="F9" s="3" t="str">
        <f>VLOOKUP(B9, 'Città'!A:B, 2, FALSE)</f>
        <v>Roma</v>
      </c>
      <c r="G9" s="3" t="str">
        <f t="shared" si="1"/>
        <v>Alto</v>
      </c>
      <c r="H9" s="6">
        <v>8.0</v>
      </c>
      <c r="I9" s="9" t="s">
        <v>32</v>
      </c>
      <c r="J9" s="10" t="s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6">
        <v>12.0</v>
      </c>
      <c r="B10" s="7" t="s">
        <v>9</v>
      </c>
      <c r="C10" s="12" t="s">
        <v>26</v>
      </c>
      <c r="D10" s="8">
        <v>92.42</v>
      </c>
      <c r="E10" s="7" t="s">
        <v>34</v>
      </c>
      <c r="F10" s="3" t="str">
        <f>VLOOKUP(B10, 'Città'!A:B, 2, FALSE)</f>
        <v>Roma</v>
      </c>
      <c r="G10" s="3" t="str">
        <f t="shared" si="1"/>
        <v>Alto</v>
      </c>
      <c r="H10" s="6">
        <v>9.0</v>
      </c>
      <c r="I10" s="9" t="s">
        <v>35</v>
      </c>
      <c r="J10" s="17">
        <f>COUNTIF(D2:D26,"&gt;100")</f>
        <v>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6">
        <v>24.0</v>
      </c>
      <c r="B11" s="7" t="s">
        <v>9</v>
      </c>
      <c r="C11" s="12" t="s">
        <v>36</v>
      </c>
      <c r="D11" s="8">
        <v>66.98</v>
      </c>
      <c r="E11" s="7" t="s">
        <v>37</v>
      </c>
      <c r="F11" s="3" t="str">
        <f>VLOOKUP(B11, 'Città'!A:B, 2, FALSE)</f>
        <v>Roma</v>
      </c>
      <c r="G11" s="3" t="str">
        <f t="shared" si="1"/>
        <v>Alto</v>
      </c>
      <c r="H11" s="6">
        <v>10.0</v>
      </c>
      <c r="I11" s="9" t="s">
        <v>38</v>
      </c>
      <c r="J11" s="17">
        <f>COUNTIF(B2:B26,"Milano")</f>
        <v>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6">
        <v>21.0</v>
      </c>
      <c r="B12" s="7" t="s">
        <v>9</v>
      </c>
      <c r="C12" s="12" t="s">
        <v>22</v>
      </c>
      <c r="D12" s="8">
        <v>55.1</v>
      </c>
      <c r="E12" s="7" t="s">
        <v>39</v>
      </c>
      <c r="F12" s="3" t="str">
        <f>VLOOKUP(B12, 'Città'!A:B, 2, FALSE)</f>
        <v>Roma</v>
      </c>
      <c r="G12" s="3" t="str">
        <f t="shared" si="1"/>
        <v>Basso</v>
      </c>
      <c r="H12" s="6">
        <v>11.0</v>
      </c>
      <c r="I12" s="9" t="s">
        <v>40</v>
      </c>
      <c r="J12" s="17">
        <f>COUNTIFS(B2:B26,"Roma",C2:C26,"aprile")</f>
        <v>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6">
        <v>11.0</v>
      </c>
      <c r="B13" s="7" t="s">
        <v>9</v>
      </c>
      <c r="C13" s="12" t="s">
        <v>26</v>
      </c>
      <c r="D13" s="8">
        <v>53.1</v>
      </c>
      <c r="E13" s="7" t="s">
        <v>41</v>
      </c>
      <c r="F13" s="3" t="str">
        <f>VLOOKUP(B13, 'Città'!A:B, 2, FALSE)</f>
        <v>Roma</v>
      </c>
      <c r="G13" s="3" t="str">
        <f t="shared" si="1"/>
        <v>Basso</v>
      </c>
      <c r="H13" s="6">
        <v>12.0</v>
      </c>
      <c r="I13" s="9" t="s">
        <v>42</v>
      </c>
      <c r="J13" s="14">
        <f>SUMIFS(D2:D26,E2:E26,"Geografia",C2:C26,"gennaio")</f>
        <v>250.85</v>
      </c>
      <c r="K13" s="1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6">
        <v>5.0</v>
      </c>
      <c r="B14" s="7" t="s">
        <v>43</v>
      </c>
      <c r="C14" s="12" t="s">
        <v>44</v>
      </c>
      <c r="D14" s="8">
        <v>52.47</v>
      </c>
      <c r="E14" s="7" t="s">
        <v>39</v>
      </c>
      <c r="F14" s="3" t="str">
        <f>VLOOKUP(B14, 'Città'!A:B, 2, FALSE)</f>
        <v>Rieti</v>
      </c>
      <c r="G14" s="3" t="str">
        <f t="shared" si="1"/>
        <v>Basso</v>
      </c>
      <c r="H14" s="6">
        <v>13.0</v>
      </c>
      <c r="I14" s="9" t="s">
        <v>45</v>
      </c>
      <c r="J14" s="14">
        <f>AVERAGE(D2:D26)</f>
        <v>63.906</v>
      </c>
      <c r="K14" s="15"/>
      <c r="L14" s="3"/>
      <c r="M14" s="3"/>
      <c r="N14" s="3"/>
      <c r="O14" s="1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6">
        <v>18.0</v>
      </c>
      <c r="B15" s="7" t="s">
        <v>46</v>
      </c>
      <c r="C15" s="12" t="s">
        <v>30</v>
      </c>
      <c r="D15" s="8">
        <v>52.16</v>
      </c>
      <c r="E15" s="7" t="s">
        <v>11</v>
      </c>
      <c r="F15" s="3" t="str">
        <f>VLOOKUP(B15, 'Città'!A:B, 2, FALSE)</f>
        <v>Milano</v>
      </c>
      <c r="G15" s="3" t="str">
        <f t="shared" si="1"/>
        <v>Basso</v>
      </c>
      <c r="H15" s="6">
        <v>14.0</v>
      </c>
      <c r="I15" s="9" t="s">
        <v>47</v>
      </c>
      <c r="J15" s="14">
        <f>AVERAGEIF(D2:D26,"&gt;20",D2:D26)</f>
        <v>74.22285714</v>
      </c>
      <c r="K15" s="15"/>
      <c r="L15" s="18"/>
      <c r="M15" s="3"/>
      <c r="N15" s="3"/>
      <c r="O15" s="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6">
        <v>9.0</v>
      </c>
      <c r="B16" s="7" t="s">
        <v>9</v>
      </c>
      <c r="C16" s="12" t="s">
        <v>26</v>
      </c>
      <c r="D16" s="8">
        <v>47.7</v>
      </c>
      <c r="E16" s="7" t="s">
        <v>37</v>
      </c>
      <c r="F16" s="3" t="str">
        <f>VLOOKUP(B16, 'Città'!A:B, 2, FALSE)</f>
        <v>Roma</v>
      </c>
      <c r="G16" s="3" t="str">
        <f t="shared" si="1"/>
        <v>Basso</v>
      </c>
      <c r="H16" s="6">
        <v>15.0</v>
      </c>
      <c r="I16" s="9" t="s">
        <v>48</v>
      </c>
      <c r="J16" s="14">
        <f>AVERAGEIF(D2:D26,"&lt;106",D2:D26)</f>
        <v>44.55105263</v>
      </c>
      <c r="K16" s="15"/>
      <c r="L16" s="15"/>
      <c r="M16" s="3"/>
      <c r="N16" s="3"/>
      <c r="O16" s="1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6">
        <v>2.0</v>
      </c>
      <c r="B17" s="7" t="s">
        <v>9</v>
      </c>
      <c r="C17" s="7" t="s">
        <v>10</v>
      </c>
      <c r="D17" s="8">
        <v>38.04</v>
      </c>
      <c r="E17" s="7" t="s">
        <v>34</v>
      </c>
      <c r="F17" s="3" t="str">
        <f>VLOOKUP(B17, 'Città'!A:B, 2, FALSE)</f>
        <v>Roma</v>
      </c>
      <c r="G17" s="3" t="str">
        <f t="shared" si="1"/>
        <v>Basso</v>
      </c>
      <c r="H17" s="6">
        <v>16.0</v>
      </c>
      <c r="I17" s="9" t="s">
        <v>49</v>
      </c>
      <c r="J17" s="16" t="s">
        <v>33</v>
      </c>
      <c r="K17" s="3"/>
      <c r="L17" s="3"/>
      <c r="M17" s="3"/>
      <c r="N17" s="3"/>
      <c r="O17" s="1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6">
        <v>19.0</v>
      </c>
      <c r="B18" s="7" t="s">
        <v>9</v>
      </c>
      <c r="C18" s="12" t="s">
        <v>50</v>
      </c>
      <c r="D18" s="8">
        <v>35.71</v>
      </c>
      <c r="E18" s="7" t="s">
        <v>41</v>
      </c>
      <c r="F18" s="3" t="str">
        <f>VLOOKUP(B18, 'Città'!A:B, 2, FALSE)</f>
        <v>Roma</v>
      </c>
      <c r="G18" s="3" t="str">
        <f t="shared" si="1"/>
        <v>Basso</v>
      </c>
      <c r="H18" s="6">
        <v>17.0</v>
      </c>
      <c r="I18" s="9" t="s">
        <v>51</v>
      </c>
      <c r="J18" s="16" t="s">
        <v>33</v>
      </c>
      <c r="K18" s="3"/>
      <c r="L18" s="3"/>
      <c r="M18" s="3"/>
      <c r="N18" s="3"/>
      <c r="O18" s="1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6">
        <v>17.0</v>
      </c>
      <c r="B19" s="7" t="s">
        <v>46</v>
      </c>
      <c r="C19" s="12" t="s">
        <v>30</v>
      </c>
      <c r="D19" s="8">
        <v>35.13</v>
      </c>
      <c r="E19" s="7" t="s">
        <v>34</v>
      </c>
      <c r="F19" s="3" t="str">
        <f>VLOOKUP(B19, 'Città'!A:B, 2, FALSE)</f>
        <v>Milano</v>
      </c>
      <c r="G19" s="3" t="str">
        <f t="shared" si="1"/>
        <v>Basso</v>
      </c>
      <c r="H19" s="6">
        <v>18.0</v>
      </c>
      <c r="I19" s="9" t="s">
        <v>52</v>
      </c>
      <c r="J19" s="14" t="str">
        <f>IFERROR(__xludf.DUMMYFUNCTION("JOIN("", "", FILTER('Tabella pivot 1'!$B$2:$H$2, 'Tabella pivot 1'!$B$14:$H$14=MAX('Tabella pivot 1'!$B$14:$H$14)))"),"Geografia, Inglese")</f>
        <v>Geografia, Inglese</v>
      </c>
      <c r="K19" s="3"/>
      <c r="L19" s="3"/>
      <c r="M19" s="3"/>
      <c r="N19" s="3"/>
      <c r="O19" s="1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6">
        <v>4.0</v>
      </c>
      <c r="B20" s="7" t="s">
        <v>9</v>
      </c>
      <c r="C20" s="12" t="s">
        <v>44</v>
      </c>
      <c r="D20" s="8">
        <v>32.15</v>
      </c>
      <c r="E20" s="7" t="s">
        <v>37</v>
      </c>
      <c r="F20" s="3" t="str">
        <f>VLOOKUP(B20, 'Città'!A:B, 2, FALSE)</f>
        <v>Roma</v>
      </c>
      <c r="G20" s="3" t="str">
        <f t="shared" si="1"/>
        <v>Basso</v>
      </c>
      <c r="H20" s="6">
        <v>19.0</v>
      </c>
      <c r="I20" s="9" t="s">
        <v>53</v>
      </c>
      <c r="J20" s="10" t="s">
        <v>33</v>
      </c>
      <c r="K20" s="3"/>
      <c r="L20" s="3"/>
      <c r="M20" s="3"/>
      <c r="N20" s="3"/>
      <c r="O20" s="1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6">
        <v>6.0</v>
      </c>
      <c r="B21" s="7" t="s">
        <v>9</v>
      </c>
      <c r="C21" s="12" t="s">
        <v>54</v>
      </c>
      <c r="D21" s="8">
        <v>31.11</v>
      </c>
      <c r="E21" s="7" t="s">
        <v>41</v>
      </c>
      <c r="F21" s="3" t="str">
        <f>VLOOKUP(B21, 'Città'!A:B, 2, FALSE)</f>
        <v>Roma</v>
      </c>
      <c r="G21" s="3" t="str">
        <f t="shared" si="1"/>
        <v>Basso</v>
      </c>
      <c r="H21" s="6">
        <v>20.0</v>
      </c>
      <c r="I21" s="9" t="s">
        <v>55</v>
      </c>
      <c r="J21" s="16" t="s">
        <v>56</v>
      </c>
      <c r="K21" s="3"/>
      <c r="L21" s="3"/>
      <c r="M21" s="3"/>
      <c r="N21" s="3"/>
      <c r="O21" s="1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6">
        <v>15.0</v>
      </c>
      <c r="B22" s="7" t="s">
        <v>9</v>
      </c>
      <c r="C22" s="12" t="s">
        <v>14</v>
      </c>
      <c r="D22" s="8">
        <v>23.31</v>
      </c>
      <c r="E22" s="7" t="s">
        <v>34</v>
      </c>
      <c r="F22" s="3" t="str">
        <f>VLOOKUP(B22, 'Città'!A:B, 2, FALSE)</f>
        <v>Roma</v>
      </c>
      <c r="G22" s="3" t="str">
        <f t="shared" si="1"/>
        <v>Basso</v>
      </c>
      <c r="H22" s="3"/>
      <c r="I22" s="19" t="s">
        <v>57</v>
      </c>
      <c r="J22" s="20" t="s">
        <v>58</v>
      </c>
      <c r="K22" s="21"/>
      <c r="L22" s="21"/>
      <c r="M22" s="21"/>
      <c r="N22" s="22"/>
      <c r="O22" s="1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6">
        <v>8.0</v>
      </c>
      <c r="B23" s="7" t="s">
        <v>9</v>
      </c>
      <c r="C23" s="12" t="s">
        <v>26</v>
      </c>
      <c r="D23" s="8">
        <v>14.03</v>
      </c>
      <c r="E23" s="7" t="s">
        <v>39</v>
      </c>
      <c r="F23" s="3" t="str">
        <f>VLOOKUP(B23, 'Città'!A:B, 2, FALSE)</f>
        <v>Roma</v>
      </c>
      <c r="G23" s="3" t="str">
        <f t="shared" si="1"/>
        <v>Basso</v>
      </c>
      <c r="H23" s="3"/>
      <c r="I23" s="23"/>
      <c r="J23" s="17"/>
      <c r="K23" s="3"/>
      <c r="L23" s="3"/>
      <c r="M23" s="3"/>
      <c r="N23" s="3"/>
      <c r="O23" s="1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6">
        <v>13.0</v>
      </c>
      <c r="B24" s="7" t="s">
        <v>9</v>
      </c>
      <c r="C24" s="12" t="s">
        <v>26</v>
      </c>
      <c r="D24" s="8">
        <v>12.0</v>
      </c>
      <c r="E24" s="7" t="s">
        <v>39</v>
      </c>
      <c r="F24" s="3" t="str">
        <f>VLOOKUP(B24, 'Città'!A:B, 2, FALSE)</f>
        <v>Roma</v>
      </c>
      <c r="G24" s="3" t="str">
        <f t="shared" si="1"/>
        <v>Basso</v>
      </c>
      <c r="H24" s="3"/>
      <c r="I24" s="23"/>
      <c r="J24" s="14"/>
      <c r="K24" s="3"/>
      <c r="L24" s="3"/>
      <c r="M24" s="3"/>
      <c r="N24" s="3"/>
      <c r="O24" s="1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6">
        <v>7.0</v>
      </c>
      <c r="B25" s="7" t="s">
        <v>9</v>
      </c>
      <c r="C25" s="12" t="s">
        <v>54</v>
      </c>
      <c r="D25" s="8">
        <v>10.3</v>
      </c>
      <c r="E25" s="7" t="s">
        <v>39</v>
      </c>
      <c r="F25" s="3" t="str">
        <f>VLOOKUP(B25, 'Città'!A:B, 2, FALSE)</f>
        <v>Roma</v>
      </c>
      <c r="G25" s="3" t="str">
        <f t="shared" si="1"/>
        <v>Basso</v>
      </c>
      <c r="H25" s="3"/>
      <c r="I25" s="23"/>
      <c r="J25" s="17"/>
      <c r="K25" s="3"/>
      <c r="L25" s="3"/>
      <c r="M25" s="3"/>
      <c r="N25" s="3"/>
      <c r="O25" s="1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6">
        <v>22.0</v>
      </c>
      <c r="B26" s="7" t="s">
        <v>9</v>
      </c>
      <c r="C26" s="12" t="s">
        <v>28</v>
      </c>
      <c r="D26" s="8">
        <v>2.64</v>
      </c>
      <c r="E26" s="7" t="s">
        <v>41</v>
      </c>
      <c r="F26" s="3" t="str">
        <f>VLOOKUP(B26, 'Città'!A:B, 2, FALSE)</f>
        <v>Roma</v>
      </c>
      <c r="G26" s="3" t="str">
        <f t="shared" si="1"/>
        <v>Basso</v>
      </c>
      <c r="H26" s="3"/>
      <c r="I26" s="23"/>
      <c r="J26" s="17"/>
      <c r="K26" s="3"/>
      <c r="L26" s="3"/>
      <c r="M26" s="3"/>
      <c r="N26" s="3"/>
      <c r="O26" s="1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23"/>
      <c r="J27" s="17"/>
      <c r="K27" s="3"/>
      <c r="L27" s="3"/>
      <c r="M27" s="3"/>
      <c r="N27" s="3"/>
      <c r="O27" s="1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23"/>
      <c r="J28" s="17"/>
      <c r="K28" s="3"/>
      <c r="L28" s="3"/>
      <c r="M28" s="3"/>
      <c r="N28" s="3"/>
      <c r="O28" s="1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23"/>
      <c r="J29" s="17"/>
      <c r="K29" s="3"/>
      <c r="L29" s="3"/>
      <c r="M29" s="3"/>
      <c r="N29" s="3"/>
      <c r="O29" s="1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23"/>
      <c r="J30" s="17"/>
      <c r="K30" s="3"/>
      <c r="L30" s="3"/>
      <c r="M30" s="3"/>
      <c r="N30" s="3"/>
      <c r="O30" s="1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23"/>
      <c r="J31" s="17"/>
      <c r="K31" s="3"/>
      <c r="L31" s="3"/>
      <c r="M31" s="3"/>
      <c r="N31" s="3"/>
      <c r="O31" s="1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23"/>
      <c r="J32" s="17"/>
      <c r="K32" s="3"/>
      <c r="L32" s="3"/>
      <c r="M32" s="3"/>
      <c r="N32" s="3"/>
      <c r="O32" s="1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23"/>
      <c r="J33" s="17"/>
      <c r="K33" s="3"/>
      <c r="L33" s="3"/>
      <c r="M33" s="3"/>
      <c r="N33" s="3"/>
      <c r="O33" s="1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23"/>
      <c r="J34" s="17"/>
      <c r="K34" s="3"/>
      <c r="L34" s="3"/>
      <c r="M34" s="3"/>
      <c r="N34" s="3"/>
      <c r="O34" s="1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23"/>
      <c r="J35" s="17"/>
      <c r="K35" s="3"/>
      <c r="L35" s="3"/>
      <c r="M35" s="3"/>
      <c r="N35" s="3"/>
      <c r="O35" s="1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23"/>
      <c r="J36" s="17"/>
      <c r="K36" s="3"/>
      <c r="L36" s="3"/>
      <c r="M36" s="3"/>
      <c r="N36" s="3"/>
      <c r="O36" s="1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23"/>
      <c r="J37" s="17"/>
      <c r="K37" s="3"/>
      <c r="L37" s="3"/>
      <c r="M37" s="3"/>
      <c r="N37" s="3"/>
      <c r="O37" s="1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23"/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23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23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23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23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23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23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23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23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23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23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23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23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23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23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23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23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23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23"/>
      <c r="J56" s="1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23"/>
      <c r="J57" s="1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23"/>
      <c r="J58" s="1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23"/>
      <c r="J59" s="1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23"/>
      <c r="J60" s="1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23"/>
      <c r="J61" s="1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23"/>
      <c r="J62" s="1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23"/>
      <c r="J63" s="1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23"/>
      <c r="J64" s="1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23"/>
      <c r="J65" s="1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23"/>
      <c r="J66" s="1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23"/>
      <c r="J67" s="1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23"/>
      <c r="J68" s="1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23"/>
      <c r="J69" s="1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23"/>
      <c r="J70" s="1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23"/>
      <c r="J71" s="1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23"/>
      <c r="J72" s="1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23"/>
      <c r="J73" s="1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23"/>
      <c r="J74" s="1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23"/>
      <c r="J75" s="1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23"/>
      <c r="J76" s="1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23"/>
      <c r="J77" s="1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23"/>
      <c r="J78" s="1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23"/>
      <c r="J79" s="1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23"/>
      <c r="J80" s="1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23"/>
      <c r="J81" s="1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23"/>
      <c r="J82" s="1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23"/>
      <c r="J83" s="1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23"/>
      <c r="J84" s="1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23"/>
      <c r="J85" s="1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23"/>
      <c r="J86" s="1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23"/>
      <c r="J87" s="1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23"/>
      <c r="J88" s="1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23"/>
      <c r="J89" s="1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23"/>
      <c r="J90" s="1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23"/>
      <c r="J91" s="1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23"/>
      <c r="J92" s="1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23"/>
      <c r="J93" s="1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23"/>
      <c r="J94" s="1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23"/>
      <c r="J95" s="1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23"/>
      <c r="J96" s="1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23"/>
      <c r="J97" s="1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23"/>
      <c r="J98" s="1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23"/>
      <c r="J99" s="1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23"/>
      <c r="J100" s="1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23"/>
      <c r="J101" s="1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23"/>
      <c r="J102" s="1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23"/>
      <c r="J103" s="1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23"/>
      <c r="J104" s="1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23"/>
      <c r="J105" s="1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23"/>
      <c r="J106" s="1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23"/>
      <c r="J107" s="1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23"/>
      <c r="J108" s="1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23"/>
      <c r="J109" s="1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23"/>
      <c r="J110" s="1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23"/>
      <c r="J111" s="1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23"/>
      <c r="J112" s="1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23"/>
      <c r="J113" s="1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23"/>
      <c r="J114" s="1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23"/>
      <c r="J115" s="1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23"/>
      <c r="J116" s="1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23"/>
      <c r="J117" s="1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23"/>
      <c r="J118" s="1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23"/>
      <c r="J119" s="1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23"/>
      <c r="J120" s="1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23"/>
      <c r="J121" s="1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23"/>
      <c r="J122" s="1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23"/>
      <c r="J123" s="1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23"/>
      <c r="J124" s="1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23"/>
      <c r="J125" s="1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23"/>
      <c r="J126" s="1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23"/>
      <c r="J127" s="1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23"/>
      <c r="J128" s="1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23"/>
      <c r="J129" s="1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23"/>
      <c r="J130" s="1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23"/>
      <c r="J131" s="1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23"/>
      <c r="J132" s="1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23"/>
      <c r="J133" s="1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23"/>
      <c r="J134" s="1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23"/>
      <c r="J135" s="1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23"/>
      <c r="J136" s="1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23"/>
      <c r="J137" s="1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23"/>
      <c r="J138" s="1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23"/>
      <c r="J139" s="1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23"/>
      <c r="J140" s="1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23"/>
      <c r="J141" s="1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23"/>
      <c r="J142" s="1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23"/>
      <c r="J143" s="1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23"/>
      <c r="J144" s="1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23"/>
      <c r="J145" s="1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23"/>
      <c r="J146" s="1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23"/>
      <c r="J147" s="1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23"/>
      <c r="J148" s="1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23"/>
      <c r="J149" s="1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23"/>
      <c r="J150" s="1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23"/>
      <c r="J151" s="1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23"/>
      <c r="J152" s="1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23"/>
      <c r="J153" s="1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23"/>
      <c r="J154" s="1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23"/>
      <c r="J155" s="1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23"/>
      <c r="J156" s="1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23"/>
      <c r="J157" s="1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23"/>
      <c r="J158" s="1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23"/>
      <c r="J159" s="1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23"/>
      <c r="J160" s="1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23"/>
      <c r="J161" s="1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23"/>
      <c r="J162" s="1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23"/>
      <c r="J163" s="1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23"/>
      <c r="J164" s="1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23"/>
      <c r="J165" s="1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23"/>
      <c r="J166" s="1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23"/>
      <c r="J167" s="1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23"/>
      <c r="J168" s="1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23"/>
      <c r="J169" s="1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23"/>
      <c r="J170" s="1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23"/>
      <c r="J171" s="1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23"/>
      <c r="J172" s="1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23"/>
      <c r="J173" s="17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23"/>
      <c r="J174" s="1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23"/>
      <c r="J175" s="1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23"/>
      <c r="J176" s="1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23"/>
      <c r="J177" s="1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23"/>
      <c r="J178" s="1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23"/>
      <c r="J179" s="17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23"/>
      <c r="J180" s="17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23"/>
      <c r="J181" s="17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23"/>
      <c r="J182" s="17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23"/>
      <c r="J183" s="17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23"/>
      <c r="J184" s="1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23"/>
      <c r="J185" s="1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23"/>
      <c r="J186" s="1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23"/>
      <c r="J187" s="17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23"/>
      <c r="J188" s="17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23"/>
      <c r="J189" s="1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23"/>
      <c r="J190" s="1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23"/>
      <c r="J191" s="1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23"/>
      <c r="J192" s="1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23"/>
      <c r="J193" s="1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23"/>
      <c r="J194" s="1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23"/>
      <c r="J195" s="1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23"/>
      <c r="J196" s="1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23"/>
      <c r="J197" s="1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23"/>
      <c r="J198" s="1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23"/>
      <c r="J199" s="1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23"/>
      <c r="J200" s="1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23"/>
      <c r="J201" s="1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23"/>
      <c r="J202" s="1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23"/>
      <c r="J203" s="1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23"/>
      <c r="J204" s="1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23"/>
      <c r="J205" s="1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23"/>
      <c r="J206" s="1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23"/>
      <c r="J207" s="17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23"/>
      <c r="J208" s="17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23"/>
      <c r="J209" s="17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23"/>
      <c r="J210" s="17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23"/>
      <c r="J211" s="17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23"/>
      <c r="J212" s="1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23"/>
      <c r="J213" s="1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23"/>
      <c r="J214" s="1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23"/>
      <c r="J215" s="17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23"/>
      <c r="J216" s="17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23"/>
      <c r="J217" s="17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23"/>
      <c r="J218" s="1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23"/>
      <c r="J219" s="1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23"/>
      <c r="J220" s="1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23"/>
      <c r="J221" s="1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23"/>
      <c r="J222" s="1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23"/>
      <c r="J223" s="1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23"/>
      <c r="J224" s="1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23"/>
      <c r="J225" s="17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23"/>
      <c r="J226" s="17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23"/>
      <c r="J227" s="17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23"/>
      <c r="J228" s="17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23"/>
      <c r="J229" s="17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23"/>
      <c r="J230" s="17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23"/>
      <c r="J231" s="1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23"/>
      <c r="J232" s="1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23"/>
      <c r="J233" s="1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23"/>
      <c r="J234" s="1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23"/>
      <c r="J235" s="1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23"/>
      <c r="J236" s="1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23"/>
      <c r="J237" s="1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23"/>
      <c r="J238" s="1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23"/>
      <c r="J239" s="1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23"/>
      <c r="J240" s="1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23"/>
      <c r="J241" s="1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23"/>
      <c r="J242" s="1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23"/>
      <c r="J243" s="1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23"/>
      <c r="J244" s="1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23"/>
      <c r="J245" s="1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23"/>
      <c r="J246" s="1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23"/>
      <c r="J247" s="1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23"/>
      <c r="J248" s="17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23"/>
      <c r="J249" s="1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23"/>
      <c r="J250" s="1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23"/>
      <c r="J251" s="1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23"/>
      <c r="J252" s="17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23"/>
      <c r="J253" s="17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23"/>
      <c r="J254" s="1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23"/>
      <c r="J255" s="1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23"/>
      <c r="J256" s="1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23"/>
      <c r="J257" s="1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23"/>
      <c r="J258" s="1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23"/>
      <c r="J259" s="1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23"/>
      <c r="J260" s="1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23"/>
      <c r="J261" s="1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23"/>
      <c r="J262" s="1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23"/>
      <c r="J263" s="1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23"/>
      <c r="J264" s="1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23"/>
      <c r="J265" s="1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23"/>
      <c r="J266" s="17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23"/>
      <c r="J267" s="1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23"/>
      <c r="J268" s="1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23"/>
      <c r="J269" s="1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23"/>
      <c r="J270" s="17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23"/>
      <c r="J271" s="1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23"/>
      <c r="J272" s="1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23"/>
      <c r="J273" s="1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23"/>
      <c r="J274" s="1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23"/>
      <c r="J275" s="1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23"/>
      <c r="J276" s="1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23"/>
      <c r="J277" s="1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23"/>
      <c r="J278" s="1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23"/>
      <c r="J279" s="1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23"/>
      <c r="J280" s="1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23"/>
      <c r="J281" s="1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23"/>
      <c r="J282" s="1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23"/>
      <c r="J283" s="1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23"/>
      <c r="J284" s="17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23"/>
      <c r="J285" s="1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23"/>
      <c r="J286" s="1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23"/>
      <c r="J287" s="1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23"/>
      <c r="J288" s="1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23"/>
      <c r="J289" s="1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23"/>
      <c r="J290" s="1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23"/>
      <c r="J291" s="1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23"/>
      <c r="J292" s="1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23"/>
      <c r="J293" s="1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23"/>
      <c r="J294" s="1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23"/>
      <c r="J295" s="1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23"/>
      <c r="J296" s="1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23"/>
      <c r="J297" s="1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23"/>
      <c r="J298" s="1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23"/>
      <c r="J299" s="1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23"/>
      <c r="J300" s="1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23"/>
      <c r="J301" s="1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23"/>
      <c r="J302" s="1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23"/>
      <c r="J303" s="1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23"/>
      <c r="J304" s="1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23"/>
      <c r="J305" s="1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23"/>
      <c r="J306" s="1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23"/>
      <c r="J307" s="1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23"/>
      <c r="J308" s="1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23"/>
      <c r="J309" s="1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23"/>
      <c r="J310" s="1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23"/>
      <c r="J311" s="1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23"/>
      <c r="J312" s="1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23"/>
      <c r="J313" s="1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23"/>
      <c r="J314" s="1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23"/>
      <c r="J315" s="1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23"/>
      <c r="J316" s="17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23"/>
      <c r="J317" s="17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23"/>
      <c r="J318" s="17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23"/>
      <c r="J319" s="17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23"/>
      <c r="J320" s="17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23"/>
      <c r="J321" s="17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23"/>
      <c r="J322" s="17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23"/>
      <c r="J323" s="17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23"/>
      <c r="J324" s="17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23"/>
      <c r="J325" s="17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23"/>
      <c r="J326" s="1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23"/>
      <c r="J327" s="1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23"/>
      <c r="J328" s="1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23"/>
      <c r="J329" s="1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23"/>
      <c r="J330" s="1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23"/>
      <c r="J331" s="1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23"/>
      <c r="J332" s="1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23"/>
      <c r="J333" s="1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23"/>
      <c r="J334" s="1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23"/>
      <c r="J335" s="1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23"/>
      <c r="J336" s="1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23"/>
      <c r="J337" s="1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23"/>
      <c r="J338" s="1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23"/>
      <c r="J339" s="1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23"/>
      <c r="J340" s="1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23"/>
      <c r="J341" s="17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23"/>
      <c r="J342" s="17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23"/>
      <c r="J343" s="17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23"/>
      <c r="J344" s="17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23"/>
      <c r="J345" s="17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23"/>
      <c r="J346" s="17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23"/>
      <c r="J347" s="17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23"/>
      <c r="J348" s="17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23"/>
      <c r="J349" s="17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23"/>
      <c r="J350" s="17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23"/>
      <c r="J351" s="17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23"/>
      <c r="J352" s="17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23"/>
      <c r="J353" s="17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23"/>
      <c r="J354" s="17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23"/>
      <c r="J355" s="17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23"/>
      <c r="J356" s="17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23"/>
      <c r="J357" s="17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23"/>
      <c r="J358" s="17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23"/>
      <c r="J359" s="17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23"/>
      <c r="J360" s="17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23"/>
      <c r="J361" s="17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23"/>
      <c r="J362" s="17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23"/>
      <c r="J363" s="17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23"/>
      <c r="J364" s="17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23"/>
      <c r="J365" s="17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23"/>
      <c r="J366" s="17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23"/>
      <c r="J367" s="17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23"/>
      <c r="J368" s="17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23"/>
      <c r="J369" s="17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23"/>
      <c r="J370" s="17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23"/>
      <c r="J371" s="17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23"/>
      <c r="J372" s="17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23"/>
      <c r="J373" s="17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23"/>
      <c r="J374" s="17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23"/>
      <c r="J375" s="17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23"/>
      <c r="J376" s="17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23"/>
      <c r="J377" s="17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23"/>
      <c r="J378" s="17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23"/>
      <c r="J379" s="17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23"/>
      <c r="J380" s="17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23"/>
      <c r="J381" s="17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23"/>
      <c r="J382" s="17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23"/>
      <c r="J383" s="17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23"/>
      <c r="J384" s="17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23"/>
      <c r="J385" s="17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23"/>
      <c r="J386" s="17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23"/>
      <c r="J387" s="17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23"/>
      <c r="J388" s="17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23"/>
      <c r="J389" s="17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23"/>
      <c r="J390" s="17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23"/>
      <c r="J391" s="17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23"/>
      <c r="J392" s="17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23"/>
      <c r="J393" s="17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23"/>
      <c r="J394" s="17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23"/>
      <c r="J395" s="17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23"/>
      <c r="J396" s="17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23"/>
      <c r="J397" s="17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23"/>
      <c r="J398" s="17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23"/>
      <c r="J399" s="17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23"/>
      <c r="J400" s="17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23"/>
      <c r="J401" s="17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23"/>
      <c r="J402" s="17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23"/>
      <c r="J403" s="17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23"/>
      <c r="J404" s="17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23"/>
      <c r="J405" s="17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23"/>
      <c r="J406" s="17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23"/>
      <c r="J407" s="17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23"/>
      <c r="J408" s="17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23"/>
      <c r="J409" s="17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23"/>
      <c r="J410" s="17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23"/>
      <c r="J411" s="17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23"/>
      <c r="J412" s="17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23"/>
      <c r="J413" s="17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23"/>
      <c r="J414" s="17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23"/>
      <c r="J415" s="17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23"/>
      <c r="J416" s="17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23"/>
      <c r="J417" s="17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23"/>
      <c r="J418" s="17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23"/>
      <c r="J419" s="17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23"/>
      <c r="J420" s="17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23"/>
      <c r="J421" s="17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23"/>
      <c r="J422" s="17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23"/>
      <c r="J423" s="17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23"/>
      <c r="J424" s="17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23"/>
      <c r="J425" s="17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23"/>
      <c r="J426" s="17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23"/>
      <c r="J427" s="17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23"/>
      <c r="J428" s="17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23"/>
      <c r="J429" s="17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23"/>
      <c r="J430" s="17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23"/>
      <c r="J431" s="17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23"/>
      <c r="J432" s="17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23"/>
      <c r="J433" s="17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23"/>
      <c r="J434" s="17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23"/>
      <c r="J435" s="17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23"/>
      <c r="J436" s="17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23"/>
      <c r="J437" s="17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23"/>
      <c r="J438" s="17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23"/>
      <c r="J439" s="17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23"/>
      <c r="J440" s="17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23"/>
      <c r="J441" s="1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23"/>
      <c r="J442" s="1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23"/>
      <c r="J443" s="1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23"/>
      <c r="J444" s="1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23"/>
      <c r="J445" s="1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23"/>
      <c r="J446" s="1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23"/>
      <c r="J447" s="1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23"/>
      <c r="J448" s="1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23"/>
      <c r="J449" s="1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23"/>
      <c r="J450" s="1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23"/>
      <c r="J451" s="1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23"/>
      <c r="J452" s="1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23"/>
      <c r="J453" s="17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23"/>
      <c r="J454" s="1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23"/>
      <c r="J455" s="1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23"/>
      <c r="J456" s="1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23"/>
      <c r="J457" s="17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23"/>
      <c r="J458" s="17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23"/>
      <c r="J459" s="17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23"/>
      <c r="J460" s="17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23"/>
      <c r="J461" s="17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23"/>
      <c r="J462" s="17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23"/>
      <c r="J463" s="17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23"/>
      <c r="J464" s="17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23"/>
      <c r="J465" s="17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23"/>
      <c r="J466" s="17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23"/>
      <c r="J467" s="17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23"/>
      <c r="J468" s="17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23"/>
      <c r="J469" s="17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23"/>
      <c r="J470" s="17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23"/>
      <c r="J471" s="17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23"/>
      <c r="J472" s="17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23"/>
      <c r="J473" s="17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23"/>
      <c r="J474" s="17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23"/>
      <c r="J475" s="17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23"/>
      <c r="J476" s="17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23"/>
      <c r="J477" s="17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23"/>
      <c r="J478" s="17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23"/>
      <c r="J479" s="17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23"/>
      <c r="J480" s="17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23"/>
      <c r="J481" s="17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23"/>
      <c r="J482" s="17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23"/>
      <c r="J483" s="17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23"/>
      <c r="J484" s="17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23"/>
      <c r="J485" s="17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23"/>
      <c r="J486" s="17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23"/>
      <c r="J487" s="17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23"/>
      <c r="J488" s="17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23"/>
      <c r="J489" s="17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23"/>
      <c r="J490" s="17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23"/>
      <c r="J491" s="17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23"/>
      <c r="J492" s="17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23"/>
      <c r="J493" s="17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23"/>
      <c r="J494" s="17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23"/>
      <c r="J495" s="17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23"/>
      <c r="J496" s="17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23"/>
      <c r="J497" s="17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23"/>
      <c r="J498" s="17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23"/>
      <c r="J499" s="17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23"/>
      <c r="J500" s="17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23"/>
      <c r="J501" s="17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23"/>
      <c r="J502" s="17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23"/>
      <c r="J503" s="17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23"/>
      <c r="J504" s="17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23"/>
      <c r="J505" s="17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23"/>
      <c r="J506" s="17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23"/>
      <c r="J507" s="17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23"/>
      <c r="J508" s="17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23"/>
      <c r="J509" s="17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23"/>
      <c r="J510" s="17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23"/>
      <c r="J511" s="17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23"/>
      <c r="J512" s="17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23"/>
      <c r="J513" s="17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23"/>
      <c r="J514" s="17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23"/>
      <c r="J515" s="17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23"/>
      <c r="J516" s="17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23"/>
      <c r="J517" s="17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23"/>
      <c r="J518" s="17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23"/>
      <c r="J519" s="17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23"/>
      <c r="J520" s="17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23"/>
      <c r="J521" s="17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23"/>
      <c r="J522" s="17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23"/>
      <c r="J523" s="17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23"/>
      <c r="J524" s="17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23"/>
      <c r="J525" s="17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23"/>
      <c r="J526" s="17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23"/>
      <c r="J527" s="17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23"/>
      <c r="J528" s="17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23"/>
      <c r="J529" s="17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23"/>
      <c r="J530" s="17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23"/>
      <c r="J531" s="17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23"/>
      <c r="J532" s="17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23"/>
      <c r="J533" s="17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23"/>
      <c r="J534" s="17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23"/>
      <c r="J535" s="17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23"/>
      <c r="J536" s="17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23"/>
      <c r="J537" s="17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23"/>
      <c r="J538" s="17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23"/>
      <c r="J539" s="17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23"/>
      <c r="J540" s="17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23"/>
      <c r="J541" s="17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23"/>
      <c r="J542" s="17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23"/>
      <c r="J543" s="17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23"/>
      <c r="J544" s="17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23"/>
      <c r="J545" s="17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23"/>
      <c r="J546" s="17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23"/>
      <c r="J547" s="17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23"/>
      <c r="J548" s="17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23"/>
      <c r="J549" s="17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23"/>
      <c r="J550" s="17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23"/>
      <c r="J551" s="17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23"/>
      <c r="J552" s="17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23"/>
      <c r="J553" s="17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23"/>
      <c r="J554" s="17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23"/>
      <c r="J555" s="17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23"/>
      <c r="J556" s="17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23"/>
      <c r="J557" s="17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23"/>
      <c r="J558" s="17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23"/>
      <c r="J559" s="17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23"/>
      <c r="J560" s="17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23"/>
      <c r="J561" s="17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23"/>
      <c r="J562" s="17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23"/>
      <c r="J563" s="17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23"/>
      <c r="J564" s="17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23"/>
      <c r="J565" s="17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23"/>
      <c r="J566" s="17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23"/>
      <c r="J567" s="17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23"/>
      <c r="J568" s="17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23"/>
      <c r="J569" s="17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23"/>
      <c r="J570" s="17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23"/>
      <c r="J571" s="17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23"/>
      <c r="J572" s="17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23"/>
      <c r="J573" s="17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23"/>
      <c r="J574" s="17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23"/>
      <c r="J575" s="17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23"/>
      <c r="J576" s="17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23"/>
      <c r="J577" s="17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23"/>
      <c r="J578" s="17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23"/>
      <c r="J579" s="17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23"/>
      <c r="J580" s="17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23"/>
      <c r="J581" s="17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23"/>
      <c r="J582" s="17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23"/>
      <c r="J583" s="17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23"/>
      <c r="J584" s="17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23"/>
      <c r="J585" s="17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23"/>
      <c r="J586" s="17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23"/>
      <c r="J587" s="17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23"/>
      <c r="J588" s="17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23"/>
      <c r="J589" s="17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23"/>
      <c r="J590" s="17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23"/>
      <c r="J591" s="17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23"/>
      <c r="J592" s="17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23"/>
      <c r="J593" s="17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23"/>
      <c r="J594" s="17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23"/>
      <c r="J595" s="17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23"/>
      <c r="J596" s="17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23"/>
      <c r="J597" s="17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23"/>
      <c r="J598" s="17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23"/>
      <c r="J599" s="17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23"/>
      <c r="J600" s="17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23"/>
      <c r="J601" s="17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23"/>
      <c r="J602" s="17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23"/>
      <c r="J603" s="17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23"/>
      <c r="J604" s="17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23"/>
      <c r="J605" s="17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23"/>
      <c r="J606" s="17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23"/>
      <c r="J607" s="17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23"/>
      <c r="J608" s="17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23"/>
      <c r="J609" s="17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23"/>
      <c r="J610" s="17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23"/>
      <c r="J611" s="17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23"/>
      <c r="J612" s="17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23"/>
      <c r="J613" s="17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23"/>
      <c r="J614" s="1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23"/>
      <c r="J615" s="1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23"/>
      <c r="J616" s="1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23"/>
      <c r="J617" s="1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23"/>
      <c r="J618" s="17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23"/>
      <c r="J619" s="17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23"/>
      <c r="J620" s="17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23"/>
      <c r="J621" s="17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23"/>
      <c r="J622" s="17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23"/>
      <c r="J623" s="17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23"/>
      <c r="J624" s="17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23"/>
      <c r="J625" s="17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23"/>
      <c r="J626" s="17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23"/>
      <c r="J627" s="1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23"/>
      <c r="J628" s="1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23"/>
      <c r="J629" s="1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23"/>
      <c r="J630" s="17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23"/>
      <c r="J631" s="17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23"/>
      <c r="J632" s="17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23"/>
      <c r="J633" s="17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23"/>
      <c r="J634" s="17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23"/>
      <c r="J635" s="17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23"/>
      <c r="J636" s="17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23"/>
      <c r="J637" s="17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23"/>
      <c r="J638" s="17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23"/>
      <c r="J639" s="17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23"/>
      <c r="J640" s="17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23"/>
      <c r="J641" s="17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23"/>
      <c r="J642" s="17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23"/>
      <c r="J643" s="1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23"/>
      <c r="J644" s="1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23"/>
      <c r="J645" s="1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23"/>
      <c r="J646" s="1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23"/>
      <c r="J647" s="1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23"/>
      <c r="J648" s="1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23"/>
      <c r="J649" s="1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23"/>
      <c r="J650" s="1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23"/>
      <c r="J651" s="1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23"/>
      <c r="J652" s="1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23"/>
      <c r="J653" s="1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23"/>
      <c r="J654" s="1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23"/>
      <c r="J655" s="1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23"/>
      <c r="J656" s="1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23"/>
      <c r="J657" s="1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23"/>
      <c r="J658" s="1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23"/>
      <c r="J659" s="17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23"/>
      <c r="J660" s="17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23"/>
      <c r="J661" s="17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23"/>
      <c r="J662" s="17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23"/>
      <c r="J663" s="1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23"/>
      <c r="J664" s="1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23"/>
      <c r="J665" s="1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23"/>
      <c r="J666" s="17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23"/>
      <c r="J667" s="17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23"/>
      <c r="J668" s="17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23"/>
      <c r="J669" s="17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23"/>
      <c r="J670" s="17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23"/>
      <c r="J671" s="17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23"/>
      <c r="J672" s="17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23"/>
      <c r="J673" s="17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23"/>
      <c r="J674" s="17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23"/>
      <c r="J675" s="17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23"/>
      <c r="J676" s="17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23"/>
      <c r="J677" s="17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23"/>
      <c r="J678" s="17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23"/>
      <c r="J679" s="17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23"/>
      <c r="J680" s="17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23"/>
      <c r="J681" s="17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23"/>
      <c r="J682" s="17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23"/>
      <c r="J683" s="17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23"/>
      <c r="J684" s="17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23"/>
      <c r="J685" s="17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23"/>
      <c r="J686" s="17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23"/>
      <c r="J687" s="17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23"/>
      <c r="J688" s="17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23"/>
      <c r="J689" s="17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23"/>
      <c r="J690" s="17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23"/>
      <c r="J691" s="17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23"/>
      <c r="J692" s="17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23"/>
      <c r="J693" s="17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23"/>
      <c r="J694" s="17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23"/>
      <c r="J695" s="17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23"/>
      <c r="J696" s="17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23"/>
      <c r="J697" s="17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23"/>
      <c r="J698" s="17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23"/>
      <c r="J699" s="17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23"/>
      <c r="J700" s="17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23"/>
      <c r="J701" s="17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23"/>
      <c r="J702" s="17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23"/>
      <c r="J703" s="17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23"/>
      <c r="J704" s="17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23"/>
      <c r="J705" s="17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23"/>
      <c r="J706" s="17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23"/>
      <c r="J707" s="17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23"/>
      <c r="J708" s="17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23"/>
      <c r="J709" s="17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23"/>
      <c r="J710" s="17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23"/>
      <c r="J711" s="17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23"/>
      <c r="J712" s="17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23"/>
      <c r="J713" s="17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23"/>
      <c r="J714" s="17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23"/>
      <c r="J715" s="17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23"/>
      <c r="J716" s="17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23"/>
      <c r="J717" s="17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23"/>
      <c r="J718" s="17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23"/>
      <c r="J719" s="17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23"/>
      <c r="J720" s="17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23"/>
      <c r="J721" s="17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23"/>
      <c r="J722" s="1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23"/>
      <c r="J723" s="1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23"/>
      <c r="J724" s="17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23"/>
      <c r="J725" s="17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23"/>
      <c r="J726" s="17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23"/>
      <c r="J727" s="17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23"/>
      <c r="J728" s="17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23"/>
      <c r="J729" s="17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23"/>
      <c r="J730" s="17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23"/>
      <c r="J731" s="17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23"/>
      <c r="J732" s="17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23"/>
      <c r="J733" s="17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23"/>
      <c r="J734" s="17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23"/>
      <c r="J735" s="17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23"/>
      <c r="J736" s="17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23"/>
      <c r="J737" s="17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23"/>
      <c r="J738" s="17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23"/>
      <c r="J739" s="17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23"/>
      <c r="J740" s="17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23"/>
      <c r="J741" s="17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23"/>
      <c r="J742" s="17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23"/>
      <c r="J743" s="17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23"/>
      <c r="J744" s="17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23"/>
      <c r="J745" s="17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23"/>
      <c r="J746" s="17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23"/>
      <c r="J747" s="17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23"/>
      <c r="J748" s="17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23"/>
      <c r="J749" s="17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23"/>
      <c r="J750" s="17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23"/>
      <c r="J751" s="17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23"/>
      <c r="J752" s="17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23"/>
      <c r="J753" s="17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23"/>
      <c r="J754" s="17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23"/>
      <c r="J755" s="17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23"/>
      <c r="J756" s="17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23"/>
      <c r="J757" s="17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23"/>
      <c r="J758" s="17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23"/>
      <c r="J759" s="17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23"/>
      <c r="J760" s="17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23"/>
      <c r="J761" s="17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23"/>
      <c r="J762" s="17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23"/>
      <c r="J763" s="17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23"/>
      <c r="J764" s="17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23"/>
      <c r="J765" s="17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23"/>
      <c r="J766" s="17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23"/>
      <c r="J767" s="17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23"/>
      <c r="J768" s="17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23"/>
      <c r="J769" s="17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23"/>
      <c r="J770" s="17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23"/>
      <c r="J771" s="17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23"/>
      <c r="J772" s="17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23"/>
      <c r="J773" s="17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23"/>
      <c r="J774" s="17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23"/>
      <c r="J775" s="17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23"/>
      <c r="J776" s="17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23"/>
      <c r="J777" s="17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23"/>
      <c r="J778" s="17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23"/>
      <c r="J779" s="17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23"/>
      <c r="J780" s="17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23"/>
      <c r="J781" s="17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23"/>
      <c r="J782" s="17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23"/>
      <c r="J783" s="17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23"/>
      <c r="J784" s="17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23"/>
      <c r="J785" s="17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23"/>
      <c r="J786" s="17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23"/>
      <c r="J787" s="17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23"/>
      <c r="J788" s="17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23"/>
      <c r="J789" s="17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23"/>
      <c r="J790" s="17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23"/>
      <c r="J791" s="17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23"/>
      <c r="J792" s="17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23"/>
      <c r="J793" s="17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23"/>
      <c r="J794" s="17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23"/>
      <c r="J795" s="17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23"/>
      <c r="J796" s="17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23"/>
      <c r="J797" s="17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23"/>
      <c r="J798" s="17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23"/>
      <c r="J799" s="17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23"/>
      <c r="J800" s="17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23"/>
      <c r="J801" s="17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23"/>
      <c r="J802" s="17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23"/>
      <c r="J803" s="17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23"/>
      <c r="J804" s="17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23"/>
      <c r="J805" s="17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23"/>
      <c r="J806" s="17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23"/>
      <c r="J807" s="17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23"/>
      <c r="J808" s="17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23"/>
      <c r="J809" s="17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23"/>
      <c r="J810" s="17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23"/>
      <c r="J811" s="17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23"/>
      <c r="J812" s="17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23"/>
      <c r="J813" s="17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23"/>
      <c r="J814" s="17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23"/>
      <c r="J815" s="17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23"/>
      <c r="J816" s="17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23"/>
      <c r="J817" s="17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23"/>
      <c r="J818" s="17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23"/>
      <c r="J819" s="17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23"/>
      <c r="J820" s="17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23"/>
      <c r="J821" s="17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23"/>
      <c r="J822" s="17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23"/>
      <c r="J823" s="17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23"/>
      <c r="J824" s="17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23"/>
      <c r="J825" s="17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23"/>
      <c r="J826" s="17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23"/>
      <c r="J827" s="17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23"/>
      <c r="J828" s="17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23"/>
      <c r="J829" s="17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23"/>
      <c r="J830" s="17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23"/>
      <c r="J831" s="17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23"/>
      <c r="J832" s="17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23"/>
      <c r="J833" s="17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23"/>
      <c r="J834" s="17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23"/>
      <c r="J835" s="17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23"/>
      <c r="J836" s="17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23"/>
      <c r="J837" s="17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23"/>
      <c r="J838" s="17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23"/>
      <c r="J839" s="17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23"/>
      <c r="J840" s="17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23"/>
      <c r="J841" s="17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23"/>
      <c r="J842" s="17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23"/>
      <c r="J843" s="17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23"/>
      <c r="J844" s="17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23"/>
      <c r="J845" s="17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23"/>
      <c r="J846" s="17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23"/>
      <c r="J847" s="17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23"/>
      <c r="J848" s="17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23"/>
      <c r="J849" s="17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23"/>
      <c r="J850" s="17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23"/>
      <c r="J851" s="17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23"/>
      <c r="J852" s="17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23"/>
      <c r="J853" s="17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23"/>
      <c r="J854" s="17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23"/>
      <c r="J855" s="17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23"/>
      <c r="J856" s="17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23"/>
      <c r="J857" s="17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23"/>
      <c r="J858" s="17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23"/>
      <c r="J859" s="17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23"/>
      <c r="J860" s="17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23"/>
      <c r="J861" s="17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23"/>
      <c r="J862" s="17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23"/>
      <c r="J863" s="17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23"/>
      <c r="J864" s="17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23"/>
      <c r="J865" s="17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23"/>
      <c r="J866" s="17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23"/>
      <c r="J867" s="17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23"/>
      <c r="J868" s="17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23"/>
      <c r="J869" s="17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23"/>
      <c r="J870" s="17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23"/>
      <c r="J871" s="17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23"/>
      <c r="J872" s="17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23"/>
      <c r="J873" s="17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23"/>
      <c r="J874" s="17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23"/>
      <c r="J875" s="17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23"/>
      <c r="J876" s="17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23"/>
      <c r="J877" s="17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23"/>
      <c r="J878" s="17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23"/>
      <c r="J879" s="17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23"/>
      <c r="J880" s="17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23"/>
      <c r="J881" s="17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23"/>
      <c r="J882" s="17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23"/>
      <c r="J883" s="17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23"/>
      <c r="J884" s="17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23"/>
      <c r="J885" s="17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23"/>
      <c r="J886" s="17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23"/>
      <c r="J887" s="17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23"/>
      <c r="J888" s="17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23"/>
      <c r="J889" s="17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23"/>
      <c r="J890" s="17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23"/>
      <c r="J891" s="17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23"/>
      <c r="J892" s="17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23"/>
      <c r="J893" s="17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23"/>
      <c r="J894" s="17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23"/>
      <c r="J895" s="17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23"/>
      <c r="J896" s="17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23"/>
      <c r="J897" s="17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23"/>
      <c r="J898" s="17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23"/>
      <c r="J899" s="17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23"/>
      <c r="J900" s="17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23"/>
      <c r="J901" s="17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23"/>
      <c r="J902" s="17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23"/>
      <c r="J903" s="17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23"/>
      <c r="J904" s="17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23"/>
      <c r="J905" s="17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23"/>
      <c r="J906" s="17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23"/>
      <c r="J907" s="17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23"/>
      <c r="J908" s="1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23"/>
      <c r="J909" s="1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23"/>
      <c r="J910" s="1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23"/>
      <c r="J911" s="1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23"/>
      <c r="J912" s="1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23"/>
      <c r="J913" s="1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23"/>
      <c r="J914" s="17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23"/>
      <c r="J915" s="1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23"/>
      <c r="J916" s="1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23"/>
      <c r="J917" s="1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23"/>
      <c r="J918" s="17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23"/>
      <c r="J919" s="17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23"/>
      <c r="J920" s="17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23"/>
      <c r="J921" s="17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23"/>
      <c r="J922" s="17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23"/>
      <c r="J923" s="17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23"/>
      <c r="J924" s="17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23"/>
      <c r="J925" s="17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23"/>
      <c r="J926" s="17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23"/>
      <c r="J927" s="17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23"/>
      <c r="J928" s="17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23"/>
      <c r="J929" s="17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23"/>
      <c r="J930" s="17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23"/>
      <c r="J931" s="17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23"/>
      <c r="J932" s="17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23"/>
      <c r="J933" s="17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23"/>
      <c r="J934" s="17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23"/>
      <c r="J935" s="17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23"/>
      <c r="J936" s="17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23"/>
      <c r="J937" s="17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23"/>
      <c r="J938" s="17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23"/>
      <c r="J939" s="17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23"/>
      <c r="J940" s="17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23"/>
      <c r="J941" s="17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23"/>
      <c r="J942" s="17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23"/>
      <c r="J943" s="17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23"/>
      <c r="J944" s="17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23"/>
      <c r="J945" s="17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23"/>
      <c r="J946" s="17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23"/>
      <c r="J947" s="17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23"/>
      <c r="J948" s="17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23"/>
      <c r="J949" s="17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23"/>
      <c r="J950" s="17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23"/>
      <c r="J951" s="17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23"/>
      <c r="J952" s="17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23"/>
      <c r="J953" s="17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23"/>
      <c r="J954" s="17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23"/>
      <c r="J955" s="17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23"/>
      <c r="J956" s="17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23"/>
      <c r="J957" s="17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23"/>
      <c r="J958" s="17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23"/>
      <c r="J959" s="17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23"/>
      <c r="J960" s="17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23"/>
      <c r="J961" s="17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23"/>
      <c r="J962" s="17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23"/>
      <c r="J963" s="17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23"/>
      <c r="J964" s="17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23"/>
      <c r="J965" s="17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23"/>
      <c r="J966" s="17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23"/>
      <c r="J967" s="17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23"/>
      <c r="J968" s="17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23"/>
      <c r="J969" s="17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23"/>
      <c r="J970" s="17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23"/>
      <c r="J971" s="17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23"/>
      <c r="J972" s="17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23"/>
      <c r="J973" s="17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23"/>
      <c r="J974" s="17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23"/>
      <c r="J975" s="17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23"/>
      <c r="J976" s="17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23"/>
      <c r="J977" s="17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23"/>
      <c r="J978" s="17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23"/>
      <c r="J979" s="17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23"/>
      <c r="J980" s="17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23"/>
      <c r="J981" s="17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23"/>
      <c r="J982" s="17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23"/>
      <c r="J983" s="17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23"/>
      <c r="J984" s="17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23"/>
      <c r="J985" s="17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23"/>
      <c r="J986" s="17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23"/>
      <c r="J987" s="17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23"/>
      <c r="J988" s="17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23"/>
      <c r="J989" s="17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23"/>
      <c r="J990" s="17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23"/>
      <c r="J991" s="17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23"/>
      <c r="J992" s="17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23"/>
      <c r="J993" s="17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23"/>
      <c r="J994" s="17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23"/>
      <c r="J995" s="17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23"/>
      <c r="J996" s="17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23"/>
      <c r="J997" s="17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23"/>
      <c r="J998" s="17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23"/>
      <c r="J999" s="17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23"/>
      <c r="J1000" s="17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1">
    <mergeCell ref="J22:N22"/>
  </mergeCells>
  <conditionalFormatting sqref="D2:D26">
    <cfRule type="cellIs" dxfId="0" priority="1" operator="greaterThan">
      <formula>100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9</v>
      </c>
      <c r="B2" s="7" t="s">
        <v>9</v>
      </c>
      <c r="C2" s="1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46</v>
      </c>
      <c r="B3" s="7" t="s">
        <v>46</v>
      </c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21</v>
      </c>
      <c r="B4" s="7" t="s">
        <v>21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17</v>
      </c>
      <c r="B5" s="7" t="s">
        <v>17</v>
      </c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43</v>
      </c>
      <c r="B6" s="7" t="s">
        <v>43</v>
      </c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