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EA00E502-3DFA-4337-8F49-480420E8C6D5}" xr6:coauthVersionLast="47" xr6:coauthVersionMax="47" xr10:uidLastSave="{00000000-0000-0000-0000-000000000000}"/>
  <bookViews>
    <workbookView xWindow="-120" yWindow="-120" windowWidth="20730" windowHeight="11160"/>
  </bookViews>
  <sheets>
    <sheet name="sales_employee_performance_data" sheetId="1" r:id="rId1"/>
    <sheet name="Sheet1" sheetId="2" r:id="rId2"/>
  </sheets>
  <definedNames>
    <definedName name="_xlnm._FilterDatabase" localSheetId="0" hidden="1">sales_employee_performance_data!$A$1:$M$501</definedName>
  </definedNames>
  <calcPr calcId="0"/>
</workbook>
</file>

<file path=xl/calcChain.xml><?xml version="1.0" encoding="utf-8"?>
<calcChain xmlns="http://schemas.openxmlformats.org/spreadsheetml/2006/main">
  <c r="AA12" i="1" l="1"/>
  <c r="Z12" i="1"/>
  <c r="Y12" i="1"/>
  <c r="X12" i="1"/>
  <c r="W12" i="1"/>
  <c r="V12" i="1"/>
  <c r="U12" i="1"/>
  <c r="T12" i="1"/>
  <c r="AA11" i="1"/>
  <c r="Z11" i="1"/>
  <c r="Y11" i="1"/>
  <c r="X11" i="1"/>
  <c r="W11" i="1"/>
  <c r="V11" i="1"/>
  <c r="U11" i="1"/>
  <c r="T11" i="1"/>
  <c r="AA10" i="1"/>
  <c r="Z10" i="1"/>
  <c r="Y10" i="1"/>
  <c r="X10" i="1"/>
  <c r="W10" i="1"/>
  <c r="V10" i="1"/>
  <c r="U10" i="1"/>
  <c r="T10" i="1"/>
  <c r="M3" i="1" a="1"/>
  <c r="M3" i="1" s="1"/>
  <c r="M4" i="1" a="1"/>
  <c r="M4" i="1"/>
  <c r="M5" i="1" a="1"/>
  <c r="M5" i="1" s="1"/>
  <c r="M6" i="1" a="1"/>
  <c r="M6" i="1" s="1"/>
  <c r="M7" i="1" a="1"/>
  <c r="M7" i="1" s="1"/>
  <c r="M8" i="1" a="1"/>
  <c r="M8" i="1" s="1"/>
  <c r="M9" i="1" a="1"/>
  <c r="M9" i="1" s="1"/>
  <c r="M10" i="1" a="1"/>
  <c r="M10" i="1" s="1"/>
  <c r="M11" i="1" a="1"/>
  <c r="M11" i="1" s="1"/>
  <c r="M12" i="1" a="1"/>
  <c r="M12" i="1"/>
  <c r="M13" i="1" a="1"/>
  <c r="M13" i="1" s="1"/>
  <c r="M14" i="1" a="1"/>
  <c r="M14" i="1" s="1"/>
  <c r="M15" i="1" a="1"/>
  <c r="M15" i="1" s="1"/>
  <c r="M16" i="1" a="1"/>
  <c r="M16" i="1" s="1"/>
  <c r="M17" i="1" a="1"/>
  <c r="M17" i="1" s="1"/>
  <c r="M18" i="1" a="1"/>
  <c r="M18" i="1" s="1"/>
  <c r="M19" i="1" a="1"/>
  <c r="M19" i="1" s="1"/>
  <c r="M20" i="1" a="1"/>
  <c r="M20" i="1" s="1"/>
  <c r="M21" i="1" a="1"/>
  <c r="M21" i="1" s="1"/>
  <c r="M22" i="1" a="1"/>
  <c r="M22" i="1" s="1"/>
  <c r="M23" i="1" a="1"/>
  <c r="M23" i="1" s="1"/>
  <c r="M24" i="1" a="1"/>
  <c r="M24" i="1" s="1"/>
  <c r="M25" i="1" a="1"/>
  <c r="M25" i="1" s="1"/>
  <c r="M26" i="1" a="1"/>
  <c r="M26" i="1"/>
  <c r="M27" i="1" a="1"/>
  <c r="M27" i="1" s="1"/>
  <c r="M28" i="1" a="1"/>
  <c r="M28" i="1" s="1"/>
  <c r="M29" i="1" a="1"/>
  <c r="M29" i="1" s="1"/>
  <c r="M30" i="1" a="1"/>
  <c r="M30" i="1" s="1"/>
  <c r="M31" i="1" a="1"/>
  <c r="M31" i="1" s="1"/>
  <c r="M32" i="1" a="1"/>
  <c r="M32" i="1" s="1"/>
  <c r="M33" i="1" a="1"/>
  <c r="M33" i="1" s="1"/>
  <c r="M34" i="1" a="1"/>
  <c r="M34" i="1" s="1"/>
  <c r="M35" i="1" a="1"/>
  <c r="M35" i="1" s="1"/>
  <c r="M36" i="1" a="1"/>
  <c r="M36" i="1" s="1"/>
  <c r="M37" i="1" a="1"/>
  <c r="M37" i="1" s="1"/>
  <c r="M38" i="1" a="1"/>
  <c r="M38" i="1" s="1"/>
  <c r="M39" i="1" a="1"/>
  <c r="M39" i="1" s="1"/>
  <c r="M40" i="1" a="1"/>
  <c r="M40" i="1" s="1"/>
  <c r="M41" i="1" a="1"/>
  <c r="M41" i="1" s="1"/>
  <c r="M42" i="1" a="1"/>
  <c r="M42" i="1"/>
  <c r="M43" i="1" a="1"/>
  <c r="M43" i="1" s="1"/>
  <c r="M44" i="1" a="1"/>
  <c r="M44" i="1" s="1"/>
  <c r="M45" i="1" a="1"/>
  <c r="M45" i="1" s="1"/>
  <c r="M46" i="1" a="1"/>
  <c r="M46" i="1" s="1"/>
  <c r="M47" i="1" a="1"/>
  <c r="M47" i="1" s="1"/>
  <c r="M48" i="1" a="1"/>
  <c r="M48" i="1" s="1"/>
  <c r="M49" i="1" a="1"/>
  <c r="M49" i="1" s="1"/>
  <c r="M50" i="1" a="1"/>
  <c r="M50" i="1"/>
  <c r="M51" i="1" a="1"/>
  <c r="M51" i="1" s="1"/>
  <c r="M52" i="1" a="1"/>
  <c r="M52" i="1" s="1"/>
  <c r="M53" i="1" a="1"/>
  <c r="M53" i="1" s="1"/>
  <c r="M54" i="1" a="1"/>
  <c r="M54" i="1" s="1"/>
  <c r="M55" i="1" a="1"/>
  <c r="M55" i="1" s="1"/>
  <c r="M56" i="1" a="1"/>
  <c r="M56" i="1" s="1"/>
  <c r="M57" i="1" a="1"/>
  <c r="M57" i="1" s="1"/>
  <c r="M58" i="1" a="1"/>
  <c r="M58" i="1"/>
  <c r="M59" i="1" a="1"/>
  <c r="M59" i="1" s="1"/>
  <c r="M60" i="1" a="1"/>
  <c r="M60" i="1" s="1"/>
  <c r="M61" i="1" a="1"/>
  <c r="M61" i="1" s="1"/>
  <c r="M62" i="1" a="1"/>
  <c r="M62" i="1" s="1"/>
  <c r="M63" i="1" a="1"/>
  <c r="M63" i="1" s="1"/>
  <c r="M64" i="1" a="1"/>
  <c r="M64" i="1" s="1"/>
  <c r="M65" i="1" a="1"/>
  <c r="M65" i="1" s="1"/>
  <c r="M66" i="1" a="1"/>
  <c r="M66" i="1"/>
  <c r="M67" i="1" a="1"/>
  <c r="M67" i="1" s="1"/>
  <c r="M68" i="1" a="1"/>
  <c r="M68" i="1" s="1"/>
  <c r="M69" i="1" a="1"/>
  <c r="M69" i="1" s="1"/>
  <c r="M70" i="1" a="1"/>
  <c r="M70" i="1" s="1"/>
  <c r="M71" i="1" a="1"/>
  <c r="M71" i="1" s="1"/>
  <c r="M72" i="1" a="1"/>
  <c r="M72" i="1" s="1"/>
  <c r="M73" i="1" a="1"/>
  <c r="M73" i="1" s="1"/>
  <c r="M74" i="1" a="1"/>
  <c r="M74" i="1"/>
  <c r="M75" i="1" a="1"/>
  <c r="M75" i="1" s="1"/>
  <c r="M76" i="1" a="1"/>
  <c r="M76" i="1" s="1"/>
  <c r="M77" i="1" a="1"/>
  <c r="M77" i="1" s="1"/>
  <c r="M78" i="1" a="1"/>
  <c r="M78" i="1" s="1"/>
  <c r="M79" i="1" a="1"/>
  <c r="M79" i="1" s="1"/>
  <c r="M80" i="1" a="1"/>
  <c r="M80" i="1" s="1"/>
  <c r="M81" i="1" a="1"/>
  <c r="M81" i="1" s="1"/>
  <c r="M82" i="1" a="1"/>
  <c r="M82" i="1"/>
  <c r="M83" i="1" a="1"/>
  <c r="M83" i="1" s="1"/>
  <c r="M84" i="1" a="1"/>
  <c r="M84" i="1" s="1"/>
  <c r="M85" i="1" a="1"/>
  <c r="M85" i="1" s="1"/>
  <c r="M86" i="1" a="1"/>
  <c r="M86" i="1" s="1"/>
  <c r="M87" i="1" a="1"/>
  <c r="M87" i="1" s="1"/>
  <c r="M88" i="1" a="1"/>
  <c r="M88" i="1" s="1"/>
  <c r="M89" i="1" a="1"/>
  <c r="M89" i="1" s="1"/>
  <c r="M90" i="1" a="1"/>
  <c r="M90" i="1"/>
  <c r="M91" i="1" a="1"/>
  <c r="M91" i="1" s="1"/>
  <c r="M92" i="1" a="1"/>
  <c r="M92" i="1" s="1"/>
  <c r="M93" i="1" a="1"/>
  <c r="M93" i="1" s="1"/>
  <c r="M94" i="1" a="1"/>
  <c r="M94" i="1" s="1"/>
  <c r="M95" i="1" a="1"/>
  <c r="M95" i="1" s="1"/>
  <c r="M96" i="1" a="1"/>
  <c r="M96" i="1" s="1"/>
  <c r="M97" i="1" a="1"/>
  <c r="M97" i="1" s="1"/>
  <c r="M98" i="1" a="1"/>
  <c r="M98" i="1"/>
  <c r="M99" i="1" a="1"/>
  <c r="M99" i="1" s="1"/>
  <c r="M100" i="1" a="1"/>
  <c r="M100" i="1" s="1"/>
  <c r="M101" i="1" a="1"/>
  <c r="M101" i="1" s="1"/>
  <c r="M102" i="1" a="1"/>
  <c r="M102" i="1" s="1"/>
  <c r="M103" i="1" a="1"/>
  <c r="M103" i="1" s="1"/>
  <c r="M104" i="1" a="1"/>
  <c r="M104" i="1" s="1"/>
  <c r="M105" i="1" a="1"/>
  <c r="M105" i="1" s="1"/>
  <c r="M106" i="1" a="1"/>
  <c r="M106" i="1"/>
  <c r="M107" i="1" a="1"/>
  <c r="M107" i="1" s="1"/>
  <c r="M108" i="1" a="1"/>
  <c r="M108" i="1" s="1"/>
  <c r="M109" i="1" a="1"/>
  <c r="M109" i="1" s="1"/>
  <c r="M110" i="1" a="1"/>
  <c r="M110" i="1" s="1"/>
  <c r="M111" i="1" a="1"/>
  <c r="M111" i="1" s="1"/>
  <c r="M112" i="1" a="1"/>
  <c r="M112" i="1" s="1"/>
  <c r="M113" i="1" a="1"/>
  <c r="M113" i="1" s="1"/>
  <c r="M114" i="1" a="1"/>
  <c r="M114" i="1"/>
  <c r="M115" i="1" a="1"/>
  <c r="M115" i="1" s="1"/>
  <c r="M116" i="1" a="1"/>
  <c r="M116" i="1" s="1"/>
  <c r="M117" i="1" a="1"/>
  <c r="M117" i="1" s="1"/>
  <c r="M118" i="1" a="1"/>
  <c r="M118" i="1" s="1"/>
  <c r="M119" i="1" a="1"/>
  <c r="M119" i="1" s="1"/>
  <c r="M120" i="1" a="1"/>
  <c r="M120" i="1" s="1"/>
  <c r="M121" i="1" a="1"/>
  <c r="M121" i="1" s="1"/>
  <c r="M122" i="1" a="1"/>
  <c r="M122" i="1"/>
  <c r="M123" i="1" a="1"/>
  <c r="M123" i="1" s="1"/>
  <c r="M124" i="1" a="1"/>
  <c r="M124" i="1" s="1"/>
  <c r="M125" i="1" a="1"/>
  <c r="M125" i="1" s="1"/>
  <c r="M126" i="1" a="1"/>
  <c r="M126" i="1" s="1"/>
  <c r="M127" i="1" a="1"/>
  <c r="M127" i="1" s="1"/>
  <c r="M128" i="1" a="1"/>
  <c r="M128" i="1" s="1"/>
  <c r="M129" i="1" a="1"/>
  <c r="M129" i="1" s="1"/>
  <c r="M130" i="1" a="1"/>
  <c r="M130" i="1"/>
  <c r="M131" i="1" a="1"/>
  <c r="M131" i="1" s="1"/>
  <c r="M132" i="1" a="1"/>
  <c r="M132" i="1" s="1"/>
  <c r="M133" i="1" a="1"/>
  <c r="M133" i="1" s="1"/>
  <c r="M134" i="1" a="1"/>
  <c r="M134" i="1" s="1"/>
  <c r="M135" i="1" a="1"/>
  <c r="M135" i="1" s="1"/>
  <c r="M136" i="1" a="1"/>
  <c r="M136" i="1" s="1"/>
  <c r="M137" i="1" a="1"/>
  <c r="M137" i="1" s="1"/>
  <c r="M138" i="1" a="1"/>
  <c r="M138" i="1"/>
  <c r="M139" i="1" a="1"/>
  <c r="M139" i="1" s="1"/>
  <c r="M140" i="1" a="1"/>
  <c r="M140" i="1" s="1"/>
  <c r="M141" i="1" a="1"/>
  <c r="M141" i="1" s="1"/>
  <c r="M142" i="1" a="1"/>
  <c r="M142" i="1" s="1"/>
  <c r="M143" i="1" a="1"/>
  <c r="M143" i="1" s="1"/>
  <c r="M144" i="1" a="1"/>
  <c r="M144" i="1" s="1"/>
  <c r="M145" i="1" a="1"/>
  <c r="M145" i="1" s="1"/>
  <c r="M146" i="1" a="1"/>
  <c r="M146" i="1"/>
  <c r="M147" i="1" a="1"/>
  <c r="M147" i="1" s="1"/>
  <c r="M148" i="1" a="1"/>
  <c r="M148" i="1" s="1"/>
  <c r="M149" i="1" a="1"/>
  <c r="M149" i="1" s="1"/>
  <c r="M150" i="1" a="1"/>
  <c r="M150" i="1" s="1"/>
  <c r="M151" i="1" a="1"/>
  <c r="M151" i="1" s="1"/>
  <c r="M152" i="1" a="1"/>
  <c r="M152" i="1" s="1"/>
  <c r="M153" i="1" a="1"/>
  <c r="M153" i="1" s="1"/>
  <c r="M154" i="1" a="1"/>
  <c r="M154" i="1"/>
  <c r="M155" i="1" a="1"/>
  <c r="M155" i="1" s="1"/>
  <c r="M156" i="1" a="1"/>
  <c r="M156" i="1" s="1"/>
  <c r="M157" i="1" a="1"/>
  <c r="M157" i="1" s="1"/>
  <c r="M158" i="1" a="1"/>
  <c r="M158" i="1" s="1"/>
  <c r="M159" i="1" a="1"/>
  <c r="M159" i="1" s="1"/>
  <c r="M160" i="1" a="1"/>
  <c r="M160" i="1" s="1"/>
  <c r="M161" i="1" a="1"/>
  <c r="M161" i="1" s="1"/>
  <c r="M162" i="1" a="1"/>
  <c r="M162" i="1"/>
  <c r="M163" i="1" a="1"/>
  <c r="M163" i="1" s="1"/>
  <c r="M164" i="1" a="1"/>
  <c r="M164" i="1" s="1"/>
  <c r="M165" i="1" a="1"/>
  <c r="M165" i="1" s="1"/>
  <c r="M166" i="1" a="1"/>
  <c r="M166" i="1" s="1"/>
  <c r="M167" i="1" a="1"/>
  <c r="M167" i="1" s="1"/>
  <c r="M168" i="1" a="1"/>
  <c r="M168" i="1" s="1"/>
  <c r="M169" i="1" a="1"/>
  <c r="M169" i="1" s="1"/>
  <c r="M170" i="1" a="1"/>
  <c r="M170" i="1"/>
  <c r="M171" i="1" a="1"/>
  <c r="M171" i="1" s="1"/>
  <c r="M172" i="1" a="1"/>
  <c r="M172" i="1" s="1"/>
  <c r="M173" i="1" a="1"/>
  <c r="M173" i="1" s="1"/>
  <c r="M174" i="1" a="1"/>
  <c r="M174" i="1" s="1"/>
  <c r="M175" i="1" a="1"/>
  <c r="M175" i="1" s="1"/>
  <c r="M176" i="1" a="1"/>
  <c r="M176" i="1" s="1"/>
  <c r="M177" i="1" a="1"/>
  <c r="M177" i="1" s="1"/>
  <c r="M178" i="1" a="1"/>
  <c r="M178" i="1" s="1"/>
  <c r="M179" i="1" a="1"/>
  <c r="M179" i="1" s="1"/>
  <c r="M180" i="1" a="1"/>
  <c r="M180" i="1" s="1"/>
  <c r="M181" i="1" a="1"/>
  <c r="M181" i="1" s="1"/>
  <c r="M182" i="1" a="1"/>
  <c r="M182" i="1" s="1"/>
  <c r="M183" i="1" a="1"/>
  <c r="M183" i="1" s="1"/>
  <c r="M184" i="1" a="1"/>
  <c r="M184" i="1" s="1"/>
  <c r="M185" i="1" a="1"/>
  <c r="M185" i="1" s="1"/>
  <c r="M186" i="1" a="1"/>
  <c r="M186" i="1" s="1"/>
  <c r="M187" i="1" a="1"/>
  <c r="M187" i="1" s="1"/>
  <c r="M188" i="1" a="1"/>
  <c r="M188" i="1" s="1"/>
  <c r="M189" i="1" a="1"/>
  <c r="M189" i="1" s="1"/>
  <c r="M190" i="1" a="1"/>
  <c r="M190" i="1" s="1"/>
  <c r="M191" i="1" a="1"/>
  <c r="M191" i="1" s="1"/>
  <c r="M192" i="1" a="1"/>
  <c r="M192" i="1" s="1"/>
  <c r="M193" i="1" a="1"/>
  <c r="M193" i="1" s="1"/>
  <c r="M194" i="1" a="1"/>
  <c r="M194" i="1" s="1"/>
  <c r="M195" i="1" a="1"/>
  <c r="M195" i="1" s="1"/>
  <c r="M196" i="1" a="1"/>
  <c r="M196" i="1" s="1"/>
  <c r="M197" i="1" a="1"/>
  <c r="M197" i="1" s="1"/>
  <c r="M198" i="1" a="1"/>
  <c r="M198" i="1" s="1"/>
  <c r="M199" i="1" a="1"/>
  <c r="M199" i="1" s="1"/>
  <c r="M200" i="1" a="1"/>
  <c r="M200" i="1" s="1"/>
  <c r="M201" i="1" a="1"/>
  <c r="M201" i="1" s="1"/>
  <c r="M202" i="1" a="1"/>
  <c r="M202" i="1" s="1"/>
  <c r="M203" i="1" a="1"/>
  <c r="M203" i="1" s="1"/>
  <c r="M204" i="1" a="1"/>
  <c r="M204" i="1" s="1"/>
  <c r="M205" i="1" a="1"/>
  <c r="M205" i="1" s="1"/>
  <c r="M206" i="1" a="1"/>
  <c r="M206" i="1" s="1"/>
  <c r="M207" i="1" a="1"/>
  <c r="M207" i="1" s="1"/>
  <c r="M208" i="1" a="1"/>
  <c r="M208" i="1" s="1"/>
  <c r="M209" i="1" a="1"/>
  <c r="M209" i="1" s="1"/>
  <c r="M210" i="1" a="1"/>
  <c r="M210" i="1" s="1"/>
  <c r="M211" i="1" a="1"/>
  <c r="M211" i="1" s="1"/>
  <c r="M212" i="1" a="1"/>
  <c r="M212" i="1" s="1"/>
  <c r="M213" i="1" a="1"/>
  <c r="M213" i="1" s="1"/>
  <c r="M214" i="1" a="1"/>
  <c r="M214" i="1" s="1"/>
  <c r="M215" i="1" a="1"/>
  <c r="M215" i="1" s="1"/>
  <c r="M216" i="1" a="1"/>
  <c r="M216" i="1" s="1"/>
  <c r="M217" i="1" a="1"/>
  <c r="M217" i="1" s="1"/>
  <c r="M218" i="1" a="1"/>
  <c r="M218" i="1" s="1"/>
  <c r="M219" i="1" a="1"/>
  <c r="M219" i="1" s="1"/>
  <c r="M220" i="1" a="1"/>
  <c r="M220" i="1" s="1"/>
  <c r="M221" i="1" a="1"/>
  <c r="M221" i="1" s="1"/>
  <c r="M222" i="1" a="1"/>
  <c r="M222" i="1" s="1"/>
  <c r="M223" i="1" a="1"/>
  <c r="M223" i="1" s="1"/>
  <c r="M224" i="1" a="1"/>
  <c r="M224" i="1" s="1"/>
  <c r="M225" i="1" a="1"/>
  <c r="M225" i="1" s="1"/>
  <c r="M226" i="1" a="1"/>
  <c r="M226" i="1" s="1"/>
  <c r="M227" i="1" a="1"/>
  <c r="M227" i="1" s="1"/>
  <c r="M228" i="1" a="1"/>
  <c r="M228" i="1" s="1"/>
  <c r="M229" i="1" a="1"/>
  <c r="M229" i="1" s="1"/>
  <c r="M230" i="1" a="1"/>
  <c r="M230" i="1" s="1"/>
  <c r="M231" i="1" a="1"/>
  <c r="M231" i="1" s="1"/>
  <c r="M232" i="1" a="1"/>
  <c r="M232" i="1" s="1"/>
  <c r="M233" i="1" a="1"/>
  <c r="M233" i="1" s="1"/>
  <c r="M234" i="1" a="1"/>
  <c r="M234" i="1" s="1"/>
  <c r="M235" i="1" a="1"/>
  <c r="M235" i="1" s="1"/>
  <c r="M236" i="1" a="1"/>
  <c r="M236" i="1" s="1"/>
  <c r="M237" i="1" a="1"/>
  <c r="M237" i="1" s="1"/>
  <c r="M238" i="1" a="1"/>
  <c r="M238" i="1" s="1"/>
  <c r="M239" i="1" a="1"/>
  <c r="M239" i="1" s="1"/>
  <c r="M240" i="1" a="1"/>
  <c r="M240" i="1" s="1"/>
  <c r="M241" i="1" a="1"/>
  <c r="M241" i="1" s="1"/>
  <c r="M242" i="1" a="1"/>
  <c r="M242" i="1" s="1"/>
  <c r="M243" i="1" a="1"/>
  <c r="M243" i="1" s="1"/>
  <c r="M244" i="1" a="1"/>
  <c r="M244" i="1" s="1"/>
  <c r="M245" i="1" a="1"/>
  <c r="M245" i="1" s="1"/>
  <c r="M246" i="1" a="1"/>
  <c r="M246" i="1" s="1"/>
  <c r="M247" i="1" a="1"/>
  <c r="M247" i="1" s="1"/>
  <c r="M248" i="1" a="1"/>
  <c r="M248" i="1" s="1"/>
  <c r="M249" i="1" a="1"/>
  <c r="M249" i="1" s="1"/>
  <c r="M250" i="1" a="1"/>
  <c r="M250" i="1" s="1"/>
  <c r="M251" i="1" a="1"/>
  <c r="M251" i="1" s="1"/>
  <c r="M252" i="1" a="1"/>
  <c r="M252" i="1" s="1"/>
  <c r="M253" i="1" a="1"/>
  <c r="M253" i="1" s="1"/>
  <c r="M254" i="1" a="1"/>
  <c r="M254" i="1" s="1"/>
  <c r="M255" i="1" a="1"/>
  <c r="M255" i="1"/>
  <c r="M256" i="1" a="1"/>
  <c r="M256" i="1" s="1"/>
  <c r="M257" i="1" a="1"/>
  <c r="M257" i="1" s="1"/>
  <c r="M258" i="1" a="1"/>
  <c r="M258" i="1" s="1"/>
  <c r="M259" i="1" a="1"/>
  <c r="M259" i="1" s="1"/>
  <c r="M260" i="1" a="1"/>
  <c r="M260" i="1" s="1"/>
  <c r="M261" i="1" a="1"/>
  <c r="M261" i="1" s="1"/>
  <c r="M262" i="1" a="1"/>
  <c r="M262" i="1" s="1"/>
  <c r="M263" i="1" a="1"/>
  <c r="M263" i="1"/>
  <c r="M264" i="1" a="1"/>
  <c r="M264" i="1" s="1"/>
  <c r="M265" i="1" a="1"/>
  <c r="M265" i="1" s="1"/>
  <c r="M266" i="1" a="1"/>
  <c r="M266" i="1" s="1"/>
  <c r="M267" i="1" a="1"/>
  <c r="M267" i="1" s="1"/>
  <c r="M268" i="1" a="1"/>
  <c r="M268" i="1" s="1"/>
  <c r="M269" i="1" a="1"/>
  <c r="M269" i="1" s="1"/>
  <c r="M270" i="1" a="1"/>
  <c r="M270" i="1" s="1"/>
  <c r="M271" i="1" a="1"/>
  <c r="M271" i="1"/>
  <c r="M272" i="1" a="1"/>
  <c r="M272" i="1" s="1"/>
  <c r="M273" i="1" a="1"/>
  <c r="M273" i="1" s="1"/>
  <c r="M274" i="1" a="1"/>
  <c r="M274" i="1" s="1"/>
  <c r="M275" i="1" a="1"/>
  <c r="M275" i="1" s="1"/>
  <c r="M276" i="1" a="1"/>
  <c r="M276" i="1" s="1"/>
  <c r="M277" i="1" a="1"/>
  <c r="M277" i="1" s="1"/>
  <c r="M278" i="1" a="1"/>
  <c r="M278" i="1" s="1"/>
  <c r="M279" i="1" a="1"/>
  <c r="M279" i="1"/>
  <c r="M280" i="1" a="1"/>
  <c r="M280" i="1" s="1"/>
  <c r="M281" i="1" a="1"/>
  <c r="M281" i="1" s="1"/>
  <c r="M282" i="1" a="1"/>
  <c r="M282" i="1" s="1"/>
  <c r="M283" i="1" a="1"/>
  <c r="M283" i="1" s="1"/>
  <c r="M284" i="1" a="1"/>
  <c r="M284" i="1" s="1"/>
  <c r="M285" i="1" a="1"/>
  <c r="M285" i="1" s="1"/>
  <c r="M286" i="1" a="1"/>
  <c r="M286" i="1" s="1"/>
  <c r="M287" i="1" a="1"/>
  <c r="M287" i="1"/>
  <c r="M288" i="1" a="1"/>
  <c r="M288" i="1" s="1"/>
  <c r="M289" i="1" a="1"/>
  <c r="M289" i="1" s="1"/>
  <c r="M290" i="1" a="1"/>
  <c r="M290" i="1" s="1"/>
  <c r="M291" i="1" a="1"/>
  <c r="M291" i="1" s="1"/>
  <c r="M292" i="1" a="1"/>
  <c r="M292" i="1" s="1"/>
  <c r="M293" i="1" a="1"/>
  <c r="M293" i="1" s="1"/>
  <c r="M294" i="1" a="1"/>
  <c r="M294" i="1" s="1"/>
  <c r="M295" i="1" a="1"/>
  <c r="M295" i="1"/>
  <c r="M296" i="1" a="1"/>
  <c r="M296" i="1" s="1"/>
  <c r="M297" i="1" a="1"/>
  <c r="M297" i="1" s="1"/>
  <c r="M298" i="1" a="1"/>
  <c r="M298" i="1" s="1"/>
  <c r="M299" i="1" a="1"/>
  <c r="M299" i="1" s="1"/>
  <c r="M300" i="1" a="1"/>
  <c r="M300" i="1" s="1"/>
  <c r="M301" i="1" a="1"/>
  <c r="M301" i="1" s="1"/>
  <c r="M302" i="1" a="1"/>
  <c r="M302" i="1" s="1"/>
  <c r="M303" i="1" a="1"/>
  <c r="M303" i="1"/>
  <c r="M304" i="1" a="1"/>
  <c r="M304" i="1"/>
  <c r="M305" i="1" a="1"/>
  <c r="M305" i="1"/>
  <c r="M306" i="1" a="1"/>
  <c r="M306" i="1"/>
  <c r="M307" i="1" a="1"/>
  <c r="M307" i="1"/>
  <c r="M308" i="1" a="1"/>
  <c r="M308" i="1"/>
  <c r="M309" i="1" a="1"/>
  <c r="M309" i="1"/>
  <c r="M310" i="1" a="1"/>
  <c r="M310" i="1"/>
  <c r="M311" i="1" a="1"/>
  <c r="M311" i="1"/>
  <c r="M312" i="1" a="1"/>
  <c r="M312" i="1"/>
  <c r="M313" i="1" a="1"/>
  <c r="M313" i="1"/>
  <c r="M314" i="1" a="1"/>
  <c r="M314" i="1"/>
  <c r="M315" i="1" a="1"/>
  <c r="M315" i="1"/>
  <c r="M316" i="1" a="1"/>
  <c r="M316" i="1"/>
  <c r="M317" i="1" a="1"/>
  <c r="M317" i="1"/>
  <c r="M318" i="1" a="1"/>
  <c r="M318" i="1"/>
  <c r="M319" i="1" a="1"/>
  <c r="M319" i="1"/>
  <c r="M320" i="1" a="1"/>
  <c r="M320" i="1"/>
  <c r="M321" i="1" a="1"/>
  <c r="M321" i="1"/>
  <c r="M322" i="1" a="1"/>
  <c r="M322" i="1"/>
  <c r="M323" i="1" a="1"/>
  <c r="M323" i="1"/>
  <c r="M324" i="1" a="1"/>
  <c r="M324" i="1"/>
  <c r="M325" i="1" a="1"/>
  <c r="M325" i="1"/>
  <c r="M326" i="1" a="1"/>
  <c r="M326" i="1"/>
  <c r="M327" i="1" a="1"/>
  <c r="M327" i="1"/>
  <c r="M328" i="1" a="1"/>
  <c r="M328" i="1"/>
  <c r="M329" i="1" a="1"/>
  <c r="M329" i="1"/>
  <c r="M330" i="1" a="1"/>
  <c r="M330" i="1"/>
  <c r="M331" i="1" a="1"/>
  <c r="M331" i="1"/>
  <c r="M332" i="1" a="1"/>
  <c r="M332" i="1"/>
  <c r="M333" i="1" a="1"/>
  <c r="M333" i="1"/>
  <c r="M334" i="1" a="1"/>
  <c r="M334" i="1" s="1"/>
  <c r="M335" i="1" a="1"/>
  <c r="M335" i="1" s="1"/>
  <c r="M336" i="1" a="1"/>
  <c r="M336" i="1" s="1"/>
  <c r="M337" i="1" a="1"/>
  <c r="M337" i="1"/>
  <c r="M338" i="1" a="1"/>
  <c r="M338" i="1" s="1"/>
  <c r="M339" i="1" a="1"/>
  <c r="M339" i="1" s="1"/>
  <c r="M340" i="1" a="1"/>
  <c r="M340" i="1" s="1"/>
  <c r="M341" i="1" a="1"/>
  <c r="M341" i="1"/>
  <c r="M342" i="1" a="1"/>
  <c r="M342" i="1" s="1"/>
  <c r="M343" i="1" a="1"/>
  <c r="M343" i="1" s="1"/>
  <c r="M344" i="1" a="1"/>
  <c r="M344" i="1" s="1"/>
  <c r="M345" i="1" a="1"/>
  <c r="M345" i="1"/>
  <c r="M346" i="1" a="1"/>
  <c r="M346" i="1" s="1"/>
  <c r="M347" i="1" a="1"/>
  <c r="M347" i="1" s="1"/>
  <c r="M348" i="1" a="1"/>
  <c r="M348" i="1" s="1"/>
  <c r="M349" i="1" a="1"/>
  <c r="M349" i="1"/>
  <c r="M350" i="1" a="1"/>
  <c r="M350" i="1" s="1"/>
  <c r="M351" i="1" a="1"/>
  <c r="M351" i="1" s="1"/>
  <c r="M352" i="1" a="1"/>
  <c r="M352" i="1" s="1"/>
  <c r="M353" i="1" a="1"/>
  <c r="M353" i="1"/>
  <c r="M354" i="1" a="1"/>
  <c r="M354" i="1" s="1"/>
  <c r="M355" i="1" a="1"/>
  <c r="M355" i="1" s="1"/>
  <c r="M356" i="1" a="1"/>
  <c r="M356" i="1" s="1"/>
  <c r="M357" i="1" a="1"/>
  <c r="M357" i="1"/>
  <c r="M358" i="1" a="1"/>
  <c r="M358" i="1" s="1"/>
  <c r="M359" i="1" a="1"/>
  <c r="M359" i="1" s="1"/>
  <c r="M360" i="1" a="1"/>
  <c r="M360" i="1" s="1"/>
  <c r="M361" i="1" a="1"/>
  <c r="M361" i="1"/>
  <c r="M362" i="1" a="1"/>
  <c r="M362" i="1" s="1"/>
  <c r="M363" i="1" a="1"/>
  <c r="M363" i="1" s="1"/>
  <c r="M364" i="1" a="1"/>
  <c r="M364" i="1" s="1"/>
  <c r="M365" i="1" a="1"/>
  <c r="M365" i="1"/>
  <c r="M366" i="1" a="1"/>
  <c r="M366" i="1" s="1"/>
  <c r="M367" i="1" a="1"/>
  <c r="M367" i="1" s="1"/>
  <c r="M368" i="1" a="1"/>
  <c r="M368" i="1" s="1"/>
  <c r="M369" i="1" a="1"/>
  <c r="M369" i="1"/>
  <c r="M370" i="1" a="1"/>
  <c r="M370" i="1" s="1"/>
  <c r="M371" i="1" a="1"/>
  <c r="M371" i="1" s="1"/>
  <c r="M372" i="1" a="1"/>
  <c r="M372" i="1" s="1"/>
  <c r="M373" i="1" a="1"/>
  <c r="M373" i="1"/>
  <c r="M374" i="1" a="1"/>
  <c r="M374" i="1" s="1"/>
  <c r="M375" i="1" a="1"/>
  <c r="M375" i="1" s="1"/>
  <c r="M376" i="1" a="1"/>
  <c r="M376" i="1" s="1"/>
  <c r="M377" i="1" a="1"/>
  <c r="M377" i="1"/>
  <c r="M378" i="1" a="1"/>
  <c r="M378" i="1" s="1"/>
  <c r="M379" i="1" a="1"/>
  <c r="M379" i="1" s="1"/>
  <c r="M380" i="1" a="1"/>
  <c r="M380" i="1" s="1"/>
  <c r="M381" i="1" a="1"/>
  <c r="M381" i="1"/>
  <c r="M382" i="1" a="1"/>
  <c r="M382" i="1" s="1"/>
  <c r="M383" i="1" a="1"/>
  <c r="M383" i="1" s="1"/>
  <c r="M384" i="1" a="1"/>
  <c r="M384" i="1" s="1"/>
  <c r="M385" i="1" a="1"/>
  <c r="M385" i="1"/>
  <c r="M386" i="1" a="1"/>
  <c r="M386" i="1" s="1"/>
  <c r="M387" i="1" a="1"/>
  <c r="M387" i="1" s="1"/>
  <c r="M388" i="1" a="1"/>
  <c r="M388" i="1" s="1"/>
  <c r="M389" i="1" a="1"/>
  <c r="M389" i="1"/>
  <c r="M390" i="1" a="1"/>
  <c r="M390" i="1" s="1"/>
  <c r="M391" i="1" a="1"/>
  <c r="M391" i="1" s="1"/>
  <c r="M392" i="1" a="1"/>
  <c r="M392" i="1" s="1"/>
  <c r="M393" i="1" a="1"/>
  <c r="M393" i="1"/>
  <c r="M394" i="1" a="1"/>
  <c r="M394" i="1" s="1"/>
  <c r="M395" i="1" a="1"/>
  <c r="M395" i="1" s="1"/>
  <c r="M396" i="1" a="1"/>
  <c r="M396" i="1" s="1"/>
  <c r="M397" i="1" a="1"/>
  <c r="M397" i="1"/>
  <c r="M398" i="1" a="1"/>
  <c r="M398" i="1" s="1"/>
  <c r="M399" i="1" a="1"/>
  <c r="M399" i="1" s="1"/>
  <c r="M400" i="1" a="1"/>
  <c r="M400" i="1" s="1"/>
  <c r="M401" i="1" a="1"/>
  <c r="M401" i="1"/>
  <c r="M402" i="1" a="1"/>
  <c r="M402" i="1" s="1"/>
  <c r="M403" i="1" a="1"/>
  <c r="M403" i="1" s="1"/>
  <c r="M404" i="1" a="1"/>
  <c r="M404" i="1" s="1"/>
  <c r="M405" i="1" a="1"/>
  <c r="M405" i="1"/>
  <c r="M406" i="1" a="1"/>
  <c r="M406" i="1" s="1"/>
  <c r="M407" i="1" a="1"/>
  <c r="M407" i="1" s="1"/>
  <c r="M408" i="1" a="1"/>
  <c r="M408" i="1" s="1"/>
  <c r="M409" i="1" a="1"/>
  <c r="M409" i="1"/>
  <c r="M410" i="1" a="1"/>
  <c r="M410" i="1" s="1"/>
  <c r="M411" i="1" a="1"/>
  <c r="M411" i="1" s="1"/>
  <c r="M412" i="1" a="1"/>
  <c r="M412" i="1" s="1"/>
  <c r="M413" i="1" a="1"/>
  <c r="M413" i="1"/>
  <c r="M414" i="1" a="1"/>
  <c r="M414" i="1" s="1"/>
  <c r="M415" i="1" a="1"/>
  <c r="M415" i="1" s="1"/>
  <c r="M416" i="1" a="1"/>
  <c r="M416" i="1" s="1"/>
  <c r="M417" i="1" a="1"/>
  <c r="M417" i="1"/>
  <c r="M418" i="1" a="1"/>
  <c r="M418" i="1" s="1"/>
  <c r="M419" i="1" a="1"/>
  <c r="M419" i="1" s="1"/>
  <c r="M420" i="1" a="1"/>
  <c r="M420" i="1" s="1"/>
  <c r="M421" i="1" a="1"/>
  <c r="M421" i="1"/>
  <c r="M422" i="1" a="1"/>
  <c r="M422" i="1" s="1"/>
  <c r="M423" i="1" a="1"/>
  <c r="M423" i="1" s="1"/>
  <c r="M424" i="1" a="1"/>
  <c r="M424" i="1" s="1"/>
  <c r="M425" i="1" a="1"/>
  <c r="M425" i="1"/>
  <c r="M426" i="1" a="1"/>
  <c r="M426" i="1" s="1"/>
  <c r="M427" i="1" a="1"/>
  <c r="M427" i="1" s="1"/>
  <c r="M428" i="1" a="1"/>
  <c r="M428" i="1" s="1"/>
  <c r="M429" i="1" a="1"/>
  <c r="M429" i="1"/>
  <c r="M430" i="1" a="1"/>
  <c r="M430" i="1" s="1"/>
  <c r="M431" i="1" a="1"/>
  <c r="M431" i="1" s="1"/>
  <c r="M432" i="1" a="1"/>
  <c r="M432" i="1" s="1"/>
  <c r="M433" i="1" a="1"/>
  <c r="M433" i="1"/>
  <c r="M434" i="1" a="1"/>
  <c r="M434" i="1" s="1"/>
  <c r="M435" i="1" a="1"/>
  <c r="M435" i="1" s="1"/>
  <c r="M436" i="1" a="1"/>
  <c r="M436" i="1" s="1"/>
  <c r="M437" i="1" a="1"/>
  <c r="M437" i="1"/>
  <c r="M438" i="1" a="1"/>
  <c r="M438" i="1" s="1"/>
  <c r="M439" i="1" a="1"/>
  <c r="M439" i="1" s="1"/>
  <c r="M440" i="1" a="1"/>
  <c r="M440" i="1" s="1"/>
  <c r="M441" i="1" a="1"/>
  <c r="M441" i="1"/>
  <c r="M442" i="1" a="1"/>
  <c r="M442" i="1" s="1"/>
  <c r="M443" i="1" a="1"/>
  <c r="M443" i="1" s="1"/>
  <c r="M444" i="1" a="1"/>
  <c r="M444" i="1" s="1"/>
  <c r="M445" i="1" a="1"/>
  <c r="M445" i="1"/>
  <c r="M446" i="1" a="1"/>
  <c r="M446" i="1" s="1"/>
  <c r="M447" i="1" a="1"/>
  <c r="M447" i="1" s="1"/>
  <c r="M448" i="1" a="1"/>
  <c r="M448" i="1" s="1"/>
  <c r="M449" i="1" a="1"/>
  <c r="M449" i="1"/>
  <c r="M450" i="1" a="1"/>
  <c r="M450" i="1" s="1"/>
  <c r="M451" i="1" a="1"/>
  <c r="M451" i="1" s="1"/>
  <c r="M452" i="1" a="1"/>
  <c r="M452" i="1" s="1"/>
  <c r="M453" i="1" a="1"/>
  <c r="M453" i="1"/>
  <c r="M454" i="1" a="1"/>
  <c r="M454" i="1" s="1"/>
  <c r="M455" i="1" a="1"/>
  <c r="M455" i="1" s="1"/>
  <c r="M456" i="1" a="1"/>
  <c r="M456" i="1" s="1"/>
  <c r="M457" i="1" a="1"/>
  <c r="M457" i="1"/>
  <c r="M458" i="1" a="1"/>
  <c r="M458" i="1" s="1"/>
  <c r="M459" i="1" a="1"/>
  <c r="M459" i="1" s="1"/>
  <c r="M460" i="1" a="1"/>
  <c r="M460" i="1" s="1"/>
  <c r="M461" i="1" a="1"/>
  <c r="M461" i="1"/>
  <c r="M462" i="1" a="1"/>
  <c r="M462" i="1" s="1"/>
  <c r="M463" i="1" a="1"/>
  <c r="M463" i="1" s="1"/>
  <c r="M464" i="1" a="1"/>
  <c r="M464" i="1" s="1"/>
  <c r="M465" i="1" a="1"/>
  <c r="M465" i="1"/>
  <c r="M466" i="1" a="1"/>
  <c r="M466" i="1" s="1"/>
  <c r="M467" i="1" a="1"/>
  <c r="M467" i="1" s="1"/>
  <c r="M468" i="1" a="1"/>
  <c r="M468" i="1" s="1"/>
  <c r="M469" i="1" a="1"/>
  <c r="M469" i="1"/>
  <c r="M470" i="1" a="1"/>
  <c r="M470" i="1" s="1"/>
  <c r="M471" i="1" a="1"/>
  <c r="M471" i="1" s="1"/>
  <c r="M472" i="1" a="1"/>
  <c r="M472" i="1" s="1"/>
  <c r="M473" i="1" a="1"/>
  <c r="M473" i="1"/>
  <c r="M474" i="1" a="1"/>
  <c r="M474" i="1" s="1"/>
  <c r="M475" i="1" a="1"/>
  <c r="M475" i="1" s="1"/>
  <c r="M476" i="1" a="1"/>
  <c r="M476" i="1" s="1"/>
  <c r="M477" i="1" a="1"/>
  <c r="M477" i="1"/>
  <c r="M478" i="1" a="1"/>
  <c r="M478" i="1" s="1"/>
  <c r="M479" i="1" a="1"/>
  <c r="M479" i="1" s="1"/>
  <c r="M480" i="1" a="1"/>
  <c r="M480" i="1" s="1"/>
  <c r="M481" i="1" a="1"/>
  <c r="M481" i="1"/>
  <c r="M482" i="1" a="1"/>
  <c r="M482" i="1" s="1"/>
  <c r="M483" i="1" a="1"/>
  <c r="M483" i="1" s="1"/>
  <c r="M484" i="1" a="1"/>
  <c r="M484" i="1" s="1"/>
  <c r="M485" i="1" a="1"/>
  <c r="M485" i="1"/>
  <c r="M486" i="1" a="1"/>
  <c r="M486" i="1" s="1"/>
  <c r="M487" i="1" a="1"/>
  <c r="M487" i="1" s="1"/>
  <c r="M488" i="1" a="1"/>
  <c r="M488" i="1" s="1"/>
  <c r="M489" i="1" a="1"/>
  <c r="M489" i="1"/>
  <c r="M490" i="1" a="1"/>
  <c r="M490" i="1" s="1"/>
  <c r="M491" i="1" a="1"/>
  <c r="M491" i="1" s="1"/>
  <c r="M492" i="1" a="1"/>
  <c r="M492" i="1" s="1"/>
  <c r="M493" i="1" a="1"/>
  <c r="M493" i="1"/>
  <c r="M494" i="1" a="1"/>
  <c r="M494" i="1" s="1"/>
  <c r="M495" i="1" a="1"/>
  <c r="M495" i="1" s="1"/>
  <c r="M496" i="1" a="1"/>
  <c r="M496" i="1" s="1"/>
  <c r="M497" i="1" a="1"/>
  <c r="M497" i="1"/>
  <c r="M498" i="1" a="1"/>
  <c r="M498" i="1" s="1"/>
  <c r="M499" i="1" a="1"/>
  <c r="M499" i="1" s="1"/>
  <c r="M500" i="1" a="1"/>
  <c r="M500" i="1" s="1"/>
  <c r="M501" i="1" a="1"/>
  <c r="M501" i="1"/>
  <c r="M2" i="1" a="1"/>
  <c r="M2" i="1" s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2" i="1"/>
  <c r="F3" i="1"/>
  <c r="J3" i="1" s="1"/>
  <c r="F4" i="1"/>
  <c r="J4" i="1" s="1"/>
  <c r="F5" i="1"/>
  <c r="F6" i="1"/>
  <c r="J6" i="1" s="1"/>
  <c r="F7" i="1"/>
  <c r="J7" i="1" s="1"/>
  <c r="F8" i="1"/>
  <c r="J8" i="1" s="1"/>
  <c r="F9" i="1"/>
  <c r="J9" i="1" s="1"/>
  <c r="F10" i="1"/>
  <c r="J10" i="1" s="1"/>
  <c r="F11" i="1"/>
  <c r="J11" i="1" s="1"/>
  <c r="F12" i="1"/>
  <c r="J12" i="1" s="1"/>
  <c r="F13" i="1"/>
  <c r="J13" i="1" s="1"/>
  <c r="F14" i="1"/>
  <c r="J14" i="1" s="1"/>
  <c r="F15" i="1"/>
  <c r="J15" i="1" s="1"/>
  <c r="F16" i="1"/>
  <c r="J16" i="1" s="1"/>
  <c r="F17" i="1"/>
  <c r="J17" i="1" s="1"/>
  <c r="F18" i="1"/>
  <c r="J18" i="1" s="1"/>
  <c r="F19" i="1"/>
  <c r="J19" i="1" s="1"/>
  <c r="F20" i="1"/>
  <c r="J20" i="1" s="1"/>
  <c r="F21" i="1"/>
  <c r="J21" i="1" s="1"/>
  <c r="F22" i="1"/>
  <c r="J22" i="1" s="1"/>
  <c r="F23" i="1"/>
  <c r="J23" i="1" s="1"/>
  <c r="F24" i="1"/>
  <c r="J24" i="1" s="1"/>
  <c r="F25" i="1"/>
  <c r="J25" i="1" s="1"/>
  <c r="F26" i="1"/>
  <c r="J26" i="1" s="1"/>
  <c r="F27" i="1"/>
  <c r="J27" i="1" s="1"/>
  <c r="F28" i="1"/>
  <c r="J28" i="1" s="1"/>
  <c r="F29" i="1"/>
  <c r="J29" i="1" s="1"/>
  <c r="F30" i="1"/>
  <c r="J30" i="1" s="1"/>
  <c r="F31" i="1"/>
  <c r="J31" i="1" s="1"/>
  <c r="F32" i="1"/>
  <c r="J32" i="1" s="1"/>
  <c r="F33" i="1"/>
  <c r="J33" i="1" s="1"/>
  <c r="F34" i="1"/>
  <c r="J34" i="1" s="1"/>
  <c r="F35" i="1"/>
  <c r="J35" i="1" s="1"/>
  <c r="F36" i="1"/>
  <c r="J36" i="1" s="1"/>
  <c r="F37" i="1"/>
  <c r="J37" i="1" s="1"/>
  <c r="F38" i="1"/>
  <c r="J38" i="1" s="1"/>
  <c r="F39" i="1"/>
  <c r="J39" i="1" s="1"/>
  <c r="F40" i="1"/>
  <c r="J40" i="1" s="1"/>
  <c r="F41" i="1"/>
  <c r="J41" i="1" s="1"/>
  <c r="F42" i="1"/>
  <c r="J42" i="1" s="1"/>
  <c r="F43" i="1"/>
  <c r="F44" i="1"/>
  <c r="J44" i="1" s="1"/>
  <c r="F45" i="1"/>
  <c r="J45" i="1" s="1"/>
  <c r="F46" i="1"/>
  <c r="J46" i="1" s="1"/>
  <c r="F47" i="1"/>
  <c r="J47" i="1" s="1"/>
  <c r="F48" i="1"/>
  <c r="J48" i="1" s="1"/>
  <c r="F49" i="1"/>
  <c r="J49" i="1" s="1"/>
  <c r="F50" i="1"/>
  <c r="J50" i="1" s="1"/>
  <c r="F51" i="1"/>
  <c r="J51" i="1" s="1"/>
  <c r="F52" i="1"/>
  <c r="J52" i="1" s="1"/>
  <c r="F53" i="1"/>
  <c r="J53" i="1" s="1"/>
  <c r="F54" i="1"/>
  <c r="J54" i="1" s="1"/>
  <c r="F55" i="1"/>
  <c r="J55" i="1" s="1"/>
  <c r="F56" i="1"/>
  <c r="J56" i="1" s="1"/>
  <c r="F57" i="1"/>
  <c r="J57" i="1" s="1"/>
  <c r="F58" i="1"/>
  <c r="J58" i="1" s="1"/>
  <c r="F59" i="1"/>
  <c r="J59" i="1" s="1"/>
  <c r="F60" i="1"/>
  <c r="J60" i="1" s="1"/>
  <c r="F61" i="1"/>
  <c r="J61" i="1" s="1"/>
  <c r="F62" i="1"/>
  <c r="J62" i="1" s="1"/>
  <c r="F63" i="1"/>
  <c r="J63" i="1" s="1"/>
  <c r="F64" i="1"/>
  <c r="J64" i="1" s="1"/>
  <c r="F65" i="1"/>
  <c r="J65" i="1" s="1"/>
  <c r="F66" i="1"/>
  <c r="J66" i="1" s="1"/>
  <c r="F67" i="1"/>
  <c r="J67" i="1" s="1"/>
  <c r="F68" i="1"/>
  <c r="J68" i="1" s="1"/>
  <c r="F69" i="1"/>
  <c r="J69" i="1" s="1"/>
  <c r="F70" i="1"/>
  <c r="J70" i="1" s="1"/>
  <c r="F71" i="1"/>
  <c r="J71" i="1" s="1"/>
  <c r="F72" i="1"/>
  <c r="J72" i="1" s="1"/>
  <c r="F73" i="1"/>
  <c r="J73" i="1" s="1"/>
  <c r="F74" i="1"/>
  <c r="J74" i="1" s="1"/>
  <c r="F75" i="1"/>
  <c r="J75" i="1" s="1"/>
  <c r="F76" i="1"/>
  <c r="J76" i="1" s="1"/>
  <c r="F77" i="1"/>
  <c r="J77" i="1" s="1"/>
  <c r="F78" i="1"/>
  <c r="J78" i="1" s="1"/>
  <c r="F79" i="1"/>
  <c r="J79" i="1" s="1"/>
  <c r="F80" i="1"/>
  <c r="J80" i="1" s="1"/>
  <c r="F81" i="1"/>
  <c r="J81" i="1" s="1"/>
  <c r="F82" i="1"/>
  <c r="J82" i="1" s="1"/>
  <c r="F83" i="1"/>
  <c r="J83" i="1" s="1"/>
  <c r="F84" i="1"/>
  <c r="J84" i="1" s="1"/>
  <c r="F85" i="1"/>
  <c r="J85" i="1" s="1"/>
  <c r="F86" i="1"/>
  <c r="J86" i="1" s="1"/>
  <c r="F87" i="1"/>
  <c r="J87" i="1" s="1"/>
  <c r="F88" i="1"/>
  <c r="J88" i="1" s="1"/>
  <c r="F89" i="1"/>
  <c r="J89" i="1" s="1"/>
  <c r="F90" i="1"/>
  <c r="J90" i="1" s="1"/>
  <c r="F91" i="1"/>
  <c r="J91" i="1" s="1"/>
  <c r="F92" i="1"/>
  <c r="J92" i="1" s="1"/>
  <c r="F93" i="1"/>
  <c r="J93" i="1" s="1"/>
  <c r="F94" i="1"/>
  <c r="J94" i="1" s="1"/>
  <c r="F95" i="1"/>
  <c r="J95" i="1" s="1"/>
  <c r="F96" i="1"/>
  <c r="J96" i="1" s="1"/>
  <c r="F97" i="1"/>
  <c r="J97" i="1" s="1"/>
  <c r="F98" i="1"/>
  <c r="J98" i="1" s="1"/>
  <c r="F99" i="1"/>
  <c r="J99" i="1" s="1"/>
  <c r="F100" i="1"/>
  <c r="J100" i="1" s="1"/>
  <c r="F101" i="1"/>
  <c r="J101" i="1" s="1"/>
  <c r="F102" i="1"/>
  <c r="J102" i="1" s="1"/>
  <c r="F103" i="1"/>
  <c r="J103" i="1" s="1"/>
  <c r="F104" i="1"/>
  <c r="J104" i="1" s="1"/>
  <c r="F105" i="1"/>
  <c r="J105" i="1" s="1"/>
  <c r="F106" i="1"/>
  <c r="J106" i="1" s="1"/>
  <c r="F107" i="1"/>
  <c r="J107" i="1" s="1"/>
  <c r="F108" i="1"/>
  <c r="J108" i="1" s="1"/>
  <c r="F109" i="1"/>
  <c r="J109" i="1" s="1"/>
  <c r="F110" i="1"/>
  <c r="J110" i="1" s="1"/>
  <c r="F111" i="1"/>
  <c r="J111" i="1" s="1"/>
  <c r="F112" i="1"/>
  <c r="J112" i="1" s="1"/>
  <c r="F113" i="1"/>
  <c r="J113" i="1" s="1"/>
  <c r="F114" i="1"/>
  <c r="J114" i="1" s="1"/>
  <c r="F115" i="1"/>
  <c r="J115" i="1" s="1"/>
  <c r="F116" i="1"/>
  <c r="J116" i="1" s="1"/>
  <c r="F117" i="1"/>
  <c r="J117" i="1" s="1"/>
  <c r="F118" i="1"/>
  <c r="J118" i="1" s="1"/>
  <c r="F119" i="1"/>
  <c r="J119" i="1" s="1"/>
  <c r="F120" i="1"/>
  <c r="J120" i="1" s="1"/>
  <c r="F121" i="1"/>
  <c r="J121" i="1" s="1"/>
  <c r="F122" i="1"/>
  <c r="J122" i="1" s="1"/>
  <c r="F123" i="1"/>
  <c r="J123" i="1" s="1"/>
  <c r="F124" i="1"/>
  <c r="J124" i="1" s="1"/>
  <c r="F125" i="1"/>
  <c r="J125" i="1" s="1"/>
  <c r="F126" i="1"/>
  <c r="J126" i="1" s="1"/>
  <c r="F127" i="1"/>
  <c r="J127" i="1" s="1"/>
  <c r="F128" i="1"/>
  <c r="J128" i="1" s="1"/>
  <c r="F129" i="1"/>
  <c r="J129" i="1" s="1"/>
  <c r="F130" i="1"/>
  <c r="J130" i="1" s="1"/>
  <c r="F131" i="1"/>
  <c r="J131" i="1" s="1"/>
  <c r="F132" i="1"/>
  <c r="J132" i="1" s="1"/>
  <c r="F133" i="1"/>
  <c r="J133" i="1" s="1"/>
  <c r="F134" i="1"/>
  <c r="J134" i="1" s="1"/>
  <c r="F135" i="1"/>
  <c r="J135" i="1" s="1"/>
  <c r="F136" i="1"/>
  <c r="J136" i="1" s="1"/>
  <c r="F137" i="1"/>
  <c r="J137" i="1" s="1"/>
  <c r="F138" i="1"/>
  <c r="J138" i="1" s="1"/>
  <c r="F139" i="1"/>
  <c r="J139" i="1" s="1"/>
  <c r="F140" i="1"/>
  <c r="J140" i="1" s="1"/>
  <c r="F141" i="1"/>
  <c r="J141" i="1" s="1"/>
  <c r="F142" i="1"/>
  <c r="J142" i="1" s="1"/>
  <c r="F143" i="1"/>
  <c r="J143" i="1" s="1"/>
  <c r="F144" i="1"/>
  <c r="J144" i="1" s="1"/>
  <c r="F145" i="1"/>
  <c r="J145" i="1" s="1"/>
  <c r="F146" i="1"/>
  <c r="J146" i="1" s="1"/>
  <c r="F147" i="1"/>
  <c r="J147" i="1" s="1"/>
  <c r="F148" i="1"/>
  <c r="J148" i="1" s="1"/>
  <c r="F149" i="1"/>
  <c r="J149" i="1" s="1"/>
  <c r="F150" i="1"/>
  <c r="J150" i="1" s="1"/>
  <c r="F151" i="1"/>
  <c r="J151" i="1" s="1"/>
  <c r="F152" i="1"/>
  <c r="J152" i="1" s="1"/>
  <c r="F153" i="1"/>
  <c r="J153" i="1" s="1"/>
  <c r="F154" i="1"/>
  <c r="J154" i="1" s="1"/>
  <c r="F155" i="1"/>
  <c r="J155" i="1" s="1"/>
  <c r="F156" i="1"/>
  <c r="J156" i="1" s="1"/>
  <c r="F157" i="1"/>
  <c r="J157" i="1" s="1"/>
  <c r="F158" i="1"/>
  <c r="J158" i="1" s="1"/>
  <c r="F159" i="1"/>
  <c r="J159" i="1" s="1"/>
  <c r="F160" i="1"/>
  <c r="J160" i="1" s="1"/>
  <c r="F161" i="1"/>
  <c r="J161" i="1" s="1"/>
  <c r="F162" i="1"/>
  <c r="J162" i="1" s="1"/>
  <c r="F163" i="1"/>
  <c r="J163" i="1" s="1"/>
  <c r="F164" i="1"/>
  <c r="J164" i="1" s="1"/>
  <c r="F165" i="1"/>
  <c r="J165" i="1" s="1"/>
  <c r="F166" i="1"/>
  <c r="J166" i="1" s="1"/>
  <c r="F167" i="1"/>
  <c r="J167" i="1" s="1"/>
  <c r="F168" i="1"/>
  <c r="J168" i="1" s="1"/>
  <c r="F169" i="1"/>
  <c r="J169" i="1" s="1"/>
  <c r="F170" i="1"/>
  <c r="J170" i="1" s="1"/>
  <c r="F171" i="1"/>
  <c r="J171" i="1" s="1"/>
  <c r="F172" i="1"/>
  <c r="J172" i="1" s="1"/>
  <c r="F173" i="1"/>
  <c r="J173" i="1" s="1"/>
  <c r="F174" i="1"/>
  <c r="J174" i="1" s="1"/>
  <c r="F175" i="1"/>
  <c r="J175" i="1" s="1"/>
  <c r="F176" i="1"/>
  <c r="J176" i="1" s="1"/>
  <c r="F177" i="1"/>
  <c r="J177" i="1" s="1"/>
  <c r="F178" i="1"/>
  <c r="J178" i="1" s="1"/>
  <c r="F179" i="1"/>
  <c r="J179" i="1" s="1"/>
  <c r="F180" i="1"/>
  <c r="J180" i="1" s="1"/>
  <c r="F181" i="1"/>
  <c r="J181" i="1" s="1"/>
  <c r="F182" i="1"/>
  <c r="J182" i="1" s="1"/>
  <c r="F183" i="1"/>
  <c r="J183" i="1" s="1"/>
  <c r="F184" i="1"/>
  <c r="J184" i="1" s="1"/>
  <c r="F185" i="1"/>
  <c r="J185" i="1" s="1"/>
  <c r="F186" i="1"/>
  <c r="J186" i="1" s="1"/>
  <c r="F187" i="1"/>
  <c r="J187" i="1" s="1"/>
  <c r="F188" i="1"/>
  <c r="J188" i="1" s="1"/>
  <c r="F189" i="1"/>
  <c r="J189" i="1" s="1"/>
  <c r="F190" i="1"/>
  <c r="J190" i="1" s="1"/>
  <c r="F191" i="1"/>
  <c r="J191" i="1" s="1"/>
  <c r="F192" i="1"/>
  <c r="J192" i="1" s="1"/>
  <c r="F193" i="1"/>
  <c r="J193" i="1" s="1"/>
  <c r="F194" i="1"/>
  <c r="J194" i="1" s="1"/>
  <c r="F195" i="1"/>
  <c r="J195" i="1" s="1"/>
  <c r="F196" i="1"/>
  <c r="J196" i="1" s="1"/>
  <c r="F197" i="1"/>
  <c r="J197" i="1" s="1"/>
  <c r="F198" i="1"/>
  <c r="J198" i="1" s="1"/>
  <c r="F199" i="1"/>
  <c r="J199" i="1" s="1"/>
  <c r="F200" i="1"/>
  <c r="J200" i="1" s="1"/>
  <c r="F201" i="1"/>
  <c r="J201" i="1" s="1"/>
  <c r="F202" i="1"/>
  <c r="J202" i="1" s="1"/>
  <c r="F203" i="1"/>
  <c r="J203" i="1" s="1"/>
  <c r="F204" i="1"/>
  <c r="J204" i="1" s="1"/>
  <c r="F205" i="1"/>
  <c r="J205" i="1" s="1"/>
  <c r="F206" i="1"/>
  <c r="J206" i="1" s="1"/>
  <c r="F207" i="1"/>
  <c r="J207" i="1" s="1"/>
  <c r="F208" i="1"/>
  <c r="J208" i="1" s="1"/>
  <c r="F209" i="1"/>
  <c r="J209" i="1" s="1"/>
  <c r="F210" i="1"/>
  <c r="J210" i="1" s="1"/>
  <c r="F211" i="1"/>
  <c r="J211" i="1" s="1"/>
  <c r="F212" i="1"/>
  <c r="J212" i="1" s="1"/>
  <c r="F213" i="1"/>
  <c r="J213" i="1" s="1"/>
  <c r="F214" i="1"/>
  <c r="J214" i="1" s="1"/>
  <c r="F215" i="1"/>
  <c r="J215" i="1" s="1"/>
  <c r="F216" i="1"/>
  <c r="J216" i="1" s="1"/>
  <c r="F217" i="1"/>
  <c r="J217" i="1" s="1"/>
  <c r="F218" i="1"/>
  <c r="J218" i="1" s="1"/>
  <c r="F219" i="1"/>
  <c r="J219" i="1" s="1"/>
  <c r="F220" i="1"/>
  <c r="J220" i="1" s="1"/>
  <c r="F221" i="1"/>
  <c r="J221" i="1" s="1"/>
  <c r="F222" i="1"/>
  <c r="J222" i="1" s="1"/>
  <c r="F223" i="1"/>
  <c r="J223" i="1" s="1"/>
  <c r="F224" i="1"/>
  <c r="J224" i="1" s="1"/>
  <c r="F225" i="1"/>
  <c r="J225" i="1" s="1"/>
  <c r="F226" i="1"/>
  <c r="J226" i="1" s="1"/>
  <c r="F227" i="1"/>
  <c r="J227" i="1" s="1"/>
  <c r="F228" i="1"/>
  <c r="J228" i="1" s="1"/>
  <c r="F229" i="1"/>
  <c r="J229" i="1" s="1"/>
  <c r="F230" i="1"/>
  <c r="J230" i="1" s="1"/>
  <c r="F231" i="1"/>
  <c r="J231" i="1" s="1"/>
  <c r="F232" i="1"/>
  <c r="J232" i="1" s="1"/>
  <c r="F233" i="1"/>
  <c r="J233" i="1" s="1"/>
  <c r="F234" i="1"/>
  <c r="J234" i="1" s="1"/>
  <c r="F235" i="1"/>
  <c r="J235" i="1" s="1"/>
  <c r="F236" i="1"/>
  <c r="J236" i="1" s="1"/>
  <c r="F237" i="1"/>
  <c r="J237" i="1" s="1"/>
  <c r="F238" i="1"/>
  <c r="J238" i="1" s="1"/>
  <c r="F239" i="1"/>
  <c r="J239" i="1" s="1"/>
  <c r="F240" i="1"/>
  <c r="J240" i="1" s="1"/>
  <c r="F241" i="1"/>
  <c r="J241" i="1" s="1"/>
  <c r="F242" i="1"/>
  <c r="J242" i="1" s="1"/>
  <c r="F243" i="1"/>
  <c r="J243" i="1" s="1"/>
  <c r="F244" i="1"/>
  <c r="J244" i="1" s="1"/>
  <c r="F245" i="1"/>
  <c r="J245" i="1" s="1"/>
  <c r="F246" i="1"/>
  <c r="J246" i="1" s="1"/>
  <c r="F247" i="1"/>
  <c r="J247" i="1" s="1"/>
  <c r="F248" i="1"/>
  <c r="J248" i="1" s="1"/>
  <c r="F249" i="1"/>
  <c r="J249" i="1" s="1"/>
  <c r="F250" i="1"/>
  <c r="J250" i="1" s="1"/>
  <c r="F251" i="1"/>
  <c r="J251" i="1" s="1"/>
  <c r="F252" i="1"/>
  <c r="J252" i="1" s="1"/>
  <c r="F253" i="1"/>
  <c r="J253" i="1" s="1"/>
  <c r="F254" i="1"/>
  <c r="J254" i="1" s="1"/>
  <c r="F255" i="1"/>
  <c r="J255" i="1" s="1"/>
  <c r="F256" i="1"/>
  <c r="J256" i="1" s="1"/>
  <c r="F257" i="1"/>
  <c r="J257" i="1" s="1"/>
  <c r="F258" i="1"/>
  <c r="J258" i="1" s="1"/>
  <c r="F259" i="1"/>
  <c r="J259" i="1" s="1"/>
  <c r="F260" i="1"/>
  <c r="J260" i="1" s="1"/>
  <c r="F261" i="1"/>
  <c r="J261" i="1" s="1"/>
  <c r="F262" i="1"/>
  <c r="J262" i="1" s="1"/>
  <c r="F263" i="1"/>
  <c r="J263" i="1" s="1"/>
  <c r="F264" i="1"/>
  <c r="J264" i="1" s="1"/>
  <c r="F265" i="1"/>
  <c r="J265" i="1" s="1"/>
  <c r="F266" i="1"/>
  <c r="J266" i="1" s="1"/>
  <c r="F267" i="1"/>
  <c r="J267" i="1" s="1"/>
  <c r="F268" i="1"/>
  <c r="J268" i="1" s="1"/>
  <c r="F269" i="1"/>
  <c r="J269" i="1" s="1"/>
  <c r="F270" i="1"/>
  <c r="J270" i="1" s="1"/>
  <c r="F271" i="1"/>
  <c r="J271" i="1" s="1"/>
  <c r="F272" i="1"/>
  <c r="J272" i="1" s="1"/>
  <c r="F273" i="1"/>
  <c r="J273" i="1" s="1"/>
  <c r="F274" i="1"/>
  <c r="J274" i="1" s="1"/>
  <c r="F275" i="1"/>
  <c r="J275" i="1" s="1"/>
  <c r="F276" i="1"/>
  <c r="J276" i="1" s="1"/>
  <c r="F277" i="1"/>
  <c r="J277" i="1" s="1"/>
  <c r="F278" i="1"/>
  <c r="J278" i="1" s="1"/>
  <c r="F279" i="1"/>
  <c r="J279" i="1" s="1"/>
  <c r="F280" i="1"/>
  <c r="J280" i="1" s="1"/>
  <c r="F281" i="1"/>
  <c r="J281" i="1" s="1"/>
  <c r="F282" i="1"/>
  <c r="J282" i="1" s="1"/>
  <c r="F283" i="1"/>
  <c r="J283" i="1" s="1"/>
  <c r="F284" i="1"/>
  <c r="J284" i="1" s="1"/>
  <c r="F285" i="1"/>
  <c r="J285" i="1" s="1"/>
  <c r="F286" i="1"/>
  <c r="J286" i="1" s="1"/>
  <c r="F287" i="1"/>
  <c r="J287" i="1" s="1"/>
  <c r="F288" i="1"/>
  <c r="J288" i="1" s="1"/>
  <c r="F289" i="1"/>
  <c r="J289" i="1" s="1"/>
  <c r="F290" i="1"/>
  <c r="J290" i="1" s="1"/>
  <c r="F291" i="1"/>
  <c r="J291" i="1" s="1"/>
  <c r="F292" i="1"/>
  <c r="J292" i="1" s="1"/>
  <c r="F293" i="1"/>
  <c r="J293" i="1" s="1"/>
  <c r="F294" i="1"/>
  <c r="J294" i="1" s="1"/>
  <c r="F295" i="1"/>
  <c r="J295" i="1" s="1"/>
  <c r="F296" i="1"/>
  <c r="J296" i="1" s="1"/>
  <c r="F297" i="1"/>
  <c r="J297" i="1" s="1"/>
  <c r="F298" i="1"/>
  <c r="J298" i="1" s="1"/>
  <c r="F299" i="1"/>
  <c r="J299" i="1" s="1"/>
  <c r="F300" i="1"/>
  <c r="J300" i="1" s="1"/>
  <c r="F301" i="1"/>
  <c r="J301" i="1" s="1"/>
  <c r="F302" i="1"/>
  <c r="J302" i="1" s="1"/>
  <c r="F303" i="1"/>
  <c r="J303" i="1" s="1"/>
  <c r="F304" i="1"/>
  <c r="J304" i="1" s="1"/>
  <c r="F305" i="1"/>
  <c r="J305" i="1" s="1"/>
  <c r="F306" i="1"/>
  <c r="J306" i="1" s="1"/>
  <c r="F307" i="1"/>
  <c r="J307" i="1" s="1"/>
  <c r="F308" i="1"/>
  <c r="J308" i="1" s="1"/>
  <c r="F309" i="1"/>
  <c r="J309" i="1" s="1"/>
  <c r="F310" i="1"/>
  <c r="J310" i="1" s="1"/>
  <c r="F311" i="1"/>
  <c r="J311" i="1" s="1"/>
  <c r="F312" i="1"/>
  <c r="J312" i="1" s="1"/>
  <c r="F313" i="1"/>
  <c r="J313" i="1" s="1"/>
  <c r="F314" i="1"/>
  <c r="J314" i="1" s="1"/>
  <c r="F315" i="1"/>
  <c r="J315" i="1" s="1"/>
  <c r="F316" i="1"/>
  <c r="J316" i="1" s="1"/>
  <c r="F317" i="1"/>
  <c r="J317" i="1" s="1"/>
  <c r="F318" i="1"/>
  <c r="J318" i="1" s="1"/>
  <c r="F319" i="1"/>
  <c r="J319" i="1" s="1"/>
  <c r="F320" i="1"/>
  <c r="J320" i="1" s="1"/>
  <c r="F321" i="1"/>
  <c r="J321" i="1" s="1"/>
  <c r="F322" i="1"/>
  <c r="J322" i="1" s="1"/>
  <c r="F323" i="1"/>
  <c r="J323" i="1" s="1"/>
  <c r="F324" i="1"/>
  <c r="J324" i="1" s="1"/>
  <c r="F325" i="1"/>
  <c r="J325" i="1" s="1"/>
  <c r="F326" i="1"/>
  <c r="J326" i="1" s="1"/>
  <c r="F327" i="1"/>
  <c r="J327" i="1" s="1"/>
  <c r="F328" i="1"/>
  <c r="J328" i="1" s="1"/>
  <c r="F329" i="1"/>
  <c r="J329" i="1" s="1"/>
  <c r="F330" i="1"/>
  <c r="J330" i="1" s="1"/>
  <c r="F331" i="1"/>
  <c r="J331" i="1" s="1"/>
  <c r="F332" i="1"/>
  <c r="J332" i="1" s="1"/>
  <c r="F333" i="1"/>
  <c r="J333" i="1" s="1"/>
  <c r="F334" i="1"/>
  <c r="J334" i="1" s="1"/>
  <c r="F335" i="1"/>
  <c r="J335" i="1" s="1"/>
  <c r="F336" i="1"/>
  <c r="J336" i="1" s="1"/>
  <c r="F337" i="1"/>
  <c r="J337" i="1" s="1"/>
  <c r="F338" i="1"/>
  <c r="J338" i="1" s="1"/>
  <c r="F339" i="1"/>
  <c r="J339" i="1" s="1"/>
  <c r="F340" i="1"/>
  <c r="J340" i="1" s="1"/>
  <c r="F341" i="1"/>
  <c r="J341" i="1" s="1"/>
  <c r="F342" i="1"/>
  <c r="J342" i="1" s="1"/>
  <c r="F343" i="1"/>
  <c r="J343" i="1" s="1"/>
  <c r="F344" i="1"/>
  <c r="J344" i="1" s="1"/>
  <c r="F345" i="1"/>
  <c r="J345" i="1" s="1"/>
  <c r="F346" i="1"/>
  <c r="J346" i="1" s="1"/>
  <c r="F347" i="1"/>
  <c r="J347" i="1" s="1"/>
  <c r="F348" i="1"/>
  <c r="J348" i="1" s="1"/>
  <c r="F349" i="1"/>
  <c r="J349" i="1" s="1"/>
  <c r="F350" i="1"/>
  <c r="J350" i="1" s="1"/>
  <c r="F351" i="1"/>
  <c r="J351" i="1" s="1"/>
  <c r="F352" i="1"/>
  <c r="J352" i="1" s="1"/>
  <c r="F353" i="1"/>
  <c r="J353" i="1" s="1"/>
  <c r="F354" i="1"/>
  <c r="J354" i="1" s="1"/>
  <c r="F355" i="1"/>
  <c r="J355" i="1" s="1"/>
  <c r="F356" i="1"/>
  <c r="J356" i="1" s="1"/>
  <c r="F357" i="1"/>
  <c r="J357" i="1" s="1"/>
  <c r="F358" i="1"/>
  <c r="J358" i="1" s="1"/>
  <c r="F359" i="1"/>
  <c r="J359" i="1" s="1"/>
  <c r="F360" i="1"/>
  <c r="J360" i="1" s="1"/>
  <c r="F361" i="1"/>
  <c r="J361" i="1" s="1"/>
  <c r="F362" i="1"/>
  <c r="J362" i="1" s="1"/>
  <c r="F363" i="1"/>
  <c r="J363" i="1" s="1"/>
  <c r="F364" i="1"/>
  <c r="J364" i="1" s="1"/>
  <c r="F365" i="1"/>
  <c r="J365" i="1" s="1"/>
  <c r="F366" i="1"/>
  <c r="J366" i="1" s="1"/>
  <c r="F367" i="1"/>
  <c r="J367" i="1" s="1"/>
  <c r="F368" i="1"/>
  <c r="J368" i="1" s="1"/>
  <c r="F369" i="1"/>
  <c r="J369" i="1" s="1"/>
  <c r="F370" i="1"/>
  <c r="J370" i="1" s="1"/>
  <c r="F371" i="1"/>
  <c r="J371" i="1" s="1"/>
  <c r="F372" i="1"/>
  <c r="J372" i="1" s="1"/>
  <c r="F373" i="1"/>
  <c r="J373" i="1" s="1"/>
  <c r="F374" i="1"/>
  <c r="J374" i="1" s="1"/>
  <c r="F375" i="1"/>
  <c r="J375" i="1" s="1"/>
  <c r="F376" i="1"/>
  <c r="J376" i="1" s="1"/>
  <c r="F377" i="1"/>
  <c r="J377" i="1" s="1"/>
  <c r="F378" i="1"/>
  <c r="J378" i="1" s="1"/>
  <c r="F379" i="1"/>
  <c r="J379" i="1" s="1"/>
  <c r="F380" i="1"/>
  <c r="J380" i="1" s="1"/>
  <c r="F381" i="1"/>
  <c r="J381" i="1" s="1"/>
  <c r="F382" i="1"/>
  <c r="J382" i="1" s="1"/>
  <c r="F383" i="1"/>
  <c r="J383" i="1" s="1"/>
  <c r="F384" i="1"/>
  <c r="J384" i="1" s="1"/>
  <c r="F385" i="1"/>
  <c r="J385" i="1" s="1"/>
  <c r="F386" i="1"/>
  <c r="J386" i="1" s="1"/>
  <c r="F387" i="1"/>
  <c r="J387" i="1" s="1"/>
  <c r="F388" i="1"/>
  <c r="J388" i="1" s="1"/>
  <c r="F389" i="1"/>
  <c r="J389" i="1" s="1"/>
  <c r="F390" i="1"/>
  <c r="J390" i="1" s="1"/>
  <c r="F391" i="1"/>
  <c r="J391" i="1" s="1"/>
  <c r="F392" i="1"/>
  <c r="J392" i="1" s="1"/>
  <c r="F393" i="1"/>
  <c r="J393" i="1" s="1"/>
  <c r="F394" i="1"/>
  <c r="J394" i="1" s="1"/>
  <c r="F395" i="1"/>
  <c r="J395" i="1" s="1"/>
  <c r="F396" i="1"/>
  <c r="J396" i="1" s="1"/>
  <c r="F397" i="1"/>
  <c r="J397" i="1" s="1"/>
  <c r="F398" i="1"/>
  <c r="J398" i="1" s="1"/>
  <c r="F399" i="1"/>
  <c r="J399" i="1" s="1"/>
  <c r="F400" i="1"/>
  <c r="J400" i="1" s="1"/>
  <c r="F401" i="1"/>
  <c r="J401" i="1" s="1"/>
  <c r="F402" i="1"/>
  <c r="J402" i="1" s="1"/>
  <c r="F403" i="1"/>
  <c r="J403" i="1" s="1"/>
  <c r="F404" i="1"/>
  <c r="J404" i="1" s="1"/>
  <c r="F405" i="1"/>
  <c r="J405" i="1" s="1"/>
  <c r="F406" i="1"/>
  <c r="J406" i="1" s="1"/>
  <c r="F407" i="1"/>
  <c r="J407" i="1" s="1"/>
  <c r="F408" i="1"/>
  <c r="J408" i="1" s="1"/>
  <c r="F409" i="1"/>
  <c r="J409" i="1" s="1"/>
  <c r="F410" i="1"/>
  <c r="J410" i="1" s="1"/>
  <c r="F411" i="1"/>
  <c r="J411" i="1" s="1"/>
  <c r="F412" i="1"/>
  <c r="J412" i="1" s="1"/>
  <c r="F413" i="1"/>
  <c r="J413" i="1" s="1"/>
  <c r="F414" i="1"/>
  <c r="J414" i="1" s="1"/>
  <c r="F415" i="1"/>
  <c r="J415" i="1" s="1"/>
  <c r="F416" i="1"/>
  <c r="J416" i="1" s="1"/>
  <c r="F417" i="1"/>
  <c r="J417" i="1" s="1"/>
  <c r="F418" i="1"/>
  <c r="J418" i="1" s="1"/>
  <c r="F419" i="1"/>
  <c r="J419" i="1" s="1"/>
  <c r="F420" i="1"/>
  <c r="J420" i="1" s="1"/>
  <c r="F421" i="1"/>
  <c r="J421" i="1" s="1"/>
  <c r="F422" i="1"/>
  <c r="J422" i="1" s="1"/>
  <c r="F423" i="1"/>
  <c r="J423" i="1" s="1"/>
  <c r="F424" i="1"/>
  <c r="J424" i="1" s="1"/>
  <c r="F425" i="1"/>
  <c r="J425" i="1" s="1"/>
  <c r="F426" i="1"/>
  <c r="J426" i="1" s="1"/>
  <c r="F427" i="1"/>
  <c r="J427" i="1" s="1"/>
  <c r="F428" i="1"/>
  <c r="J428" i="1" s="1"/>
  <c r="F429" i="1"/>
  <c r="J429" i="1" s="1"/>
  <c r="F430" i="1"/>
  <c r="J430" i="1" s="1"/>
  <c r="F431" i="1"/>
  <c r="J431" i="1" s="1"/>
  <c r="F432" i="1"/>
  <c r="J432" i="1" s="1"/>
  <c r="F433" i="1"/>
  <c r="J433" i="1" s="1"/>
  <c r="F434" i="1"/>
  <c r="J434" i="1" s="1"/>
  <c r="F435" i="1"/>
  <c r="J435" i="1" s="1"/>
  <c r="F436" i="1"/>
  <c r="J436" i="1" s="1"/>
  <c r="F437" i="1"/>
  <c r="J437" i="1" s="1"/>
  <c r="F438" i="1"/>
  <c r="J438" i="1" s="1"/>
  <c r="F439" i="1"/>
  <c r="J439" i="1" s="1"/>
  <c r="F440" i="1"/>
  <c r="J440" i="1" s="1"/>
  <c r="F441" i="1"/>
  <c r="J441" i="1" s="1"/>
  <c r="F442" i="1"/>
  <c r="J442" i="1" s="1"/>
  <c r="F443" i="1"/>
  <c r="J443" i="1" s="1"/>
  <c r="F444" i="1"/>
  <c r="J444" i="1" s="1"/>
  <c r="F445" i="1"/>
  <c r="J445" i="1" s="1"/>
  <c r="F446" i="1"/>
  <c r="J446" i="1" s="1"/>
  <c r="F447" i="1"/>
  <c r="J447" i="1" s="1"/>
  <c r="F448" i="1"/>
  <c r="J448" i="1" s="1"/>
  <c r="F449" i="1"/>
  <c r="J449" i="1" s="1"/>
  <c r="F450" i="1"/>
  <c r="J450" i="1" s="1"/>
  <c r="F451" i="1"/>
  <c r="J451" i="1" s="1"/>
  <c r="F452" i="1"/>
  <c r="J452" i="1" s="1"/>
  <c r="F453" i="1"/>
  <c r="J453" i="1" s="1"/>
  <c r="F454" i="1"/>
  <c r="J454" i="1" s="1"/>
  <c r="F455" i="1"/>
  <c r="J455" i="1" s="1"/>
  <c r="F456" i="1"/>
  <c r="J456" i="1" s="1"/>
  <c r="F457" i="1"/>
  <c r="J457" i="1" s="1"/>
  <c r="F458" i="1"/>
  <c r="J458" i="1" s="1"/>
  <c r="F459" i="1"/>
  <c r="J459" i="1" s="1"/>
  <c r="F460" i="1"/>
  <c r="J460" i="1" s="1"/>
  <c r="F461" i="1"/>
  <c r="J461" i="1" s="1"/>
  <c r="F462" i="1"/>
  <c r="J462" i="1" s="1"/>
  <c r="F463" i="1"/>
  <c r="J463" i="1" s="1"/>
  <c r="F464" i="1"/>
  <c r="J464" i="1" s="1"/>
  <c r="F465" i="1"/>
  <c r="J465" i="1" s="1"/>
  <c r="F466" i="1"/>
  <c r="J466" i="1" s="1"/>
  <c r="F467" i="1"/>
  <c r="J467" i="1" s="1"/>
  <c r="F468" i="1"/>
  <c r="J468" i="1" s="1"/>
  <c r="F469" i="1"/>
  <c r="J469" i="1" s="1"/>
  <c r="F470" i="1"/>
  <c r="J470" i="1" s="1"/>
  <c r="F471" i="1"/>
  <c r="J471" i="1" s="1"/>
  <c r="F472" i="1"/>
  <c r="J472" i="1" s="1"/>
  <c r="F473" i="1"/>
  <c r="J473" i="1" s="1"/>
  <c r="F474" i="1"/>
  <c r="J474" i="1" s="1"/>
  <c r="F475" i="1"/>
  <c r="J475" i="1" s="1"/>
  <c r="F476" i="1"/>
  <c r="J476" i="1" s="1"/>
  <c r="F477" i="1"/>
  <c r="J477" i="1" s="1"/>
  <c r="F478" i="1"/>
  <c r="J478" i="1" s="1"/>
  <c r="F479" i="1"/>
  <c r="J479" i="1" s="1"/>
  <c r="F480" i="1"/>
  <c r="J480" i="1" s="1"/>
  <c r="F481" i="1"/>
  <c r="J481" i="1" s="1"/>
  <c r="F482" i="1"/>
  <c r="J482" i="1" s="1"/>
  <c r="F483" i="1"/>
  <c r="J483" i="1" s="1"/>
  <c r="F484" i="1"/>
  <c r="J484" i="1" s="1"/>
  <c r="F485" i="1"/>
  <c r="J485" i="1" s="1"/>
  <c r="F486" i="1"/>
  <c r="J486" i="1" s="1"/>
  <c r="F487" i="1"/>
  <c r="J487" i="1" s="1"/>
  <c r="F488" i="1"/>
  <c r="J488" i="1" s="1"/>
  <c r="F489" i="1"/>
  <c r="J489" i="1" s="1"/>
  <c r="F490" i="1"/>
  <c r="J490" i="1" s="1"/>
  <c r="F491" i="1"/>
  <c r="J491" i="1" s="1"/>
  <c r="F492" i="1"/>
  <c r="J492" i="1" s="1"/>
  <c r="F493" i="1"/>
  <c r="J493" i="1" s="1"/>
  <c r="F494" i="1"/>
  <c r="J494" i="1" s="1"/>
  <c r="F495" i="1"/>
  <c r="J495" i="1" s="1"/>
  <c r="F496" i="1"/>
  <c r="J496" i="1" s="1"/>
  <c r="F497" i="1"/>
  <c r="J497" i="1" s="1"/>
  <c r="F498" i="1"/>
  <c r="J498" i="1" s="1"/>
  <c r="F499" i="1"/>
  <c r="J499" i="1" s="1"/>
  <c r="F500" i="1"/>
  <c r="J500" i="1" s="1"/>
  <c r="F501" i="1"/>
  <c r="J501" i="1" s="1"/>
  <c r="F2" i="1"/>
  <c r="P13" i="1"/>
  <c r="P12" i="1"/>
  <c r="P11" i="1"/>
  <c r="P5" i="1"/>
  <c r="P4" i="1"/>
  <c r="P3" i="1"/>
  <c r="P21" i="1" l="1"/>
  <c r="J5" i="1"/>
  <c r="P20" i="1"/>
  <c r="J2" i="1"/>
  <c r="P19" i="1"/>
  <c r="J4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<sst xmlns="http://schemas.openxmlformats.org/spreadsheetml/2006/main" count="2071" uniqueCount="1026">
  <si>
    <t>Employee ID</t>
  </si>
  <si>
    <t>Employee Name</t>
  </si>
  <si>
    <t>Department</t>
  </si>
  <si>
    <t>Sales Amount</t>
  </si>
  <si>
    <t>Sales Target</t>
  </si>
  <si>
    <t>Date of Sale</t>
  </si>
  <si>
    <t>Bonus Eligible</t>
  </si>
  <si>
    <t>Hire Date</t>
  </si>
  <si>
    <t>E001</t>
  </si>
  <si>
    <t>Victor Gonzalez</t>
  </si>
  <si>
    <t>Furniture</t>
  </si>
  <si>
    <t>NO</t>
  </si>
  <si>
    <t>E002</t>
  </si>
  <si>
    <t>Thomas Hudson</t>
  </si>
  <si>
    <t>E003</t>
  </si>
  <si>
    <t>Lauren Green DDS</t>
  </si>
  <si>
    <t>Electronics</t>
  </si>
  <si>
    <t>YES</t>
  </si>
  <si>
    <t>E004</t>
  </si>
  <si>
    <t>Collin Wilson</t>
  </si>
  <si>
    <t>Home Appliances</t>
  </si>
  <si>
    <t>E005</t>
  </si>
  <si>
    <t>Dwayne Lee</t>
  </si>
  <si>
    <t>E006</t>
  </si>
  <si>
    <t>Jennifer Ellison</t>
  </si>
  <si>
    <t>E007</t>
  </si>
  <si>
    <t>Shane Bell</t>
  </si>
  <si>
    <t>E008</t>
  </si>
  <si>
    <t>Michael Johnson</t>
  </si>
  <si>
    <t>E009</t>
  </si>
  <si>
    <t>John Smith</t>
  </si>
  <si>
    <t>E010</t>
  </si>
  <si>
    <t>Jesus Adams</t>
  </si>
  <si>
    <t>E011</t>
  </si>
  <si>
    <t>Stephen Jones</t>
  </si>
  <si>
    <t>E012</t>
  </si>
  <si>
    <t>Joseph Thomas</t>
  </si>
  <si>
    <t>E013</t>
  </si>
  <si>
    <t>Douglas Reed</t>
  </si>
  <si>
    <t>E014</t>
  </si>
  <si>
    <t>Heather Yang</t>
  </si>
  <si>
    <t>E015</t>
  </si>
  <si>
    <t>Lauren Thompson</t>
  </si>
  <si>
    <t>E016</t>
  </si>
  <si>
    <t>Michael Hughes</t>
  </si>
  <si>
    <t>E017</t>
  </si>
  <si>
    <t>Samuel Holder</t>
  </si>
  <si>
    <t>E018</t>
  </si>
  <si>
    <t>Sarah Wilson</t>
  </si>
  <si>
    <t>E019</t>
  </si>
  <si>
    <t>Nathaniel Campbell</t>
  </si>
  <si>
    <t>E020</t>
  </si>
  <si>
    <t>Heather Walker</t>
  </si>
  <si>
    <t>E021</t>
  </si>
  <si>
    <t>Willie Porter</t>
  </si>
  <si>
    <t>E022</t>
  </si>
  <si>
    <t>Kristina Garcia</t>
  </si>
  <si>
    <t>E023</t>
  </si>
  <si>
    <t>Paul Hanson DDS</t>
  </si>
  <si>
    <t>E024</t>
  </si>
  <si>
    <t>Laura Gutierrez</t>
  </si>
  <si>
    <t>E025</t>
  </si>
  <si>
    <t>Carl Hanson</t>
  </si>
  <si>
    <t>E026</t>
  </si>
  <si>
    <t>Janet Drake</t>
  </si>
  <si>
    <t>E027</t>
  </si>
  <si>
    <t>Stephen Coleman</t>
  </si>
  <si>
    <t>E028</t>
  </si>
  <si>
    <t>Caitlin Watson</t>
  </si>
  <si>
    <t>E029</t>
  </si>
  <si>
    <t>Janet Ross</t>
  </si>
  <si>
    <t>E030</t>
  </si>
  <si>
    <t>Scott Parker</t>
  </si>
  <si>
    <t>E031</t>
  </si>
  <si>
    <t>Andre Dixon</t>
  </si>
  <si>
    <t>E032</t>
  </si>
  <si>
    <t>Christopher Williams</t>
  </si>
  <si>
    <t>E033</t>
  </si>
  <si>
    <t>Reginald Bird</t>
  </si>
  <si>
    <t>E034</t>
  </si>
  <si>
    <t>Matthew Ford</t>
  </si>
  <si>
    <t>E035</t>
  </si>
  <si>
    <t>Ashley Turner</t>
  </si>
  <si>
    <t>E036</t>
  </si>
  <si>
    <t>Crystal Juarez</t>
  </si>
  <si>
    <t>E037</t>
  </si>
  <si>
    <t>Jill Smith</t>
  </si>
  <si>
    <t>E038</t>
  </si>
  <si>
    <t>Megan Williams</t>
  </si>
  <si>
    <t>E039</t>
  </si>
  <si>
    <t>Lindsay Jordan</t>
  </si>
  <si>
    <t>E040</t>
  </si>
  <si>
    <t>James Beck</t>
  </si>
  <si>
    <t>E041</t>
  </si>
  <si>
    <t>Mark Perry</t>
  </si>
  <si>
    <t>E042</t>
  </si>
  <si>
    <t>Crystal Williams</t>
  </si>
  <si>
    <t>E043</t>
  </si>
  <si>
    <t>Kristin Carter</t>
  </si>
  <si>
    <t>E044</t>
  </si>
  <si>
    <t>Dominic Dunn</t>
  </si>
  <si>
    <t>E045</t>
  </si>
  <si>
    <t>Erin Brown</t>
  </si>
  <si>
    <t>E046</t>
  </si>
  <si>
    <t>James Neal</t>
  </si>
  <si>
    <t>E047</t>
  </si>
  <si>
    <t>Kyle Blackwell</t>
  </si>
  <si>
    <t>E048</t>
  </si>
  <si>
    <t>Laurie Baker</t>
  </si>
  <si>
    <t>E049</t>
  </si>
  <si>
    <t>Christopher Salazar</t>
  </si>
  <si>
    <t>E050</t>
  </si>
  <si>
    <t>Brian Hammond</t>
  </si>
  <si>
    <t>E051</t>
  </si>
  <si>
    <t>Todd Jackson</t>
  </si>
  <si>
    <t>E052</t>
  </si>
  <si>
    <t>Dustin Pacheco</t>
  </si>
  <si>
    <t>E053</t>
  </si>
  <si>
    <t>Maureen Williams</t>
  </si>
  <si>
    <t>E054</t>
  </si>
  <si>
    <t>Brandy Weaver</t>
  </si>
  <si>
    <t>E055</t>
  </si>
  <si>
    <t>Andrea Summers</t>
  </si>
  <si>
    <t>E056</t>
  </si>
  <si>
    <t>Mrs. Kimberly Mcdaniel</t>
  </si>
  <si>
    <t>E057</t>
  </si>
  <si>
    <t>Patrick Burke DDS</t>
  </si>
  <si>
    <t>E058</t>
  </si>
  <si>
    <t>Alexander Munoz</t>
  </si>
  <si>
    <t>E059</t>
  </si>
  <si>
    <t>Erin Rios</t>
  </si>
  <si>
    <t>E060</t>
  </si>
  <si>
    <t>Sherry Lee</t>
  </si>
  <si>
    <t>E061</t>
  </si>
  <si>
    <t>James Pham</t>
  </si>
  <si>
    <t>E062</t>
  </si>
  <si>
    <t>Abigail Myers</t>
  </si>
  <si>
    <t>E063</t>
  </si>
  <si>
    <t>Ryan Johnson</t>
  </si>
  <si>
    <t>E064</t>
  </si>
  <si>
    <t>Dustin Rojas</t>
  </si>
  <si>
    <t>E065</t>
  </si>
  <si>
    <t>Frank Allen</t>
  </si>
  <si>
    <t>E066</t>
  </si>
  <si>
    <t>Robert Salas</t>
  </si>
  <si>
    <t>E067</t>
  </si>
  <si>
    <t>Tina Robinson</t>
  </si>
  <si>
    <t>E068</t>
  </si>
  <si>
    <t>Julie Clark</t>
  </si>
  <si>
    <t>E069</t>
  </si>
  <si>
    <t>Cassandra Johnson</t>
  </si>
  <si>
    <t>E070</t>
  </si>
  <si>
    <t>Mr. Joseph Hanna</t>
  </si>
  <si>
    <t>E071</t>
  </si>
  <si>
    <t>Christy David</t>
  </si>
  <si>
    <t>E072</t>
  </si>
  <si>
    <t>Marc Wilson</t>
  </si>
  <si>
    <t>E073</t>
  </si>
  <si>
    <t>Amy Brown</t>
  </si>
  <si>
    <t>E074</t>
  </si>
  <si>
    <t>Yesenia Hernandez</t>
  </si>
  <si>
    <t>E075</t>
  </si>
  <si>
    <t>Gabriel Moses</t>
  </si>
  <si>
    <t>E076</t>
  </si>
  <si>
    <t>Matthew Bryant</t>
  </si>
  <si>
    <t>E077</t>
  </si>
  <si>
    <t>Karen Jones</t>
  </si>
  <si>
    <t>E078</t>
  </si>
  <si>
    <t>Heather Craig</t>
  </si>
  <si>
    <t>E079</t>
  </si>
  <si>
    <t>David Christensen</t>
  </si>
  <si>
    <t>E080</t>
  </si>
  <si>
    <t>Benjamin Mooney</t>
  </si>
  <si>
    <t>E081</t>
  </si>
  <si>
    <t>Laura Davis</t>
  </si>
  <si>
    <t>E082</t>
  </si>
  <si>
    <t>Sean Maynard</t>
  </si>
  <si>
    <t>E083</t>
  </si>
  <si>
    <t>Tammy Williams</t>
  </si>
  <si>
    <t>E084</t>
  </si>
  <si>
    <t>Rodney Hawkins</t>
  </si>
  <si>
    <t>E085</t>
  </si>
  <si>
    <t>Michelle Adams</t>
  </si>
  <si>
    <t>E086</t>
  </si>
  <si>
    <t>Kyle Romero</t>
  </si>
  <si>
    <t>E087</t>
  </si>
  <si>
    <t>Kerry Jenkins</t>
  </si>
  <si>
    <t>E088</t>
  </si>
  <si>
    <t>Christina Taylor</t>
  </si>
  <si>
    <t>E089</t>
  </si>
  <si>
    <t>Jennifer Perez</t>
  </si>
  <si>
    <t>E090</t>
  </si>
  <si>
    <t>Elizabeth White</t>
  </si>
  <si>
    <t>E091</t>
  </si>
  <si>
    <t>Lori Little</t>
  </si>
  <si>
    <t>E092</t>
  </si>
  <si>
    <t>Michelle Christensen</t>
  </si>
  <si>
    <t>E093</t>
  </si>
  <si>
    <t>Wanda Hall</t>
  </si>
  <si>
    <t>E094</t>
  </si>
  <si>
    <t>Dakota Robinson</t>
  </si>
  <si>
    <t>E095</t>
  </si>
  <si>
    <t>Amanda Melton</t>
  </si>
  <si>
    <t>E096</t>
  </si>
  <si>
    <t>Richard Brown</t>
  </si>
  <si>
    <t>E097</t>
  </si>
  <si>
    <t>Bailey Hughes</t>
  </si>
  <si>
    <t>E098</t>
  </si>
  <si>
    <t>Hunter Christensen MD</t>
  </si>
  <si>
    <t>E099</t>
  </si>
  <si>
    <t>Gina Jimenez</t>
  </si>
  <si>
    <t>E100</t>
  </si>
  <si>
    <t>Joseph Morales</t>
  </si>
  <si>
    <t>E101</t>
  </si>
  <si>
    <t>Stephanie Robinson</t>
  </si>
  <si>
    <t>E102</t>
  </si>
  <si>
    <t>Caleb Carpenter</t>
  </si>
  <si>
    <t>E103</t>
  </si>
  <si>
    <t>Kayla Anderson</t>
  </si>
  <si>
    <t>E104</t>
  </si>
  <si>
    <t>Donald Avila</t>
  </si>
  <si>
    <t>E105</t>
  </si>
  <si>
    <t>Christina Hopkins</t>
  </si>
  <si>
    <t>E106</t>
  </si>
  <si>
    <t>Brittany Smith</t>
  </si>
  <si>
    <t>E107</t>
  </si>
  <si>
    <t>Jeffrey Hall</t>
  </si>
  <si>
    <t>E108</t>
  </si>
  <si>
    <t>Victoria Kane</t>
  </si>
  <si>
    <t>E109</t>
  </si>
  <si>
    <t>Sandra Bridges</t>
  </si>
  <si>
    <t>E110</t>
  </si>
  <si>
    <t>Christopher Morris</t>
  </si>
  <si>
    <t>E111</t>
  </si>
  <si>
    <t>Sherri Mcdowell</t>
  </si>
  <si>
    <t>E112</t>
  </si>
  <si>
    <t>Katherine Baker</t>
  </si>
  <si>
    <t>E113</t>
  </si>
  <si>
    <t>Maria Kent</t>
  </si>
  <si>
    <t>E114</t>
  </si>
  <si>
    <t>Alexander Gilbert</t>
  </si>
  <si>
    <t>E115</t>
  </si>
  <si>
    <t>Steven Andrews</t>
  </si>
  <si>
    <t>E116</t>
  </si>
  <si>
    <t>Valerie Cortez</t>
  </si>
  <si>
    <t>E117</t>
  </si>
  <si>
    <t>Thomas West</t>
  </si>
  <si>
    <t>E118</t>
  </si>
  <si>
    <t>Melissa Kim</t>
  </si>
  <si>
    <t>E119</t>
  </si>
  <si>
    <t>Eric Valdez</t>
  </si>
  <si>
    <t>E120</t>
  </si>
  <si>
    <t>Cheryl Russell</t>
  </si>
  <si>
    <t>E121</t>
  </si>
  <si>
    <t>Douglas Scott</t>
  </si>
  <si>
    <t>E122</t>
  </si>
  <si>
    <t>Joshua Rivera</t>
  </si>
  <si>
    <t>E123</t>
  </si>
  <si>
    <t>Cameron Nelson</t>
  </si>
  <si>
    <t>E124</t>
  </si>
  <si>
    <t>Keith Robertson</t>
  </si>
  <si>
    <t>E125</t>
  </si>
  <si>
    <t>Scott Scott</t>
  </si>
  <si>
    <t>E126</t>
  </si>
  <si>
    <t>Kimberly Stevenson</t>
  </si>
  <si>
    <t>E127</t>
  </si>
  <si>
    <t>Jackson Olsen</t>
  </si>
  <si>
    <t>E128</t>
  </si>
  <si>
    <t>Robert Lewis</t>
  </si>
  <si>
    <t>E129</t>
  </si>
  <si>
    <t>Tina Carter</t>
  </si>
  <si>
    <t>E130</t>
  </si>
  <si>
    <t>Leah Frye</t>
  </si>
  <si>
    <t>E131</t>
  </si>
  <si>
    <t>Casey Arnold</t>
  </si>
  <si>
    <t>E132</t>
  </si>
  <si>
    <t>Martin Brown</t>
  </si>
  <si>
    <t>E133</t>
  </si>
  <si>
    <t>Derek Singh</t>
  </si>
  <si>
    <t>E134</t>
  </si>
  <si>
    <t>Nathaniel Peterson</t>
  </si>
  <si>
    <t>E135</t>
  </si>
  <si>
    <t>Ralph Campbell</t>
  </si>
  <si>
    <t>E136</t>
  </si>
  <si>
    <t>Lisa Steele</t>
  </si>
  <si>
    <t>E137</t>
  </si>
  <si>
    <t>Haley Hoffman</t>
  </si>
  <si>
    <t>E138</t>
  </si>
  <si>
    <t>Anthony Stanley</t>
  </si>
  <si>
    <t>E139</t>
  </si>
  <si>
    <t>Nicholas Hicks</t>
  </si>
  <si>
    <t>E140</t>
  </si>
  <si>
    <t>John Ellison</t>
  </si>
  <si>
    <t>E141</t>
  </si>
  <si>
    <t>Deborah Peters</t>
  </si>
  <si>
    <t>E142</t>
  </si>
  <si>
    <t>Beth Jarvis</t>
  </si>
  <si>
    <t>E143</t>
  </si>
  <si>
    <t>Samantha Hall</t>
  </si>
  <si>
    <t>E144</t>
  </si>
  <si>
    <t>Karen Davis</t>
  </si>
  <si>
    <t>E145</t>
  </si>
  <si>
    <t>Heather Rivera</t>
  </si>
  <si>
    <t>E146</t>
  </si>
  <si>
    <t>Brent Robinson</t>
  </si>
  <si>
    <t>E147</t>
  </si>
  <si>
    <t>Benjamin Snyder</t>
  </si>
  <si>
    <t>E148</t>
  </si>
  <si>
    <t>Miguel Hernandez</t>
  </si>
  <si>
    <t>E149</t>
  </si>
  <si>
    <t>Antonio Garrett</t>
  </si>
  <si>
    <t>E150</t>
  </si>
  <si>
    <t>Jerry Dickson</t>
  </si>
  <si>
    <t>E151</t>
  </si>
  <si>
    <t>Angel Taylor</t>
  </si>
  <si>
    <t>E152</t>
  </si>
  <si>
    <t>Michael Mahoney</t>
  </si>
  <si>
    <t>E153</t>
  </si>
  <si>
    <t>Morgan Brown</t>
  </si>
  <si>
    <t>E154</t>
  </si>
  <si>
    <t>Robert Harrell</t>
  </si>
  <si>
    <t>E155</t>
  </si>
  <si>
    <t>Dana George</t>
  </si>
  <si>
    <t>E156</t>
  </si>
  <si>
    <t>Charles Ford</t>
  </si>
  <si>
    <t>E157</t>
  </si>
  <si>
    <t>James Thompson</t>
  </si>
  <si>
    <t>E158</t>
  </si>
  <si>
    <t>Jennifer Neal</t>
  </si>
  <si>
    <t>E159</t>
  </si>
  <si>
    <t>Whitney Zimmerman</t>
  </si>
  <si>
    <t>E160</t>
  </si>
  <si>
    <t>Edward Hunter</t>
  </si>
  <si>
    <t>E161</t>
  </si>
  <si>
    <t>Christopher Wilkinson</t>
  </si>
  <si>
    <t>E162</t>
  </si>
  <si>
    <t>Seth Bailey</t>
  </si>
  <si>
    <t>E163</t>
  </si>
  <si>
    <t>Megan Reed</t>
  </si>
  <si>
    <t>E164</t>
  </si>
  <si>
    <t>Robert Schmitt</t>
  </si>
  <si>
    <t>E165</t>
  </si>
  <si>
    <t>Karen Smith</t>
  </si>
  <si>
    <t>E166</t>
  </si>
  <si>
    <t>Laura Rose</t>
  </si>
  <si>
    <t>E167</t>
  </si>
  <si>
    <t>Dean Thornton</t>
  </si>
  <si>
    <t>E168</t>
  </si>
  <si>
    <t>Kristi Brennan</t>
  </si>
  <si>
    <t>E169</t>
  </si>
  <si>
    <t>Annette Frey</t>
  </si>
  <si>
    <t>E170</t>
  </si>
  <si>
    <t>Eric Patton</t>
  </si>
  <si>
    <t>E171</t>
  </si>
  <si>
    <t>Randall Roberts</t>
  </si>
  <si>
    <t>E172</t>
  </si>
  <si>
    <t>Lisa Jordan</t>
  </si>
  <si>
    <t>E173</t>
  </si>
  <si>
    <t>Scott Martin</t>
  </si>
  <si>
    <t>E174</t>
  </si>
  <si>
    <t>Mark Gilbert</t>
  </si>
  <si>
    <t>E175</t>
  </si>
  <si>
    <t>Dr. Bryan Richardson</t>
  </si>
  <si>
    <t>E176</t>
  </si>
  <si>
    <t>Brianna Carter</t>
  </si>
  <si>
    <t>E177</t>
  </si>
  <si>
    <t>Brooke Estes MD</t>
  </si>
  <si>
    <t>E178</t>
  </si>
  <si>
    <t>Michael Green</t>
  </si>
  <si>
    <t>E179</t>
  </si>
  <si>
    <t>Edward Wilson</t>
  </si>
  <si>
    <t>E180</t>
  </si>
  <si>
    <t>Patty Burton</t>
  </si>
  <si>
    <t>E181</t>
  </si>
  <si>
    <t>Ashley Little</t>
  </si>
  <si>
    <t>E182</t>
  </si>
  <si>
    <t>Dr. David Callahan</t>
  </si>
  <si>
    <t>E183</t>
  </si>
  <si>
    <t>Michael Morrison</t>
  </si>
  <si>
    <t>E184</t>
  </si>
  <si>
    <t>Joanne Jones</t>
  </si>
  <si>
    <t>E185</t>
  </si>
  <si>
    <t>Michael Christian</t>
  </si>
  <si>
    <t>E186</t>
  </si>
  <si>
    <t>Christian Clay</t>
  </si>
  <si>
    <t>E187</t>
  </si>
  <si>
    <t>John Stanton</t>
  </si>
  <si>
    <t>E188</t>
  </si>
  <si>
    <t>Miguel Williams</t>
  </si>
  <si>
    <t>E189</t>
  </si>
  <si>
    <t>Jeffrey Massey MD</t>
  </si>
  <si>
    <t>E190</t>
  </si>
  <si>
    <t>Timothy Parker</t>
  </si>
  <si>
    <t>E191</t>
  </si>
  <si>
    <t>Betty Davis</t>
  </si>
  <si>
    <t>E192</t>
  </si>
  <si>
    <t>James Turner</t>
  </si>
  <si>
    <t>E193</t>
  </si>
  <si>
    <t>Stacey Vargas</t>
  </si>
  <si>
    <t>E194</t>
  </si>
  <si>
    <t>Heather Ramirez</t>
  </si>
  <si>
    <t>E195</t>
  </si>
  <si>
    <t>Hannah Houston</t>
  </si>
  <si>
    <t>E196</t>
  </si>
  <si>
    <t>Deanna Sawyer</t>
  </si>
  <si>
    <t>E197</t>
  </si>
  <si>
    <t>Diane Stanley</t>
  </si>
  <si>
    <t>E198</t>
  </si>
  <si>
    <t>Sherri Weber</t>
  </si>
  <si>
    <t>E199</t>
  </si>
  <si>
    <t>Mrs. Katie King</t>
  </si>
  <si>
    <t>E200</t>
  </si>
  <si>
    <t>Kenneth Schmidt</t>
  </si>
  <si>
    <t>E201</t>
  </si>
  <si>
    <t>James Johnson</t>
  </si>
  <si>
    <t>E202</t>
  </si>
  <si>
    <t>Deborah Wilson</t>
  </si>
  <si>
    <t>E203</t>
  </si>
  <si>
    <t>Kyle Lewis</t>
  </si>
  <si>
    <t>E204</t>
  </si>
  <si>
    <t>Brent Cervantes</t>
  </si>
  <si>
    <t>E205</t>
  </si>
  <si>
    <t>Erica Roth</t>
  </si>
  <si>
    <t>E206</t>
  </si>
  <si>
    <t>Ashlee Reed</t>
  </si>
  <si>
    <t>E207</t>
  </si>
  <si>
    <t>Justin Gutierrez</t>
  </si>
  <si>
    <t>E208</t>
  </si>
  <si>
    <t>Jeremy House</t>
  </si>
  <si>
    <t>E209</t>
  </si>
  <si>
    <t>David Wood</t>
  </si>
  <si>
    <t>E210</t>
  </si>
  <si>
    <t>Zachary Schmidt</t>
  </si>
  <si>
    <t>E211</t>
  </si>
  <si>
    <t>John Campbell</t>
  </si>
  <si>
    <t>E212</t>
  </si>
  <si>
    <t>Dr. Debra Sandoval DDS</t>
  </si>
  <si>
    <t>E213</t>
  </si>
  <si>
    <t>Tyler Holder</t>
  </si>
  <si>
    <t>E214</t>
  </si>
  <si>
    <t>Joseph Bush</t>
  </si>
  <si>
    <t>E215</t>
  </si>
  <si>
    <t>Ann Hampton</t>
  </si>
  <si>
    <t>E216</t>
  </si>
  <si>
    <t>James Dodson</t>
  </si>
  <si>
    <t>E217</t>
  </si>
  <si>
    <t>John Tran</t>
  </si>
  <si>
    <t>E218</t>
  </si>
  <si>
    <t>Dr. Nathaniel Clark</t>
  </si>
  <si>
    <t>E219</t>
  </si>
  <si>
    <t>Robert Taylor</t>
  </si>
  <si>
    <t>E220</t>
  </si>
  <si>
    <t>Anne Madden</t>
  </si>
  <si>
    <t>E221</t>
  </si>
  <si>
    <t>Kathryn Moreno</t>
  </si>
  <si>
    <t>E222</t>
  </si>
  <si>
    <t>Clifford Richards</t>
  </si>
  <si>
    <t>E223</t>
  </si>
  <si>
    <t>Paul Bradford</t>
  </si>
  <si>
    <t>E224</t>
  </si>
  <si>
    <t>Brandi Bean</t>
  </si>
  <si>
    <t>E225</t>
  </si>
  <si>
    <t>Bryan Rhodes Jr.</t>
  </si>
  <si>
    <t>E226</t>
  </si>
  <si>
    <t>Jonathon Ramirez</t>
  </si>
  <si>
    <t>E227</t>
  </si>
  <si>
    <t>Joseph Moss</t>
  </si>
  <si>
    <t>E228</t>
  </si>
  <si>
    <t>James Dixon</t>
  </si>
  <si>
    <t>E229</t>
  </si>
  <si>
    <t>Amy Lopez</t>
  </si>
  <si>
    <t>E230</t>
  </si>
  <si>
    <t>Willie Rivera</t>
  </si>
  <si>
    <t>E231</t>
  </si>
  <si>
    <t>Sydney Hunter</t>
  </si>
  <si>
    <t>E232</t>
  </si>
  <si>
    <t>Monica Williams</t>
  </si>
  <si>
    <t>E233</t>
  </si>
  <si>
    <t>Holly Gonzalez</t>
  </si>
  <si>
    <t>E234</t>
  </si>
  <si>
    <t>Sean Martinez</t>
  </si>
  <si>
    <t>E235</t>
  </si>
  <si>
    <t>Dan Richardson</t>
  </si>
  <si>
    <t>E236</t>
  </si>
  <si>
    <t>Victoria Pierce</t>
  </si>
  <si>
    <t>E237</t>
  </si>
  <si>
    <t>Calvin Bowen</t>
  </si>
  <si>
    <t>E238</t>
  </si>
  <si>
    <t>Dr. Richard Oliver</t>
  </si>
  <si>
    <t>E239</t>
  </si>
  <si>
    <t>George Smith</t>
  </si>
  <si>
    <t>E240</t>
  </si>
  <si>
    <t>Amber Miller</t>
  </si>
  <si>
    <t>E241</t>
  </si>
  <si>
    <t>Darren West</t>
  </si>
  <si>
    <t>E242</t>
  </si>
  <si>
    <t>Candice Pacheco</t>
  </si>
  <si>
    <t>E243</t>
  </si>
  <si>
    <t>Ronald Padilla</t>
  </si>
  <si>
    <t>E244</t>
  </si>
  <si>
    <t>Joshua Morrison</t>
  </si>
  <si>
    <t>E245</t>
  </si>
  <si>
    <t>John Shelton</t>
  </si>
  <si>
    <t>E246</t>
  </si>
  <si>
    <t>Joseph Cain</t>
  </si>
  <si>
    <t>E247</t>
  </si>
  <si>
    <t>Angelica Garza</t>
  </si>
  <si>
    <t>E248</t>
  </si>
  <si>
    <t>Keith Padilla</t>
  </si>
  <si>
    <t>E249</t>
  </si>
  <si>
    <t>Todd Brown</t>
  </si>
  <si>
    <t>E250</t>
  </si>
  <si>
    <t>Michelle Rice</t>
  </si>
  <si>
    <t>E251</t>
  </si>
  <si>
    <t>Stacey Flynn</t>
  </si>
  <si>
    <t>E252</t>
  </si>
  <si>
    <t>Julia Glass</t>
  </si>
  <si>
    <t>E253</t>
  </si>
  <si>
    <t>Terry Gates</t>
  </si>
  <si>
    <t>E254</t>
  </si>
  <si>
    <t>William Campbell</t>
  </si>
  <si>
    <t>E255</t>
  </si>
  <si>
    <t>Wendy Campos</t>
  </si>
  <si>
    <t>E256</t>
  </si>
  <si>
    <t>Benjamin Ramos</t>
  </si>
  <si>
    <t>E257</t>
  </si>
  <si>
    <t>Phillip Baker</t>
  </si>
  <si>
    <t>E258</t>
  </si>
  <si>
    <t>Michael Wilson</t>
  </si>
  <si>
    <t>E259</t>
  </si>
  <si>
    <t>E260</t>
  </si>
  <si>
    <t>Andrew Fowler</t>
  </si>
  <si>
    <t>E261</t>
  </si>
  <si>
    <t>Jeffrey Harmon</t>
  </si>
  <si>
    <t>E262</t>
  </si>
  <si>
    <t>Daniel Blevins</t>
  </si>
  <si>
    <t>E263</t>
  </si>
  <si>
    <t>Austin Parker</t>
  </si>
  <si>
    <t>E264</t>
  </si>
  <si>
    <t>Eric Price</t>
  </si>
  <si>
    <t>E265</t>
  </si>
  <si>
    <t>Anthony Branch</t>
  </si>
  <si>
    <t>E266</t>
  </si>
  <si>
    <t>Mrs. Victoria Jones</t>
  </si>
  <si>
    <t>E267</t>
  </si>
  <si>
    <t>Kenneth Green</t>
  </si>
  <si>
    <t>E268</t>
  </si>
  <si>
    <t>Kenneth Jones</t>
  </si>
  <si>
    <t>E269</t>
  </si>
  <si>
    <t>Christina Vance</t>
  </si>
  <si>
    <t>E270</t>
  </si>
  <si>
    <t>Suzanne Walters</t>
  </si>
  <si>
    <t>E271</t>
  </si>
  <si>
    <t>Mike Porter</t>
  </si>
  <si>
    <t>E272</t>
  </si>
  <si>
    <t>Brandon Perez</t>
  </si>
  <si>
    <t>E273</t>
  </si>
  <si>
    <t>Cheryl Coleman</t>
  </si>
  <si>
    <t>E274</t>
  </si>
  <si>
    <t>Sara Russo</t>
  </si>
  <si>
    <t>E275</t>
  </si>
  <si>
    <t>Victoria Nelson</t>
  </si>
  <si>
    <t>E276</t>
  </si>
  <si>
    <t>Erica Kane</t>
  </si>
  <si>
    <t>E277</t>
  </si>
  <si>
    <t>Angela Rios</t>
  </si>
  <si>
    <t>E278</t>
  </si>
  <si>
    <t>Mrs. Lisa Patton</t>
  </si>
  <si>
    <t>E279</t>
  </si>
  <si>
    <t>Ashley Miller</t>
  </si>
  <si>
    <t>E280</t>
  </si>
  <si>
    <t>Lauren Jackson</t>
  </si>
  <si>
    <t>E281</t>
  </si>
  <si>
    <t>Jason Bishop</t>
  </si>
  <si>
    <t>E282</t>
  </si>
  <si>
    <t>Michael Frye</t>
  </si>
  <si>
    <t>E283</t>
  </si>
  <si>
    <t>Megan Thompson</t>
  </si>
  <si>
    <t>E284</t>
  </si>
  <si>
    <t>Jeff Price</t>
  </si>
  <si>
    <t>E285</t>
  </si>
  <si>
    <t>Joseph Carroll</t>
  </si>
  <si>
    <t>E286</t>
  </si>
  <si>
    <t>Colleen Jackson</t>
  </si>
  <si>
    <t>E287</t>
  </si>
  <si>
    <t>Lauren Wallace</t>
  </si>
  <si>
    <t>E288</t>
  </si>
  <si>
    <t>Brad Martinez</t>
  </si>
  <si>
    <t>E289</t>
  </si>
  <si>
    <t>Charles Berry</t>
  </si>
  <si>
    <t>E290</t>
  </si>
  <si>
    <t>Monica Mitchell</t>
  </si>
  <si>
    <t>E291</t>
  </si>
  <si>
    <t>David Aguilar</t>
  </si>
  <si>
    <t>E292</t>
  </si>
  <si>
    <t>Phyllis Summers</t>
  </si>
  <si>
    <t>E293</t>
  </si>
  <si>
    <t>Michael Hansen</t>
  </si>
  <si>
    <t>E294</t>
  </si>
  <si>
    <t>Catherine Hanson</t>
  </si>
  <si>
    <t>E295</t>
  </si>
  <si>
    <t>E296</t>
  </si>
  <si>
    <t>Carol Smith</t>
  </si>
  <si>
    <t>E297</t>
  </si>
  <si>
    <t>Brady Henry</t>
  </si>
  <si>
    <t>E298</t>
  </si>
  <si>
    <t>David Garcia</t>
  </si>
  <si>
    <t>E299</t>
  </si>
  <si>
    <t>Mr. Joshua Collins</t>
  </si>
  <si>
    <t>E300</t>
  </si>
  <si>
    <t>Travis Herrera</t>
  </si>
  <si>
    <t>E301</t>
  </si>
  <si>
    <t>Casey Cooper</t>
  </si>
  <si>
    <t>E302</t>
  </si>
  <si>
    <t>Kathleen Dennis</t>
  </si>
  <si>
    <t>E303</t>
  </si>
  <si>
    <t>Rachel Martin</t>
  </si>
  <si>
    <t>E304</t>
  </si>
  <si>
    <t>William Reyes</t>
  </si>
  <si>
    <t>E305</t>
  </si>
  <si>
    <t>Jose Stark</t>
  </si>
  <si>
    <t>E306</t>
  </si>
  <si>
    <t>Eric Cooper</t>
  </si>
  <si>
    <t>E307</t>
  </si>
  <si>
    <t>Chris Myers</t>
  </si>
  <si>
    <t>E308</t>
  </si>
  <si>
    <t>Katie Espinoza</t>
  </si>
  <si>
    <t>E309</t>
  </si>
  <si>
    <t>Rebecca Thomas</t>
  </si>
  <si>
    <t>E310</t>
  </si>
  <si>
    <t>Luis Brown</t>
  </si>
  <si>
    <t>E311</t>
  </si>
  <si>
    <t>Sarah Price</t>
  </si>
  <si>
    <t>E312</t>
  </si>
  <si>
    <t>Miss Kelly Gregory</t>
  </si>
  <si>
    <t>E313</t>
  </si>
  <si>
    <t>Frederick Gonzalez</t>
  </si>
  <si>
    <t>E314</t>
  </si>
  <si>
    <t>Johnny Hayes</t>
  </si>
  <si>
    <t>E315</t>
  </si>
  <si>
    <t>Cheryl Gray</t>
  </si>
  <si>
    <t>E316</t>
  </si>
  <si>
    <t>Randy Atkins</t>
  </si>
  <si>
    <t>E317</t>
  </si>
  <si>
    <t>David Williams</t>
  </si>
  <si>
    <t>E318</t>
  </si>
  <si>
    <t>Monica Lee</t>
  </si>
  <si>
    <t>E319</t>
  </si>
  <si>
    <t>Ashlee Gonzalez</t>
  </si>
  <si>
    <t>E320</t>
  </si>
  <si>
    <t>John Warren</t>
  </si>
  <si>
    <t>E321</t>
  </si>
  <si>
    <t>Jennifer Mendez</t>
  </si>
  <si>
    <t>E322</t>
  </si>
  <si>
    <t>Regina Mccann</t>
  </si>
  <si>
    <t>E323</t>
  </si>
  <si>
    <t>E324</t>
  </si>
  <si>
    <t>Erik Kelly</t>
  </si>
  <si>
    <t>E325</t>
  </si>
  <si>
    <t>Ryan Rivera</t>
  </si>
  <si>
    <t>E326</t>
  </si>
  <si>
    <t>Bryan Joseph</t>
  </si>
  <si>
    <t>E327</t>
  </si>
  <si>
    <t>Marvin Duncan</t>
  </si>
  <si>
    <t>E328</t>
  </si>
  <si>
    <t>Richard Phillips</t>
  </si>
  <si>
    <t>E329</t>
  </si>
  <si>
    <t>Sarah Anderson</t>
  </si>
  <si>
    <t>E330</t>
  </si>
  <si>
    <t>Sarah Turner</t>
  </si>
  <si>
    <t>E331</t>
  </si>
  <si>
    <t>Corey Brooks</t>
  </si>
  <si>
    <t>E332</t>
  </si>
  <si>
    <t>Timothy Pittman</t>
  </si>
  <si>
    <t>E333</t>
  </si>
  <si>
    <t>Jacqueline Jones</t>
  </si>
  <si>
    <t>E334</t>
  </si>
  <si>
    <t>Kaylee Davis</t>
  </si>
  <si>
    <t>E335</t>
  </si>
  <si>
    <t>Morgan Yates</t>
  </si>
  <si>
    <t>E336</t>
  </si>
  <si>
    <t>Bryce Simpson</t>
  </si>
  <si>
    <t>E337</t>
  </si>
  <si>
    <t>Angela Davis</t>
  </si>
  <si>
    <t>E338</t>
  </si>
  <si>
    <t>Lauren Smith</t>
  </si>
  <si>
    <t>E339</t>
  </si>
  <si>
    <t>Amanda Johnson</t>
  </si>
  <si>
    <t>E340</t>
  </si>
  <si>
    <t>Thomas Logan</t>
  </si>
  <si>
    <t>E341</t>
  </si>
  <si>
    <t>Christopher Gutierrez</t>
  </si>
  <si>
    <t>E342</t>
  </si>
  <si>
    <t>Casey Burnett</t>
  </si>
  <si>
    <t>E343</t>
  </si>
  <si>
    <t>Diane Lawrence</t>
  </si>
  <si>
    <t>E344</t>
  </si>
  <si>
    <t>Steven Robinson</t>
  </si>
  <si>
    <t>E345</t>
  </si>
  <si>
    <t>Debra Rowe</t>
  </si>
  <si>
    <t>E346</t>
  </si>
  <si>
    <t>Daniel Daniels</t>
  </si>
  <si>
    <t>E347</t>
  </si>
  <si>
    <t>Tiffany Rogers</t>
  </si>
  <si>
    <t>E348</t>
  </si>
  <si>
    <t>Patrick Vega</t>
  </si>
  <si>
    <t>E349</t>
  </si>
  <si>
    <t>Whitney Collins</t>
  </si>
  <si>
    <t>E350</t>
  </si>
  <si>
    <t>Erin Blake</t>
  </si>
  <si>
    <t>E351</t>
  </si>
  <si>
    <t>Crystal Thompson</t>
  </si>
  <si>
    <t>E352</t>
  </si>
  <si>
    <t>Ryan Smith</t>
  </si>
  <si>
    <t>E353</t>
  </si>
  <si>
    <t>James Stewart</t>
  </si>
  <si>
    <t>E354</t>
  </si>
  <si>
    <t>Kimberly Spencer</t>
  </si>
  <si>
    <t>E355</t>
  </si>
  <si>
    <t>Melissa Frank</t>
  </si>
  <si>
    <t>E356</t>
  </si>
  <si>
    <t>Tammy Miller</t>
  </si>
  <si>
    <t>E357</t>
  </si>
  <si>
    <t>Carl Avila</t>
  </si>
  <si>
    <t>E358</t>
  </si>
  <si>
    <t>Kristy Le</t>
  </si>
  <si>
    <t>E359</t>
  </si>
  <si>
    <t>David Cook</t>
  </si>
  <si>
    <t>E360</t>
  </si>
  <si>
    <t>Maria Mills</t>
  </si>
  <si>
    <t>E361</t>
  </si>
  <si>
    <t>Dr. Sheri Kent</t>
  </si>
  <si>
    <t>E362</t>
  </si>
  <si>
    <t>Sean Galloway</t>
  </si>
  <si>
    <t>E363</t>
  </si>
  <si>
    <t>Peter Garrett</t>
  </si>
  <si>
    <t>E364</t>
  </si>
  <si>
    <t>Jared Jackson</t>
  </si>
  <si>
    <t>E365</t>
  </si>
  <si>
    <t>Michael Thompson</t>
  </si>
  <si>
    <t>E366</t>
  </si>
  <si>
    <t>Brandi Booth</t>
  </si>
  <si>
    <t>E367</t>
  </si>
  <si>
    <t>Teresa Thomas</t>
  </si>
  <si>
    <t>E368</t>
  </si>
  <si>
    <t>Jasmine Craig MD</t>
  </si>
  <si>
    <t>E369</t>
  </si>
  <si>
    <t>Benjamin Smith</t>
  </si>
  <si>
    <t>E370</t>
  </si>
  <si>
    <t>Amanda Golden</t>
  </si>
  <si>
    <t>E371</t>
  </si>
  <si>
    <t>Pamela Benton</t>
  </si>
  <si>
    <t>E372</t>
  </si>
  <si>
    <t>Nathan Oliver</t>
  </si>
  <si>
    <t>E373</t>
  </si>
  <si>
    <t>Sheila Duncan</t>
  </si>
  <si>
    <t>E374</t>
  </si>
  <si>
    <t>Jackie Curry</t>
  </si>
  <si>
    <t>E375</t>
  </si>
  <si>
    <t>Melanie Werner</t>
  </si>
  <si>
    <t>E376</t>
  </si>
  <si>
    <t>James Adams</t>
  </si>
  <si>
    <t>E377</t>
  </si>
  <si>
    <t>Maria Jimenez</t>
  </si>
  <si>
    <t>E378</t>
  </si>
  <si>
    <t>Brett Lawson</t>
  </si>
  <si>
    <t>E379</t>
  </si>
  <si>
    <t>Garrett Meyer</t>
  </si>
  <si>
    <t>E380</t>
  </si>
  <si>
    <t>Joan Mcguire</t>
  </si>
  <si>
    <t>E381</t>
  </si>
  <si>
    <t>Chelsea Baker</t>
  </si>
  <si>
    <t>E382</t>
  </si>
  <si>
    <t>Shannon Norris</t>
  </si>
  <si>
    <t>E383</t>
  </si>
  <si>
    <t>Lori Burke</t>
  </si>
  <si>
    <t>E384</t>
  </si>
  <si>
    <t>Sarah Frank</t>
  </si>
  <si>
    <t>E385</t>
  </si>
  <si>
    <t>Stephanie Watson</t>
  </si>
  <si>
    <t>E386</t>
  </si>
  <si>
    <t>Amy Hood</t>
  </si>
  <si>
    <t>E387</t>
  </si>
  <si>
    <t>Jonathan Clark</t>
  </si>
  <si>
    <t>E388</t>
  </si>
  <si>
    <t>Willie Cowan</t>
  </si>
  <si>
    <t>E389</t>
  </si>
  <si>
    <t>Joshua Johnson</t>
  </si>
  <si>
    <t>E390</t>
  </si>
  <si>
    <t>Tammy Simmons</t>
  </si>
  <si>
    <t>E391</t>
  </si>
  <si>
    <t>Henry Patel</t>
  </si>
  <si>
    <t>E392</t>
  </si>
  <si>
    <t>Michael West</t>
  </si>
  <si>
    <t>E393</t>
  </si>
  <si>
    <t>E394</t>
  </si>
  <si>
    <t>Megan Davis</t>
  </si>
  <si>
    <t>E395</t>
  </si>
  <si>
    <t>Zachary Harrell</t>
  </si>
  <si>
    <t>E396</t>
  </si>
  <si>
    <t>Richard Hicks</t>
  </si>
  <si>
    <t>E397</t>
  </si>
  <si>
    <t>Calvin Lozano</t>
  </si>
  <si>
    <t>E398</t>
  </si>
  <si>
    <t>Joseph Vargas</t>
  </si>
  <si>
    <t>E399</t>
  </si>
  <si>
    <t>Chris Hill</t>
  </si>
  <si>
    <t>E400</t>
  </si>
  <si>
    <t>Brenda Burke</t>
  </si>
  <si>
    <t>E401</t>
  </si>
  <si>
    <t>Brian Gillespie</t>
  </si>
  <si>
    <t>E402</t>
  </si>
  <si>
    <t>Victor Hardy</t>
  </si>
  <si>
    <t>E403</t>
  </si>
  <si>
    <t>Katherine Summers</t>
  </si>
  <si>
    <t>E404</t>
  </si>
  <si>
    <t>Billy Jones</t>
  </si>
  <si>
    <t>E405</t>
  </si>
  <si>
    <t>Brian Waller</t>
  </si>
  <si>
    <t>E406</t>
  </si>
  <si>
    <t>Maria Lopez</t>
  </si>
  <si>
    <t>E407</t>
  </si>
  <si>
    <t>Omar Powers</t>
  </si>
  <si>
    <t>E408</t>
  </si>
  <si>
    <t>Justin Koch</t>
  </si>
  <si>
    <t>E409</t>
  </si>
  <si>
    <t>Gregory Long</t>
  </si>
  <si>
    <t>E410</t>
  </si>
  <si>
    <t>David Barber</t>
  </si>
  <si>
    <t>E411</t>
  </si>
  <si>
    <t>Heather Lowery</t>
  </si>
  <si>
    <t>E412</t>
  </si>
  <si>
    <t>Kathryn Mckinney</t>
  </si>
  <si>
    <t>E413</t>
  </si>
  <si>
    <t>John Reyes</t>
  </si>
  <si>
    <t>E414</t>
  </si>
  <si>
    <t>Nathaniel Rangel MD</t>
  </si>
  <si>
    <t>E415</t>
  </si>
  <si>
    <t>James Holmes MD</t>
  </si>
  <si>
    <t>E416</t>
  </si>
  <si>
    <t>Chris Nelson</t>
  </si>
  <si>
    <t>E417</t>
  </si>
  <si>
    <t>Patrick Hill</t>
  </si>
  <si>
    <t>E418</t>
  </si>
  <si>
    <t>Linda Bishop</t>
  </si>
  <si>
    <t>E419</t>
  </si>
  <si>
    <t>Becky Carson</t>
  </si>
  <si>
    <t>E420</t>
  </si>
  <si>
    <t>Anna Mitchell</t>
  </si>
  <si>
    <t>E421</t>
  </si>
  <si>
    <t>Michael Gordon</t>
  </si>
  <si>
    <t>E422</t>
  </si>
  <si>
    <t>Matthew Scott</t>
  </si>
  <si>
    <t>E423</t>
  </si>
  <si>
    <t>Jennifer Li</t>
  </si>
  <si>
    <t>E424</t>
  </si>
  <si>
    <t>Trevor Kennedy</t>
  </si>
  <si>
    <t>E425</t>
  </si>
  <si>
    <t>Bruce Leach</t>
  </si>
  <si>
    <t>E426</t>
  </si>
  <si>
    <t>Rebecca Cervantes</t>
  </si>
  <si>
    <t>E427</t>
  </si>
  <si>
    <t>Daniel Bell DDS</t>
  </si>
  <si>
    <t>E428</t>
  </si>
  <si>
    <t>Michael Howard</t>
  </si>
  <si>
    <t>E429</t>
  </si>
  <si>
    <t>Kevin Gamble</t>
  </si>
  <si>
    <t>E430</t>
  </si>
  <si>
    <t>Dennis Ellis</t>
  </si>
  <si>
    <t>E431</t>
  </si>
  <si>
    <t>Jocelyn Newman</t>
  </si>
  <si>
    <t>E432</t>
  </si>
  <si>
    <t>Amanda Miller</t>
  </si>
  <si>
    <t>E433</t>
  </si>
  <si>
    <t>Alison Hughes</t>
  </si>
  <si>
    <t>E434</t>
  </si>
  <si>
    <t>Joshua Simpson</t>
  </si>
  <si>
    <t>E435</t>
  </si>
  <si>
    <t>Tracy Krause</t>
  </si>
  <si>
    <t>E436</t>
  </si>
  <si>
    <t>Sean Hodges</t>
  </si>
  <si>
    <t>E437</t>
  </si>
  <si>
    <t>Jamie Contreras</t>
  </si>
  <si>
    <t>E438</t>
  </si>
  <si>
    <t>Isabel Elliott</t>
  </si>
  <si>
    <t>E439</t>
  </si>
  <si>
    <t>Mr. Charles Hamilton II</t>
  </si>
  <si>
    <t>E440</t>
  </si>
  <si>
    <t>Brenda Vazquez</t>
  </si>
  <si>
    <t>E441</t>
  </si>
  <si>
    <t>Christopher Smith</t>
  </si>
  <si>
    <t>E442</t>
  </si>
  <si>
    <t>Melissa Howard</t>
  </si>
  <si>
    <t>E443</t>
  </si>
  <si>
    <t>Michael Powell</t>
  </si>
  <si>
    <t>E444</t>
  </si>
  <si>
    <t>Matthew Merritt</t>
  </si>
  <si>
    <t>E445</t>
  </si>
  <si>
    <t>Gregory Mcclure</t>
  </si>
  <si>
    <t>E446</t>
  </si>
  <si>
    <t>Edward Collins</t>
  </si>
  <si>
    <t>E447</t>
  </si>
  <si>
    <t>Amanda Gentry</t>
  </si>
  <si>
    <t>E448</t>
  </si>
  <si>
    <t>Michael Lane</t>
  </si>
  <si>
    <t>E449</t>
  </si>
  <si>
    <t>Evan Carter</t>
  </si>
  <si>
    <t>E450</t>
  </si>
  <si>
    <t>Brenda Hopkins</t>
  </si>
  <si>
    <t>E451</t>
  </si>
  <si>
    <t>James Morgan</t>
  </si>
  <si>
    <t>E452</t>
  </si>
  <si>
    <t>Joseph Smith</t>
  </si>
  <si>
    <t>E453</t>
  </si>
  <si>
    <t>Jon Harrison</t>
  </si>
  <si>
    <t>E454</t>
  </si>
  <si>
    <t>Megan Marshall</t>
  </si>
  <si>
    <t>E455</t>
  </si>
  <si>
    <t>Jennifer Anderson</t>
  </si>
  <si>
    <t>E456</t>
  </si>
  <si>
    <t>Jodi Peterson</t>
  </si>
  <si>
    <t>E457</t>
  </si>
  <si>
    <t>David Decker</t>
  </si>
  <si>
    <t>E458</t>
  </si>
  <si>
    <t>Samuel Powell</t>
  </si>
  <si>
    <t>E459</t>
  </si>
  <si>
    <t>E460</t>
  </si>
  <si>
    <t>Christine Hawkins</t>
  </si>
  <si>
    <t>E461</t>
  </si>
  <si>
    <t>Aaron Cooley PhD</t>
  </si>
  <si>
    <t>E462</t>
  </si>
  <si>
    <t>David Robinson</t>
  </si>
  <si>
    <t>E463</t>
  </si>
  <si>
    <t>Jeffery Maxwell</t>
  </si>
  <si>
    <t>E464</t>
  </si>
  <si>
    <t>Charles Cooper</t>
  </si>
  <si>
    <t>E465</t>
  </si>
  <si>
    <t>Nicole Cline</t>
  </si>
  <si>
    <t>E466</t>
  </si>
  <si>
    <t>Ronald Espinoza</t>
  </si>
  <si>
    <t>E467</t>
  </si>
  <si>
    <t>Kiara Wilson</t>
  </si>
  <si>
    <t>E468</t>
  </si>
  <si>
    <t>Donna Schroeder MD</t>
  </si>
  <si>
    <t>E469</t>
  </si>
  <si>
    <t>Keith Hodges</t>
  </si>
  <si>
    <t>E470</t>
  </si>
  <si>
    <t>David Wolf</t>
  </si>
  <si>
    <t>E471</t>
  </si>
  <si>
    <t>Dawn Campbell</t>
  </si>
  <si>
    <t>E472</t>
  </si>
  <si>
    <t>Natalie Wilson</t>
  </si>
  <si>
    <t>E473</t>
  </si>
  <si>
    <t>Jennifer Reed</t>
  </si>
  <si>
    <t>E474</t>
  </si>
  <si>
    <t>Krista Daniel</t>
  </si>
  <si>
    <t>E475</t>
  </si>
  <si>
    <t>Luis Brock</t>
  </si>
  <si>
    <t>E476</t>
  </si>
  <si>
    <t>Miranda Meyer</t>
  </si>
  <si>
    <t>E477</t>
  </si>
  <si>
    <t>Erin Shaffer</t>
  </si>
  <si>
    <t>E478</t>
  </si>
  <si>
    <t>John Andrews</t>
  </si>
  <si>
    <t>E479</t>
  </si>
  <si>
    <t>Mary Page</t>
  </si>
  <si>
    <t>E480</t>
  </si>
  <si>
    <t>Jimmy Brooks</t>
  </si>
  <si>
    <t>E481</t>
  </si>
  <si>
    <t>Christina Ward</t>
  </si>
  <si>
    <t>E482</t>
  </si>
  <si>
    <t>Justin Fisher</t>
  </si>
  <si>
    <t>E483</t>
  </si>
  <si>
    <t>Anna Alexander</t>
  </si>
  <si>
    <t>E484</t>
  </si>
  <si>
    <t>Joseph Hansen</t>
  </si>
  <si>
    <t>E485</t>
  </si>
  <si>
    <t>Miss Linda Thomas</t>
  </si>
  <si>
    <t>E486</t>
  </si>
  <si>
    <t>Sharon Carter</t>
  </si>
  <si>
    <t>E487</t>
  </si>
  <si>
    <t>John Butler</t>
  </si>
  <si>
    <t>E488</t>
  </si>
  <si>
    <t>Danny Eaton</t>
  </si>
  <si>
    <t>E489</t>
  </si>
  <si>
    <t>Beth Thomas</t>
  </si>
  <si>
    <t>E490</t>
  </si>
  <si>
    <t>Tamara Fernandez</t>
  </si>
  <si>
    <t>E491</t>
  </si>
  <si>
    <t>Lisa Howell</t>
  </si>
  <si>
    <t>E492</t>
  </si>
  <si>
    <t>Kathleen Jennings</t>
  </si>
  <si>
    <t>E493</t>
  </si>
  <si>
    <t>Mary Mcconnell</t>
  </si>
  <si>
    <t>E494</t>
  </si>
  <si>
    <t>Bethany Benton</t>
  </si>
  <si>
    <t>E495</t>
  </si>
  <si>
    <t>Paul Phillips</t>
  </si>
  <si>
    <t>E496</t>
  </si>
  <si>
    <t>Anthony Jackson</t>
  </si>
  <si>
    <t>E497</t>
  </si>
  <si>
    <t>Bryan Rasmussen</t>
  </si>
  <si>
    <t>E498</t>
  </si>
  <si>
    <t>Tracy Hutchinson</t>
  </si>
  <si>
    <t>E499</t>
  </si>
  <si>
    <t>Kristen Summers DDS</t>
  </si>
  <si>
    <t>E500</t>
  </si>
  <si>
    <t>Charles Turner</t>
  </si>
  <si>
    <t>Dept</t>
  </si>
  <si>
    <t>Total Sales</t>
  </si>
  <si>
    <t>Sales Target Status</t>
  </si>
  <si>
    <t>Bonus Amount</t>
  </si>
  <si>
    <t>Years with company</t>
  </si>
  <si>
    <t>Quarter</t>
  </si>
  <si>
    <t>Q1</t>
  </si>
  <si>
    <t>Q2</t>
  </si>
  <si>
    <t>Q3</t>
  </si>
  <si>
    <t>Q4</t>
  </si>
  <si>
    <t>Year of Sale</t>
  </si>
  <si>
    <t>Average Sales per Employee</t>
  </si>
  <si>
    <t>No of employees that met or exceeded their target</t>
  </si>
  <si>
    <t>Total Sales by Dept</t>
  </si>
  <si>
    <t>Average Sales per employee by Dept</t>
  </si>
  <si>
    <t>No of employees that met or exceeded sales target</t>
  </si>
  <si>
    <t>No of employees that met target sales target by Dept</t>
  </si>
  <si>
    <t>Total Sales per Quarter by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</si>
</sst>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[$$-409]#,##0.00"/>
    <numFmt numFmtId="167" formatCode="[$$-540A]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onstantia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14" fontId="0" fillId="0" borderId="0" xfId="0" applyNumberFormat="1"/>
    <xf numFmtId="165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167" fontId="0" fillId="0" borderId="0" xfId="0" applyNumberFormat="1"/>
    <xf numFmtId="0" fontId="0" fillId="0" borderId="0" xfId="0" applyAlignment="1">
      <alignment horizontal="right"/>
    </xf>
    <xf numFmtId="0" fontId="17" fillId="33" borderId="0" xfId="0" applyFont="1" applyFill="1" applyAlignment="1">
      <alignment horizontal="center" wrapText="1"/>
    </xf>
    <xf numFmtId="0" fontId="17" fillId="33" borderId="0" xfId="0" applyFont="1" applyFill="1" applyAlignment="1">
      <alignment horizontal="center"/>
    </xf>
    <xf numFmtId="0" fontId="18" fillId="33" borderId="0" xfId="0" applyFont="1" applyFill="1" applyAlignment="1">
      <alignment horizontal="center" wrapText="1"/>
    </xf>
    <xf numFmtId="0" fontId="18" fillId="33" borderId="0" xfId="0" applyFont="1" applyFill="1" applyAlignment="1">
      <alignment horizontal="center"/>
    </xf>
    <xf numFmtId="0" fontId="0" fillId="0" borderId="10" xfId="0" applyBorder="1"/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right"/>
    </xf>
    <xf numFmtId="165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01"/>
  <sheetViews>
    <sheetView tabSelected="1" zoomScale="70" zoomScaleNormal="70" workbookViewId="0">
      <selection activeCell="K28" sqref="K28"/>
    </sheetView>
  </sheetViews>
  <sheetFormatPr defaultRowHeight="15" x14ac:dyDescent="0.25"/>
  <cols>
    <col min="1" max="1" width="12.140625" bestFit="1" customWidth="1"/>
    <col min="2" max="2" width="22.28515625" bestFit="1" customWidth="1"/>
    <col min="3" max="3" width="16.5703125" bestFit="1" customWidth="1"/>
    <col min="4" max="4" width="13.28515625" style="2" bestFit="1" customWidth="1"/>
    <col min="5" max="5" width="13.85546875" style="2" bestFit="1" customWidth="1"/>
    <col min="6" max="6" width="18.5703125" bestFit="1" customWidth="1"/>
    <col min="7" max="7" width="13.85546875" style="1" bestFit="1" customWidth="1"/>
    <col min="8" max="8" width="16" style="1" bestFit="1" customWidth="1"/>
    <col min="9" max="9" width="13.5703125" bestFit="1" customWidth="1"/>
    <col min="10" max="10" width="16.42578125" style="2" bestFit="1" customWidth="1"/>
    <col min="11" max="11" width="11.5703125" style="1" bestFit="1" customWidth="1"/>
    <col min="12" max="12" width="18.85546875" style="4" bestFit="1" customWidth="1"/>
    <col min="13" max="13" width="18.85546875" style="4" customWidth="1"/>
    <col min="15" max="15" width="16.5703125" bestFit="1" customWidth="1"/>
    <col min="16" max="16" width="48.5703125" bestFit="1" customWidth="1"/>
    <col min="19" max="19" width="18.140625" bestFit="1" customWidth="1"/>
    <col min="22" max="23" width="13.5703125" bestFit="1" customWidth="1"/>
    <col min="24" max="24" width="13.140625" bestFit="1" customWidth="1"/>
    <col min="25" max="25" width="13.5703125" bestFit="1" customWidth="1"/>
    <col min="26" max="26" width="13.140625" bestFit="1" customWidth="1"/>
  </cols>
  <sheetData>
    <row r="1" spans="1:27" x14ac:dyDescent="0.25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t="s">
        <v>1010</v>
      </c>
      <c r="G1" s="1" t="s">
        <v>5</v>
      </c>
      <c r="H1" s="1" t="s">
        <v>1018</v>
      </c>
      <c r="I1" t="s">
        <v>6</v>
      </c>
      <c r="J1" s="2" t="s">
        <v>1011</v>
      </c>
      <c r="K1" s="1" t="s">
        <v>7</v>
      </c>
      <c r="L1" s="4" t="s">
        <v>1012</v>
      </c>
      <c r="M1" s="4" t="s">
        <v>1013</v>
      </c>
    </row>
    <row r="2" spans="1:27" x14ac:dyDescent="0.25">
      <c r="A2" t="s">
        <v>8</v>
      </c>
      <c r="B2" t="s">
        <v>9</v>
      </c>
      <c r="C2" t="s">
        <v>10</v>
      </c>
      <c r="D2" s="2">
        <v>17620.810000000001</v>
      </c>
      <c r="E2" s="2">
        <v>15000</v>
      </c>
      <c r="F2" t="str">
        <f>IF(D2&gt;=E2,"Met target","Did not meet target")</f>
        <v>Met target</v>
      </c>
      <c r="G2" s="1">
        <v>45309</v>
      </c>
      <c r="H2" s="4">
        <f>YEAR(G2)</f>
        <v>2024</v>
      </c>
      <c r="I2" t="s">
        <v>11</v>
      </c>
      <c r="J2" s="2">
        <f>IF(AND(F2 = "Met target",I2 = "YES"),D2*0.1,0)</f>
        <v>0</v>
      </c>
      <c r="K2" s="1">
        <v>43902</v>
      </c>
      <c r="L2" s="4">
        <f ca="1">YEARFRAC(K2,TODAY())</f>
        <v>4.5972222222222223</v>
      </c>
      <c r="M2" s="4" t="str" cm="1">
        <f t="array" ref="M2">YEAR(G2) &amp; "-Q" &amp; _xlfn.IFS(
    MONTH(G2) &lt;= 3, 1,
    MONTH(G2) &lt;= 6, 2,
    MONTH(G2) &lt;= 9, 3,
    MONTH(G2) &lt;= 12, 4
)</f>
        <v>2024-Q1</v>
      </c>
      <c r="O2" t="s">
        <v>1008</v>
      </c>
      <c r="P2" s="7" t="s">
        <v>1009</v>
      </c>
    </row>
    <row r="3" spans="1:27" x14ac:dyDescent="0.25">
      <c r="A3" t="s">
        <v>12</v>
      </c>
      <c r="B3" t="s">
        <v>13</v>
      </c>
      <c r="C3" t="s">
        <v>10</v>
      </c>
      <c r="D3" s="2">
        <v>9449.73</v>
      </c>
      <c r="E3" s="2">
        <v>8000</v>
      </c>
      <c r="F3" t="str">
        <f t="shared" ref="F3:F66" si="0">IF(D3&gt;=E3,"Met target","Did not meet target")</f>
        <v>Met target</v>
      </c>
      <c r="G3" s="1">
        <v>45328</v>
      </c>
      <c r="H3" s="4">
        <f t="shared" ref="H3:H66" si="1">YEAR(G3)</f>
        <v>2024</v>
      </c>
      <c r="I3" t="s">
        <v>11</v>
      </c>
      <c r="J3" s="2">
        <f t="shared" ref="J3:J66" si="2">IF(AND(F3 = "Met target",I3 = "YES"),D3*0.1,0)</f>
        <v>0</v>
      </c>
      <c r="K3" s="1">
        <v>44160</v>
      </c>
      <c r="L3" s="4">
        <f t="shared" ref="L3:L66" ca="1" si="3">YEARFRAC(K3,TODAY())</f>
        <v>3.8944444444444444</v>
      </c>
      <c r="M3" s="4" t="str" cm="1">
        <f t="array" ref="M3">YEAR(G3) &amp; "-Q" &amp; _xlfn.IFS(
    MONTH(G3) &lt;= 3, 1,
    MONTH(G3) &lt;= 6, 2,
    MONTH(G3) &lt;= 9, 3,
    MONTH(G3) &lt;= 12, 4
)</f>
        <v>2024-Q1</v>
      </c>
      <c r="O3" t="s">
        <v>16</v>
      </c>
      <c r="P3" s="2">
        <f>SUMIF(C2:C501, "Electronics", D2:D501)</f>
        <v>2350061.4600000009</v>
      </c>
    </row>
    <row r="4" spans="1:27" x14ac:dyDescent="0.25">
      <c r="A4" t="s">
        <v>14</v>
      </c>
      <c r="B4" t="s">
        <v>15</v>
      </c>
      <c r="C4" t="s">
        <v>16</v>
      </c>
      <c r="D4" s="2">
        <v>11181.42</v>
      </c>
      <c r="E4" s="2">
        <v>15000</v>
      </c>
      <c r="F4" t="str">
        <f t="shared" si="0"/>
        <v>Did not meet target</v>
      </c>
      <c r="G4" s="1">
        <v>45297</v>
      </c>
      <c r="H4" s="4">
        <f t="shared" si="1"/>
        <v>2024</v>
      </c>
      <c r="I4" t="s">
        <v>17</v>
      </c>
      <c r="J4" s="2">
        <f t="shared" si="2"/>
        <v>0</v>
      </c>
      <c r="K4" s="1">
        <v>43450</v>
      </c>
      <c r="L4" s="4">
        <f t="shared" ca="1" si="3"/>
        <v>5.8361111111111112</v>
      </c>
      <c r="M4" s="4" t="str" cm="1">
        <f t="array" ref="M4">YEAR(G4) &amp; "-Q" &amp; _xlfn.IFS(
    MONTH(G4) &lt;= 3, 1,
    MONTH(G4) &lt;= 6, 2,
    MONTH(G4) &lt;= 9, 3,
    MONTH(G4) &lt;= 12, 4
)</f>
        <v>2024-Q1</v>
      </c>
      <c r="O4" t="s">
        <v>10</v>
      </c>
      <c r="P4" s="2">
        <f>SUMIF(C2:C501, "Furniture", D2:D501)</f>
        <v>2145924.5</v>
      </c>
    </row>
    <row r="5" spans="1:27" x14ac:dyDescent="0.25">
      <c r="A5" t="s">
        <v>18</v>
      </c>
      <c r="B5" t="s">
        <v>19</v>
      </c>
      <c r="C5" t="s">
        <v>20</v>
      </c>
      <c r="D5" s="2">
        <v>19787.669999999998</v>
      </c>
      <c r="E5" s="2">
        <v>15000</v>
      </c>
      <c r="F5" t="str">
        <f t="shared" si="0"/>
        <v>Met target</v>
      </c>
      <c r="G5" s="1">
        <v>45422</v>
      </c>
      <c r="H5" s="4">
        <f t="shared" si="1"/>
        <v>2024</v>
      </c>
      <c r="I5" t="s">
        <v>17</v>
      </c>
      <c r="J5" s="2">
        <f t="shared" si="2"/>
        <v>1978.7669999999998</v>
      </c>
      <c r="K5" s="1">
        <v>44049</v>
      </c>
      <c r="L5" s="4">
        <f t="shared" ca="1" si="3"/>
        <v>4.197222222222222</v>
      </c>
      <c r="M5" s="4" t="str" cm="1">
        <f t="array" ref="M5">YEAR(G5) &amp; "-Q" &amp; _xlfn.IFS(
    MONTH(G5) &lt;= 3, 1,
    MONTH(G5) &lt;= 6, 2,
    MONTH(G5) &lt;= 9, 3,
    MONTH(G5) &lt;= 12, 4
)</f>
        <v>2024-Q2</v>
      </c>
      <c r="O5" t="s">
        <v>20</v>
      </c>
      <c r="P5" s="2">
        <f>SUMIF(C2:C501, "Home Appliances", D2:D501)</f>
        <v>1789857.3499999999</v>
      </c>
    </row>
    <row r="6" spans="1:27" x14ac:dyDescent="0.25">
      <c r="A6" t="s">
        <v>21</v>
      </c>
      <c r="B6" t="s">
        <v>22</v>
      </c>
      <c r="C6" t="s">
        <v>10</v>
      </c>
      <c r="D6" s="2">
        <v>11042.77</v>
      </c>
      <c r="E6" s="2">
        <v>10000</v>
      </c>
      <c r="F6" t="str">
        <f t="shared" si="0"/>
        <v>Met target</v>
      </c>
      <c r="G6" s="1">
        <v>45387</v>
      </c>
      <c r="H6" s="4">
        <f t="shared" si="1"/>
        <v>2024</v>
      </c>
      <c r="I6" t="s">
        <v>17</v>
      </c>
      <c r="J6" s="2">
        <f t="shared" si="2"/>
        <v>1104.277</v>
      </c>
      <c r="K6" s="1">
        <v>44214</v>
      </c>
      <c r="L6" s="4">
        <f t="shared" ca="1" si="3"/>
        <v>3.7472222222222222</v>
      </c>
      <c r="M6" s="4" t="str" cm="1">
        <f t="array" ref="M6">YEAR(G6) &amp; "-Q" &amp; _xlfn.IFS(
    MONTH(G6) &lt;= 3, 1,
    MONTH(G6) &lt;= 6, 2,
    MONTH(G6) &lt;= 9, 3,
    MONTH(G6) &lt;= 12, 4
)</f>
        <v>2024-Q2</v>
      </c>
    </row>
    <row r="7" spans="1:27" x14ac:dyDescent="0.25">
      <c r="A7" t="s">
        <v>23</v>
      </c>
      <c r="B7" t="s">
        <v>24</v>
      </c>
      <c r="C7" t="s">
        <v>20</v>
      </c>
      <c r="D7" s="2">
        <v>10227.34</v>
      </c>
      <c r="E7" s="2">
        <v>12000</v>
      </c>
      <c r="F7" t="str">
        <f t="shared" si="0"/>
        <v>Did not meet target</v>
      </c>
      <c r="G7" s="1">
        <v>45171</v>
      </c>
      <c r="H7" s="4">
        <f t="shared" si="1"/>
        <v>2023</v>
      </c>
      <c r="I7" t="s">
        <v>17</v>
      </c>
      <c r="J7" s="2">
        <f t="shared" si="2"/>
        <v>0</v>
      </c>
      <c r="K7" s="1">
        <v>44972</v>
      </c>
      <c r="L7" s="4">
        <f t="shared" ca="1" si="3"/>
        <v>1.6722222222222223</v>
      </c>
      <c r="M7" s="4" t="str" cm="1">
        <f t="array" ref="M7">YEAR(G7) &amp; "-Q" &amp; _xlfn.IFS(
    MONTH(G7) &lt;= 3, 1,
    MONTH(G7) &lt;= 6, 2,
    MONTH(G7) &lt;= 9, 3,
    MONTH(G7) &lt;= 12, 4
)</f>
        <v>2023-Q3</v>
      </c>
    </row>
    <row r="8" spans="1:27" x14ac:dyDescent="0.25">
      <c r="A8" t="s">
        <v>25</v>
      </c>
      <c r="B8" t="s">
        <v>26</v>
      </c>
      <c r="C8" t="s">
        <v>20</v>
      </c>
      <c r="D8" s="2">
        <v>11823.23</v>
      </c>
      <c r="E8" s="2">
        <v>12000</v>
      </c>
      <c r="F8" t="str">
        <f t="shared" si="0"/>
        <v>Did not meet target</v>
      </c>
      <c r="G8" s="1">
        <v>45188</v>
      </c>
      <c r="H8" s="4">
        <f t="shared" si="1"/>
        <v>2023</v>
      </c>
      <c r="I8" t="s">
        <v>17</v>
      </c>
      <c r="J8" s="2">
        <f t="shared" si="2"/>
        <v>0</v>
      </c>
      <c r="K8" s="1">
        <v>43769</v>
      </c>
      <c r="L8" s="4">
        <f t="shared" ca="1" si="3"/>
        <v>4.9638888888888886</v>
      </c>
      <c r="M8" s="4" t="str" cm="1">
        <f t="array" ref="M8">YEAR(G8) &amp; "-Q" &amp; _xlfn.IFS(
    MONTH(G8) &lt;= 3, 1,
    MONTH(G8) &lt;= 6, 2,
    MONTH(G8) &lt;= 9, 3,
    MONTH(G8) &lt;= 12, 4
)</f>
        <v>2023-Q3</v>
      </c>
      <c r="T8" s="5">
        <v>2023</v>
      </c>
      <c r="U8" s="5"/>
      <c r="V8" s="5"/>
      <c r="W8" s="5"/>
      <c r="X8" s="5">
        <v>2024</v>
      </c>
      <c r="Y8" s="5"/>
      <c r="Z8" s="5"/>
      <c r="AA8" s="5"/>
    </row>
    <row r="9" spans="1:27" x14ac:dyDescent="0.25">
      <c r="A9" t="s">
        <v>27</v>
      </c>
      <c r="B9" t="s">
        <v>28</v>
      </c>
      <c r="C9" t="s">
        <v>16</v>
      </c>
      <c r="D9" s="2">
        <v>14887.47</v>
      </c>
      <c r="E9" s="2">
        <v>10000</v>
      </c>
      <c r="F9" t="str">
        <f t="shared" si="0"/>
        <v>Met target</v>
      </c>
      <c r="G9" s="1">
        <v>45220</v>
      </c>
      <c r="H9" s="4">
        <f t="shared" si="1"/>
        <v>2023</v>
      </c>
      <c r="I9" t="s">
        <v>17</v>
      </c>
      <c r="J9" s="2">
        <f t="shared" si="2"/>
        <v>1488.7470000000001</v>
      </c>
      <c r="K9" s="1">
        <v>44998</v>
      </c>
      <c r="L9" s="4">
        <f t="shared" ca="1" si="3"/>
        <v>1.5944444444444446</v>
      </c>
      <c r="M9" s="4" t="str" cm="1">
        <f t="array" ref="M9">YEAR(G9) &amp; "-Q" &amp; _xlfn.IFS(
    MONTH(G9) &lt;= 3, 1,
    MONTH(G9) &lt;= 6, 2,
    MONTH(G9) &lt;= 9, 3,
    MONTH(G9) &lt;= 12, 4
)</f>
        <v>2023-Q4</v>
      </c>
      <c r="S9" t="s">
        <v>1008</v>
      </c>
      <c r="T9" t="s">
        <v>1014</v>
      </c>
      <c r="U9" t="s">
        <v>1015</v>
      </c>
      <c r="V9" t="s">
        <v>1016</v>
      </c>
      <c r="W9" t="s">
        <v>1017</v>
      </c>
      <c r="X9" t="s">
        <v>1014</v>
      </c>
      <c r="Y9" t="s">
        <v>1015</v>
      </c>
      <c r="Z9" t="s">
        <v>1016</v>
      </c>
      <c r="AA9" t="s">
        <v>1017</v>
      </c>
    </row>
    <row r="10" spans="1:27" x14ac:dyDescent="0.25">
      <c r="A10" t="s">
        <v>29</v>
      </c>
      <c r="B10" t="s">
        <v>30</v>
      </c>
      <c r="C10" t="s">
        <v>10</v>
      </c>
      <c r="D10" s="2">
        <v>19858.849999999999</v>
      </c>
      <c r="E10" s="2">
        <v>12000</v>
      </c>
      <c r="F10" t="str">
        <f t="shared" si="0"/>
        <v>Met target</v>
      </c>
      <c r="G10" s="1">
        <v>45205</v>
      </c>
      <c r="H10" s="4">
        <f t="shared" si="1"/>
        <v>2023</v>
      </c>
      <c r="I10" t="s">
        <v>17</v>
      </c>
      <c r="J10" s="2">
        <f t="shared" si="2"/>
        <v>1985.885</v>
      </c>
      <c r="K10" s="1">
        <v>43903</v>
      </c>
      <c r="L10" s="4">
        <f t="shared" ca="1" si="3"/>
        <v>4.5944444444444441</v>
      </c>
      <c r="M10" s="4" t="str" cm="1">
        <f t="array" ref="M10">YEAR(G10) &amp; "-Q" &amp; _xlfn.IFS(
    MONTH(G10) &lt;= 3, 1,
    MONTH(G10) &lt;= 6, 2,
    MONTH(G10) &lt;= 9, 3,
    MONTH(G10) &lt;= 12, 4
)</f>
        <v>2023-Q4</v>
      </c>
      <c r="O10" t="s">
        <v>1008</v>
      </c>
      <c r="P10" s="7" t="s">
        <v>1019</v>
      </c>
      <c r="S10" t="s">
        <v>16</v>
      </c>
      <c r="T10" s="3">
        <f>SUMIFS(D2:D501, C2:C501, "Electronics",M2:M501, "2023-Q1")</f>
        <v>0</v>
      </c>
      <c r="U10" s="3">
        <f>SUMIFS(D2:D501, C2:C501, "Electronics",M2:M501, "2023-Q2")</f>
        <v>0</v>
      </c>
      <c r="V10" s="6">
        <f>SUMIFS(D2:D501, C2:C501, "Electronics",M2:M501, "2023-Q3")</f>
        <v>283966.7</v>
      </c>
      <c r="W10" s="6">
        <f>SUMIFS(D2:D501, C2:C501, "Electronics",M2:M501, "2023-Q4")</f>
        <v>607420.01</v>
      </c>
      <c r="X10" s="6">
        <f>SUMIFS(D2:D501, C2:C501, "Electronics",M2:M501, "2024-Q1")</f>
        <v>732492.80999999982</v>
      </c>
      <c r="Y10" s="6">
        <f>SUMIFS(D2:D501, C2:C501, "Electronics",M2:M501, "2024-Q2")</f>
        <v>490566.2699999999</v>
      </c>
      <c r="Z10" s="6">
        <f>SUMIFS(D2:D501, C2:C501, "Electronics",M2:M501, "2024-Q3")</f>
        <v>235615.66999999998</v>
      </c>
      <c r="AA10" s="3">
        <f>SUMIFS(D2:D501, C2:C501, "Electronics",M2:M501, "2024-Q4")</f>
        <v>0</v>
      </c>
    </row>
    <row r="11" spans="1:27" x14ac:dyDescent="0.25">
      <c r="A11" t="s">
        <v>31</v>
      </c>
      <c r="B11" t="s">
        <v>32</v>
      </c>
      <c r="C11" t="s">
        <v>10</v>
      </c>
      <c r="D11" s="2">
        <v>16695.87</v>
      </c>
      <c r="E11" s="2">
        <v>10000</v>
      </c>
      <c r="F11" t="str">
        <f t="shared" si="0"/>
        <v>Met target</v>
      </c>
      <c r="G11" s="1">
        <v>45406</v>
      </c>
      <c r="H11" s="4">
        <f t="shared" si="1"/>
        <v>2024</v>
      </c>
      <c r="I11" t="s">
        <v>17</v>
      </c>
      <c r="J11" s="2">
        <f t="shared" si="2"/>
        <v>1669.587</v>
      </c>
      <c r="K11" s="1">
        <v>43827</v>
      </c>
      <c r="L11" s="4">
        <f t="shared" ca="1" si="3"/>
        <v>4.802777777777778</v>
      </c>
      <c r="M11" s="4" t="str" cm="1">
        <f t="array" ref="M11">YEAR(G11) &amp; "-Q" &amp; _xlfn.IFS(
    MONTH(G11) &lt;= 3, 1,
    MONTH(G11) &lt;= 6, 2,
    MONTH(G11) &lt;= 9, 3,
    MONTH(G11) &lt;= 12, 4
)</f>
        <v>2024-Q2</v>
      </c>
      <c r="O11" t="s">
        <v>16</v>
      </c>
      <c r="P11" s="2">
        <f>AVERAGEIF(C2:C509, "Electronics", D2:D509)</f>
        <v>12500.326914893622</v>
      </c>
      <c r="S11" t="s">
        <v>10</v>
      </c>
      <c r="T11" s="3">
        <f>SUMIFS(D2:D501, C2:C501, "Furniture",M2:M501, "2023-Q1")</f>
        <v>0</v>
      </c>
      <c r="U11" s="3">
        <f>SUMIFS(D2:D501, C2:C501, "Furniture",M2:M501, "2023-Q2")</f>
        <v>0</v>
      </c>
      <c r="V11" s="6">
        <f>SUMIFS(D2:D501, C2:C501, "Furniture",M2:M501, "2023-Q3")</f>
        <v>294084.7</v>
      </c>
      <c r="W11" s="6">
        <f>SUMIFS(D2:D501, C2:C501, "Furniture",M2:M501, "2023-Q4")</f>
        <v>536894.04000000015</v>
      </c>
      <c r="X11" s="6">
        <f>SUMIFS(D2:D501, C2:C501, "Furniture",M2:M501, "2024-Q1")</f>
        <v>561156.86</v>
      </c>
      <c r="Y11" s="6">
        <f>SUMIFS(D2:D501, C2:C501, "Furniture",M2:M501, "2024-Q2")</f>
        <v>521021.38999999996</v>
      </c>
      <c r="Z11" s="6">
        <f>SUMIFS(D2:D501, C2:C501, "Furniture",M2:M501, "2024-Q3")</f>
        <v>232767.51</v>
      </c>
      <c r="AA11" s="3">
        <f>SUMIFS(D2:D501, C2:C501, "Furniture",M2:M501, "2024-Q4")</f>
        <v>0</v>
      </c>
    </row>
    <row r="12" spans="1:27" x14ac:dyDescent="0.25">
      <c r="A12" t="s">
        <v>33</v>
      </c>
      <c r="B12" t="s">
        <v>34</v>
      </c>
      <c r="C12" t="s">
        <v>10</v>
      </c>
      <c r="D12" s="2">
        <v>14075.47</v>
      </c>
      <c r="E12" s="2">
        <v>13000</v>
      </c>
      <c r="F12" t="str">
        <f t="shared" si="0"/>
        <v>Met target</v>
      </c>
      <c r="G12" s="1">
        <v>45163</v>
      </c>
      <c r="H12" s="4">
        <f t="shared" si="1"/>
        <v>2023</v>
      </c>
      <c r="I12" t="s">
        <v>11</v>
      </c>
      <c r="J12" s="2">
        <f t="shared" si="2"/>
        <v>0</v>
      </c>
      <c r="K12" s="1">
        <v>43652</v>
      </c>
      <c r="L12" s="4">
        <f t="shared" ca="1" si="3"/>
        <v>5.2805555555555559</v>
      </c>
      <c r="M12" s="4" t="str" cm="1">
        <f t="array" ref="M12">YEAR(G12) &amp; "-Q" &amp; _xlfn.IFS(
    MONTH(G12) &lt;= 3, 1,
    MONTH(G12) &lt;= 6, 2,
    MONTH(G12) &lt;= 9, 3,
    MONTH(G12) &lt;= 12, 4
)</f>
        <v>2023-Q3</v>
      </c>
      <c r="O12" t="s">
        <v>10</v>
      </c>
      <c r="P12" s="2">
        <f>AVERAGEIF(C2:C509, "Furniture", D2:D509)</f>
        <v>12623.085294117647</v>
      </c>
      <c r="S12" t="s">
        <v>20</v>
      </c>
      <c r="T12" s="3">
        <f>SUMIFS(D2:D501, C2:C501, "Home Appliances",M2:M501, "2023-Q1")</f>
        <v>0</v>
      </c>
      <c r="U12" s="3">
        <f>SUMIFS(D2:D501, C2:C501, "Home Appliances",M2:M501, "2023-Q2")</f>
        <v>0</v>
      </c>
      <c r="V12" s="6">
        <f>SUMIFS(D2:D501, C2:C501, "Home Appliances",M2:M501, "2023-Q3")</f>
        <v>202586.15999999997</v>
      </c>
      <c r="W12" s="6">
        <f>SUMIFS(D2:D501, C2:C501, "Home Appliances",M2:M501, "2023-Q4")</f>
        <v>450967.25000000006</v>
      </c>
      <c r="X12" s="6">
        <f>SUMIFS(D2:D501, C2:C501, "Home Appliances",M2:M501, "2024-Q1")</f>
        <v>438154.73</v>
      </c>
      <c r="Y12" s="6">
        <f>SUMIFS(D2:D501, C2:C501, "Home Appliances",M2:M501, "2024-Q2")</f>
        <v>479775.94000000006</v>
      </c>
      <c r="Z12" s="6">
        <f>SUMIFS(D2:D501, C2:C501, "Home Appliances",M2:M501, "2024-Q3")</f>
        <v>218373.26999999996</v>
      </c>
      <c r="AA12" s="3">
        <f>SUMIFS(D2:D501, C2:C501, "Home Appliances",M2:M501, "2024-Q4")</f>
        <v>0</v>
      </c>
    </row>
    <row r="13" spans="1:27" x14ac:dyDescent="0.25">
      <c r="A13" t="s">
        <v>35</v>
      </c>
      <c r="B13" t="s">
        <v>36</v>
      </c>
      <c r="C13" t="s">
        <v>16</v>
      </c>
      <c r="D13" s="2">
        <v>19094.189999999999</v>
      </c>
      <c r="E13" s="2">
        <v>12000</v>
      </c>
      <c r="F13" t="str">
        <f t="shared" si="0"/>
        <v>Met target</v>
      </c>
      <c r="G13" s="1">
        <v>45422</v>
      </c>
      <c r="H13" s="4">
        <f t="shared" si="1"/>
        <v>2024</v>
      </c>
      <c r="I13" t="s">
        <v>17</v>
      </c>
      <c r="J13" s="2">
        <f t="shared" si="2"/>
        <v>1909.4189999999999</v>
      </c>
      <c r="K13" s="1">
        <v>45024</v>
      </c>
      <c r="L13" s="4">
        <f t="shared" ca="1" si="3"/>
        <v>1.5249999999999999</v>
      </c>
      <c r="M13" s="4" t="str" cm="1">
        <f t="array" ref="M13">YEAR(G13) &amp; "-Q" &amp; _xlfn.IFS(
    MONTH(G13) &lt;= 3, 1,
    MONTH(G13) &lt;= 6, 2,
    MONTH(G13) &lt;= 9, 3,
    MONTH(G13) &lt;= 12, 4
)</f>
        <v>2024-Q2</v>
      </c>
      <c r="O13" t="s">
        <v>20</v>
      </c>
      <c r="P13" s="2">
        <f>AVERAGEIF(C2:C509, "Home Appliances", D2:D509)</f>
        <v>12604.629225352111</v>
      </c>
    </row>
    <row r="14" spans="1:27" x14ac:dyDescent="0.25">
      <c r="A14" t="s">
        <v>37</v>
      </c>
      <c r="B14" t="s">
        <v>38</v>
      </c>
      <c r="C14" t="s">
        <v>16</v>
      </c>
      <c r="D14" s="2">
        <v>6425.36</v>
      </c>
      <c r="E14" s="2">
        <v>12000</v>
      </c>
      <c r="F14" t="str">
        <f t="shared" si="0"/>
        <v>Did not meet target</v>
      </c>
      <c r="G14" s="1">
        <v>45476</v>
      </c>
      <c r="H14" s="4">
        <f t="shared" si="1"/>
        <v>2024</v>
      </c>
      <c r="I14" t="s">
        <v>17</v>
      </c>
      <c r="J14" s="2">
        <f t="shared" si="2"/>
        <v>0</v>
      </c>
      <c r="K14" s="1">
        <v>43412</v>
      </c>
      <c r="L14" s="4">
        <f t="shared" ca="1" si="3"/>
        <v>5.9416666666666664</v>
      </c>
      <c r="M14" s="4" t="str" cm="1">
        <f t="array" ref="M14">YEAR(G14) &amp; "-Q" &amp; _xlfn.IFS(
    MONTH(G14) &lt;= 3, 1,
    MONTH(G14) &lt;= 6, 2,
    MONTH(G14) &lt;= 9, 3,
    MONTH(G14) &lt;= 12, 4
)</f>
        <v>2024-Q3</v>
      </c>
    </row>
    <row r="15" spans="1:27" x14ac:dyDescent="0.25">
      <c r="A15" t="s">
        <v>39</v>
      </c>
      <c r="B15" t="s">
        <v>40</v>
      </c>
      <c r="C15" t="s">
        <v>10</v>
      </c>
      <c r="D15" s="2">
        <v>15833.26</v>
      </c>
      <c r="E15" s="2">
        <v>15000</v>
      </c>
      <c r="F15" t="str">
        <f t="shared" si="0"/>
        <v>Met target</v>
      </c>
      <c r="G15" s="1">
        <v>45361</v>
      </c>
      <c r="H15" s="4">
        <f t="shared" si="1"/>
        <v>2024</v>
      </c>
      <c r="I15" t="s">
        <v>11</v>
      </c>
      <c r="J15" s="2">
        <f t="shared" si="2"/>
        <v>0</v>
      </c>
      <c r="K15" s="1">
        <v>44406</v>
      </c>
      <c r="L15" s="4">
        <f t="shared" ca="1" si="3"/>
        <v>3.2166666666666668</v>
      </c>
      <c r="M15" s="4" t="str" cm="1">
        <f t="array" ref="M15">YEAR(G15) &amp; "-Q" &amp; _xlfn.IFS(
    MONTH(G15) &lt;= 3, 1,
    MONTH(G15) &lt;= 6, 2,
    MONTH(G15) &lt;= 9, 3,
    MONTH(G15) &lt;= 12, 4
)</f>
        <v>2024-Q1</v>
      </c>
    </row>
    <row r="16" spans="1:27" x14ac:dyDescent="0.25">
      <c r="A16" t="s">
        <v>41</v>
      </c>
      <c r="B16" t="s">
        <v>42</v>
      </c>
      <c r="C16" t="s">
        <v>10</v>
      </c>
      <c r="D16" s="2">
        <v>13860.04</v>
      </c>
      <c r="E16" s="2">
        <v>8000</v>
      </c>
      <c r="F16" t="str">
        <f t="shared" si="0"/>
        <v>Met target</v>
      </c>
      <c r="G16" s="1">
        <v>45438</v>
      </c>
      <c r="H16" s="4">
        <f t="shared" si="1"/>
        <v>2024</v>
      </c>
      <c r="I16" t="s">
        <v>11</v>
      </c>
      <c r="J16" s="2">
        <f t="shared" si="2"/>
        <v>0</v>
      </c>
      <c r="K16" s="1">
        <v>44684</v>
      </c>
      <c r="L16" s="4">
        <f t="shared" ca="1" si="3"/>
        <v>2.4555555555555557</v>
      </c>
      <c r="M16" s="4" t="str" cm="1">
        <f t="array" ref="M16">YEAR(G16) &amp; "-Q" &amp; _xlfn.IFS(
    MONTH(G16) &lt;= 3, 1,
    MONTH(G16) &lt;= 6, 2,
    MONTH(G16) &lt;= 9, 3,
    MONTH(G16) &lt;= 12, 4
)</f>
        <v>2024-Q2</v>
      </c>
    </row>
    <row r="17" spans="1:16" x14ac:dyDescent="0.25">
      <c r="A17" t="s">
        <v>43</v>
      </c>
      <c r="B17" t="s">
        <v>44</v>
      </c>
      <c r="C17" t="s">
        <v>16</v>
      </c>
      <c r="D17" s="2">
        <v>13007.58</v>
      </c>
      <c r="E17" s="2">
        <v>10000</v>
      </c>
      <c r="F17" t="str">
        <f t="shared" si="0"/>
        <v>Met target</v>
      </c>
      <c r="G17" s="1">
        <v>45327</v>
      </c>
      <c r="H17" s="4">
        <f t="shared" si="1"/>
        <v>2024</v>
      </c>
      <c r="I17" t="s">
        <v>11</v>
      </c>
      <c r="J17" s="2">
        <f t="shared" si="2"/>
        <v>0</v>
      </c>
      <c r="K17" s="1">
        <v>43820</v>
      </c>
      <c r="L17" s="4">
        <f t="shared" ca="1" si="3"/>
        <v>4.822222222222222</v>
      </c>
      <c r="M17" s="4" t="str" cm="1">
        <f t="array" ref="M17">YEAR(G17) &amp; "-Q" &amp; _xlfn.IFS(
    MONTH(G17) &lt;= 3, 1,
    MONTH(G17) &lt;= 6, 2,
    MONTH(G17) &lt;= 9, 3,
    MONTH(G17) &lt;= 12, 4
)</f>
        <v>2024-Q1</v>
      </c>
    </row>
    <row r="18" spans="1:16" x14ac:dyDescent="0.25">
      <c r="A18" t="s">
        <v>45</v>
      </c>
      <c r="B18" t="s">
        <v>46</v>
      </c>
      <c r="C18" t="s">
        <v>20</v>
      </c>
      <c r="D18" s="2">
        <v>9703.0300000000007</v>
      </c>
      <c r="E18" s="2">
        <v>13000</v>
      </c>
      <c r="F18" t="str">
        <f t="shared" si="0"/>
        <v>Did not meet target</v>
      </c>
      <c r="G18" s="1">
        <v>45322</v>
      </c>
      <c r="H18" s="4">
        <f t="shared" si="1"/>
        <v>2024</v>
      </c>
      <c r="I18" t="s">
        <v>11</v>
      </c>
      <c r="J18" s="2">
        <f t="shared" si="2"/>
        <v>0</v>
      </c>
      <c r="K18" s="1">
        <v>44585</v>
      </c>
      <c r="L18" s="4">
        <f t="shared" ca="1" si="3"/>
        <v>2.7305555555555556</v>
      </c>
      <c r="M18" s="4" t="str" cm="1">
        <f t="array" ref="M18">YEAR(G18) &amp; "-Q" &amp; _xlfn.IFS(
    MONTH(G18) &lt;= 3, 1,
    MONTH(G18) &lt;= 6, 2,
    MONTH(G18) &lt;= 9, 3,
    MONTH(G18) &lt;= 12, 4
)</f>
        <v>2024-Q1</v>
      </c>
      <c r="O18" t="s">
        <v>1008</v>
      </c>
      <c r="P18" s="7" t="s">
        <v>1020</v>
      </c>
    </row>
    <row r="19" spans="1:16" x14ac:dyDescent="0.25">
      <c r="A19" t="s">
        <v>47</v>
      </c>
      <c r="B19" t="s">
        <v>48</v>
      </c>
      <c r="C19" t="s">
        <v>10</v>
      </c>
      <c r="D19" s="2">
        <v>10414.56</v>
      </c>
      <c r="E19" s="2">
        <v>13000</v>
      </c>
      <c r="F19" t="str">
        <f t="shared" si="0"/>
        <v>Did not meet target</v>
      </c>
      <c r="G19" s="1">
        <v>45475</v>
      </c>
      <c r="H19" s="4">
        <f t="shared" si="1"/>
        <v>2024</v>
      </c>
      <c r="I19" t="s">
        <v>11</v>
      </c>
      <c r="J19" s="2">
        <f t="shared" si="2"/>
        <v>0</v>
      </c>
      <c r="K19" s="1">
        <v>44418</v>
      </c>
      <c r="L19" s="4">
        <f t="shared" ca="1" si="3"/>
        <v>3.1861111111111109</v>
      </c>
      <c r="M19" s="4" t="str" cm="1">
        <f t="array" ref="M19">YEAR(G19) &amp; "-Q" &amp; _xlfn.IFS(
    MONTH(G19) &lt;= 3, 1,
    MONTH(G19) &lt;= 6, 2,
    MONTH(G19) &lt;= 9, 3,
    MONTH(G19) &lt;= 12, 4
)</f>
        <v>2024-Q3</v>
      </c>
      <c r="O19" t="s">
        <v>16</v>
      </c>
      <c r="P19" s="4">
        <f>COUNTIFS(C2:C501,"Electronics", F2:F501, "Met target")</f>
        <v>101</v>
      </c>
    </row>
    <row r="20" spans="1:16" x14ac:dyDescent="0.25">
      <c r="A20" t="s">
        <v>49</v>
      </c>
      <c r="B20" t="s">
        <v>50</v>
      </c>
      <c r="C20" t="s">
        <v>16</v>
      </c>
      <c r="D20" s="2">
        <v>15376.11</v>
      </c>
      <c r="E20" s="2">
        <v>12000</v>
      </c>
      <c r="F20" t="str">
        <f t="shared" si="0"/>
        <v>Met target</v>
      </c>
      <c r="G20" s="1">
        <v>45294</v>
      </c>
      <c r="H20" s="4">
        <f t="shared" si="1"/>
        <v>2024</v>
      </c>
      <c r="I20" t="s">
        <v>11</v>
      </c>
      <c r="J20" s="2">
        <f t="shared" si="2"/>
        <v>0</v>
      </c>
      <c r="K20" s="1">
        <v>44284</v>
      </c>
      <c r="L20" s="4">
        <f t="shared" ca="1" si="3"/>
        <v>3.55</v>
      </c>
      <c r="M20" s="4" t="str" cm="1">
        <f t="array" ref="M20">YEAR(G20) &amp; "-Q" &amp; _xlfn.IFS(
    MONTH(G20) &lt;= 3, 1,
    MONTH(G20) &lt;= 6, 2,
    MONTH(G20) &lt;= 9, 3,
    MONTH(G20) &lt;= 12, 4
)</f>
        <v>2024-Q1</v>
      </c>
      <c r="O20" t="s">
        <v>10</v>
      </c>
      <c r="P20" s="4">
        <f>COUNTIFS(C2:C501,"Furniture", F2:F501, "Met target")</f>
        <v>93</v>
      </c>
    </row>
    <row r="21" spans="1:16" x14ac:dyDescent="0.25">
      <c r="A21" t="s">
        <v>51</v>
      </c>
      <c r="B21" t="s">
        <v>52</v>
      </c>
      <c r="C21" t="s">
        <v>10</v>
      </c>
      <c r="D21" s="2">
        <v>19892.22</v>
      </c>
      <c r="E21" s="2">
        <v>8000</v>
      </c>
      <c r="F21" t="str">
        <f t="shared" si="0"/>
        <v>Met target</v>
      </c>
      <c r="G21" s="1">
        <v>45246</v>
      </c>
      <c r="H21" s="4">
        <f t="shared" si="1"/>
        <v>2023</v>
      </c>
      <c r="I21" t="s">
        <v>17</v>
      </c>
      <c r="J21" s="2">
        <f t="shared" si="2"/>
        <v>1989.2220000000002</v>
      </c>
      <c r="K21" s="1">
        <v>44002</v>
      </c>
      <c r="L21" s="4">
        <f t="shared" ca="1" si="3"/>
        <v>4.3250000000000002</v>
      </c>
      <c r="M21" s="4" t="str" cm="1">
        <f t="array" ref="M21">YEAR(G21) &amp; "-Q" &amp; _xlfn.IFS(
    MONTH(G21) &lt;= 3, 1,
    MONTH(G21) &lt;= 6, 2,
    MONTH(G21) &lt;= 9, 3,
    MONTH(G21) &lt;= 12, 4
)</f>
        <v>2023-Q4</v>
      </c>
      <c r="O21" t="s">
        <v>20</v>
      </c>
      <c r="P21" s="4">
        <f>COUNTIFS(C2:C501,"Home Appliances", F2:F501, "Met target")</f>
        <v>83</v>
      </c>
    </row>
    <row r="22" spans="1:16" x14ac:dyDescent="0.25">
      <c r="A22" t="s">
        <v>53</v>
      </c>
      <c r="B22" t="s">
        <v>54</v>
      </c>
      <c r="C22" t="s">
        <v>10</v>
      </c>
      <c r="D22" s="2">
        <v>16604.48</v>
      </c>
      <c r="E22" s="2">
        <v>12000</v>
      </c>
      <c r="F22" t="str">
        <f t="shared" si="0"/>
        <v>Met target</v>
      </c>
      <c r="G22" s="1">
        <v>45501</v>
      </c>
      <c r="H22" s="4">
        <f t="shared" si="1"/>
        <v>2024</v>
      </c>
      <c r="I22" t="s">
        <v>17</v>
      </c>
      <c r="J22" s="2">
        <f t="shared" si="2"/>
        <v>1660.4480000000001</v>
      </c>
      <c r="K22" s="1">
        <v>44775</v>
      </c>
      <c r="L22" s="4">
        <f t="shared" ca="1" si="3"/>
        <v>2.2083333333333335</v>
      </c>
      <c r="M22" s="4" t="str" cm="1">
        <f t="array" ref="M22">YEAR(G22) &amp; "-Q" &amp; _xlfn.IFS(
    MONTH(G22) &lt;= 3, 1,
    MONTH(G22) &lt;= 6, 2,
    MONTH(G22) &lt;= 9, 3,
    MONTH(G22) &lt;= 12, 4
)</f>
        <v>2024-Q3</v>
      </c>
    </row>
    <row r="23" spans="1:16" x14ac:dyDescent="0.25">
      <c r="A23" t="s">
        <v>55</v>
      </c>
      <c r="B23" t="s">
        <v>56</v>
      </c>
      <c r="C23" t="s">
        <v>10</v>
      </c>
      <c r="D23" s="2">
        <v>12842.12</v>
      </c>
      <c r="E23" s="2">
        <v>13000</v>
      </c>
      <c r="F23" t="str">
        <f t="shared" si="0"/>
        <v>Did not meet target</v>
      </c>
      <c r="G23" s="1">
        <v>45192</v>
      </c>
      <c r="H23" s="4">
        <f t="shared" si="1"/>
        <v>2023</v>
      </c>
      <c r="I23" t="s">
        <v>17</v>
      </c>
      <c r="J23" s="2">
        <f t="shared" si="2"/>
        <v>0</v>
      </c>
      <c r="K23" s="1">
        <v>44513</v>
      </c>
      <c r="L23" s="4">
        <f t="shared" ca="1" si="3"/>
        <v>2.9277777777777776</v>
      </c>
      <c r="M23" s="4" t="str" cm="1">
        <f t="array" ref="M23">YEAR(G23) &amp; "-Q" &amp; _xlfn.IFS(
    MONTH(G23) &lt;= 3, 1,
    MONTH(G23) &lt;= 6, 2,
    MONTH(G23) &lt;= 9, 3,
    MONTH(G23) &lt;= 12, 4
)</f>
        <v>2023-Q3</v>
      </c>
    </row>
    <row r="24" spans="1:16" x14ac:dyDescent="0.25">
      <c r="A24" t="s">
        <v>57</v>
      </c>
      <c r="B24" t="s">
        <v>58</v>
      </c>
      <c r="C24" t="s">
        <v>16</v>
      </c>
      <c r="D24" s="2">
        <v>17897.560000000001</v>
      </c>
      <c r="E24" s="2">
        <v>8000</v>
      </c>
      <c r="F24" t="str">
        <f t="shared" si="0"/>
        <v>Met target</v>
      </c>
      <c r="G24" s="1">
        <v>45321</v>
      </c>
      <c r="H24" s="4">
        <f t="shared" si="1"/>
        <v>2024</v>
      </c>
      <c r="I24" t="s">
        <v>17</v>
      </c>
      <c r="J24" s="2">
        <f t="shared" si="2"/>
        <v>1789.7560000000003</v>
      </c>
      <c r="K24" s="1">
        <v>44196</v>
      </c>
      <c r="L24" s="4">
        <f t="shared" ca="1" si="3"/>
        <v>3.7972222222222221</v>
      </c>
      <c r="M24" s="4" t="str" cm="1">
        <f t="array" ref="M24">YEAR(G24) &amp; "-Q" &amp; _xlfn.IFS(
    MONTH(G24) &lt;= 3, 1,
    MONTH(G24) &lt;= 6, 2,
    MONTH(G24) &lt;= 9, 3,
    MONTH(G24) &lt;= 12, 4
)</f>
        <v>2024-Q1</v>
      </c>
    </row>
    <row r="25" spans="1:16" x14ac:dyDescent="0.25">
      <c r="A25" t="s">
        <v>59</v>
      </c>
      <c r="B25" t="s">
        <v>60</v>
      </c>
      <c r="C25" t="s">
        <v>16</v>
      </c>
      <c r="D25" s="2">
        <v>11147.8</v>
      </c>
      <c r="E25" s="2">
        <v>13000</v>
      </c>
      <c r="F25" t="str">
        <f t="shared" si="0"/>
        <v>Did not meet target</v>
      </c>
      <c r="G25" s="1">
        <v>45505</v>
      </c>
      <c r="H25" s="4">
        <f t="shared" si="1"/>
        <v>2024</v>
      </c>
      <c r="I25" t="s">
        <v>17</v>
      </c>
      <c r="J25" s="2">
        <f t="shared" si="2"/>
        <v>0</v>
      </c>
      <c r="K25" s="1">
        <v>44981</v>
      </c>
      <c r="L25" s="4">
        <f t="shared" ca="1" si="3"/>
        <v>1.6472222222222221</v>
      </c>
      <c r="M25" s="4" t="str" cm="1">
        <f t="array" ref="M25">YEAR(G25) &amp; "-Q" &amp; _xlfn.IFS(
    MONTH(G25) &lt;= 3, 1,
    MONTH(G25) &lt;= 6, 2,
    MONTH(G25) &lt;= 9, 3,
    MONTH(G25) &lt;= 12, 4
)</f>
        <v>2024-Q3</v>
      </c>
    </row>
    <row r="26" spans="1:16" x14ac:dyDescent="0.25">
      <c r="A26" t="s">
        <v>61</v>
      </c>
      <c r="B26" t="s">
        <v>62</v>
      </c>
      <c r="C26" t="s">
        <v>10</v>
      </c>
      <c r="D26" s="2">
        <v>15459.86</v>
      </c>
      <c r="E26" s="2">
        <v>15000</v>
      </c>
      <c r="F26" t="str">
        <f t="shared" si="0"/>
        <v>Met target</v>
      </c>
      <c r="G26" s="1">
        <v>45283</v>
      </c>
      <c r="H26" s="4">
        <f t="shared" si="1"/>
        <v>2023</v>
      </c>
      <c r="I26" t="s">
        <v>11</v>
      </c>
      <c r="J26" s="2">
        <f t="shared" si="2"/>
        <v>0</v>
      </c>
      <c r="K26" s="1">
        <v>44294</v>
      </c>
      <c r="L26" s="4">
        <f t="shared" ca="1" si="3"/>
        <v>3.5249999999999999</v>
      </c>
      <c r="M26" s="4" t="str" cm="1">
        <f t="array" ref="M26">YEAR(G26) &amp; "-Q" &amp; _xlfn.IFS(
    MONTH(G26) &lt;= 3, 1,
    MONTH(G26) &lt;= 6, 2,
    MONTH(G26) &lt;= 9, 3,
    MONTH(G26) &lt;= 12, 4
)</f>
        <v>2023-Q4</v>
      </c>
    </row>
    <row r="27" spans="1:16" x14ac:dyDescent="0.25">
      <c r="A27" t="s">
        <v>63</v>
      </c>
      <c r="B27" t="s">
        <v>64</v>
      </c>
      <c r="C27" t="s">
        <v>10</v>
      </c>
      <c r="D27" s="2">
        <v>9799.94</v>
      </c>
      <c r="E27" s="2">
        <v>10000</v>
      </c>
      <c r="F27" t="str">
        <f t="shared" si="0"/>
        <v>Did not meet target</v>
      </c>
      <c r="G27" s="1">
        <v>45475</v>
      </c>
      <c r="H27" s="4">
        <f t="shared" si="1"/>
        <v>2024</v>
      </c>
      <c r="I27" t="s">
        <v>11</v>
      </c>
      <c r="J27" s="2">
        <f t="shared" si="2"/>
        <v>0</v>
      </c>
      <c r="K27" s="1">
        <v>44145</v>
      </c>
      <c r="L27" s="4">
        <f t="shared" ca="1" si="3"/>
        <v>3.9361111111111109</v>
      </c>
      <c r="M27" s="4" t="str" cm="1">
        <f t="array" ref="M27">YEAR(G27) &amp; "-Q" &amp; _xlfn.IFS(
    MONTH(G27) &lt;= 3, 1,
    MONTH(G27) &lt;= 6, 2,
    MONTH(G27) &lt;= 9, 3,
    MONTH(G27) &lt;= 12, 4
)</f>
        <v>2024-Q3</v>
      </c>
    </row>
    <row r="28" spans="1:16" x14ac:dyDescent="0.25">
      <c r="A28" t="s">
        <v>65</v>
      </c>
      <c r="B28" t="s">
        <v>66</v>
      </c>
      <c r="C28" t="s">
        <v>10</v>
      </c>
      <c r="D28" s="2">
        <v>7764.67</v>
      </c>
      <c r="E28" s="2">
        <v>13000</v>
      </c>
      <c r="F28" t="str">
        <f t="shared" si="0"/>
        <v>Did not meet target</v>
      </c>
      <c r="G28" s="1">
        <v>45491</v>
      </c>
      <c r="H28" s="4">
        <f t="shared" si="1"/>
        <v>2024</v>
      </c>
      <c r="I28" t="s">
        <v>17</v>
      </c>
      <c r="J28" s="2">
        <f t="shared" si="2"/>
        <v>0</v>
      </c>
      <c r="K28" s="1">
        <v>45035</v>
      </c>
      <c r="L28" s="4">
        <f t="shared" ca="1" si="3"/>
        <v>1.4944444444444445</v>
      </c>
      <c r="M28" s="4" t="str" cm="1">
        <f t="array" ref="M28">YEAR(G28) &amp; "-Q" &amp; _xlfn.IFS(
    MONTH(G28) &lt;= 3, 1,
    MONTH(G28) &lt;= 6, 2,
    MONTH(G28) &lt;= 9, 3,
    MONTH(G28) &lt;= 12, 4
)</f>
        <v>2024-Q3</v>
      </c>
    </row>
    <row r="29" spans="1:16" x14ac:dyDescent="0.25">
      <c r="A29" t="s">
        <v>67</v>
      </c>
      <c r="B29" t="s">
        <v>68</v>
      </c>
      <c r="C29" t="s">
        <v>16</v>
      </c>
      <c r="D29" s="2">
        <v>6626.17</v>
      </c>
      <c r="E29" s="2">
        <v>8000</v>
      </c>
      <c r="F29" t="str">
        <f t="shared" si="0"/>
        <v>Did not meet target</v>
      </c>
      <c r="G29" s="1">
        <v>45336</v>
      </c>
      <c r="H29" s="4">
        <f t="shared" si="1"/>
        <v>2024</v>
      </c>
      <c r="I29" t="s">
        <v>11</v>
      </c>
      <c r="J29" s="2">
        <f t="shared" si="2"/>
        <v>0</v>
      </c>
      <c r="K29" s="1">
        <v>43566</v>
      </c>
      <c r="L29" s="4">
        <f t="shared" ca="1" si="3"/>
        <v>5.5166666666666666</v>
      </c>
      <c r="M29" s="4" t="str" cm="1">
        <f t="array" ref="M29">YEAR(G29) &amp; "-Q" &amp; _xlfn.IFS(
    MONTH(G29) &lt;= 3, 1,
    MONTH(G29) &lt;= 6, 2,
    MONTH(G29) &lt;= 9, 3,
    MONTH(G29) &lt;= 12, 4
)</f>
        <v>2024-Q1</v>
      </c>
    </row>
    <row r="30" spans="1:16" x14ac:dyDescent="0.25">
      <c r="A30" t="s">
        <v>69</v>
      </c>
      <c r="B30" t="s">
        <v>70</v>
      </c>
      <c r="C30" t="s">
        <v>10</v>
      </c>
      <c r="D30" s="2">
        <v>17066.419999999998</v>
      </c>
      <c r="E30" s="2">
        <v>8000</v>
      </c>
      <c r="F30" t="str">
        <f t="shared" si="0"/>
        <v>Met target</v>
      </c>
      <c r="G30" s="1">
        <v>45226</v>
      </c>
      <c r="H30" s="4">
        <f t="shared" si="1"/>
        <v>2023</v>
      </c>
      <c r="I30" t="s">
        <v>11</v>
      </c>
      <c r="J30" s="2">
        <f t="shared" si="2"/>
        <v>0</v>
      </c>
      <c r="K30" s="1">
        <v>43961</v>
      </c>
      <c r="L30" s="4">
        <f t="shared" ca="1" si="3"/>
        <v>4.4361111111111109</v>
      </c>
      <c r="M30" s="4" t="str" cm="1">
        <f t="array" ref="M30">YEAR(G30) &amp; "-Q" &amp; _xlfn.IFS(
    MONTH(G30) &lt;= 3, 1,
    MONTH(G30) &lt;= 6, 2,
    MONTH(G30) &lt;= 9, 3,
    MONTH(G30) &lt;= 12, 4
)</f>
        <v>2023-Q4</v>
      </c>
    </row>
    <row r="31" spans="1:16" x14ac:dyDescent="0.25">
      <c r="A31" t="s">
        <v>71</v>
      </c>
      <c r="B31" t="s">
        <v>72</v>
      </c>
      <c r="C31" t="s">
        <v>10</v>
      </c>
      <c r="D31" s="2">
        <v>18808.41</v>
      </c>
      <c r="E31" s="2">
        <v>12000</v>
      </c>
      <c r="F31" t="str">
        <f t="shared" si="0"/>
        <v>Met target</v>
      </c>
      <c r="G31" s="1">
        <v>45168</v>
      </c>
      <c r="H31" s="4">
        <f t="shared" si="1"/>
        <v>2023</v>
      </c>
      <c r="I31" t="s">
        <v>17</v>
      </c>
      <c r="J31" s="2">
        <f t="shared" si="2"/>
        <v>1880.8410000000001</v>
      </c>
      <c r="K31" s="1">
        <v>43981</v>
      </c>
      <c r="L31" s="4">
        <f t="shared" ca="1" si="3"/>
        <v>4.3805555555555555</v>
      </c>
      <c r="M31" s="4" t="str" cm="1">
        <f t="array" ref="M31">YEAR(G31) &amp; "-Q" &amp; _xlfn.IFS(
    MONTH(G31) &lt;= 3, 1,
    MONTH(G31) &lt;= 6, 2,
    MONTH(G31) &lt;= 9, 3,
    MONTH(G31) &lt;= 12, 4
)</f>
        <v>2023-Q3</v>
      </c>
    </row>
    <row r="32" spans="1:16" x14ac:dyDescent="0.25">
      <c r="A32" t="s">
        <v>73</v>
      </c>
      <c r="B32" t="s">
        <v>74</v>
      </c>
      <c r="C32" t="s">
        <v>10</v>
      </c>
      <c r="D32" s="2">
        <v>13417.85</v>
      </c>
      <c r="E32" s="2">
        <v>10000</v>
      </c>
      <c r="F32" t="str">
        <f t="shared" si="0"/>
        <v>Met target</v>
      </c>
      <c r="G32" s="1">
        <v>45299</v>
      </c>
      <c r="H32" s="4">
        <f t="shared" si="1"/>
        <v>2024</v>
      </c>
      <c r="I32" t="s">
        <v>17</v>
      </c>
      <c r="J32" s="2">
        <f t="shared" si="2"/>
        <v>1341.7850000000001</v>
      </c>
      <c r="K32" s="1">
        <v>43847</v>
      </c>
      <c r="L32" s="4">
        <f t="shared" ca="1" si="3"/>
        <v>4.75</v>
      </c>
      <c r="M32" s="4" t="str" cm="1">
        <f t="array" ref="M32">YEAR(G32) &amp; "-Q" &amp; _xlfn.IFS(
    MONTH(G32) &lt;= 3, 1,
    MONTH(G32) &lt;= 6, 2,
    MONTH(G32) &lt;= 9, 3,
    MONTH(G32) &lt;= 12, 4
)</f>
        <v>2024-Q1</v>
      </c>
    </row>
    <row r="33" spans="1:13" x14ac:dyDescent="0.25">
      <c r="A33" t="s">
        <v>75</v>
      </c>
      <c r="B33" t="s">
        <v>76</v>
      </c>
      <c r="C33" t="s">
        <v>10</v>
      </c>
      <c r="D33" s="2">
        <v>19345.39</v>
      </c>
      <c r="E33" s="2">
        <v>13000</v>
      </c>
      <c r="F33" t="str">
        <f t="shared" si="0"/>
        <v>Met target</v>
      </c>
      <c r="G33" s="1">
        <v>45294</v>
      </c>
      <c r="H33" s="4">
        <f t="shared" si="1"/>
        <v>2024</v>
      </c>
      <c r="I33" t="s">
        <v>11</v>
      </c>
      <c r="J33" s="2">
        <f t="shared" si="2"/>
        <v>0</v>
      </c>
      <c r="K33" s="1">
        <v>44848</v>
      </c>
      <c r="L33" s="4">
        <f t="shared" ca="1" si="3"/>
        <v>2.0083333333333333</v>
      </c>
      <c r="M33" s="4" t="str" cm="1">
        <f t="array" ref="M33">YEAR(G33) &amp; "-Q" &amp; _xlfn.IFS(
    MONTH(G33) &lt;= 3, 1,
    MONTH(G33) &lt;= 6, 2,
    MONTH(G33) &lt;= 9, 3,
    MONTH(G33) &lt;= 12, 4
)</f>
        <v>2024-Q1</v>
      </c>
    </row>
    <row r="34" spans="1:13" x14ac:dyDescent="0.25">
      <c r="A34" t="s">
        <v>77</v>
      </c>
      <c r="B34" t="s">
        <v>78</v>
      </c>
      <c r="C34" t="s">
        <v>20</v>
      </c>
      <c r="D34" s="2">
        <v>11553.26</v>
      </c>
      <c r="E34" s="2">
        <v>13000</v>
      </c>
      <c r="F34" t="str">
        <f t="shared" si="0"/>
        <v>Did not meet target</v>
      </c>
      <c r="G34" s="1">
        <v>45392</v>
      </c>
      <c r="H34" s="4">
        <f t="shared" si="1"/>
        <v>2024</v>
      </c>
      <c r="I34" t="s">
        <v>17</v>
      </c>
      <c r="J34" s="2">
        <f t="shared" si="2"/>
        <v>0</v>
      </c>
      <c r="K34" s="1">
        <v>44566</v>
      </c>
      <c r="L34" s="4">
        <f t="shared" ca="1" si="3"/>
        <v>2.7833333333333332</v>
      </c>
      <c r="M34" s="4" t="str" cm="1">
        <f t="array" ref="M34">YEAR(G34) &amp; "-Q" &amp; _xlfn.IFS(
    MONTH(G34) &lt;= 3, 1,
    MONTH(G34) &lt;= 6, 2,
    MONTH(G34) &lt;= 9, 3,
    MONTH(G34) &lt;= 12, 4
)</f>
        <v>2024-Q2</v>
      </c>
    </row>
    <row r="35" spans="1:13" x14ac:dyDescent="0.25">
      <c r="A35" t="s">
        <v>79</v>
      </c>
      <c r="B35" t="s">
        <v>80</v>
      </c>
      <c r="C35" t="s">
        <v>20</v>
      </c>
      <c r="D35" s="2">
        <v>14727</v>
      </c>
      <c r="E35" s="2">
        <v>10000</v>
      </c>
      <c r="F35" t="str">
        <f t="shared" si="0"/>
        <v>Met target</v>
      </c>
      <c r="G35" s="1">
        <v>45335</v>
      </c>
      <c r="H35" s="4">
        <f t="shared" si="1"/>
        <v>2024</v>
      </c>
      <c r="I35" t="s">
        <v>17</v>
      </c>
      <c r="J35" s="2">
        <f t="shared" si="2"/>
        <v>1472.7</v>
      </c>
      <c r="K35" s="1">
        <v>44617</v>
      </c>
      <c r="L35" s="4">
        <f t="shared" ca="1" si="3"/>
        <v>2.6444444444444444</v>
      </c>
      <c r="M35" s="4" t="str" cm="1">
        <f t="array" ref="M35">YEAR(G35) &amp; "-Q" &amp; _xlfn.IFS(
    MONTH(G35) &lt;= 3, 1,
    MONTH(G35) &lt;= 6, 2,
    MONTH(G35) &lt;= 9, 3,
    MONTH(G35) &lt;= 12, 4
)</f>
        <v>2024-Q1</v>
      </c>
    </row>
    <row r="36" spans="1:13" x14ac:dyDescent="0.25">
      <c r="A36" t="s">
        <v>81</v>
      </c>
      <c r="B36" t="s">
        <v>82</v>
      </c>
      <c r="C36" t="s">
        <v>16</v>
      </c>
      <c r="D36" s="2">
        <v>7914.06</v>
      </c>
      <c r="E36" s="2">
        <v>15000</v>
      </c>
      <c r="F36" t="str">
        <f t="shared" si="0"/>
        <v>Did not meet target</v>
      </c>
      <c r="G36" s="1">
        <v>45340</v>
      </c>
      <c r="H36" s="4">
        <f t="shared" si="1"/>
        <v>2024</v>
      </c>
      <c r="I36" t="s">
        <v>17</v>
      </c>
      <c r="J36" s="2">
        <f t="shared" si="2"/>
        <v>0</v>
      </c>
      <c r="K36" s="1">
        <v>45041</v>
      </c>
      <c r="L36" s="4">
        <f t="shared" ca="1" si="3"/>
        <v>1.4777777777777779</v>
      </c>
      <c r="M36" s="4" t="str" cm="1">
        <f t="array" ref="M36">YEAR(G36) &amp; "-Q" &amp; _xlfn.IFS(
    MONTH(G36) &lt;= 3, 1,
    MONTH(G36) &lt;= 6, 2,
    MONTH(G36) &lt;= 9, 3,
    MONTH(G36) &lt;= 12, 4
)</f>
        <v>2024-Q1</v>
      </c>
    </row>
    <row r="37" spans="1:13" x14ac:dyDescent="0.25">
      <c r="A37" t="s">
        <v>83</v>
      </c>
      <c r="B37" t="s">
        <v>84</v>
      </c>
      <c r="C37" t="s">
        <v>20</v>
      </c>
      <c r="D37" s="2">
        <v>19786.96</v>
      </c>
      <c r="E37" s="2">
        <v>13000</v>
      </c>
      <c r="F37" t="str">
        <f t="shared" si="0"/>
        <v>Met target</v>
      </c>
      <c r="G37" s="1">
        <v>45225</v>
      </c>
      <c r="H37" s="4">
        <f t="shared" si="1"/>
        <v>2023</v>
      </c>
      <c r="I37" t="s">
        <v>11</v>
      </c>
      <c r="J37" s="2">
        <f t="shared" si="2"/>
        <v>0</v>
      </c>
      <c r="K37" s="1">
        <v>44956</v>
      </c>
      <c r="L37" s="4">
        <f t="shared" ca="1" si="3"/>
        <v>1.7138888888888888</v>
      </c>
      <c r="M37" s="4" t="str" cm="1">
        <f t="array" ref="M37">YEAR(G37) &amp; "-Q" &amp; _xlfn.IFS(
    MONTH(G37) &lt;= 3, 1,
    MONTH(G37) &lt;= 6, 2,
    MONTH(G37) &lt;= 9, 3,
    MONTH(G37) &lt;= 12, 4
)</f>
        <v>2023-Q4</v>
      </c>
    </row>
    <row r="38" spans="1:13" x14ac:dyDescent="0.25">
      <c r="A38" t="s">
        <v>85</v>
      </c>
      <c r="B38" t="s">
        <v>86</v>
      </c>
      <c r="C38" t="s">
        <v>10</v>
      </c>
      <c r="D38" s="2">
        <v>11455.67</v>
      </c>
      <c r="E38" s="2">
        <v>12000</v>
      </c>
      <c r="F38" t="str">
        <f t="shared" si="0"/>
        <v>Did not meet target</v>
      </c>
      <c r="G38" s="1">
        <v>45280</v>
      </c>
      <c r="H38" s="4">
        <f t="shared" si="1"/>
        <v>2023</v>
      </c>
      <c r="I38" t="s">
        <v>11</v>
      </c>
      <c r="J38" s="2">
        <f t="shared" si="2"/>
        <v>0</v>
      </c>
      <c r="K38" s="1">
        <v>43778</v>
      </c>
      <c r="L38" s="4">
        <f t="shared" ca="1" si="3"/>
        <v>4.9388888888888891</v>
      </c>
      <c r="M38" s="4" t="str" cm="1">
        <f t="array" ref="M38">YEAR(G38) &amp; "-Q" &amp; _xlfn.IFS(
    MONTH(G38) &lt;= 3, 1,
    MONTH(G38) &lt;= 6, 2,
    MONTH(G38) &lt;= 9, 3,
    MONTH(G38) &lt;= 12, 4
)</f>
        <v>2023-Q4</v>
      </c>
    </row>
    <row r="39" spans="1:13" x14ac:dyDescent="0.25">
      <c r="A39" t="s">
        <v>87</v>
      </c>
      <c r="B39" t="s">
        <v>88</v>
      </c>
      <c r="C39" t="s">
        <v>20</v>
      </c>
      <c r="D39" s="2">
        <v>10269.33</v>
      </c>
      <c r="E39" s="2">
        <v>8000</v>
      </c>
      <c r="F39" t="str">
        <f t="shared" si="0"/>
        <v>Met target</v>
      </c>
      <c r="G39" s="1">
        <v>45347</v>
      </c>
      <c r="H39" s="4">
        <f t="shared" si="1"/>
        <v>2024</v>
      </c>
      <c r="I39" t="s">
        <v>11</v>
      </c>
      <c r="J39" s="2">
        <f t="shared" si="2"/>
        <v>0</v>
      </c>
      <c r="K39" s="1">
        <v>44087</v>
      </c>
      <c r="L39" s="4">
        <f t="shared" ca="1" si="3"/>
        <v>4.0944444444444441</v>
      </c>
      <c r="M39" s="4" t="str" cm="1">
        <f t="array" ref="M39">YEAR(G39) &amp; "-Q" &amp; _xlfn.IFS(
    MONTH(G39) &lt;= 3, 1,
    MONTH(G39) &lt;= 6, 2,
    MONTH(G39) &lt;= 9, 3,
    MONTH(G39) &lt;= 12, 4
)</f>
        <v>2024-Q1</v>
      </c>
    </row>
    <row r="40" spans="1:13" x14ac:dyDescent="0.25">
      <c r="A40" t="s">
        <v>89</v>
      </c>
      <c r="B40" t="s">
        <v>90</v>
      </c>
      <c r="C40" t="s">
        <v>10</v>
      </c>
      <c r="D40" s="2">
        <v>16012.67</v>
      </c>
      <c r="E40" s="2">
        <v>12000</v>
      </c>
      <c r="F40" t="str">
        <f t="shared" si="0"/>
        <v>Met target</v>
      </c>
      <c r="G40" s="1">
        <v>45367</v>
      </c>
      <c r="H40" s="4">
        <f t="shared" si="1"/>
        <v>2024</v>
      </c>
      <c r="I40" t="s">
        <v>11</v>
      </c>
      <c r="J40" s="2">
        <f t="shared" si="2"/>
        <v>0</v>
      </c>
      <c r="K40" s="1">
        <v>44137</v>
      </c>
      <c r="L40" s="4">
        <f t="shared" ca="1" si="3"/>
        <v>3.9583333333333335</v>
      </c>
      <c r="M40" s="4" t="str" cm="1">
        <f t="array" ref="M40">YEAR(G40) &amp; "-Q" &amp; _xlfn.IFS(
    MONTH(G40) &lt;= 3, 1,
    MONTH(G40) &lt;= 6, 2,
    MONTH(G40) &lt;= 9, 3,
    MONTH(G40) &lt;= 12, 4
)</f>
        <v>2024-Q1</v>
      </c>
    </row>
    <row r="41" spans="1:13" x14ac:dyDescent="0.25">
      <c r="A41" t="s">
        <v>91</v>
      </c>
      <c r="B41" t="s">
        <v>92</v>
      </c>
      <c r="C41" t="s">
        <v>16</v>
      </c>
      <c r="D41" s="2">
        <v>19763.16</v>
      </c>
      <c r="E41" s="2">
        <v>13000</v>
      </c>
      <c r="F41" t="str">
        <f t="shared" si="0"/>
        <v>Met target</v>
      </c>
      <c r="G41" s="1">
        <v>45366</v>
      </c>
      <c r="H41" s="4">
        <f t="shared" si="1"/>
        <v>2024</v>
      </c>
      <c r="I41" t="s">
        <v>11</v>
      </c>
      <c r="J41" s="2">
        <f t="shared" si="2"/>
        <v>0</v>
      </c>
      <c r="K41" s="1">
        <v>44018</v>
      </c>
      <c r="L41" s="4">
        <f t="shared" ca="1" si="3"/>
        <v>4.2805555555555559</v>
      </c>
      <c r="M41" s="4" t="str" cm="1">
        <f t="array" ref="M41">YEAR(G41) &amp; "-Q" &amp; _xlfn.IFS(
    MONTH(G41) &lt;= 3, 1,
    MONTH(G41) &lt;= 6, 2,
    MONTH(G41) &lt;= 9, 3,
    MONTH(G41) &lt;= 12, 4
)</f>
        <v>2024-Q1</v>
      </c>
    </row>
    <row r="42" spans="1:13" x14ac:dyDescent="0.25">
      <c r="A42" t="s">
        <v>93</v>
      </c>
      <c r="B42" t="s">
        <v>94</v>
      </c>
      <c r="C42" t="s">
        <v>16</v>
      </c>
      <c r="D42" s="2">
        <v>7742.81</v>
      </c>
      <c r="E42" s="2">
        <v>8000</v>
      </c>
      <c r="F42" t="str">
        <f t="shared" si="0"/>
        <v>Did not meet target</v>
      </c>
      <c r="G42" s="1">
        <v>45504</v>
      </c>
      <c r="H42" s="4">
        <f t="shared" si="1"/>
        <v>2024</v>
      </c>
      <c r="I42" t="s">
        <v>17</v>
      </c>
      <c r="J42" s="2">
        <f t="shared" si="2"/>
        <v>0</v>
      </c>
      <c r="K42" s="1">
        <v>44872</v>
      </c>
      <c r="L42" s="4">
        <f t="shared" ca="1" si="3"/>
        <v>1.9444444444444444</v>
      </c>
      <c r="M42" s="4" t="str" cm="1">
        <f t="array" ref="M42">YEAR(G42) &amp; "-Q" &amp; _xlfn.IFS(
    MONTH(G42) &lt;= 3, 1,
    MONTH(G42) &lt;= 6, 2,
    MONTH(G42) &lt;= 9, 3,
    MONTH(G42) &lt;= 12, 4
)</f>
        <v>2024-Q3</v>
      </c>
    </row>
    <row r="43" spans="1:13" x14ac:dyDescent="0.25">
      <c r="A43" t="s">
        <v>95</v>
      </c>
      <c r="B43" t="s">
        <v>96</v>
      </c>
      <c r="C43" t="s">
        <v>16</v>
      </c>
      <c r="D43" s="2">
        <v>17937.38</v>
      </c>
      <c r="E43" s="2">
        <v>12000</v>
      </c>
      <c r="F43" t="str">
        <f t="shared" si="0"/>
        <v>Met target</v>
      </c>
      <c r="G43" s="1">
        <v>45174</v>
      </c>
      <c r="H43" s="4">
        <f t="shared" si="1"/>
        <v>2023</v>
      </c>
      <c r="I43" t="s">
        <v>11</v>
      </c>
      <c r="J43" s="2">
        <f t="shared" si="2"/>
        <v>0</v>
      </c>
      <c r="K43" s="1">
        <v>43967</v>
      </c>
      <c r="L43" s="4">
        <f t="shared" ca="1" si="3"/>
        <v>4.4194444444444443</v>
      </c>
      <c r="M43" s="4" t="str" cm="1">
        <f t="array" ref="M43">YEAR(G43) &amp; "-Q" &amp; _xlfn.IFS(
    MONTH(G43) &lt;= 3, 1,
    MONTH(G43) &lt;= 6, 2,
    MONTH(G43) &lt;= 9, 3,
    MONTH(G43) &lt;= 12, 4
)</f>
        <v>2023-Q3</v>
      </c>
    </row>
    <row r="44" spans="1:13" x14ac:dyDescent="0.25">
      <c r="A44" t="s">
        <v>97</v>
      </c>
      <c r="B44" t="s">
        <v>98</v>
      </c>
      <c r="C44" t="s">
        <v>20</v>
      </c>
      <c r="D44" s="2">
        <v>7101.64</v>
      </c>
      <c r="E44" s="2">
        <v>10000</v>
      </c>
      <c r="F44" t="str">
        <f t="shared" si="0"/>
        <v>Did not meet target</v>
      </c>
      <c r="G44" s="1">
        <v>45475</v>
      </c>
      <c r="H44" s="4">
        <f t="shared" si="1"/>
        <v>2024</v>
      </c>
      <c r="I44" t="s">
        <v>17</v>
      </c>
      <c r="J44" s="2">
        <f t="shared" si="2"/>
        <v>0</v>
      </c>
      <c r="K44" s="1">
        <v>44213</v>
      </c>
      <c r="L44" s="4">
        <f t="shared" ca="1" si="3"/>
        <v>3.75</v>
      </c>
      <c r="M44" s="4" t="str" cm="1">
        <f t="array" ref="M44">YEAR(G44) &amp; "-Q" &amp; _xlfn.IFS(
    MONTH(G44) &lt;= 3, 1,
    MONTH(G44) &lt;= 6, 2,
    MONTH(G44) &lt;= 9, 3,
    MONTH(G44) &lt;= 12, 4
)</f>
        <v>2024-Q3</v>
      </c>
    </row>
    <row r="45" spans="1:13" x14ac:dyDescent="0.25">
      <c r="A45" t="s">
        <v>99</v>
      </c>
      <c r="B45" t="s">
        <v>100</v>
      </c>
      <c r="C45" t="s">
        <v>16</v>
      </c>
      <c r="D45" s="2">
        <v>14173.44</v>
      </c>
      <c r="E45" s="2">
        <v>8000</v>
      </c>
      <c r="F45" t="str">
        <f t="shared" si="0"/>
        <v>Met target</v>
      </c>
      <c r="G45" s="1">
        <v>45349</v>
      </c>
      <c r="H45" s="4">
        <f t="shared" si="1"/>
        <v>2024</v>
      </c>
      <c r="I45" t="s">
        <v>17</v>
      </c>
      <c r="J45" s="2">
        <f t="shared" si="2"/>
        <v>1417.3440000000001</v>
      </c>
      <c r="K45" s="1">
        <v>43359</v>
      </c>
      <c r="L45" s="4">
        <f t="shared" ca="1" si="3"/>
        <v>6.0861111111111112</v>
      </c>
      <c r="M45" s="4" t="str" cm="1">
        <f t="array" ref="M45">YEAR(G45) &amp; "-Q" &amp; _xlfn.IFS(
    MONTH(G45) &lt;= 3, 1,
    MONTH(G45) &lt;= 6, 2,
    MONTH(G45) &lt;= 9, 3,
    MONTH(G45) &lt;= 12, 4
)</f>
        <v>2024-Q1</v>
      </c>
    </row>
    <row r="46" spans="1:13" x14ac:dyDescent="0.25">
      <c r="A46" t="s">
        <v>101</v>
      </c>
      <c r="B46" t="s">
        <v>102</v>
      </c>
      <c r="C46" t="s">
        <v>16</v>
      </c>
      <c r="D46" s="2">
        <v>11173.36</v>
      </c>
      <c r="E46" s="2">
        <v>12000</v>
      </c>
      <c r="F46" t="str">
        <f t="shared" si="0"/>
        <v>Did not meet target</v>
      </c>
      <c r="G46" s="1">
        <v>45242</v>
      </c>
      <c r="H46" s="4">
        <f t="shared" si="1"/>
        <v>2023</v>
      </c>
      <c r="I46" t="s">
        <v>17</v>
      </c>
      <c r="J46" s="2">
        <f t="shared" si="2"/>
        <v>0</v>
      </c>
      <c r="K46" s="1">
        <v>44455</v>
      </c>
      <c r="L46" s="4">
        <f t="shared" ca="1" si="3"/>
        <v>3.0861111111111112</v>
      </c>
      <c r="M46" s="4" t="str" cm="1">
        <f t="array" ref="M46">YEAR(G46) &amp; "-Q" &amp; _xlfn.IFS(
    MONTH(G46) &lt;= 3, 1,
    MONTH(G46) &lt;= 6, 2,
    MONTH(G46) &lt;= 9, 3,
    MONTH(G46) &lt;= 12, 4
)</f>
        <v>2023-Q4</v>
      </c>
    </row>
    <row r="47" spans="1:13" x14ac:dyDescent="0.25">
      <c r="A47" t="s">
        <v>103</v>
      </c>
      <c r="B47" t="s">
        <v>104</v>
      </c>
      <c r="C47" t="s">
        <v>20</v>
      </c>
      <c r="D47" s="2">
        <v>8185.93</v>
      </c>
      <c r="E47" s="2">
        <v>8000</v>
      </c>
      <c r="F47" t="str">
        <f t="shared" si="0"/>
        <v>Met target</v>
      </c>
      <c r="G47" s="1">
        <v>45319</v>
      </c>
      <c r="H47" s="4">
        <f t="shared" si="1"/>
        <v>2024</v>
      </c>
      <c r="I47" t="s">
        <v>17</v>
      </c>
      <c r="J47" s="2">
        <f t="shared" si="2"/>
        <v>818.59300000000007</v>
      </c>
      <c r="K47" s="1">
        <v>44759</v>
      </c>
      <c r="L47" s="4">
        <f t="shared" ca="1" si="3"/>
        <v>2.25</v>
      </c>
      <c r="M47" s="4" t="str" cm="1">
        <f t="array" ref="M47">YEAR(G47) &amp; "-Q" &amp; _xlfn.IFS(
    MONTH(G47) &lt;= 3, 1,
    MONTH(G47) &lt;= 6, 2,
    MONTH(G47) &lt;= 9, 3,
    MONTH(G47) &lt;= 12, 4
)</f>
        <v>2024-Q1</v>
      </c>
    </row>
    <row r="48" spans="1:13" x14ac:dyDescent="0.25">
      <c r="A48" t="s">
        <v>105</v>
      </c>
      <c r="B48" t="s">
        <v>106</v>
      </c>
      <c r="C48" t="s">
        <v>16</v>
      </c>
      <c r="D48" s="2">
        <v>8309.42</v>
      </c>
      <c r="E48" s="2">
        <v>13000</v>
      </c>
      <c r="F48" t="str">
        <f t="shared" si="0"/>
        <v>Did not meet target</v>
      </c>
      <c r="G48" s="1">
        <v>45315</v>
      </c>
      <c r="H48" s="4">
        <f t="shared" si="1"/>
        <v>2024</v>
      </c>
      <c r="I48" t="s">
        <v>17</v>
      </c>
      <c r="J48" s="2">
        <f t="shared" si="2"/>
        <v>0</v>
      </c>
      <c r="K48" s="1">
        <v>44494</v>
      </c>
      <c r="L48" s="4">
        <f t="shared" ca="1" si="3"/>
        <v>2.9777777777777779</v>
      </c>
      <c r="M48" s="4" t="str" cm="1">
        <f t="array" ref="M48">YEAR(G48) &amp; "-Q" &amp; _xlfn.IFS(
    MONTH(G48) &lt;= 3, 1,
    MONTH(G48) &lt;= 6, 2,
    MONTH(G48) &lt;= 9, 3,
    MONTH(G48) &lt;= 12, 4
)</f>
        <v>2024-Q1</v>
      </c>
    </row>
    <row r="49" spans="1:13" x14ac:dyDescent="0.25">
      <c r="A49" t="s">
        <v>107</v>
      </c>
      <c r="B49" t="s">
        <v>108</v>
      </c>
      <c r="C49" t="s">
        <v>16</v>
      </c>
      <c r="D49" s="2">
        <v>9357.5499999999993</v>
      </c>
      <c r="E49" s="2">
        <v>15000</v>
      </c>
      <c r="F49" t="str">
        <f t="shared" si="0"/>
        <v>Did not meet target</v>
      </c>
      <c r="G49" s="1">
        <v>45164</v>
      </c>
      <c r="H49" s="4">
        <f t="shared" si="1"/>
        <v>2023</v>
      </c>
      <c r="I49" t="s">
        <v>17</v>
      </c>
      <c r="J49" s="2">
        <f t="shared" si="2"/>
        <v>0</v>
      </c>
      <c r="K49" s="1">
        <v>44940</v>
      </c>
      <c r="L49" s="4">
        <f t="shared" ca="1" si="3"/>
        <v>1.7583333333333333</v>
      </c>
      <c r="M49" s="4" t="str" cm="1">
        <f t="array" ref="M49">YEAR(G49) &amp; "-Q" &amp; _xlfn.IFS(
    MONTH(G49) &lt;= 3, 1,
    MONTH(G49) &lt;= 6, 2,
    MONTH(G49) &lt;= 9, 3,
    MONTH(G49) &lt;= 12, 4
)</f>
        <v>2023-Q3</v>
      </c>
    </row>
    <row r="50" spans="1:13" x14ac:dyDescent="0.25">
      <c r="A50" t="s">
        <v>109</v>
      </c>
      <c r="B50" t="s">
        <v>110</v>
      </c>
      <c r="C50" t="s">
        <v>10</v>
      </c>
      <c r="D50" s="2">
        <v>6947.75</v>
      </c>
      <c r="E50" s="2">
        <v>10000</v>
      </c>
      <c r="F50" t="str">
        <f t="shared" si="0"/>
        <v>Did not meet target</v>
      </c>
      <c r="G50" s="1">
        <v>45184</v>
      </c>
      <c r="H50" s="4">
        <f t="shared" si="1"/>
        <v>2023</v>
      </c>
      <c r="I50" t="s">
        <v>17</v>
      </c>
      <c r="J50" s="2">
        <f t="shared" si="2"/>
        <v>0</v>
      </c>
      <c r="K50" s="1">
        <v>44589</v>
      </c>
      <c r="L50" s="4">
        <f t="shared" ca="1" si="3"/>
        <v>2.7194444444444446</v>
      </c>
      <c r="M50" s="4" t="str" cm="1">
        <f t="array" ref="M50">YEAR(G50) &amp; "-Q" &amp; _xlfn.IFS(
    MONTH(G50) &lt;= 3, 1,
    MONTH(G50) &lt;= 6, 2,
    MONTH(G50) &lt;= 9, 3,
    MONTH(G50) &lt;= 12, 4
)</f>
        <v>2023-Q3</v>
      </c>
    </row>
    <row r="51" spans="1:13" x14ac:dyDescent="0.25">
      <c r="A51" t="s">
        <v>111</v>
      </c>
      <c r="B51" t="s">
        <v>112</v>
      </c>
      <c r="C51" t="s">
        <v>10</v>
      </c>
      <c r="D51" s="2">
        <v>16207.49</v>
      </c>
      <c r="E51" s="2">
        <v>12000</v>
      </c>
      <c r="F51" t="str">
        <f t="shared" si="0"/>
        <v>Met target</v>
      </c>
      <c r="G51" s="1">
        <v>45236</v>
      </c>
      <c r="H51" s="4">
        <f t="shared" si="1"/>
        <v>2023</v>
      </c>
      <c r="I51" t="s">
        <v>17</v>
      </c>
      <c r="J51" s="2">
        <f t="shared" si="2"/>
        <v>1620.749</v>
      </c>
      <c r="K51" s="1">
        <v>43999</v>
      </c>
      <c r="L51" s="4">
        <f t="shared" ca="1" si="3"/>
        <v>4.333333333333333</v>
      </c>
      <c r="M51" s="4" t="str" cm="1">
        <f t="array" ref="M51">YEAR(G51) &amp; "-Q" &amp; _xlfn.IFS(
    MONTH(G51) &lt;= 3, 1,
    MONTH(G51) &lt;= 6, 2,
    MONTH(G51) &lt;= 9, 3,
    MONTH(G51) &lt;= 12, 4
)</f>
        <v>2023-Q4</v>
      </c>
    </row>
    <row r="52" spans="1:13" x14ac:dyDescent="0.25">
      <c r="A52" t="s">
        <v>113</v>
      </c>
      <c r="B52" t="s">
        <v>114</v>
      </c>
      <c r="C52" t="s">
        <v>16</v>
      </c>
      <c r="D52" s="2">
        <v>14862.16</v>
      </c>
      <c r="E52" s="2">
        <v>12000</v>
      </c>
      <c r="F52" t="str">
        <f t="shared" si="0"/>
        <v>Met target</v>
      </c>
      <c r="G52" s="1">
        <v>45195</v>
      </c>
      <c r="H52" s="4">
        <f t="shared" si="1"/>
        <v>2023</v>
      </c>
      <c r="I52" t="s">
        <v>17</v>
      </c>
      <c r="J52" s="2">
        <f t="shared" si="2"/>
        <v>1486.2160000000001</v>
      </c>
      <c r="K52" s="1">
        <v>44551</v>
      </c>
      <c r="L52" s="4">
        <f t="shared" ca="1" si="3"/>
        <v>2.8222222222222224</v>
      </c>
      <c r="M52" s="4" t="str" cm="1">
        <f t="array" ref="M52">YEAR(G52) &amp; "-Q" &amp; _xlfn.IFS(
    MONTH(G52) &lt;= 3, 1,
    MONTH(G52) &lt;= 6, 2,
    MONTH(G52) &lt;= 9, 3,
    MONTH(G52) &lt;= 12, 4
)</f>
        <v>2023-Q3</v>
      </c>
    </row>
    <row r="53" spans="1:13" x14ac:dyDescent="0.25">
      <c r="A53" t="s">
        <v>115</v>
      </c>
      <c r="B53" t="s">
        <v>116</v>
      </c>
      <c r="C53" t="s">
        <v>10</v>
      </c>
      <c r="D53" s="2">
        <v>5299.94</v>
      </c>
      <c r="E53" s="2">
        <v>10000</v>
      </c>
      <c r="F53" t="str">
        <f t="shared" si="0"/>
        <v>Did not meet target</v>
      </c>
      <c r="G53" s="1">
        <v>45522</v>
      </c>
      <c r="H53" s="4">
        <f t="shared" si="1"/>
        <v>2024</v>
      </c>
      <c r="I53" t="s">
        <v>11</v>
      </c>
      <c r="J53" s="2">
        <f t="shared" si="2"/>
        <v>0</v>
      </c>
      <c r="K53" s="1">
        <v>44188</v>
      </c>
      <c r="L53" s="4">
        <f t="shared" ca="1" si="3"/>
        <v>3.8166666666666669</v>
      </c>
      <c r="M53" s="4" t="str" cm="1">
        <f t="array" ref="M53">YEAR(G53) &amp; "-Q" &amp; _xlfn.IFS(
    MONTH(G53) &lt;= 3, 1,
    MONTH(G53) &lt;= 6, 2,
    MONTH(G53) &lt;= 9, 3,
    MONTH(G53) &lt;= 12, 4
)</f>
        <v>2024-Q3</v>
      </c>
    </row>
    <row r="54" spans="1:13" x14ac:dyDescent="0.25">
      <c r="A54" t="s">
        <v>117</v>
      </c>
      <c r="B54" t="s">
        <v>118</v>
      </c>
      <c r="C54" t="s">
        <v>10</v>
      </c>
      <c r="D54" s="2">
        <v>19433.87</v>
      </c>
      <c r="E54" s="2">
        <v>10000</v>
      </c>
      <c r="F54" t="str">
        <f t="shared" si="0"/>
        <v>Met target</v>
      </c>
      <c r="G54" s="1">
        <v>45204</v>
      </c>
      <c r="H54" s="4">
        <f t="shared" si="1"/>
        <v>2023</v>
      </c>
      <c r="I54" t="s">
        <v>11</v>
      </c>
      <c r="J54" s="2">
        <f t="shared" si="2"/>
        <v>0</v>
      </c>
      <c r="K54" s="1">
        <v>43915</v>
      </c>
      <c r="L54" s="4">
        <f t="shared" ca="1" si="3"/>
        <v>4.5611111111111109</v>
      </c>
      <c r="M54" s="4" t="str" cm="1">
        <f t="array" ref="M54">YEAR(G54) &amp; "-Q" &amp; _xlfn.IFS(
    MONTH(G54) &lt;= 3, 1,
    MONTH(G54) &lt;= 6, 2,
    MONTH(G54) &lt;= 9, 3,
    MONTH(G54) &lt;= 12, 4
)</f>
        <v>2023-Q4</v>
      </c>
    </row>
    <row r="55" spans="1:13" x14ac:dyDescent="0.25">
      <c r="A55" t="s">
        <v>119</v>
      </c>
      <c r="B55" t="s">
        <v>120</v>
      </c>
      <c r="C55" t="s">
        <v>10</v>
      </c>
      <c r="D55" s="2">
        <v>5831.13</v>
      </c>
      <c r="E55" s="2">
        <v>13000</v>
      </c>
      <c r="F55" t="str">
        <f t="shared" si="0"/>
        <v>Did not meet target</v>
      </c>
      <c r="G55" s="1">
        <v>45455</v>
      </c>
      <c r="H55" s="4">
        <f t="shared" si="1"/>
        <v>2024</v>
      </c>
      <c r="I55" t="s">
        <v>17</v>
      </c>
      <c r="J55" s="2">
        <f t="shared" si="2"/>
        <v>0</v>
      </c>
      <c r="K55" s="1">
        <v>44716</v>
      </c>
      <c r="L55" s="4">
        <f t="shared" ca="1" si="3"/>
        <v>2.3694444444444445</v>
      </c>
      <c r="M55" s="4" t="str" cm="1">
        <f t="array" ref="M55">YEAR(G55) &amp; "-Q" &amp; _xlfn.IFS(
    MONTH(G55) &lt;= 3, 1,
    MONTH(G55) &lt;= 6, 2,
    MONTH(G55) &lt;= 9, 3,
    MONTH(G55) &lt;= 12, 4
)</f>
        <v>2024-Q2</v>
      </c>
    </row>
    <row r="56" spans="1:13" x14ac:dyDescent="0.25">
      <c r="A56" t="s">
        <v>121</v>
      </c>
      <c r="B56" t="s">
        <v>122</v>
      </c>
      <c r="C56" t="s">
        <v>10</v>
      </c>
      <c r="D56" s="2">
        <v>8491.3700000000008</v>
      </c>
      <c r="E56" s="2">
        <v>12000</v>
      </c>
      <c r="F56" t="str">
        <f t="shared" si="0"/>
        <v>Did not meet target</v>
      </c>
      <c r="G56" s="1">
        <v>45266</v>
      </c>
      <c r="H56" s="4">
        <f t="shared" si="1"/>
        <v>2023</v>
      </c>
      <c r="I56" t="s">
        <v>11</v>
      </c>
      <c r="J56" s="2">
        <f t="shared" si="2"/>
        <v>0</v>
      </c>
      <c r="K56" s="1">
        <v>44829</v>
      </c>
      <c r="L56" s="4">
        <f t="shared" ca="1" si="3"/>
        <v>2.0611111111111109</v>
      </c>
      <c r="M56" s="4" t="str" cm="1">
        <f t="array" ref="M56">YEAR(G56) &amp; "-Q" &amp; _xlfn.IFS(
    MONTH(G56) &lt;= 3, 1,
    MONTH(G56) &lt;= 6, 2,
    MONTH(G56) &lt;= 9, 3,
    MONTH(G56) &lt;= 12, 4
)</f>
        <v>2023-Q4</v>
      </c>
    </row>
    <row r="57" spans="1:13" x14ac:dyDescent="0.25">
      <c r="A57" t="s">
        <v>123</v>
      </c>
      <c r="B57" t="s">
        <v>124</v>
      </c>
      <c r="C57" t="s">
        <v>20</v>
      </c>
      <c r="D57" s="2">
        <v>11357.32</v>
      </c>
      <c r="E57" s="2">
        <v>15000</v>
      </c>
      <c r="F57" t="str">
        <f t="shared" si="0"/>
        <v>Did not meet target</v>
      </c>
      <c r="G57" s="1">
        <v>45324</v>
      </c>
      <c r="H57" s="4">
        <f t="shared" si="1"/>
        <v>2024</v>
      </c>
      <c r="I57" t="s">
        <v>17</v>
      </c>
      <c r="J57" s="2">
        <f t="shared" si="2"/>
        <v>0</v>
      </c>
      <c r="K57" s="1">
        <v>44211</v>
      </c>
      <c r="L57" s="4">
        <f t="shared" ca="1" si="3"/>
        <v>3.7555555555555555</v>
      </c>
      <c r="M57" s="4" t="str" cm="1">
        <f t="array" ref="M57">YEAR(G57) &amp; "-Q" &amp; _xlfn.IFS(
    MONTH(G57) &lt;= 3, 1,
    MONTH(G57) &lt;= 6, 2,
    MONTH(G57) &lt;= 9, 3,
    MONTH(G57) &lt;= 12, 4
)</f>
        <v>2024-Q1</v>
      </c>
    </row>
    <row r="58" spans="1:13" x14ac:dyDescent="0.25">
      <c r="A58" t="s">
        <v>125</v>
      </c>
      <c r="B58" t="s">
        <v>126</v>
      </c>
      <c r="C58" t="s">
        <v>16</v>
      </c>
      <c r="D58" s="2">
        <v>19144.310000000001</v>
      </c>
      <c r="E58" s="2">
        <v>8000</v>
      </c>
      <c r="F58" t="str">
        <f t="shared" si="0"/>
        <v>Met target</v>
      </c>
      <c r="G58" s="1">
        <v>45349</v>
      </c>
      <c r="H58" s="4">
        <f t="shared" si="1"/>
        <v>2024</v>
      </c>
      <c r="I58" t="s">
        <v>17</v>
      </c>
      <c r="J58" s="2">
        <f t="shared" si="2"/>
        <v>1914.4310000000003</v>
      </c>
      <c r="K58" s="1">
        <v>44313</v>
      </c>
      <c r="L58" s="4">
        <f t="shared" ca="1" si="3"/>
        <v>3.4722222222222223</v>
      </c>
      <c r="M58" s="4" t="str" cm="1">
        <f t="array" ref="M58">YEAR(G58) &amp; "-Q" &amp; _xlfn.IFS(
    MONTH(G58) &lt;= 3, 1,
    MONTH(G58) &lt;= 6, 2,
    MONTH(G58) &lt;= 9, 3,
    MONTH(G58) &lt;= 12, 4
)</f>
        <v>2024-Q1</v>
      </c>
    </row>
    <row r="59" spans="1:13" x14ac:dyDescent="0.25">
      <c r="A59" t="s">
        <v>127</v>
      </c>
      <c r="B59" t="s">
        <v>128</v>
      </c>
      <c r="C59" t="s">
        <v>16</v>
      </c>
      <c r="D59" s="2">
        <v>19828.009999999998</v>
      </c>
      <c r="E59" s="2">
        <v>10000</v>
      </c>
      <c r="F59" t="str">
        <f t="shared" si="0"/>
        <v>Met target</v>
      </c>
      <c r="G59" s="1">
        <v>45402</v>
      </c>
      <c r="H59" s="4">
        <f t="shared" si="1"/>
        <v>2024</v>
      </c>
      <c r="I59" t="s">
        <v>17</v>
      </c>
      <c r="J59" s="2">
        <f t="shared" si="2"/>
        <v>1982.8009999999999</v>
      </c>
      <c r="K59" s="1">
        <v>44294</v>
      </c>
      <c r="L59" s="4">
        <f t="shared" ca="1" si="3"/>
        <v>3.5249999999999999</v>
      </c>
      <c r="M59" s="4" t="str" cm="1">
        <f t="array" ref="M59">YEAR(G59) &amp; "-Q" &amp; _xlfn.IFS(
    MONTH(G59) &lt;= 3, 1,
    MONTH(G59) &lt;= 6, 2,
    MONTH(G59) &lt;= 9, 3,
    MONTH(G59) &lt;= 12, 4
)</f>
        <v>2024-Q2</v>
      </c>
    </row>
    <row r="60" spans="1:13" x14ac:dyDescent="0.25">
      <c r="A60" t="s">
        <v>129</v>
      </c>
      <c r="B60" t="s">
        <v>130</v>
      </c>
      <c r="C60" t="s">
        <v>10</v>
      </c>
      <c r="D60" s="2">
        <v>13599.71</v>
      </c>
      <c r="E60" s="2">
        <v>8000</v>
      </c>
      <c r="F60" t="str">
        <f t="shared" si="0"/>
        <v>Met target</v>
      </c>
      <c r="G60" s="1">
        <v>45436</v>
      </c>
      <c r="H60" s="4">
        <f t="shared" si="1"/>
        <v>2024</v>
      </c>
      <c r="I60" t="s">
        <v>11</v>
      </c>
      <c r="J60" s="2">
        <f t="shared" si="2"/>
        <v>0</v>
      </c>
      <c r="K60" s="1">
        <v>44296</v>
      </c>
      <c r="L60" s="4">
        <f t="shared" ca="1" si="3"/>
        <v>3.5194444444444444</v>
      </c>
      <c r="M60" s="4" t="str" cm="1">
        <f t="array" ref="M60">YEAR(G60) &amp; "-Q" &amp; _xlfn.IFS(
    MONTH(G60) &lt;= 3, 1,
    MONTH(G60) &lt;= 6, 2,
    MONTH(G60) &lt;= 9, 3,
    MONTH(G60) &lt;= 12, 4
)</f>
        <v>2024-Q2</v>
      </c>
    </row>
    <row r="61" spans="1:13" x14ac:dyDescent="0.25">
      <c r="A61" t="s">
        <v>131</v>
      </c>
      <c r="B61" t="s">
        <v>132</v>
      </c>
      <c r="C61" t="s">
        <v>10</v>
      </c>
      <c r="D61" s="2">
        <v>10606.7</v>
      </c>
      <c r="E61" s="2">
        <v>12000</v>
      </c>
      <c r="F61" t="str">
        <f t="shared" si="0"/>
        <v>Did not meet target</v>
      </c>
      <c r="G61" s="1">
        <v>45240</v>
      </c>
      <c r="H61" s="4">
        <f t="shared" si="1"/>
        <v>2023</v>
      </c>
      <c r="I61" t="s">
        <v>17</v>
      </c>
      <c r="J61" s="2">
        <f t="shared" si="2"/>
        <v>0</v>
      </c>
      <c r="K61" s="1">
        <v>43876</v>
      </c>
      <c r="L61" s="4">
        <f t="shared" ca="1" si="3"/>
        <v>4.6722222222222225</v>
      </c>
      <c r="M61" s="4" t="str" cm="1">
        <f t="array" ref="M61">YEAR(G61) &amp; "-Q" &amp; _xlfn.IFS(
    MONTH(G61) &lt;= 3, 1,
    MONTH(G61) &lt;= 6, 2,
    MONTH(G61) &lt;= 9, 3,
    MONTH(G61) &lt;= 12, 4
)</f>
        <v>2023-Q4</v>
      </c>
    </row>
    <row r="62" spans="1:13" x14ac:dyDescent="0.25">
      <c r="A62" t="s">
        <v>133</v>
      </c>
      <c r="B62" t="s">
        <v>134</v>
      </c>
      <c r="C62" t="s">
        <v>10</v>
      </c>
      <c r="D62" s="2">
        <v>18319.52</v>
      </c>
      <c r="E62" s="2">
        <v>8000</v>
      </c>
      <c r="F62" t="str">
        <f t="shared" si="0"/>
        <v>Met target</v>
      </c>
      <c r="G62" s="1">
        <v>45381</v>
      </c>
      <c r="H62" s="4">
        <f t="shared" si="1"/>
        <v>2024</v>
      </c>
      <c r="I62" t="s">
        <v>17</v>
      </c>
      <c r="J62" s="2">
        <f t="shared" si="2"/>
        <v>1831.9520000000002</v>
      </c>
      <c r="K62" s="1">
        <v>43573</v>
      </c>
      <c r="L62" s="4">
        <f t="shared" ca="1" si="3"/>
        <v>5.4972222222222218</v>
      </c>
      <c r="M62" s="4" t="str" cm="1">
        <f t="array" ref="M62">YEAR(G62) &amp; "-Q" &amp; _xlfn.IFS(
    MONTH(G62) &lt;= 3, 1,
    MONTH(G62) &lt;= 6, 2,
    MONTH(G62) &lt;= 9, 3,
    MONTH(G62) &lt;= 12, 4
)</f>
        <v>2024-Q1</v>
      </c>
    </row>
    <row r="63" spans="1:13" x14ac:dyDescent="0.25">
      <c r="A63" t="s">
        <v>135</v>
      </c>
      <c r="B63" t="s">
        <v>136</v>
      </c>
      <c r="C63" t="s">
        <v>16</v>
      </c>
      <c r="D63" s="2">
        <v>18921.310000000001</v>
      </c>
      <c r="E63" s="2">
        <v>8000</v>
      </c>
      <c r="F63" t="str">
        <f t="shared" si="0"/>
        <v>Met target</v>
      </c>
      <c r="G63" s="1">
        <v>45193</v>
      </c>
      <c r="H63" s="4">
        <f t="shared" si="1"/>
        <v>2023</v>
      </c>
      <c r="I63" t="s">
        <v>11</v>
      </c>
      <c r="J63" s="2">
        <f t="shared" si="2"/>
        <v>0</v>
      </c>
      <c r="K63" s="1">
        <v>43897</v>
      </c>
      <c r="L63" s="4">
        <f t="shared" ca="1" si="3"/>
        <v>4.6111111111111107</v>
      </c>
      <c r="M63" s="4" t="str" cm="1">
        <f t="array" ref="M63">YEAR(G63) &amp; "-Q" &amp; _xlfn.IFS(
    MONTH(G63) &lt;= 3, 1,
    MONTH(G63) &lt;= 6, 2,
    MONTH(G63) &lt;= 9, 3,
    MONTH(G63) &lt;= 12, 4
)</f>
        <v>2023-Q3</v>
      </c>
    </row>
    <row r="64" spans="1:13" x14ac:dyDescent="0.25">
      <c r="A64" t="s">
        <v>137</v>
      </c>
      <c r="B64" t="s">
        <v>138</v>
      </c>
      <c r="C64" t="s">
        <v>16</v>
      </c>
      <c r="D64" s="2">
        <v>9717.84</v>
      </c>
      <c r="E64" s="2">
        <v>12000</v>
      </c>
      <c r="F64" t="str">
        <f t="shared" si="0"/>
        <v>Did not meet target</v>
      </c>
      <c r="G64" s="1">
        <v>45457</v>
      </c>
      <c r="H64" s="4">
        <f t="shared" si="1"/>
        <v>2024</v>
      </c>
      <c r="I64" t="s">
        <v>17</v>
      </c>
      <c r="J64" s="2">
        <f t="shared" si="2"/>
        <v>0</v>
      </c>
      <c r="K64" s="1">
        <v>44476</v>
      </c>
      <c r="L64" s="4">
        <f t="shared" ca="1" si="3"/>
        <v>3.0277777777777777</v>
      </c>
      <c r="M64" s="4" t="str" cm="1">
        <f t="array" ref="M64">YEAR(G64) &amp; "-Q" &amp; _xlfn.IFS(
    MONTH(G64) &lt;= 3, 1,
    MONTH(G64) &lt;= 6, 2,
    MONTH(G64) &lt;= 9, 3,
    MONTH(G64) &lt;= 12, 4
)</f>
        <v>2024-Q2</v>
      </c>
    </row>
    <row r="65" spans="1:13" x14ac:dyDescent="0.25">
      <c r="A65" t="s">
        <v>139</v>
      </c>
      <c r="B65" t="s">
        <v>140</v>
      </c>
      <c r="C65" t="s">
        <v>10</v>
      </c>
      <c r="D65" s="2">
        <v>5776.07</v>
      </c>
      <c r="E65" s="2">
        <v>10000</v>
      </c>
      <c r="F65" t="str">
        <f t="shared" si="0"/>
        <v>Did not meet target</v>
      </c>
      <c r="G65" s="1">
        <v>45181</v>
      </c>
      <c r="H65" s="4">
        <f t="shared" si="1"/>
        <v>2023</v>
      </c>
      <c r="I65" t="s">
        <v>11</v>
      </c>
      <c r="J65" s="2">
        <f t="shared" si="2"/>
        <v>0</v>
      </c>
      <c r="K65" s="1">
        <v>43406</v>
      </c>
      <c r="L65" s="4">
        <f t="shared" ca="1" si="3"/>
        <v>5.958333333333333</v>
      </c>
      <c r="M65" s="4" t="str" cm="1">
        <f t="array" ref="M65">YEAR(G65) &amp; "-Q" &amp; _xlfn.IFS(
    MONTH(G65) &lt;= 3, 1,
    MONTH(G65) &lt;= 6, 2,
    MONTH(G65) &lt;= 9, 3,
    MONTH(G65) &lt;= 12, 4
)</f>
        <v>2023-Q3</v>
      </c>
    </row>
    <row r="66" spans="1:13" x14ac:dyDescent="0.25">
      <c r="A66" t="s">
        <v>141</v>
      </c>
      <c r="B66" t="s">
        <v>142</v>
      </c>
      <c r="C66" t="s">
        <v>16</v>
      </c>
      <c r="D66" s="2">
        <v>19894.89</v>
      </c>
      <c r="E66" s="2">
        <v>15000</v>
      </c>
      <c r="F66" t="str">
        <f t="shared" si="0"/>
        <v>Met target</v>
      </c>
      <c r="G66" s="1">
        <v>45212</v>
      </c>
      <c r="H66" s="4">
        <f t="shared" si="1"/>
        <v>2023</v>
      </c>
      <c r="I66" t="s">
        <v>17</v>
      </c>
      <c r="J66" s="2">
        <f t="shared" si="2"/>
        <v>1989.489</v>
      </c>
      <c r="K66" s="1">
        <v>44321</v>
      </c>
      <c r="L66" s="4">
        <f t="shared" ca="1" si="3"/>
        <v>3.45</v>
      </c>
      <c r="M66" s="4" t="str" cm="1">
        <f t="array" ref="M66">YEAR(G66) &amp; "-Q" &amp; _xlfn.IFS(
    MONTH(G66) &lt;= 3, 1,
    MONTH(G66) &lt;= 6, 2,
    MONTH(G66) &lt;= 9, 3,
    MONTH(G66) &lt;= 12, 4
)</f>
        <v>2023-Q4</v>
      </c>
    </row>
    <row r="67" spans="1:13" x14ac:dyDescent="0.25">
      <c r="A67" t="s">
        <v>143</v>
      </c>
      <c r="B67" t="s">
        <v>144</v>
      </c>
      <c r="C67" t="s">
        <v>20</v>
      </c>
      <c r="D67" s="2">
        <v>12509.88</v>
      </c>
      <c r="E67" s="2">
        <v>13000</v>
      </c>
      <c r="F67" t="str">
        <f t="shared" ref="F67:F130" si="4">IF(D67&gt;=E67,"Met target","Did not meet target")</f>
        <v>Did not meet target</v>
      </c>
      <c r="G67" s="1">
        <v>45250</v>
      </c>
      <c r="H67" s="4">
        <f t="shared" ref="H67:H130" si="5">YEAR(G67)</f>
        <v>2023</v>
      </c>
      <c r="I67" t="s">
        <v>17</v>
      </c>
      <c r="J67" s="2">
        <f t="shared" ref="J67:J130" si="6">IF(AND(F67 = "Met target",I67 = "YES"),D67*0.1,0)</f>
        <v>0</v>
      </c>
      <c r="K67" s="1">
        <v>44797</v>
      </c>
      <c r="L67" s="4">
        <f t="shared" ref="L67:L130" ca="1" si="7">YEARFRAC(K67,TODAY())</f>
        <v>2.1472222222222221</v>
      </c>
      <c r="M67" s="4" t="str" cm="1">
        <f t="array" ref="M67">YEAR(G67) &amp; "-Q" &amp; _xlfn.IFS(
    MONTH(G67) &lt;= 3, 1,
    MONTH(G67) &lt;= 6, 2,
    MONTH(G67) &lt;= 9, 3,
    MONTH(G67) &lt;= 12, 4
)</f>
        <v>2023-Q4</v>
      </c>
    </row>
    <row r="68" spans="1:13" x14ac:dyDescent="0.25">
      <c r="A68" t="s">
        <v>145</v>
      </c>
      <c r="B68" t="s">
        <v>146</v>
      </c>
      <c r="C68" t="s">
        <v>16</v>
      </c>
      <c r="D68" s="2">
        <v>9834.98</v>
      </c>
      <c r="E68" s="2">
        <v>10000</v>
      </c>
      <c r="F68" t="str">
        <f t="shared" si="4"/>
        <v>Did not meet target</v>
      </c>
      <c r="G68" s="1">
        <v>45296</v>
      </c>
      <c r="H68" s="4">
        <f t="shared" si="5"/>
        <v>2024</v>
      </c>
      <c r="I68" t="s">
        <v>17</v>
      </c>
      <c r="J68" s="2">
        <f t="shared" si="6"/>
        <v>0</v>
      </c>
      <c r="K68" s="1">
        <v>43751</v>
      </c>
      <c r="L68" s="4">
        <f t="shared" ca="1" si="7"/>
        <v>5.0111111111111111</v>
      </c>
      <c r="M68" s="4" t="str" cm="1">
        <f t="array" ref="M68">YEAR(G68) &amp; "-Q" &amp; _xlfn.IFS(
    MONTH(G68) &lt;= 3, 1,
    MONTH(G68) &lt;= 6, 2,
    MONTH(G68) &lt;= 9, 3,
    MONTH(G68) &lt;= 12, 4
)</f>
        <v>2024-Q1</v>
      </c>
    </row>
    <row r="69" spans="1:13" x14ac:dyDescent="0.25">
      <c r="A69" t="s">
        <v>147</v>
      </c>
      <c r="B69" t="s">
        <v>148</v>
      </c>
      <c r="C69" t="s">
        <v>10</v>
      </c>
      <c r="D69" s="2">
        <v>7405.03</v>
      </c>
      <c r="E69" s="2">
        <v>15000</v>
      </c>
      <c r="F69" t="str">
        <f t="shared" si="4"/>
        <v>Did not meet target</v>
      </c>
      <c r="G69" s="1">
        <v>45490</v>
      </c>
      <c r="H69" s="4">
        <f t="shared" si="5"/>
        <v>2024</v>
      </c>
      <c r="I69" t="s">
        <v>11</v>
      </c>
      <c r="J69" s="2">
        <f t="shared" si="6"/>
        <v>0</v>
      </c>
      <c r="K69" s="1">
        <v>43693</v>
      </c>
      <c r="L69" s="4">
        <f t="shared" ca="1" si="7"/>
        <v>5.1694444444444443</v>
      </c>
      <c r="M69" s="4" t="str" cm="1">
        <f t="array" ref="M69">YEAR(G69) &amp; "-Q" &amp; _xlfn.IFS(
    MONTH(G69) &lt;= 3, 1,
    MONTH(G69) &lt;= 6, 2,
    MONTH(G69) &lt;= 9, 3,
    MONTH(G69) &lt;= 12, 4
)</f>
        <v>2024-Q3</v>
      </c>
    </row>
    <row r="70" spans="1:13" x14ac:dyDescent="0.25">
      <c r="A70" t="s">
        <v>149</v>
      </c>
      <c r="B70" t="s">
        <v>150</v>
      </c>
      <c r="C70" t="s">
        <v>20</v>
      </c>
      <c r="D70" s="2">
        <v>10757.7</v>
      </c>
      <c r="E70" s="2">
        <v>15000</v>
      </c>
      <c r="F70" t="str">
        <f t="shared" si="4"/>
        <v>Did not meet target</v>
      </c>
      <c r="G70" s="1">
        <v>45440</v>
      </c>
      <c r="H70" s="4">
        <f t="shared" si="5"/>
        <v>2024</v>
      </c>
      <c r="I70" t="s">
        <v>17</v>
      </c>
      <c r="J70" s="2">
        <f t="shared" si="6"/>
        <v>0</v>
      </c>
      <c r="K70" s="1">
        <v>44175</v>
      </c>
      <c r="L70" s="4">
        <f t="shared" ca="1" si="7"/>
        <v>3.8527777777777779</v>
      </c>
      <c r="M70" s="4" t="str" cm="1">
        <f t="array" ref="M70">YEAR(G70) &amp; "-Q" &amp; _xlfn.IFS(
    MONTH(G70) &lt;= 3, 1,
    MONTH(G70) &lt;= 6, 2,
    MONTH(G70) &lt;= 9, 3,
    MONTH(G70) &lt;= 12, 4
)</f>
        <v>2024-Q2</v>
      </c>
    </row>
    <row r="71" spans="1:13" x14ac:dyDescent="0.25">
      <c r="A71" t="s">
        <v>151</v>
      </c>
      <c r="B71" t="s">
        <v>152</v>
      </c>
      <c r="C71" t="s">
        <v>20</v>
      </c>
      <c r="D71" s="2">
        <v>17801.95</v>
      </c>
      <c r="E71" s="2">
        <v>15000</v>
      </c>
      <c r="F71" t="str">
        <f t="shared" si="4"/>
        <v>Met target</v>
      </c>
      <c r="G71" s="1">
        <v>45257</v>
      </c>
      <c r="H71" s="4">
        <f t="shared" si="5"/>
        <v>2023</v>
      </c>
      <c r="I71" t="s">
        <v>11</v>
      </c>
      <c r="J71" s="2">
        <f t="shared" si="6"/>
        <v>0</v>
      </c>
      <c r="K71" s="1">
        <v>44894</v>
      </c>
      <c r="L71" s="4">
        <f t="shared" ca="1" si="7"/>
        <v>1.8833333333333333</v>
      </c>
      <c r="M71" s="4" t="str" cm="1">
        <f t="array" ref="M71">YEAR(G71) &amp; "-Q" &amp; _xlfn.IFS(
    MONTH(G71) &lt;= 3, 1,
    MONTH(G71) &lt;= 6, 2,
    MONTH(G71) &lt;= 9, 3,
    MONTH(G71) &lt;= 12, 4
)</f>
        <v>2023-Q4</v>
      </c>
    </row>
    <row r="72" spans="1:13" x14ac:dyDescent="0.25">
      <c r="A72" t="s">
        <v>153</v>
      </c>
      <c r="B72" t="s">
        <v>154</v>
      </c>
      <c r="C72" t="s">
        <v>20</v>
      </c>
      <c r="D72" s="2">
        <v>10719.43</v>
      </c>
      <c r="E72" s="2">
        <v>8000</v>
      </c>
      <c r="F72" t="str">
        <f t="shared" si="4"/>
        <v>Met target</v>
      </c>
      <c r="G72" s="1">
        <v>45294</v>
      </c>
      <c r="H72" s="4">
        <f t="shared" si="5"/>
        <v>2024</v>
      </c>
      <c r="I72" t="s">
        <v>11</v>
      </c>
      <c r="J72" s="2">
        <f t="shared" si="6"/>
        <v>0</v>
      </c>
      <c r="K72" s="1">
        <v>43787</v>
      </c>
      <c r="L72" s="4">
        <f t="shared" ca="1" si="7"/>
        <v>4.9138888888888888</v>
      </c>
      <c r="M72" s="4" t="str" cm="1">
        <f t="array" ref="M72">YEAR(G72) &amp; "-Q" &amp; _xlfn.IFS(
    MONTH(G72) &lt;= 3, 1,
    MONTH(G72) &lt;= 6, 2,
    MONTH(G72) &lt;= 9, 3,
    MONTH(G72) &lt;= 12, 4
)</f>
        <v>2024-Q1</v>
      </c>
    </row>
    <row r="73" spans="1:13" x14ac:dyDescent="0.25">
      <c r="A73" t="s">
        <v>155</v>
      </c>
      <c r="B73" t="s">
        <v>156</v>
      </c>
      <c r="C73" t="s">
        <v>10</v>
      </c>
      <c r="D73" s="2">
        <v>14841.2</v>
      </c>
      <c r="E73" s="2">
        <v>10000</v>
      </c>
      <c r="F73" t="str">
        <f t="shared" si="4"/>
        <v>Met target</v>
      </c>
      <c r="G73" s="1">
        <v>45344</v>
      </c>
      <c r="H73" s="4">
        <f t="shared" si="5"/>
        <v>2024</v>
      </c>
      <c r="I73" t="s">
        <v>11</v>
      </c>
      <c r="J73" s="2">
        <f t="shared" si="6"/>
        <v>0</v>
      </c>
      <c r="K73" s="1">
        <v>43899</v>
      </c>
      <c r="L73" s="4">
        <f t="shared" ca="1" si="7"/>
        <v>4.6055555555555552</v>
      </c>
      <c r="M73" s="4" t="str" cm="1">
        <f t="array" ref="M73">YEAR(G73) &amp; "-Q" &amp; _xlfn.IFS(
    MONTH(G73) &lt;= 3, 1,
    MONTH(G73) &lt;= 6, 2,
    MONTH(G73) &lt;= 9, 3,
    MONTH(G73) &lt;= 12, 4
)</f>
        <v>2024-Q1</v>
      </c>
    </row>
    <row r="74" spans="1:13" x14ac:dyDescent="0.25">
      <c r="A74" t="s">
        <v>157</v>
      </c>
      <c r="B74" t="s">
        <v>158</v>
      </c>
      <c r="C74" t="s">
        <v>10</v>
      </c>
      <c r="D74" s="2">
        <v>10824.34</v>
      </c>
      <c r="E74" s="2">
        <v>10000</v>
      </c>
      <c r="F74" t="str">
        <f t="shared" si="4"/>
        <v>Met target</v>
      </c>
      <c r="G74" s="1">
        <v>45235</v>
      </c>
      <c r="H74" s="4">
        <f t="shared" si="5"/>
        <v>2023</v>
      </c>
      <c r="I74" t="s">
        <v>11</v>
      </c>
      <c r="J74" s="2">
        <f t="shared" si="6"/>
        <v>0</v>
      </c>
      <c r="K74" s="1">
        <v>43890</v>
      </c>
      <c r="L74" s="4">
        <f t="shared" ca="1" si="7"/>
        <v>4.6305555555555555</v>
      </c>
      <c r="M74" s="4" t="str" cm="1">
        <f t="array" ref="M74">YEAR(G74) &amp; "-Q" &amp; _xlfn.IFS(
    MONTH(G74) &lt;= 3, 1,
    MONTH(G74) &lt;= 6, 2,
    MONTH(G74) &lt;= 9, 3,
    MONTH(G74) &lt;= 12, 4
)</f>
        <v>2023-Q4</v>
      </c>
    </row>
    <row r="75" spans="1:13" x14ac:dyDescent="0.25">
      <c r="A75" t="s">
        <v>159</v>
      </c>
      <c r="B75" t="s">
        <v>160</v>
      </c>
      <c r="C75" t="s">
        <v>10</v>
      </c>
      <c r="D75" s="2">
        <v>9926.0300000000007</v>
      </c>
      <c r="E75" s="2">
        <v>15000</v>
      </c>
      <c r="F75" t="str">
        <f t="shared" si="4"/>
        <v>Did not meet target</v>
      </c>
      <c r="G75" s="1">
        <v>45446</v>
      </c>
      <c r="H75" s="4">
        <f t="shared" si="5"/>
        <v>2024</v>
      </c>
      <c r="I75" t="s">
        <v>11</v>
      </c>
      <c r="J75" s="2">
        <f t="shared" si="6"/>
        <v>0</v>
      </c>
      <c r="K75" s="1">
        <v>43925</v>
      </c>
      <c r="L75" s="4">
        <f t="shared" ca="1" si="7"/>
        <v>4.5361111111111114</v>
      </c>
      <c r="M75" s="4" t="str" cm="1">
        <f t="array" ref="M75">YEAR(G75) &amp; "-Q" &amp; _xlfn.IFS(
    MONTH(G75) &lt;= 3, 1,
    MONTH(G75) &lt;= 6, 2,
    MONTH(G75) &lt;= 9, 3,
    MONTH(G75) &lt;= 12, 4
)</f>
        <v>2024-Q2</v>
      </c>
    </row>
    <row r="76" spans="1:13" x14ac:dyDescent="0.25">
      <c r="A76" t="s">
        <v>161</v>
      </c>
      <c r="B76" t="s">
        <v>162</v>
      </c>
      <c r="C76" t="s">
        <v>16</v>
      </c>
      <c r="D76" s="2">
        <v>9677.07</v>
      </c>
      <c r="E76" s="2">
        <v>15000</v>
      </c>
      <c r="F76" t="str">
        <f t="shared" si="4"/>
        <v>Did not meet target</v>
      </c>
      <c r="G76" s="1">
        <v>45248</v>
      </c>
      <c r="H76" s="4">
        <f t="shared" si="5"/>
        <v>2023</v>
      </c>
      <c r="I76" t="s">
        <v>11</v>
      </c>
      <c r="J76" s="2">
        <f t="shared" si="6"/>
        <v>0</v>
      </c>
      <c r="K76" s="1">
        <v>44497</v>
      </c>
      <c r="L76" s="4">
        <f t="shared" ca="1" si="7"/>
        <v>2.9694444444444446</v>
      </c>
      <c r="M76" s="4" t="str" cm="1">
        <f t="array" ref="M76">YEAR(G76) &amp; "-Q" &amp; _xlfn.IFS(
    MONTH(G76) &lt;= 3, 1,
    MONTH(G76) &lt;= 6, 2,
    MONTH(G76) &lt;= 9, 3,
    MONTH(G76) &lt;= 12, 4
)</f>
        <v>2023-Q4</v>
      </c>
    </row>
    <row r="77" spans="1:13" x14ac:dyDescent="0.25">
      <c r="A77" t="s">
        <v>163</v>
      </c>
      <c r="B77" t="s">
        <v>164</v>
      </c>
      <c r="C77" t="s">
        <v>20</v>
      </c>
      <c r="D77" s="2">
        <v>10493.37</v>
      </c>
      <c r="E77" s="2">
        <v>8000</v>
      </c>
      <c r="F77" t="str">
        <f t="shared" si="4"/>
        <v>Met target</v>
      </c>
      <c r="G77" s="1">
        <v>45213</v>
      </c>
      <c r="H77" s="4">
        <f t="shared" si="5"/>
        <v>2023</v>
      </c>
      <c r="I77" t="s">
        <v>11</v>
      </c>
      <c r="J77" s="2">
        <f t="shared" si="6"/>
        <v>0</v>
      </c>
      <c r="K77" s="1">
        <v>43598</v>
      </c>
      <c r="L77" s="4">
        <f t="shared" ca="1" si="7"/>
        <v>5.427777777777778</v>
      </c>
      <c r="M77" s="4" t="str" cm="1">
        <f t="array" ref="M77">YEAR(G77) &amp; "-Q" &amp; _xlfn.IFS(
    MONTH(G77) &lt;= 3, 1,
    MONTH(G77) &lt;= 6, 2,
    MONTH(G77) &lt;= 9, 3,
    MONTH(G77) &lt;= 12, 4
)</f>
        <v>2023-Q4</v>
      </c>
    </row>
    <row r="78" spans="1:13" x14ac:dyDescent="0.25">
      <c r="A78" t="s">
        <v>165</v>
      </c>
      <c r="B78" t="s">
        <v>166</v>
      </c>
      <c r="C78" t="s">
        <v>16</v>
      </c>
      <c r="D78" s="2">
        <v>15881.53</v>
      </c>
      <c r="E78" s="2">
        <v>10000</v>
      </c>
      <c r="F78" t="str">
        <f t="shared" si="4"/>
        <v>Met target</v>
      </c>
      <c r="G78" s="1">
        <v>45258</v>
      </c>
      <c r="H78" s="4">
        <f t="shared" si="5"/>
        <v>2023</v>
      </c>
      <c r="I78" t="s">
        <v>11</v>
      </c>
      <c r="J78" s="2">
        <f t="shared" si="6"/>
        <v>0</v>
      </c>
      <c r="K78" s="1">
        <v>45146</v>
      </c>
      <c r="L78" s="4">
        <f t="shared" ca="1" si="7"/>
        <v>1.1916666666666667</v>
      </c>
      <c r="M78" s="4" t="str" cm="1">
        <f t="array" ref="M78">YEAR(G78) &amp; "-Q" &amp; _xlfn.IFS(
    MONTH(G78) &lt;= 3, 1,
    MONTH(G78) &lt;= 6, 2,
    MONTH(G78) &lt;= 9, 3,
    MONTH(G78) &lt;= 12, 4
)</f>
        <v>2023-Q4</v>
      </c>
    </row>
    <row r="79" spans="1:13" x14ac:dyDescent="0.25">
      <c r="A79" t="s">
        <v>167</v>
      </c>
      <c r="B79" t="s">
        <v>168</v>
      </c>
      <c r="C79" t="s">
        <v>16</v>
      </c>
      <c r="D79" s="2">
        <v>13009.03</v>
      </c>
      <c r="E79" s="2">
        <v>12000</v>
      </c>
      <c r="F79" t="str">
        <f t="shared" si="4"/>
        <v>Met target</v>
      </c>
      <c r="G79" s="1">
        <v>45505</v>
      </c>
      <c r="H79" s="4">
        <f t="shared" si="5"/>
        <v>2024</v>
      </c>
      <c r="I79" t="s">
        <v>11</v>
      </c>
      <c r="J79" s="2">
        <f t="shared" si="6"/>
        <v>0</v>
      </c>
      <c r="K79" s="1">
        <v>44982</v>
      </c>
      <c r="L79" s="4">
        <f t="shared" ca="1" si="7"/>
        <v>1.6444444444444444</v>
      </c>
      <c r="M79" s="4" t="str" cm="1">
        <f t="array" ref="M79">YEAR(G79) &amp; "-Q" &amp; _xlfn.IFS(
    MONTH(G79) &lt;= 3, 1,
    MONTH(G79) &lt;= 6, 2,
    MONTH(G79) &lt;= 9, 3,
    MONTH(G79) &lt;= 12, 4
)</f>
        <v>2024-Q3</v>
      </c>
    </row>
    <row r="80" spans="1:13" x14ac:dyDescent="0.25">
      <c r="A80" t="s">
        <v>169</v>
      </c>
      <c r="B80" t="s">
        <v>170</v>
      </c>
      <c r="C80" t="s">
        <v>10</v>
      </c>
      <c r="D80" s="2">
        <v>10784.9</v>
      </c>
      <c r="E80" s="2">
        <v>10000</v>
      </c>
      <c r="F80" t="str">
        <f t="shared" si="4"/>
        <v>Met target</v>
      </c>
      <c r="G80" s="1">
        <v>45402</v>
      </c>
      <c r="H80" s="4">
        <f t="shared" si="5"/>
        <v>2024</v>
      </c>
      <c r="I80" t="s">
        <v>11</v>
      </c>
      <c r="J80" s="2">
        <f t="shared" si="6"/>
        <v>0</v>
      </c>
      <c r="K80" s="1">
        <v>44318</v>
      </c>
      <c r="L80" s="4">
        <f t="shared" ca="1" si="7"/>
        <v>3.4583333333333335</v>
      </c>
      <c r="M80" s="4" t="str" cm="1">
        <f t="array" ref="M80">YEAR(G80) &amp; "-Q" &amp; _xlfn.IFS(
    MONTH(G80) &lt;= 3, 1,
    MONTH(G80) &lt;= 6, 2,
    MONTH(G80) &lt;= 9, 3,
    MONTH(G80) &lt;= 12, 4
)</f>
        <v>2024-Q2</v>
      </c>
    </row>
    <row r="81" spans="1:13" x14ac:dyDescent="0.25">
      <c r="A81" t="s">
        <v>171</v>
      </c>
      <c r="B81" t="s">
        <v>172</v>
      </c>
      <c r="C81" t="s">
        <v>10</v>
      </c>
      <c r="D81" s="2">
        <v>17368.88</v>
      </c>
      <c r="E81" s="2">
        <v>15000</v>
      </c>
      <c r="F81" t="str">
        <f t="shared" si="4"/>
        <v>Met target</v>
      </c>
      <c r="G81" s="1">
        <v>45209</v>
      </c>
      <c r="H81" s="4">
        <f t="shared" si="5"/>
        <v>2023</v>
      </c>
      <c r="I81" t="s">
        <v>17</v>
      </c>
      <c r="J81" s="2">
        <f t="shared" si="6"/>
        <v>1736.8880000000001</v>
      </c>
      <c r="K81" s="1">
        <v>45144</v>
      </c>
      <c r="L81" s="4">
        <f t="shared" ca="1" si="7"/>
        <v>1.1972222222222222</v>
      </c>
      <c r="M81" s="4" t="str" cm="1">
        <f t="array" ref="M81">YEAR(G81) &amp; "-Q" &amp; _xlfn.IFS(
    MONTH(G81) &lt;= 3, 1,
    MONTH(G81) &lt;= 6, 2,
    MONTH(G81) &lt;= 9, 3,
    MONTH(G81) &lt;= 12, 4
)</f>
        <v>2023-Q4</v>
      </c>
    </row>
    <row r="82" spans="1:13" x14ac:dyDescent="0.25">
      <c r="A82" t="s">
        <v>173</v>
      </c>
      <c r="B82" t="s">
        <v>174</v>
      </c>
      <c r="C82" t="s">
        <v>10</v>
      </c>
      <c r="D82" s="2">
        <v>18109.25</v>
      </c>
      <c r="E82" s="2">
        <v>10000</v>
      </c>
      <c r="F82" t="str">
        <f t="shared" si="4"/>
        <v>Met target</v>
      </c>
      <c r="G82" s="1">
        <v>45164</v>
      </c>
      <c r="H82" s="4">
        <f t="shared" si="5"/>
        <v>2023</v>
      </c>
      <c r="I82" t="s">
        <v>17</v>
      </c>
      <c r="J82" s="2">
        <f t="shared" si="6"/>
        <v>1810.9250000000002</v>
      </c>
      <c r="K82" s="1">
        <v>44336</v>
      </c>
      <c r="L82" s="4">
        <f t="shared" ca="1" si="7"/>
        <v>3.4083333333333332</v>
      </c>
      <c r="M82" s="4" t="str" cm="1">
        <f t="array" ref="M82">YEAR(G82) &amp; "-Q" &amp; _xlfn.IFS(
    MONTH(G82) &lt;= 3, 1,
    MONTH(G82) &lt;= 6, 2,
    MONTH(G82) &lt;= 9, 3,
    MONTH(G82) &lt;= 12, 4
)</f>
        <v>2023-Q3</v>
      </c>
    </row>
    <row r="83" spans="1:13" x14ac:dyDescent="0.25">
      <c r="A83" t="s">
        <v>175</v>
      </c>
      <c r="B83" t="s">
        <v>176</v>
      </c>
      <c r="C83" t="s">
        <v>16</v>
      </c>
      <c r="D83" s="2">
        <v>5680.57</v>
      </c>
      <c r="E83" s="2">
        <v>12000</v>
      </c>
      <c r="F83" t="str">
        <f t="shared" si="4"/>
        <v>Did not meet target</v>
      </c>
      <c r="G83" s="1">
        <v>45164</v>
      </c>
      <c r="H83" s="4">
        <f t="shared" si="5"/>
        <v>2023</v>
      </c>
      <c r="I83" t="s">
        <v>11</v>
      </c>
      <c r="J83" s="2">
        <f t="shared" si="6"/>
        <v>0</v>
      </c>
      <c r="K83" s="1">
        <v>45107</v>
      </c>
      <c r="L83" s="4">
        <f t="shared" ca="1" si="7"/>
        <v>1.2972222222222223</v>
      </c>
      <c r="M83" s="4" t="str" cm="1">
        <f t="array" ref="M83">YEAR(G83) &amp; "-Q" &amp; _xlfn.IFS(
    MONTH(G83) &lt;= 3, 1,
    MONTH(G83) &lt;= 6, 2,
    MONTH(G83) &lt;= 9, 3,
    MONTH(G83) &lt;= 12, 4
)</f>
        <v>2023-Q3</v>
      </c>
    </row>
    <row r="84" spans="1:13" x14ac:dyDescent="0.25">
      <c r="A84" t="s">
        <v>177</v>
      </c>
      <c r="B84" t="s">
        <v>178</v>
      </c>
      <c r="C84" t="s">
        <v>20</v>
      </c>
      <c r="D84" s="2">
        <v>19011.91</v>
      </c>
      <c r="E84" s="2">
        <v>13000</v>
      </c>
      <c r="F84" t="str">
        <f t="shared" si="4"/>
        <v>Met target</v>
      </c>
      <c r="G84" s="1">
        <v>45295</v>
      </c>
      <c r="H84" s="4">
        <f t="shared" si="5"/>
        <v>2024</v>
      </c>
      <c r="I84" t="s">
        <v>11</v>
      </c>
      <c r="J84" s="2">
        <f t="shared" si="6"/>
        <v>0</v>
      </c>
      <c r="K84" s="1">
        <v>44673</v>
      </c>
      <c r="L84" s="4">
        <f t="shared" ca="1" si="7"/>
        <v>2.4861111111111112</v>
      </c>
      <c r="M84" s="4" t="str" cm="1">
        <f t="array" ref="M84">YEAR(G84) &amp; "-Q" &amp; _xlfn.IFS(
    MONTH(G84) &lt;= 3, 1,
    MONTH(G84) &lt;= 6, 2,
    MONTH(G84) &lt;= 9, 3,
    MONTH(G84) &lt;= 12, 4
)</f>
        <v>2024-Q1</v>
      </c>
    </row>
    <row r="85" spans="1:13" x14ac:dyDescent="0.25">
      <c r="A85" t="s">
        <v>179</v>
      </c>
      <c r="B85" t="s">
        <v>180</v>
      </c>
      <c r="C85" t="s">
        <v>20</v>
      </c>
      <c r="D85" s="2">
        <v>7354.63</v>
      </c>
      <c r="E85" s="2">
        <v>13000</v>
      </c>
      <c r="F85" t="str">
        <f t="shared" si="4"/>
        <v>Did not meet target</v>
      </c>
      <c r="G85" s="1">
        <v>45299</v>
      </c>
      <c r="H85" s="4">
        <f t="shared" si="5"/>
        <v>2024</v>
      </c>
      <c r="I85" t="s">
        <v>11</v>
      </c>
      <c r="J85" s="2">
        <f t="shared" si="6"/>
        <v>0</v>
      </c>
      <c r="K85" s="1">
        <v>44581</v>
      </c>
      <c r="L85" s="4">
        <f t="shared" ca="1" si="7"/>
        <v>2.7416666666666667</v>
      </c>
      <c r="M85" s="4" t="str" cm="1">
        <f t="array" ref="M85">YEAR(G85) &amp; "-Q" &amp; _xlfn.IFS(
    MONTH(G85) &lt;= 3, 1,
    MONTH(G85) &lt;= 6, 2,
    MONTH(G85) &lt;= 9, 3,
    MONTH(G85) &lt;= 12, 4
)</f>
        <v>2024-Q1</v>
      </c>
    </row>
    <row r="86" spans="1:13" x14ac:dyDescent="0.25">
      <c r="A86" t="s">
        <v>181</v>
      </c>
      <c r="B86" t="s">
        <v>182</v>
      </c>
      <c r="C86" t="s">
        <v>10</v>
      </c>
      <c r="D86" s="2">
        <v>17393.150000000001</v>
      </c>
      <c r="E86" s="2">
        <v>8000</v>
      </c>
      <c r="F86" t="str">
        <f t="shared" si="4"/>
        <v>Met target</v>
      </c>
      <c r="G86" s="1">
        <v>45522</v>
      </c>
      <c r="H86" s="4">
        <f t="shared" si="5"/>
        <v>2024</v>
      </c>
      <c r="I86" t="s">
        <v>11</v>
      </c>
      <c r="J86" s="2">
        <f t="shared" si="6"/>
        <v>0</v>
      </c>
      <c r="K86" s="1">
        <v>43566</v>
      </c>
      <c r="L86" s="4">
        <f t="shared" ca="1" si="7"/>
        <v>5.5166666666666666</v>
      </c>
      <c r="M86" s="4" t="str" cm="1">
        <f t="array" ref="M86">YEAR(G86) &amp; "-Q" &amp; _xlfn.IFS(
    MONTH(G86) &lt;= 3, 1,
    MONTH(G86) &lt;= 6, 2,
    MONTH(G86) &lt;= 9, 3,
    MONTH(G86) &lt;= 12, 4
)</f>
        <v>2024-Q3</v>
      </c>
    </row>
    <row r="87" spans="1:13" x14ac:dyDescent="0.25">
      <c r="A87" t="s">
        <v>183</v>
      </c>
      <c r="B87" t="s">
        <v>184</v>
      </c>
      <c r="C87" t="s">
        <v>10</v>
      </c>
      <c r="D87" s="2">
        <v>9960.11</v>
      </c>
      <c r="E87" s="2">
        <v>12000</v>
      </c>
      <c r="F87" t="str">
        <f t="shared" si="4"/>
        <v>Did not meet target</v>
      </c>
      <c r="G87" s="1">
        <v>45417</v>
      </c>
      <c r="H87" s="4">
        <f t="shared" si="5"/>
        <v>2024</v>
      </c>
      <c r="I87" t="s">
        <v>17</v>
      </c>
      <c r="J87" s="2">
        <f t="shared" si="6"/>
        <v>0</v>
      </c>
      <c r="K87" s="1">
        <v>44202</v>
      </c>
      <c r="L87" s="4">
        <f t="shared" ca="1" si="7"/>
        <v>3.7805555555555554</v>
      </c>
      <c r="M87" s="4" t="str" cm="1">
        <f t="array" ref="M87">YEAR(G87) &amp; "-Q" &amp; _xlfn.IFS(
    MONTH(G87) &lt;= 3, 1,
    MONTH(G87) &lt;= 6, 2,
    MONTH(G87) &lt;= 9, 3,
    MONTH(G87) &lt;= 12, 4
)</f>
        <v>2024-Q2</v>
      </c>
    </row>
    <row r="88" spans="1:13" x14ac:dyDescent="0.25">
      <c r="A88" t="s">
        <v>185</v>
      </c>
      <c r="B88" t="s">
        <v>186</v>
      </c>
      <c r="C88" t="s">
        <v>16</v>
      </c>
      <c r="D88" s="2">
        <v>15522.98</v>
      </c>
      <c r="E88" s="2">
        <v>10000</v>
      </c>
      <c r="F88" t="str">
        <f t="shared" si="4"/>
        <v>Met target</v>
      </c>
      <c r="G88" s="1">
        <v>45297</v>
      </c>
      <c r="H88" s="4">
        <f t="shared" si="5"/>
        <v>2024</v>
      </c>
      <c r="I88" t="s">
        <v>11</v>
      </c>
      <c r="J88" s="2">
        <f t="shared" si="6"/>
        <v>0</v>
      </c>
      <c r="K88" s="1">
        <v>43546</v>
      </c>
      <c r="L88" s="4">
        <f t="shared" ca="1" si="7"/>
        <v>5.5694444444444446</v>
      </c>
      <c r="M88" s="4" t="str" cm="1">
        <f t="array" ref="M88">YEAR(G88) &amp; "-Q" &amp; _xlfn.IFS(
    MONTH(G88) &lt;= 3, 1,
    MONTH(G88) &lt;= 6, 2,
    MONTH(G88) &lt;= 9, 3,
    MONTH(G88) &lt;= 12, 4
)</f>
        <v>2024-Q1</v>
      </c>
    </row>
    <row r="89" spans="1:13" x14ac:dyDescent="0.25">
      <c r="A89" t="s">
        <v>187</v>
      </c>
      <c r="B89" t="s">
        <v>188</v>
      </c>
      <c r="C89" t="s">
        <v>20</v>
      </c>
      <c r="D89" s="2">
        <v>7725.92</v>
      </c>
      <c r="E89" s="2">
        <v>13000</v>
      </c>
      <c r="F89" t="str">
        <f t="shared" si="4"/>
        <v>Did not meet target</v>
      </c>
      <c r="G89" s="1">
        <v>45242</v>
      </c>
      <c r="H89" s="4">
        <f t="shared" si="5"/>
        <v>2023</v>
      </c>
      <c r="I89" t="s">
        <v>11</v>
      </c>
      <c r="J89" s="2">
        <f t="shared" si="6"/>
        <v>0</v>
      </c>
      <c r="K89" s="1">
        <v>44003</v>
      </c>
      <c r="L89" s="4">
        <f t="shared" ca="1" si="7"/>
        <v>4.322222222222222</v>
      </c>
      <c r="M89" s="4" t="str" cm="1">
        <f t="array" ref="M89">YEAR(G89) &amp; "-Q" &amp; _xlfn.IFS(
    MONTH(G89) &lt;= 3, 1,
    MONTH(G89) &lt;= 6, 2,
    MONTH(G89) &lt;= 9, 3,
    MONTH(G89) &lt;= 12, 4
)</f>
        <v>2023-Q4</v>
      </c>
    </row>
    <row r="90" spans="1:13" x14ac:dyDescent="0.25">
      <c r="A90" t="s">
        <v>189</v>
      </c>
      <c r="B90" t="s">
        <v>190</v>
      </c>
      <c r="C90" t="s">
        <v>10</v>
      </c>
      <c r="D90" s="2">
        <v>14419.42</v>
      </c>
      <c r="E90" s="2">
        <v>15000</v>
      </c>
      <c r="F90" t="str">
        <f t="shared" si="4"/>
        <v>Did not meet target</v>
      </c>
      <c r="G90" s="1">
        <v>45190</v>
      </c>
      <c r="H90" s="4">
        <f t="shared" si="5"/>
        <v>2023</v>
      </c>
      <c r="I90" t="s">
        <v>11</v>
      </c>
      <c r="J90" s="2">
        <f t="shared" si="6"/>
        <v>0</v>
      </c>
      <c r="K90" s="1">
        <v>44402</v>
      </c>
      <c r="L90" s="4">
        <f t="shared" ca="1" si="7"/>
        <v>3.2277777777777779</v>
      </c>
      <c r="M90" s="4" t="str" cm="1">
        <f t="array" ref="M90">YEAR(G90) &amp; "-Q" &amp; _xlfn.IFS(
    MONTH(G90) &lt;= 3, 1,
    MONTH(G90) &lt;= 6, 2,
    MONTH(G90) &lt;= 9, 3,
    MONTH(G90) &lt;= 12, 4
)</f>
        <v>2023-Q3</v>
      </c>
    </row>
    <row r="91" spans="1:13" x14ac:dyDescent="0.25">
      <c r="A91" t="s">
        <v>191</v>
      </c>
      <c r="B91" t="s">
        <v>192</v>
      </c>
      <c r="C91" t="s">
        <v>20</v>
      </c>
      <c r="D91" s="2">
        <v>8196.7099999999991</v>
      </c>
      <c r="E91" s="2">
        <v>8000</v>
      </c>
      <c r="F91" t="str">
        <f t="shared" si="4"/>
        <v>Met target</v>
      </c>
      <c r="G91" s="1">
        <v>45340</v>
      </c>
      <c r="H91" s="4">
        <f t="shared" si="5"/>
        <v>2024</v>
      </c>
      <c r="I91" t="s">
        <v>17</v>
      </c>
      <c r="J91" s="2">
        <f t="shared" si="6"/>
        <v>819.67099999999994</v>
      </c>
      <c r="K91" s="1">
        <v>43912</v>
      </c>
      <c r="L91" s="4">
        <f t="shared" ca="1" si="7"/>
        <v>4.5694444444444446</v>
      </c>
      <c r="M91" s="4" t="str" cm="1">
        <f t="array" ref="M91">YEAR(G91) &amp; "-Q" &amp; _xlfn.IFS(
    MONTH(G91) &lt;= 3, 1,
    MONTH(G91) &lt;= 6, 2,
    MONTH(G91) &lt;= 9, 3,
    MONTH(G91) &lt;= 12, 4
)</f>
        <v>2024-Q1</v>
      </c>
    </row>
    <row r="92" spans="1:13" x14ac:dyDescent="0.25">
      <c r="A92" t="s">
        <v>193</v>
      </c>
      <c r="B92" t="s">
        <v>194</v>
      </c>
      <c r="C92" t="s">
        <v>16</v>
      </c>
      <c r="D92" s="2">
        <v>5015.55</v>
      </c>
      <c r="E92" s="2">
        <v>8000</v>
      </c>
      <c r="F92" t="str">
        <f t="shared" si="4"/>
        <v>Did not meet target</v>
      </c>
      <c r="G92" s="1">
        <v>45262</v>
      </c>
      <c r="H92" s="4">
        <f t="shared" si="5"/>
        <v>2023</v>
      </c>
      <c r="I92" t="s">
        <v>11</v>
      </c>
      <c r="J92" s="2">
        <f t="shared" si="6"/>
        <v>0</v>
      </c>
      <c r="K92" s="1">
        <v>44520</v>
      </c>
      <c r="L92" s="4">
        <f t="shared" ca="1" si="7"/>
        <v>2.9083333333333332</v>
      </c>
      <c r="M92" s="4" t="str" cm="1">
        <f t="array" ref="M92">YEAR(G92) &amp; "-Q" &amp; _xlfn.IFS(
    MONTH(G92) &lt;= 3, 1,
    MONTH(G92) &lt;= 6, 2,
    MONTH(G92) &lt;= 9, 3,
    MONTH(G92) &lt;= 12, 4
)</f>
        <v>2023-Q4</v>
      </c>
    </row>
    <row r="93" spans="1:13" x14ac:dyDescent="0.25">
      <c r="A93" t="s">
        <v>195</v>
      </c>
      <c r="B93" t="s">
        <v>196</v>
      </c>
      <c r="C93" t="s">
        <v>10</v>
      </c>
      <c r="D93" s="2">
        <v>11248.61</v>
      </c>
      <c r="E93" s="2">
        <v>15000</v>
      </c>
      <c r="F93" t="str">
        <f t="shared" si="4"/>
        <v>Did not meet target</v>
      </c>
      <c r="G93" s="1">
        <v>45388</v>
      </c>
      <c r="H93" s="4">
        <f t="shared" si="5"/>
        <v>2024</v>
      </c>
      <c r="I93" t="s">
        <v>17</v>
      </c>
      <c r="J93" s="2">
        <f t="shared" si="6"/>
        <v>0</v>
      </c>
      <c r="K93" s="1">
        <v>44102</v>
      </c>
      <c r="L93" s="4">
        <f t="shared" ca="1" si="7"/>
        <v>4.052777777777778</v>
      </c>
      <c r="M93" s="4" t="str" cm="1">
        <f t="array" ref="M93">YEAR(G93) &amp; "-Q" &amp; _xlfn.IFS(
    MONTH(G93) &lt;= 3, 1,
    MONTH(G93) &lt;= 6, 2,
    MONTH(G93) &lt;= 9, 3,
    MONTH(G93) &lt;= 12, 4
)</f>
        <v>2024-Q2</v>
      </c>
    </row>
    <row r="94" spans="1:13" x14ac:dyDescent="0.25">
      <c r="A94" t="s">
        <v>197</v>
      </c>
      <c r="B94" t="s">
        <v>198</v>
      </c>
      <c r="C94" t="s">
        <v>16</v>
      </c>
      <c r="D94" s="2">
        <v>10440.74</v>
      </c>
      <c r="E94" s="2">
        <v>13000</v>
      </c>
      <c r="F94" t="str">
        <f t="shared" si="4"/>
        <v>Did not meet target</v>
      </c>
      <c r="G94" s="1">
        <v>45463</v>
      </c>
      <c r="H94" s="4">
        <f t="shared" si="5"/>
        <v>2024</v>
      </c>
      <c r="I94" t="s">
        <v>11</v>
      </c>
      <c r="J94" s="2">
        <f t="shared" si="6"/>
        <v>0</v>
      </c>
      <c r="K94" s="1">
        <v>44610</v>
      </c>
      <c r="L94" s="4">
        <f t="shared" ca="1" si="7"/>
        <v>2.6638888888888888</v>
      </c>
      <c r="M94" s="4" t="str" cm="1">
        <f t="array" ref="M94">YEAR(G94) &amp; "-Q" &amp; _xlfn.IFS(
    MONTH(G94) &lt;= 3, 1,
    MONTH(G94) &lt;= 6, 2,
    MONTH(G94) &lt;= 9, 3,
    MONTH(G94) &lt;= 12, 4
)</f>
        <v>2024-Q2</v>
      </c>
    </row>
    <row r="95" spans="1:13" x14ac:dyDescent="0.25">
      <c r="A95" t="s">
        <v>199</v>
      </c>
      <c r="B95" t="s">
        <v>200</v>
      </c>
      <c r="C95" t="s">
        <v>20</v>
      </c>
      <c r="D95" s="2">
        <v>11467.47</v>
      </c>
      <c r="E95" s="2">
        <v>10000</v>
      </c>
      <c r="F95" t="str">
        <f t="shared" si="4"/>
        <v>Met target</v>
      </c>
      <c r="G95" s="1">
        <v>45466</v>
      </c>
      <c r="H95" s="4">
        <f t="shared" si="5"/>
        <v>2024</v>
      </c>
      <c r="I95" t="s">
        <v>11</v>
      </c>
      <c r="J95" s="2">
        <f t="shared" si="6"/>
        <v>0</v>
      </c>
      <c r="K95" s="1">
        <v>44546</v>
      </c>
      <c r="L95" s="4">
        <f t="shared" ca="1" si="7"/>
        <v>2.8361111111111112</v>
      </c>
      <c r="M95" s="4" t="str" cm="1">
        <f t="array" ref="M95">YEAR(G95) &amp; "-Q" &amp; _xlfn.IFS(
    MONTH(G95) &lt;= 3, 1,
    MONTH(G95) &lt;= 6, 2,
    MONTH(G95) &lt;= 9, 3,
    MONTH(G95) &lt;= 12, 4
)</f>
        <v>2024-Q2</v>
      </c>
    </row>
    <row r="96" spans="1:13" x14ac:dyDescent="0.25">
      <c r="A96" t="s">
        <v>201</v>
      </c>
      <c r="B96" t="s">
        <v>202</v>
      </c>
      <c r="C96" t="s">
        <v>16</v>
      </c>
      <c r="D96" s="2">
        <v>12462.32</v>
      </c>
      <c r="E96" s="2">
        <v>10000</v>
      </c>
      <c r="F96" t="str">
        <f t="shared" si="4"/>
        <v>Met target</v>
      </c>
      <c r="G96" s="1">
        <v>45170</v>
      </c>
      <c r="H96" s="4">
        <f t="shared" si="5"/>
        <v>2023</v>
      </c>
      <c r="I96" t="s">
        <v>11</v>
      </c>
      <c r="J96" s="2">
        <f t="shared" si="6"/>
        <v>0</v>
      </c>
      <c r="K96" s="1">
        <v>43840</v>
      </c>
      <c r="L96" s="4">
        <f t="shared" ca="1" si="7"/>
        <v>4.7694444444444448</v>
      </c>
      <c r="M96" s="4" t="str" cm="1">
        <f t="array" ref="M96">YEAR(G96) &amp; "-Q" &amp; _xlfn.IFS(
    MONTH(G96) &lt;= 3, 1,
    MONTH(G96) &lt;= 6, 2,
    MONTH(G96) &lt;= 9, 3,
    MONTH(G96) &lt;= 12, 4
)</f>
        <v>2023-Q3</v>
      </c>
    </row>
    <row r="97" spans="1:13" x14ac:dyDescent="0.25">
      <c r="A97" t="s">
        <v>203</v>
      </c>
      <c r="B97" t="s">
        <v>204</v>
      </c>
      <c r="C97" t="s">
        <v>16</v>
      </c>
      <c r="D97" s="2">
        <v>14651.17</v>
      </c>
      <c r="E97" s="2">
        <v>13000</v>
      </c>
      <c r="F97" t="str">
        <f t="shared" si="4"/>
        <v>Met target</v>
      </c>
      <c r="G97" s="1">
        <v>45167</v>
      </c>
      <c r="H97" s="4">
        <f t="shared" si="5"/>
        <v>2023</v>
      </c>
      <c r="I97" t="s">
        <v>17</v>
      </c>
      <c r="J97" s="2">
        <f t="shared" si="6"/>
        <v>1465.1170000000002</v>
      </c>
      <c r="K97" s="1">
        <v>43920</v>
      </c>
      <c r="L97" s="4">
        <f t="shared" ca="1" si="7"/>
        <v>4.5472222222222225</v>
      </c>
      <c r="M97" s="4" t="str" cm="1">
        <f t="array" ref="M97">YEAR(G97) &amp; "-Q" &amp; _xlfn.IFS(
    MONTH(G97) &lt;= 3, 1,
    MONTH(G97) &lt;= 6, 2,
    MONTH(G97) &lt;= 9, 3,
    MONTH(G97) &lt;= 12, 4
)</f>
        <v>2023-Q3</v>
      </c>
    </row>
    <row r="98" spans="1:13" x14ac:dyDescent="0.25">
      <c r="A98" t="s">
        <v>205</v>
      </c>
      <c r="B98" t="s">
        <v>206</v>
      </c>
      <c r="C98" t="s">
        <v>16</v>
      </c>
      <c r="D98" s="2">
        <v>17405.53</v>
      </c>
      <c r="E98" s="2">
        <v>15000</v>
      </c>
      <c r="F98" t="str">
        <f t="shared" si="4"/>
        <v>Met target</v>
      </c>
      <c r="G98" s="1">
        <v>45319</v>
      </c>
      <c r="H98" s="4">
        <f t="shared" si="5"/>
        <v>2024</v>
      </c>
      <c r="I98" t="s">
        <v>17</v>
      </c>
      <c r="J98" s="2">
        <f t="shared" si="6"/>
        <v>1740.5529999999999</v>
      </c>
      <c r="K98" s="1">
        <v>44688</v>
      </c>
      <c r="L98" s="4">
        <f t="shared" ca="1" si="7"/>
        <v>2.4444444444444446</v>
      </c>
      <c r="M98" s="4" t="str" cm="1">
        <f t="array" ref="M98">YEAR(G98) &amp; "-Q" &amp; _xlfn.IFS(
    MONTH(G98) &lt;= 3, 1,
    MONTH(G98) &lt;= 6, 2,
    MONTH(G98) &lt;= 9, 3,
    MONTH(G98) &lt;= 12, 4
)</f>
        <v>2024-Q1</v>
      </c>
    </row>
    <row r="99" spans="1:13" x14ac:dyDescent="0.25">
      <c r="A99" t="s">
        <v>207</v>
      </c>
      <c r="B99" t="s">
        <v>208</v>
      </c>
      <c r="C99" t="s">
        <v>10</v>
      </c>
      <c r="D99" s="2">
        <v>7489.02</v>
      </c>
      <c r="E99" s="2">
        <v>13000</v>
      </c>
      <c r="F99" t="str">
        <f t="shared" si="4"/>
        <v>Did not meet target</v>
      </c>
      <c r="G99" s="1">
        <v>45311</v>
      </c>
      <c r="H99" s="4">
        <f t="shared" si="5"/>
        <v>2024</v>
      </c>
      <c r="I99" t="s">
        <v>11</v>
      </c>
      <c r="J99" s="2">
        <f t="shared" si="6"/>
        <v>0</v>
      </c>
      <c r="K99" s="1">
        <v>44505</v>
      </c>
      <c r="L99" s="4">
        <f t="shared" ca="1" si="7"/>
        <v>2.95</v>
      </c>
      <c r="M99" s="4" t="str" cm="1">
        <f t="array" ref="M99">YEAR(G99) &amp; "-Q" &amp; _xlfn.IFS(
    MONTH(G99) &lt;= 3, 1,
    MONTH(G99) &lt;= 6, 2,
    MONTH(G99) &lt;= 9, 3,
    MONTH(G99) &lt;= 12, 4
)</f>
        <v>2024-Q1</v>
      </c>
    </row>
    <row r="100" spans="1:13" x14ac:dyDescent="0.25">
      <c r="A100" t="s">
        <v>209</v>
      </c>
      <c r="B100" t="s">
        <v>210</v>
      </c>
      <c r="C100" t="s">
        <v>10</v>
      </c>
      <c r="D100" s="2">
        <v>7724.35</v>
      </c>
      <c r="E100" s="2">
        <v>13000</v>
      </c>
      <c r="F100" t="str">
        <f t="shared" si="4"/>
        <v>Did not meet target</v>
      </c>
      <c r="G100" s="1">
        <v>45318</v>
      </c>
      <c r="H100" s="4">
        <f t="shared" si="5"/>
        <v>2024</v>
      </c>
      <c r="I100" t="s">
        <v>11</v>
      </c>
      <c r="J100" s="2">
        <f t="shared" si="6"/>
        <v>0</v>
      </c>
      <c r="K100" s="1">
        <v>43988</v>
      </c>
      <c r="L100" s="4">
        <f t="shared" ca="1" si="7"/>
        <v>4.3638888888888889</v>
      </c>
      <c r="M100" s="4" t="str" cm="1">
        <f t="array" ref="M100">YEAR(G100) &amp; "-Q" &amp; _xlfn.IFS(
    MONTH(G100) &lt;= 3, 1,
    MONTH(G100) &lt;= 6, 2,
    MONTH(G100) &lt;= 9, 3,
    MONTH(G100) &lt;= 12, 4
)</f>
        <v>2024-Q1</v>
      </c>
    </row>
    <row r="101" spans="1:13" x14ac:dyDescent="0.25">
      <c r="A101" t="s">
        <v>211</v>
      </c>
      <c r="B101" t="s">
        <v>212</v>
      </c>
      <c r="C101" t="s">
        <v>20</v>
      </c>
      <c r="D101" s="2">
        <v>16832.14</v>
      </c>
      <c r="E101" s="2">
        <v>10000</v>
      </c>
      <c r="F101" t="str">
        <f t="shared" si="4"/>
        <v>Met target</v>
      </c>
      <c r="G101" s="1">
        <v>45510</v>
      </c>
      <c r="H101" s="4">
        <f t="shared" si="5"/>
        <v>2024</v>
      </c>
      <c r="I101" t="s">
        <v>11</v>
      </c>
      <c r="J101" s="2">
        <f t="shared" si="6"/>
        <v>0</v>
      </c>
      <c r="K101" s="1">
        <v>44506</v>
      </c>
      <c r="L101" s="4">
        <f t="shared" ca="1" si="7"/>
        <v>2.9472222222222224</v>
      </c>
      <c r="M101" s="4" t="str" cm="1">
        <f t="array" ref="M101">YEAR(G101) &amp; "-Q" &amp; _xlfn.IFS(
    MONTH(G101) &lt;= 3, 1,
    MONTH(G101) &lt;= 6, 2,
    MONTH(G101) &lt;= 9, 3,
    MONTH(G101) &lt;= 12, 4
)</f>
        <v>2024-Q3</v>
      </c>
    </row>
    <row r="102" spans="1:13" x14ac:dyDescent="0.25">
      <c r="A102" t="s">
        <v>213</v>
      </c>
      <c r="B102" t="s">
        <v>214</v>
      </c>
      <c r="C102" t="s">
        <v>16</v>
      </c>
      <c r="D102" s="2">
        <v>5512.39</v>
      </c>
      <c r="E102" s="2">
        <v>8000</v>
      </c>
      <c r="F102" t="str">
        <f t="shared" si="4"/>
        <v>Did not meet target</v>
      </c>
      <c r="G102" s="1">
        <v>45296</v>
      </c>
      <c r="H102" s="4">
        <f t="shared" si="5"/>
        <v>2024</v>
      </c>
      <c r="I102" t="s">
        <v>17</v>
      </c>
      <c r="J102" s="2">
        <f t="shared" si="6"/>
        <v>0</v>
      </c>
      <c r="K102" s="1">
        <v>44519</v>
      </c>
      <c r="L102" s="4">
        <f t="shared" ca="1" si="7"/>
        <v>2.911111111111111</v>
      </c>
      <c r="M102" s="4" t="str" cm="1">
        <f t="array" ref="M102">YEAR(G102) &amp; "-Q" &amp; _xlfn.IFS(
    MONTH(G102) &lt;= 3, 1,
    MONTH(G102) &lt;= 6, 2,
    MONTH(G102) &lt;= 9, 3,
    MONTH(G102) &lt;= 12, 4
)</f>
        <v>2024-Q1</v>
      </c>
    </row>
    <row r="103" spans="1:13" x14ac:dyDescent="0.25">
      <c r="A103" t="s">
        <v>215</v>
      </c>
      <c r="B103" t="s">
        <v>216</v>
      </c>
      <c r="C103" t="s">
        <v>16</v>
      </c>
      <c r="D103" s="2">
        <v>19355.38</v>
      </c>
      <c r="E103" s="2">
        <v>8000</v>
      </c>
      <c r="F103" t="str">
        <f t="shared" si="4"/>
        <v>Met target</v>
      </c>
      <c r="G103" s="1">
        <v>45446</v>
      </c>
      <c r="H103" s="4">
        <f t="shared" si="5"/>
        <v>2024</v>
      </c>
      <c r="I103" t="s">
        <v>11</v>
      </c>
      <c r="J103" s="2">
        <f t="shared" si="6"/>
        <v>0</v>
      </c>
      <c r="K103" s="1">
        <v>43506</v>
      </c>
      <c r="L103" s="4">
        <f t="shared" ca="1" si="7"/>
        <v>5.6861111111111109</v>
      </c>
      <c r="M103" s="4" t="str" cm="1">
        <f t="array" ref="M103">YEAR(G103) &amp; "-Q" &amp; _xlfn.IFS(
    MONTH(G103) &lt;= 3, 1,
    MONTH(G103) &lt;= 6, 2,
    MONTH(G103) &lt;= 9, 3,
    MONTH(G103) &lt;= 12, 4
)</f>
        <v>2024-Q2</v>
      </c>
    </row>
    <row r="104" spans="1:13" x14ac:dyDescent="0.25">
      <c r="A104" t="s">
        <v>217</v>
      </c>
      <c r="B104" t="s">
        <v>218</v>
      </c>
      <c r="C104" t="s">
        <v>10</v>
      </c>
      <c r="D104" s="2">
        <v>5191.3900000000003</v>
      </c>
      <c r="E104" s="2">
        <v>12000</v>
      </c>
      <c r="F104" t="str">
        <f t="shared" si="4"/>
        <v>Did not meet target</v>
      </c>
      <c r="G104" s="1">
        <v>45404</v>
      </c>
      <c r="H104" s="4">
        <f t="shared" si="5"/>
        <v>2024</v>
      </c>
      <c r="I104" t="s">
        <v>17</v>
      </c>
      <c r="J104" s="2">
        <f t="shared" si="6"/>
        <v>0</v>
      </c>
      <c r="K104" s="1">
        <v>44139</v>
      </c>
      <c r="L104" s="4">
        <f t="shared" ca="1" si="7"/>
        <v>3.9527777777777779</v>
      </c>
      <c r="M104" s="4" t="str" cm="1">
        <f t="array" ref="M104">YEAR(G104) &amp; "-Q" &amp; _xlfn.IFS(
    MONTH(G104) &lt;= 3, 1,
    MONTH(G104) &lt;= 6, 2,
    MONTH(G104) &lt;= 9, 3,
    MONTH(G104) &lt;= 12, 4
)</f>
        <v>2024-Q2</v>
      </c>
    </row>
    <row r="105" spans="1:13" x14ac:dyDescent="0.25">
      <c r="A105" t="s">
        <v>219</v>
      </c>
      <c r="B105" t="s">
        <v>220</v>
      </c>
      <c r="C105" t="s">
        <v>16</v>
      </c>
      <c r="D105" s="2">
        <v>15533.13</v>
      </c>
      <c r="E105" s="2">
        <v>8000</v>
      </c>
      <c r="F105" t="str">
        <f t="shared" si="4"/>
        <v>Met target</v>
      </c>
      <c r="G105" s="1">
        <v>45368</v>
      </c>
      <c r="H105" s="4">
        <f t="shared" si="5"/>
        <v>2024</v>
      </c>
      <c r="I105" t="s">
        <v>17</v>
      </c>
      <c r="J105" s="2">
        <f t="shared" si="6"/>
        <v>1553.3130000000001</v>
      </c>
      <c r="K105" s="1">
        <v>44313</v>
      </c>
      <c r="L105" s="4">
        <f t="shared" ca="1" si="7"/>
        <v>3.4722222222222223</v>
      </c>
      <c r="M105" s="4" t="str" cm="1">
        <f t="array" ref="M105">YEAR(G105) &amp; "-Q" &amp; _xlfn.IFS(
    MONTH(G105) &lt;= 3, 1,
    MONTH(G105) &lt;= 6, 2,
    MONTH(G105) &lt;= 9, 3,
    MONTH(G105) &lt;= 12, 4
)</f>
        <v>2024-Q1</v>
      </c>
    </row>
    <row r="106" spans="1:13" x14ac:dyDescent="0.25">
      <c r="A106" t="s">
        <v>221</v>
      </c>
      <c r="B106" t="s">
        <v>222</v>
      </c>
      <c r="C106" t="s">
        <v>10</v>
      </c>
      <c r="D106" s="2">
        <v>17018.25</v>
      </c>
      <c r="E106" s="2">
        <v>15000</v>
      </c>
      <c r="F106" t="str">
        <f t="shared" si="4"/>
        <v>Met target</v>
      </c>
      <c r="G106" s="1">
        <v>45370</v>
      </c>
      <c r="H106" s="4">
        <f t="shared" si="5"/>
        <v>2024</v>
      </c>
      <c r="I106" t="s">
        <v>17</v>
      </c>
      <c r="J106" s="2">
        <f t="shared" si="6"/>
        <v>1701.825</v>
      </c>
      <c r="K106" s="1">
        <v>43767</v>
      </c>
      <c r="L106" s="4">
        <f t="shared" ca="1" si="7"/>
        <v>4.9666666666666668</v>
      </c>
      <c r="M106" s="4" t="str" cm="1">
        <f t="array" ref="M106">YEAR(G106) &amp; "-Q" &amp; _xlfn.IFS(
    MONTH(G106) &lt;= 3, 1,
    MONTH(G106) &lt;= 6, 2,
    MONTH(G106) &lt;= 9, 3,
    MONTH(G106) &lt;= 12, 4
)</f>
        <v>2024-Q1</v>
      </c>
    </row>
    <row r="107" spans="1:13" x14ac:dyDescent="0.25">
      <c r="A107" t="s">
        <v>223</v>
      </c>
      <c r="B107" t="s">
        <v>224</v>
      </c>
      <c r="C107" t="s">
        <v>16</v>
      </c>
      <c r="D107" s="2">
        <v>9313.0400000000009</v>
      </c>
      <c r="E107" s="2">
        <v>12000</v>
      </c>
      <c r="F107" t="str">
        <f t="shared" si="4"/>
        <v>Did not meet target</v>
      </c>
      <c r="G107" s="1">
        <v>45353</v>
      </c>
      <c r="H107" s="4">
        <f t="shared" si="5"/>
        <v>2024</v>
      </c>
      <c r="I107" t="s">
        <v>17</v>
      </c>
      <c r="J107" s="2">
        <f t="shared" si="6"/>
        <v>0</v>
      </c>
      <c r="K107" s="1">
        <v>45066</v>
      </c>
      <c r="L107" s="4">
        <f t="shared" ca="1" si="7"/>
        <v>1.4083333333333334</v>
      </c>
      <c r="M107" s="4" t="str" cm="1">
        <f t="array" ref="M107">YEAR(G107) &amp; "-Q" &amp; _xlfn.IFS(
    MONTH(G107) &lt;= 3, 1,
    MONTH(G107) &lt;= 6, 2,
    MONTH(G107) &lt;= 9, 3,
    MONTH(G107) &lt;= 12, 4
)</f>
        <v>2024-Q1</v>
      </c>
    </row>
    <row r="108" spans="1:13" x14ac:dyDescent="0.25">
      <c r="A108" t="s">
        <v>225</v>
      </c>
      <c r="B108" t="s">
        <v>226</v>
      </c>
      <c r="C108" t="s">
        <v>16</v>
      </c>
      <c r="D108" s="2">
        <v>19757.57</v>
      </c>
      <c r="E108" s="2">
        <v>13000</v>
      </c>
      <c r="F108" t="str">
        <f t="shared" si="4"/>
        <v>Met target</v>
      </c>
      <c r="G108" s="1">
        <v>45510</v>
      </c>
      <c r="H108" s="4">
        <f t="shared" si="5"/>
        <v>2024</v>
      </c>
      <c r="I108" t="s">
        <v>17</v>
      </c>
      <c r="J108" s="2">
        <f t="shared" si="6"/>
        <v>1975.7570000000001</v>
      </c>
      <c r="K108" s="1">
        <v>44125</v>
      </c>
      <c r="L108" s="4">
        <f t="shared" ca="1" si="7"/>
        <v>3.9888888888888889</v>
      </c>
      <c r="M108" s="4" t="str" cm="1">
        <f t="array" ref="M108">YEAR(G108) &amp; "-Q" &amp; _xlfn.IFS(
    MONTH(G108) &lt;= 3, 1,
    MONTH(G108) &lt;= 6, 2,
    MONTH(G108) &lt;= 9, 3,
    MONTH(G108) &lt;= 12, 4
)</f>
        <v>2024-Q3</v>
      </c>
    </row>
    <row r="109" spans="1:13" x14ac:dyDescent="0.25">
      <c r="A109" t="s">
        <v>227</v>
      </c>
      <c r="B109" t="s">
        <v>228</v>
      </c>
      <c r="C109" t="s">
        <v>16</v>
      </c>
      <c r="D109" s="2">
        <v>9298.23</v>
      </c>
      <c r="E109" s="2">
        <v>15000</v>
      </c>
      <c r="F109" t="str">
        <f t="shared" si="4"/>
        <v>Did not meet target</v>
      </c>
      <c r="G109" s="1">
        <v>45250</v>
      </c>
      <c r="H109" s="4">
        <f t="shared" si="5"/>
        <v>2023</v>
      </c>
      <c r="I109" t="s">
        <v>11</v>
      </c>
      <c r="J109" s="2">
        <f t="shared" si="6"/>
        <v>0</v>
      </c>
      <c r="K109" s="1">
        <v>44153</v>
      </c>
      <c r="L109" s="4">
        <f t="shared" ca="1" si="7"/>
        <v>3.9138888888888888</v>
      </c>
      <c r="M109" s="4" t="str" cm="1">
        <f t="array" ref="M109">YEAR(G109) &amp; "-Q" &amp; _xlfn.IFS(
    MONTH(G109) &lt;= 3, 1,
    MONTH(G109) &lt;= 6, 2,
    MONTH(G109) &lt;= 9, 3,
    MONTH(G109) &lt;= 12, 4
)</f>
        <v>2023-Q4</v>
      </c>
    </row>
    <row r="110" spans="1:13" x14ac:dyDescent="0.25">
      <c r="A110" t="s">
        <v>229</v>
      </c>
      <c r="B110" t="s">
        <v>230</v>
      </c>
      <c r="C110" t="s">
        <v>20</v>
      </c>
      <c r="D110" s="2">
        <v>9186.31</v>
      </c>
      <c r="E110" s="2">
        <v>8000</v>
      </c>
      <c r="F110" t="str">
        <f t="shared" si="4"/>
        <v>Met target</v>
      </c>
      <c r="G110" s="1">
        <v>45192</v>
      </c>
      <c r="H110" s="4">
        <f t="shared" si="5"/>
        <v>2023</v>
      </c>
      <c r="I110" t="s">
        <v>11</v>
      </c>
      <c r="J110" s="2">
        <f t="shared" si="6"/>
        <v>0</v>
      </c>
      <c r="K110" s="1">
        <v>44976</v>
      </c>
      <c r="L110" s="4">
        <f t="shared" ca="1" si="7"/>
        <v>1.6611111111111112</v>
      </c>
      <c r="M110" s="4" t="str" cm="1">
        <f t="array" ref="M110">YEAR(G110) &amp; "-Q" &amp; _xlfn.IFS(
    MONTH(G110) &lt;= 3, 1,
    MONTH(G110) &lt;= 6, 2,
    MONTH(G110) &lt;= 9, 3,
    MONTH(G110) &lt;= 12, 4
)</f>
        <v>2023-Q3</v>
      </c>
    </row>
    <row r="111" spans="1:13" x14ac:dyDescent="0.25">
      <c r="A111" t="s">
        <v>231</v>
      </c>
      <c r="B111" t="s">
        <v>232</v>
      </c>
      <c r="C111" t="s">
        <v>20</v>
      </c>
      <c r="D111" s="2">
        <v>19771</v>
      </c>
      <c r="E111" s="2">
        <v>13000</v>
      </c>
      <c r="F111" t="str">
        <f t="shared" si="4"/>
        <v>Met target</v>
      </c>
      <c r="G111" s="1">
        <v>45412</v>
      </c>
      <c r="H111" s="4">
        <f t="shared" si="5"/>
        <v>2024</v>
      </c>
      <c r="I111" t="s">
        <v>11</v>
      </c>
      <c r="J111" s="2">
        <f t="shared" si="6"/>
        <v>0</v>
      </c>
      <c r="K111" s="1">
        <v>44712</v>
      </c>
      <c r="L111" s="4">
        <f t="shared" ca="1" si="7"/>
        <v>2.3805555555555555</v>
      </c>
      <c r="M111" s="4" t="str" cm="1">
        <f t="array" ref="M111">YEAR(G111) &amp; "-Q" &amp; _xlfn.IFS(
    MONTH(G111) &lt;= 3, 1,
    MONTH(G111) &lt;= 6, 2,
    MONTH(G111) &lt;= 9, 3,
    MONTH(G111) &lt;= 12, 4
)</f>
        <v>2024-Q2</v>
      </c>
    </row>
    <row r="112" spans="1:13" x14ac:dyDescent="0.25">
      <c r="A112" t="s">
        <v>233</v>
      </c>
      <c r="B112" t="s">
        <v>234</v>
      </c>
      <c r="C112" t="s">
        <v>20</v>
      </c>
      <c r="D112" s="2">
        <v>11977.18</v>
      </c>
      <c r="E112" s="2">
        <v>13000</v>
      </c>
      <c r="F112" t="str">
        <f t="shared" si="4"/>
        <v>Did not meet target</v>
      </c>
      <c r="G112" s="1">
        <v>45495</v>
      </c>
      <c r="H112" s="4">
        <f t="shared" si="5"/>
        <v>2024</v>
      </c>
      <c r="I112" t="s">
        <v>17</v>
      </c>
      <c r="J112" s="2">
        <f t="shared" si="6"/>
        <v>0</v>
      </c>
      <c r="K112" s="1">
        <v>45023</v>
      </c>
      <c r="L112" s="4">
        <f t="shared" ca="1" si="7"/>
        <v>1.5277777777777777</v>
      </c>
      <c r="M112" s="4" t="str" cm="1">
        <f t="array" ref="M112">YEAR(G112) &amp; "-Q" &amp; _xlfn.IFS(
    MONTH(G112) &lt;= 3, 1,
    MONTH(G112) &lt;= 6, 2,
    MONTH(G112) &lt;= 9, 3,
    MONTH(G112) &lt;= 12, 4
)</f>
        <v>2024-Q3</v>
      </c>
    </row>
    <row r="113" spans="1:13" x14ac:dyDescent="0.25">
      <c r="A113" t="s">
        <v>235</v>
      </c>
      <c r="B113" t="s">
        <v>236</v>
      </c>
      <c r="C113" t="s">
        <v>16</v>
      </c>
      <c r="D113" s="2">
        <v>15330.56</v>
      </c>
      <c r="E113" s="2">
        <v>12000</v>
      </c>
      <c r="F113" t="str">
        <f t="shared" si="4"/>
        <v>Met target</v>
      </c>
      <c r="G113" s="1">
        <v>45361</v>
      </c>
      <c r="H113" s="4">
        <f t="shared" si="5"/>
        <v>2024</v>
      </c>
      <c r="I113" t="s">
        <v>11</v>
      </c>
      <c r="J113" s="2">
        <f t="shared" si="6"/>
        <v>0</v>
      </c>
      <c r="K113" s="1">
        <v>44659</v>
      </c>
      <c r="L113" s="4">
        <f t="shared" ca="1" si="7"/>
        <v>2.5249999999999999</v>
      </c>
      <c r="M113" s="4" t="str" cm="1">
        <f t="array" ref="M113">YEAR(G113) &amp; "-Q" &amp; _xlfn.IFS(
    MONTH(G113) &lt;= 3, 1,
    MONTH(G113) &lt;= 6, 2,
    MONTH(G113) &lt;= 9, 3,
    MONTH(G113) &lt;= 12, 4
)</f>
        <v>2024-Q1</v>
      </c>
    </row>
    <row r="114" spans="1:13" x14ac:dyDescent="0.25">
      <c r="A114" t="s">
        <v>237</v>
      </c>
      <c r="B114" t="s">
        <v>238</v>
      </c>
      <c r="C114" t="s">
        <v>10</v>
      </c>
      <c r="D114" s="2">
        <v>18315.87</v>
      </c>
      <c r="E114" s="2">
        <v>8000</v>
      </c>
      <c r="F114" t="str">
        <f t="shared" si="4"/>
        <v>Met target</v>
      </c>
      <c r="G114" s="1">
        <v>45304</v>
      </c>
      <c r="H114" s="4">
        <f t="shared" si="5"/>
        <v>2024</v>
      </c>
      <c r="I114" t="s">
        <v>17</v>
      </c>
      <c r="J114" s="2">
        <f t="shared" si="6"/>
        <v>1831.587</v>
      </c>
      <c r="K114" s="1">
        <v>44824</v>
      </c>
      <c r="L114" s="4">
        <f t="shared" ca="1" si="7"/>
        <v>2.0750000000000002</v>
      </c>
      <c r="M114" s="4" t="str" cm="1">
        <f t="array" ref="M114">YEAR(G114) &amp; "-Q" &amp; _xlfn.IFS(
    MONTH(G114) &lt;= 3, 1,
    MONTH(G114) &lt;= 6, 2,
    MONTH(G114) &lt;= 9, 3,
    MONTH(G114) &lt;= 12, 4
)</f>
        <v>2024-Q1</v>
      </c>
    </row>
    <row r="115" spans="1:13" x14ac:dyDescent="0.25">
      <c r="A115" t="s">
        <v>239</v>
      </c>
      <c r="B115" t="s">
        <v>240</v>
      </c>
      <c r="C115" t="s">
        <v>20</v>
      </c>
      <c r="D115" s="2">
        <v>19408.490000000002</v>
      </c>
      <c r="E115" s="2">
        <v>10000</v>
      </c>
      <c r="F115" t="str">
        <f t="shared" si="4"/>
        <v>Met target</v>
      </c>
      <c r="G115" s="1">
        <v>45242</v>
      </c>
      <c r="H115" s="4">
        <f t="shared" si="5"/>
        <v>2023</v>
      </c>
      <c r="I115" t="s">
        <v>11</v>
      </c>
      <c r="J115" s="2">
        <f t="shared" si="6"/>
        <v>0</v>
      </c>
      <c r="K115" s="1">
        <v>44251</v>
      </c>
      <c r="L115" s="4">
        <f t="shared" ca="1" si="7"/>
        <v>3.6472222222222221</v>
      </c>
      <c r="M115" s="4" t="str" cm="1">
        <f t="array" ref="M115">YEAR(G115) &amp; "-Q" &amp; _xlfn.IFS(
    MONTH(G115) &lt;= 3, 1,
    MONTH(G115) &lt;= 6, 2,
    MONTH(G115) &lt;= 9, 3,
    MONTH(G115) &lt;= 12, 4
)</f>
        <v>2023-Q4</v>
      </c>
    </row>
    <row r="116" spans="1:13" x14ac:dyDescent="0.25">
      <c r="A116" t="s">
        <v>241</v>
      </c>
      <c r="B116" t="s">
        <v>242</v>
      </c>
      <c r="C116" t="s">
        <v>20</v>
      </c>
      <c r="D116" s="2">
        <v>9884.08</v>
      </c>
      <c r="E116" s="2">
        <v>10000</v>
      </c>
      <c r="F116" t="str">
        <f t="shared" si="4"/>
        <v>Did not meet target</v>
      </c>
      <c r="G116" s="1">
        <v>45194</v>
      </c>
      <c r="H116" s="4">
        <f t="shared" si="5"/>
        <v>2023</v>
      </c>
      <c r="I116" t="s">
        <v>17</v>
      </c>
      <c r="J116" s="2">
        <f t="shared" si="6"/>
        <v>0</v>
      </c>
      <c r="K116" s="1">
        <v>44564</v>
      </c>
      <c r="L116" s="4">
        <f t="shared" ca="1" si="7"/>
        <v>2.7888888888888888</v>
      </c>
      <c r="M116" s="4" t="str" cm="1">
        <f t="array" ref="M116">YEAR(G116) &amp; "-Q" &amp; _xlfn.IFS(
    MONTH(G116) &lt;= 3, 1,
    MONTH(G116) &lt;= 6, 2,
    MONTH(G116) &lt;= 9, 3,
    MONTH(G116) &lt;= 12, 4
)</f>
        <v>2023-Q3</v>
      </c>
    </row>
    <row r="117" spans="1:13" x14ac:dyDescent="0.25">
      <c r="A117" t="s">
        <v>243</v>
      </c>
      <c r="B117" t="s">
        <v>244</v>
      </c>
      <c r="C117" t="s">
        <v>20</v>
      </c>
      <c r="D117" s="2">
        <v>9206.0300000000007</v>
      </c>
      <c r="E117" s="2">
        <v>10000</v>
      </c>
      <c r="F117" t="str">
        <f t="shared" si="4"/>
        <v>Did not meet target</v>
      </c>
      <c r="G117" s="1">
        <v>45350</v>
      </c>
      <c r="H117" s="4">
        <f t="shared" si="5"/>
        <v>2024</v>
      </c>
      <c r="I117" t="s">
        <v>11</v>
      </c>
      <c r="J117" s="2">
        <f t="shared" si="6"/>
        <v>0</v>
      </c>
      <c r="K117" s="1">
        <v>44597</v>
      </c>
      <c r="L117" s="4">
        <f t="shared" ca="1" si="7"/>
        <v>2.7</v>
      </c>
      <c r="M117" s="4" t="str" cm="1">
        <f t="array" ref="M117">YEAR(G117) &amp; "-Q" &amp; _xlfn.IFS(
    MONTH(G117) &lt;= 3, 1,
    MONTH(G117) &lt;= 6, 2,
    MONTH(G117) &lt;= 9, 3,
    MONTH(G117) &lt;= 12, 4
)</f>
        <v>2024-Q1</v>
      </c>
    </row>
    <row r="118" spans="1:13" x14ac:dyDescent="0.25">
      <c r="A118" t="s">
        <v>245</v>
      </c>
      <c r="B118" t="s">
        <v>246</v>
      </c>
      <c r="C118" t="s">
        <v>20</v>
      </c>
      <c r="D118" s="2">
        <v>16575.59</v>
      </c>
      <c r="E118" s="2">
        <v>13000</v>
      </c>
      <c r="F118" t="str">
        <f t="shared" si="4"/>
        <v>Met target</v>
      </c>
      <c r="G118" s="1">
        <v>45269</v>
      </c>
      <c r="H118" s="4">
        <f t="shared" si="5"/>
        <v>2023</v>
      </c>
      <c r="I118" t="s">
        <v>11</v>
      </c>
      <c r="J118" s="2">
        <f t="shared" si="6"/>
        <v>0</v>
      </c>
      <c r="K118" s="1">
        <v>43757</v>
      </c>
      <c r="L118" s="4">
        <f t="shared" ca="1" si="7"/>
        <v>4.9944444444444445</v>
      </c>
      <c r="M118" s="4" t="str" cm="1">
        <f t="array" ref="M118">YEAR(G118) &amp; "-Q" &amp; _xlfn.IFS(
    MONTH(G118) &lt;= 3, 1,
    MONTH(G118) &lt;= 6, 2,
    MONTH(G118) &lt;= 9, 3,
    MONTH(G118) &lt;= 12, 4
)</f>
        <v>2023-Q4</v>
      </c>
    </row>
    <row r="119" spans="1:13" x14ac:dyDescent="0.25">
      <c r="A119" t="s">
        <v>247</v>
      </c>
      <c r="B119" t="s">
        <v>248</v>
      </c>
      <c r="C119" t="s">
        <v>16</v>
      </c>
      <c r="D119" s="2">
        <v>11067.07</v>
      </c>
      <c r="E119" s="2">
        <v>12000</v>
      </c>
      <c r="F119" t="str">
        <f t="shared" si="4"/>
        <v>Did not meet target</v>
      </c>
      <c r="G119" s="1">
        <v>45291</v>
      </c>
      <c r="H119" s="4">
        <f t="shared" si="5"/>
        <v>2023</v>
      </c>
      <c r="I119" t="s">
        <v>17</v>
      </c>
      <c r="J119" s="2">
        <f t="shared" si="6"/>
        <v>0</v>
      </c>
      <c r="K119" s="1">
        <v>44060</v>
      </c>
      <c r="L119" s="4">
        <f t="shared" ca="1" si="7"/>
        <v>4.166666666666667</v>
      </c>
      <c r="M119" s="4" t="str" cm="1">
        <f t="array" ref="M119">YEAR(G119) &amp; "-Q" &amp; _xlfn.IFS(
    MONTH(G119) &lt;= 3, 1,
    MONTH(G119) &lt;= 6, 2,
    MONTH(G119) &lt;= 9, 3,
    MONTH(G119) &lt;= 12, 4
)</f>
        <v>2023-Q4</v>
      </c>
    </row>
    <row r="120" spans="1:13" x14ac:dyDescent="0.25">
      <c r="A120" t="s">
        <v>249</v>
      </c>
      <c r="B120" t="s">
        <v>250</v>
      </c>
      <c r="C120" t="s">
        <v>16</v>
      </c>
      <c r="D120" s="2">
        <v>12665.09</v>
      </c>
      <c r="E120" s="2">
        <v>8000</v>
      </c>
      <c r="F120" t="str">
        <f t="shared" si="4"/>
        <v>Met target</v>
      </c>
      <c r="G120" s="1">
        <v>45164</v>
      </c>
      <c r="H120" s="4">
        <f t="shared" si="5"/>
        <v>2023</v>
      </c>
      <c r="I120" t="s">
        <v>11</v>
      </c>
      <c r="J120" s="2">
        <f t="shared" si="6"/>
        <v>0</v>
      </c>
      <c r="K120" s="1">
        <v>43961</v>
      </c>
      <c r="L120" s="4">
        <f t="shared" ca="1" si="7"/>
        <v>4.4361111111111109</v>
      </c>
      <c r="M120" s="4" t="str" cm="1">
        <f t="array" ref="M120">YEAR(G120) &amp; "-Q" &amp; _xlfn.IFS(
    MONTH(G120) &lt;= 3, 1,
    MONTH(G120) &lt;= 6, 2,
    MONTH(G120) &lt;= 9, 3,
    MONTH(G120) &lt;= 12, 4
)</f>
        <v>2023-Q3</v>
      </c>
    </row>
    <row r="121" spans="1:13" x14ac:dyDescent="0.25">
      <c r="A121" t="s">
        <v>251</v>
      </c>
      <c r="B121" t="s">
        <v>252</v>
      </c>
      <c r="C121" t="s">
        <v>20</v>
      </c>
      <c r="D121" s="2">
        <v>18437.03</v>
      </c>
      <c r="E121" s="2">
        <v>10000</v>
      </c>
      <c r="F121" t="str">
        <f t="shared" si="4"/>
        <v>Met target</v>
      </c>
      <c r="G121" s="1">
        <v>45237</v>
      </c>
      <c r="H121" s="4">
        <f t="shared" si="5"/>
        <v>2023</v>
      </c>
      <c r="I121" t="s">
        <v>11</v>
      </c>
      <c r="J121" s="2">
        <f t="shared" si="6"/>
        <v>0</v>
      </c>
      <c r="K121" s="1">
        <v>45141</v>
      </c>
      <c r="L121" s="4">
        <f t="shared" ca="1" si="7"/>
        <v>1.2055555555555555</v>
      </c>
      <c r="M121" s="4" t="str" cm="1">
        <f t="array" ref="M121">YEAR(G121) &amp; "-Q" &amp; _xlfn.IFS(
    MONTH(G121) &lt;= 3, 1,
    MONTH(G121) &lt;= 6, 2,
    MONTH(G121) &lt;= 9, 3,
    MONTH(G121) &lt;= 12, 4
)</f>
        <v>2023-Q4</v>
      </c>
    </row>
    <row r="122" spans="1:13" x14ac:dyDescent="0.25">
      <c r="A122" t="s">
        <v>253</v>
      </c>
      <c r="B122" t="s">
        <v>254</v>
      </c>
      <c r="C122" t="s">
        <v>20</v>
      </c>
      <c r="D122" s="2">
        <v>18443.599999999999</v>
      </c>
      <c r="E122" s="2">
        <v>10000</v>
      </c>
      <c r="F122" t="str">
        <f t="shared" si="4"/>
        <v>Met target</v>
      </c>
      <c r="G122" s="1">
        <v>45172</v>
      </c>
      <c r="H122" s="4">
        <f t="shared" si="5"/>
        <v>2023</v>
      </c>
      <c r="I122" t="s">
        <v>11</v>
      </c>
      <c r="J122" s="2">
        <f t="shared" si="6"/>
        <v>0</v>
      </c>
      <c r="K122" s="1">
        <v>44191</v>
      </c>
      <c r="L122" s="4">
        <f t="shared" ca="1" si="7"/>
        <v>3.8083333333333331</v>
      </c>
      <c r="M122" s="4" t="str" cm="1">
        <f t="array" ref="M122">YEAR(G122) &amp; "-Q" &amp; _xlfn.IFS(
    MONTH(G122) &lt;= 3, 1,
    MONTH(G122) &lt;= 6, 2,
    MONTH(G122) &lt;= 9, 3,
    MONTH(G122) &lt;= 12, 4
)</f>
        <v>2023-Q3</v>
      </c>
    </row>
    <row r="123" spans="1:13" x14ac:dyDescent="0.25">
      <c r="A123" t="s">
        <v>255</v>
      </c>
      <c r="B123" t="s">
        <v>256</v>
      </c>
      <c r="C123" t="s">
        <v>20</v>
      </c>
      <c r="D123" s="2">
        <v>16565.45</v>
      </c>
      <c r="E123" s="2">
        <v>10000</v>
      </c>
      <c r="F123" t="str">
        <f t="shared" si="4"/>
        <v>Met target</v>
      </c>
      <c r="G123" s="1">
        <v>45213</v>
      </c>
      <c r="H123" s="4">
        <f t="shared" si="5"/>
        <v>2023</v>
      </c>
      <c r="I123" t="s">
        <v>17</v>
      </c>
      <c r="J123" s="2">
        <f t="shared" si="6"/>
        <v>1656.5450000000001</v>
      </c>
      <c r="K123" s="1">
        <v>44455</v>
      </c>
      <c r="L123" s="4">
        <f t="shared" ca="1" si="7"/>
        <v>3.0861111111111112</v>
      </c>
      <c r="M123" s="4" t="str" cm="1">
        <f t="array" ref="M123">YEAR(G123) &amp; "-Q" &amp; _xlfn.IFS(
    MONTH(G123) &lt;= 3, 1,
    MONTH(G123) &lt;= 6, 2,
    MONTH(G123) &lt;= 9, 3,
    MONTH(G123) &lt;= 12, 4
)</f>
        <v>2023-Q4</v>
      </c>
    </row>
    <row r="124" spans="1:13" x14ac:dyDescent="0.25">
      <c r="A124" t="s">
        <v>257</v>
      </c>
      <c r="B124" t="s">
        <v>258</v>
      </c>
      <c r="C124" t="s">
        <v>16</v>
      </c>
      <c r="D124" s="2">
        <v>14858.11</v>
      </c>
      <c r="E124" s="2">
        <v>15000</v>
      </c>
      <c r="F124" t="str">
        <f t="shared" si="4"/>
        <v>Did not meet target</v>
      </c>
      <c r="G124" s="1">
        <v>45507</v>
      </c>
      <c r="H124" s="4">
        <f t="shared" si="5"/>
        <v>2024</v>
      </c>
      <c r="I124" t="s">
        <v>17</v>
      </c>
      <c r="J124" s="2">
        <f t="shared" si="6"/>
        <v>0</v>
      </c>
      <c r="K124" s="1">
        <v>43695</v>
      </c>
      <c r="L124" s="4">
        <f t="shared" ca="1" si="7"/>
        <v>5.1638888888888888</v>
      </c>
      <c r="M124" s="4" t="str" cm="1">
        <f t="array" ref="M124">YEAR(G124) &amp; "-Q" &amp; _xlfn.IFS(
    MONTH(G124) &lt;= 3, 1,
    MONTH(G124) &lt;= 6, 2,
    MONTH(G124) &lt;= 9, 3,
    MONTH(G124) &lt;= 12, 4
)</f>
        <v>2024-Q3</v>
      </c>
    </row>
    <row r="125" spans="1:13" x14ac:dyDescent="0.25">
      <c r="A125" t="s">
        <v>259</v>
      </c>
      <c r="B125" t="s">
        <v>260</v>
      </c>
      <c r="C125" t="s">
        <v>20</v>
      </c>
      <c r="D125" s="2">
        <v>19439.740000000002</v>
      </c>
      <c r="E125" s="2">
        <v>8000</v>
      </c>
      <c r="F125" t="str">
        <f t="shared" si="4"/>
        <v>Met target</v>
      </c>
      <c r="G125" s="1">
        <v>45404</v>
      </c>
      <c r="H125" s="4">
        <f t="shared" si="5"/>
        <v>2024</v>
      </c>
      <c r="I125" t="s">
        <v>11</v>
      </c>
      <c r="J125" s="2">
        <f t="shared" si="6"/>
        <v>0</v>
      </c>
      <c r="K125" s="1">
        <v>43600</v>
      </c>
      <c r="L125" s="4">
        <f t="shared" ca="1" si="7"/>
        <v>5.4222222222222225</v>
      </c>
      <c r="M125" s="4" t="str" cm="1">
        <f t="array" ref="M125">YEAR(G125) &amp; "-Q" &amp; _xlfn.IFS(
    MONTH(G125) &lt;= 3, 1,
    MONTH(G125) &lt;= 6, 2,
    MONTH(G125) &lt;= 9, 3,
    MONTH(G125) &lt;= 12, 4
)</f>
        <v>2024-Q2</v>
      </c>
    </row>
    <row r="126" spans="1:13" x14ac:dyDescent="0.25">
      <c r="A126" t="s">
        <v>261</v>
      </c>
      <c r="B126" t="s">
        <v>262</v>
      </c>
      <c r="C126" t="s">
        <v>16</v>
      </c>
      <c r="D126" s="2">
        <v>12788.24</v>
      </c>
      <c r="E126" s="2">
        <v>8000</v>
      </c>
      <c r="F126" t="str">
        <f t="shared" si="4"/>
        <v>Met target</v>
      </c>
      <c r="G126" s="1">
        <v>45432</v>
      </c>
      <c r="H126" s="4">
        <f t="shared" si="5"/>
        <v>2024</v>
      </c>
      <c r="I126" t="s">
        <v>17</v>
      </c>
      <c r="J126" s="2">
        <f t="shared" si="6"/>
        <v>1278.8240000000001</v>
      </c>
      <c r="K126" s="1">
        <v>44885</v>
      </c>
      <c r="L126" s="4">
        <f t="shared" ca="1" si="7"/>
        <v>1.9083333333333334</v>
      </c>
      <c r="M126" s="4" t="str" cm="1">
        <f t="array" ref="M126">YEAR(G126) &amp; "-Q" &amp; _xlfn.IFS(
    MONTH(G126) &lt;= 3, 1,
    MONTH(G126) &lt;= 6, 2,
    MONTH(G126) &lt;= 9, 3,
    MONTH(G126) &lt;= 12, 4
)</f>
        <v>2024-Q2</v>
      </c>
    </row>
    <row r="127" spans="1:13" x14ac:dyDescent="0.25">
      <c r="A127" t="s">
        <v>263</v>
      </c>
      <c r="B127" t="s">
        <v>264</v>
      </c>
      <c r="C127" t="s">
        <v>10</v>
      </c>
      <c r="D127" s="2">
        <v>9167.66</v>
      </c>
      <c r="E127" s="2">
        <v>15000</v>
      </c>
      <c r="F127" t="str">
        <f t="shared" si="4"/>
        <v>Did not meet target</v>
      </c>
      <c r="G127" s="1">
        <v>45449</v>
      </c>
      <c r="H127" s="4">
        <f t="shared" si="5"/>
        <v>2024</v>
      </c>
      <c r="I127" t="s">
        <v>11</v>
      </c>
      <c r="J127" s="2">
        <f t="shared" si="6"/>
        <v>0</v>
      </c>
      <c r="K127" s="1">
        <v>44646</v>
      </c>
      <c r="L127" s="4">
        <f t="shared" ca="1" si="7"/>
        <v>2.5583333333333331</v>
      </c>
      <c r="M127" s="4" t="str" cm="1">
        <f t="array" ref="M127">YEAR(G127) &amp; "-Q" &amp; _xlfn.IFS(
    MONTH(G127) &lt;= 3, 1,
    MONTH(G127) &lt;= 6, 2,
    MONTH(G127) &lt;= 9, 3,
    MONTH(G127) &lt;= 12, 4
)</f>
        <v>2024-Q2</v>
      </c>
    </row>
    <row r="128" spans="1:13" x14ac:dyDescent="0.25">
      <c r="A128" t="s">
        <v>265</v>
      </c>
      <c r="B128" t="s">
        <v>266</v>
      </c>
      <c r="C128" t="s">
        <v>16</v>
      </c>
      <c r="D128" s="2">
        <v>6835.29</v>
      </c>
      <c r="E128" s="2">
        <v>13000</v>
      </c>
      <c r="F128" t="str">
        <f t="shared" si="4"/>
        <v>Did not meet target</v>
      </c>
      <c r="G128" s="1">
        <v>45418</v>
      </c>
      <c r="H128" s="4">
        <f t="shared" si="5"/>
        <v>2024</v>
      </c>
      <c r="I128" t="s">
        <v>17</v>
      </c>
      <c r="J128" s="2">
        <f t="shared" si="6"/>
        <v>0</v>
      </c>
      <c r="K128" s="1">
        <v>44657</v>
      </c>
      <c r="L128" s="4">
        <f t="shared" ca="1" si="7"/>
        <v>2.5305555555555554</v>
      </c>
      <c r="M128" s="4" t="str" cm="1">
        <f t="array" ref="M128">YEAR(G128) &amp; "-Q" &amp; _xlfn.IFS(
    MONTH(G128) &lt;= 3, 1,
    MONTH(G128) &lt;= 6, 2,
    MONTH(G128) &lt;= 9, 3,
    MONTH(G128) &lt;= 12, 4
)</f>
        <v>2024-Q2</v>
      </c>
    </row>
    <row r="129" spans="1:13" x14ac:dyDescent="0.25">
      <c r="A129" t="s">
        <v>267</v>
      </c>
      <c r="B129" t="s">
        <v>268</v>
      </c>
      <c r="C129" t="s">
        <v>10</v>
      </c>
      <c r="D129" s="2">
        <v>13850.09</v>
      </c>
      <c r="E129" s="2">
        <v>15000</v>
      </c>
      <c r="F129" t="str">
        <f t="shared" si="4"/>
        <v>Did not meet target</v>
      </c>
      <c r="G129" s="1">
        <v>45466</v>
      </c>
      <c r="H129" s="4">
        <f t="shared" si="5"/>
        <v>2024</v>
      </c>
      <c r="I129" t="s">
        <v>11</v>
      </c>
      <c r="J129" s="2">
        <f t="shared" si="6"/>
        <v>0</v>
      </c>
      <c r="K129" s="1">
        <v>44190</v>
      </c>
      <c r="L129" s="4">
        <f t="shared" ca="1" si="7"/>
        <v>3.8111111111111109</v>
      </c>
      <c r="M129" s="4" t="str" cm="1">
        <f t="array" ref="M129">YEAR(G129) &amp; "-Q" &amp; _xlfn.IFS(
    MONTH(G129) &lt;= 3, 1,
    MONTH(G129) &lt;= 6, 2,
    MONTH(G129) &lt;= 9, 3,
    MONTH(G129) &lt;= 12, 4
)</f>
        <v>2024-Q2</v>
      </c>
    </row>
    <row r="130" spans="1:13" x14ac:dyDescent="0.25">
      <c r="A130" t="s">
        <v>269</v>
      </c>
      <c r="B130" t="s">
        <v>270</v>
      </c>
      <c r="C130" t="s">
        <v>10</v>
      </c>
      <c r="D130" s="2">
        <v>16384.77</v>
      </c>
      <c r="E130" s="2">
        <v>13000</v>
      </c>
      <c r="F130" t="str">
        <f t="shared" si="4"/>
        <v>Met target</v>
      </c>
      <c r="G130" s="1">
        <v>45289</v>
      </c>
      <c r="H130" s="4">
        <f t="shared" si="5"/>
        <v>2023</v>
      </c>
      <c r="I130" t="s">
        <v>11</v>
      </c>
      <c r="J130" s="2">
        <f t="shared" si="6"/>
        <v>0</v>
      </c>
      <c r="K130" s="1">
        <v>44481</v>
      </c>
      <c r="L130" s="4">
        <f t="shared" ca="1" si="7"/>
        <v>3.0138888888888888</v>
      </c>
      <c r="M130" s="4" t="str" cm="1">
        <f t="array" ref="M130">YEAR(G130) &amp; "-Q" &amp; _xlfn.IFS(
    MONTH(G130) &lt;= 3, 1,
    MONTH(G130) &lt;= 6, 2,
    MONTH(G130) &lt;= 9, 3,
    MONTH(G130) &lt;= 12, 4
)</f>
        <v>2023-Q4</v>
      </c>
    </row>
    <row r="131" spans="1:13" x14ac:dyDescent="0.25">
      <c r="A131" t="s">
        <v>271</v>
      </c>
      <c r="B131" t="s">
        <v>272</v>
      </c>
      <c r="C131" t="s">
        <v>10</v>
      </c>
      <c r="D131" s="2">
        <v>11784.51</v>
      </c>
      <c r="E131" s="2">
        <v>10000</v>
      </c>
      <c r="F131" t="str">
        <f t="shared" ref="F131:F194" si="8">IF(D131&gt;=E131,"Met target","Did not meet target")</f>
        <v>Met target</v>
      </c>
      <c r="G131" s="1">
        <v>45370</v>
      </c>
      <c r="H131" s="4">
        <f t="shared" ref="H131:H194" si="9">YEAR(G131)</f>
        <v>2024</v>
      </c>
      <c r="I131" t="s">
        <v>11</v>
      </c>
      <c r="J131" s="2">
        <f t="shared" ref="J131:J194" si="10">IF(AND(F131 = "Met target",I131 = "YES"),D131*0.1,0)</f>
        <v>0</v>
      </c>
      <c r="K131" s="1">
        <v>44465</v>
      </c>
      <c r="L131" s="4">
        <f t="shared" ref="L131:L194" ca="1" si="11">YEARFRAC(K131,TODAY())</f>
        <v>3.0583333333333331</v>
      </c>
      <c r="M131" s="4" t="str" cm="1">
        <f t="array" ref="M131">YEAR(G131) &amp; "-Q" &amp; _xlfn.IFS(
    MONTH(G131) &lt;= 3, 1,
    MONTH(G131) &lt;= 6, 2,
    MONTH(G131) &lt;= 9, 3,
    MONTH(G131) &lt;= 12, 4
)</f>
        <v>2024-Q1</v>
      </c>
    </row>
    <row r="132" spans="1:13" x14ac:dyDescent="0.25">
      <c r="A132" t="s">
        <v>273</v>
      </c>
      <c r="B132" t="s">
        <v>274</v>
      </c>
      <c r="C132" t="s">
        <v>16</v>
      </c>
      <c r="D132" s="2">
        <v>10536.99</v>
      </c>
      <c r="E132" s="2">
        <v>12000</v>
      </c>
      <c r="F132" t="str">
        <f t="shared" si="8"/>
        <v>Did not meet target</v>
      </c>
      <c r="G132" s="1">
        <v>45259</v>
      </c>
      <c r="H132" s="4">
        <f t="shared" si="9"/>
        <v>2023</v>
      </c>
      <c r="I132" t="s">
        <v>17</v>
      </c>
      <c r="J132" s="2">
        <f t="shared" si="10"/>
        <v>0</v>
      </c>
      <c r="K132" s="1">
        <v>44647</v>
      </c>
      <c r="L132" s="4">
        <f t="shared" ca="1" si="11"/>
        <v>2.5555555555555554</v>
      </c>
      <c r="M132" s="4" t="str" cm="1">
        <f t="array" ref="M132">YEAR(G132) &amp; "-Q" &amp; _xlfn.IFS(
    MONTH(G132) &lt;= 3, 1,
    MONTH(G132) &lt;= 6, 2,
    MONTH(G132) &lt;= 9, 3,
    MONTH(G132) &lt;= 12, 4
)</f>
        <v>2023-Q4</v>
      </c>
    </row>
    <row r="133" spans="1:13" x14ac:dyDescent="0.25">
      <c r="A133" t="s">
        <v>275</v>
      </c>
      <c r="B133" t="s">
        <v>276</v>
      </c>
      <c r="C133" t="s">
        <v>16</v>
      </c>
      <c r="D133" s="2">
        <v>17041.98</v>
      </c>
      <c r="E133" s="2">
        <v>10000</v>
      </c>
      <c r="F133" t="str">
        <f t="shared" si="8"/>
        <v>Met target</v>
      </c>
      <c r="G133" s="1">
        <v>45250</v>
      </c>
      <c r="H133" s="4">
        <f t="shared" si="9"/>
        <v>2023</v>
      </c>
      <c r="I133" t="s">
        <v>17</v>
      </c>
      <c r="J133" s="2">
        <f t="shared" si="10"/>
        <v>1704.1980000000001</v>
      </c>
      <c r="K133" s="1">
        <v>43612</v>
      </c>
      <c r="L133" s="4">
        <f t="shared" ca="1" si="11"/>
        <v>5.3888888888888893</v>
      </c>
      <c r="M133" s="4" t="str" cm="1">
        <f t="array" ref="M133">YEAR(G133) &amp; "-Q" &amp; _xlfn.IFS(
    MONTH(G133) &lt;= 3, 1,
    MONTH(G133) &lt;= 6, 2,
    MONTH(G133) &lt;= 9, 3,
    MONTH(G133) &lt;= 12, 4
)</f>
        <v>2023-Q4</v>
      </c>
    </row>
    <row r="134" spans="1:13" x14ac:dyDescent="0.25">
      <c r="A134" t="s">
        <v>277</v>
      </c>
      <c r="B134" t="s">
        <v>278</v>
      </c>
      <c r="C134" t="s">
        <v>16</v>
      </c>
      <c r="D134" s="2">
        <v>7880.38</v>
      </c>
      <c r="E134" s="2">
        <v>10000</v>
      </c>
      <c r="F134" t="str">
        <f t="shared" si="8"/>
        <v>Did not meet target</v>
      </c>
      <c r="G134" s="1">
        <v>45405</v>
      </c>
      <c r="H134" s="4">
        <f t="shared" si="9"/>
        <v>2024</v>
      </c>
      <c r="I134" t="s">
        <v>11</v>
      </c>
      <c r="J134" s="2">
        <f t="shared" si="10"/>
        <v>0</v>
      </c>
      <c r="K134" s="1">
        <v>44890</v>
      </c>
      <c r="L134" s="4">
        <f t="shared" ca="1" si="11"/>
        <v>1.8944444444444444</v>
      </c>
      <c r="M134" s="4" t="str" cm="1">
        <f t="array" ref="M134">YEAR(G134) &amp; "-Q" &amp; _xlfn.IFS(
    MONTH(G134) &lt;= 3, 1,
    MONTH(G134) &lt;= 6, 2,
    MONTH(G134) &lt;= 9, 3,
    MONTH(G134) &lt;= 12, 4
)</f>
        <v>2024-Q2</v>
      </c>
    </row>
    <row r="135" spans="1:13" x14ac:dyDescent="0.25">
      <c r="A135" t="s">
        <v>279</v>
      </c>
      <c r="B135" t="s">
        <v>280</v>
      </c>
      <c r="C135" t="s">
        <v>10</v>
      </c>
      <c r="D135" s="2">
        <v>7493.9</v>
      </c>
      <c r="E135" s="2">
        <v>12000</v>
      </c>
      <c r="F135" t="str">
        <f t="shared" si="8"/>
        <v>Did not meet target</v>
      </c>
      <c r="G135" s="1">
        <v>45164</v>
      </c>
      <c r="H135" s="4">
        <f t="shared" si="9"/>
        <v>2023</v>
      </c>
      <c r="I135" t="s">
        <v>11</v>
      </c>
      <c r="J135" s="2">
        <f t="shared" si="10"/>
        <v>0</v>
      </c>
      <c r="K135" s="1">
        <v>44752</v>
      </c>
      <c r="L135" s="4">
        <f t="shared" ca="1" si="11"/>
        <v>2.2694444444444444</v>
      </c>
      <c r="M135" s="4" t="str" cm="1">
        <f t="array" ref="M135">YEAR(G135) &amp; "-Q" &amp; _xlfn.IFS(
    MONTH(G135) &lt;= 3, 1,
    MONTH(G135) &lt;= 6, 2,
    MONTH(G135) &lt;= 9, 3,
    MONTH(G135) &lt;= 12, 4
)</f>
        <v>2023-Q3</v>
      </c>
    </row>
    <row r="136" spans="1:13" x14ac:dyDescent="0.25">
      <c r="A136" t="s">
        <v>281</v>
      </c>
      <c r="B136" t="s">
        <v>282</v>
      </c>
      <c r="C136" t="s">
        <v>16</v>
      </c>
      <c r="D136" s="2">
        <v>12596.2</v>
      </c>
      <c r="E136" s="2">
        <v>13000</v>
      </c>
      <c r="F136" t="str">
        <f t="shared" si="8"/>
        <v>Did not meet target</v>
      </c>
      <c r="G136" s="1">
        <v>45177</v>
      </c>
      <c r="H136" s="4">
        <f t="shared" si="9"/>
        <v>2023</v>
      </c>
      <c r="I136" t="s">
        <v>17</v>
      </c>
      <c r="J136" s="2">
        <f t="shared" si="10"/>
        <v>0</v>
      </c>
      <c r="K136" s="1">
        <v>44999</v>
      </c>
      <c r="L136" s="4">
        <f t="shared" ca="1" si="11"/>
        <v>1.5916666666666666</v>
      </c>
      <c r="M136" s="4" t="str" cm="1">
        <f t="array" ref="M136">YEAR(G136) &amp; "-Q" &amp; _xlfn.IFS(
    MONTH(G136) &lt;= 3, 1,
    MONTH(G136) &lt;= 6, 2,
    MONTH(G136) &lt;= 9, 3,
    MONTH(G136) &lt;= 12, 4
)</f>
        <v>2023-Q3</v>
      </c>
    </row>
    <row r="137" spans="1:13" x14ac:dyDescent="0.25">
      <c r="A137" t="s">
        <v>283</v>
      </c>
      <c r="B137" t="s">
        <v>284</v>
      </c>
      <c r="C137" t="s">
        <v>10</v>
      </c>
      <c r="D137" s="2">
        <v>13804.15</v>
      </c>
      <c r="E137" s="2">
        <v>13000</v>
      </c>
      <c r="F137" t="str">
        <f t="shared" si="8"/>
        <v>Met target</v>
      </c>
      <c r="G137" s="1">
        <v>45320</v>
      </c>
      <c r="H137" s="4">
        <f t="shared" si="9"/>
        <v>2024</v>
      </c>
      <c r="I137" t="s">
        <v>17</v>
      </c>
      <c r="J137" s="2">
        <f t="shared" si="10"/>
        <v>1380.415</v>
      </c>
      <c r="K137" s="1">
        <v>43641</v>
      </c>
      <c r="L137" s="4">
        <f t="shared" ca="1" si="11"/>
        <v>5.3111111111111109</v>
      </c>
      <c r="M137" s="4" t="str" cm="1">
        <f t="array" ref="M137">YEAR(G137) &amp; "-Q" &amp; _xlfn.IFS(
    MONTH(G137) &lt;= 3, 1,
    MONTH(G137) &lt;= 6, 2,
    MONTH(G137) &lt;= 9, 3,
    MONTH(G137) &lt;= 12, 4
)</f>
        <v>2024-Q1</v>
      </c>
    </row>
    <row r="138" spans="1:13" x14ac:dyDescent="0.25">
      <c r="A138" t="s">
        <v>285</v>
      </c>
      <c r="B138" t="s">
        <v>286</v>
      </c>
      <c r="C138" t="s">
        <v>20</v>
      </c>
      <c r="D138" s="2">
        <v>7381.1</v>
      </c>
      <c r="E138" s="2">
        <v>13000</v>
      </c>
      <c r="F138" t="str">
        <f t="shared" si="8"/>
        <v>Did not meet target</v>
      </c>
      <c r="G138" s="1">
        <v>45359</v>
      </c>
      <c r="H138" s="4">
        <f t="shared" si="9"/>
        <v>2024</v>
      </c>
      <c r="I138" t="s">
        <v>17</v>
      </c>
      <c r="J138" s="2">
        <f t="shared" si="10"/>
        <v>0</v>
      </c>
      <c r="K138" s="1">
        <v>44405</v>
      </c>
      <c r="L138" s="4">
        <f t="shared" ca="1" si="11"/>
        <v>3.2194444444444446</v>
      </c>
      <c r="M138" s="4" t="str" cm="1">
        <f t="array" ref="M138">YEAR(G138) &amp; "-Q" &amp; _xlfn.IFS(
    MONTH(G138) &lt;= 3, 1,
    MONTH(G138) &lt;= 6, 2,
    MONTH(G138) &lt;= 9, 3,
    MONTH(G138) &lt;= 12, 4
)</f>
        <v>2024-Q1</v>
      </c>
    </row>
    <row r="139" spans="1:13" x14ac:dyDescent="0.25">
      <c r="A139" t="s">
        <v>287</v>
      </c>
      <c r="B139" t="s">
        <v>288</v>
      </c>
      <c r="C139" t="s">
        <v>16</v>
      </c>
      <c r="D139" s="2">
        <v>9607.82</v>
      </c>
      <c r="E139" s="2">
        <v>13000</v>
      </c>
      <c r="F139" t="str">
        <f t="shared" si="8"/>
        <v>Did not meet target</v>
      </c>
      <c r="G139" s="1">
        <v>45326</v>
      </c>
      <c r="H139" s="4">
        <f t="shared" si="9"/>
        <v>2024</v>
      </c>
      <c r="I139" t="s">
        <v>11</v>
      </c>
      <c r="J139" s="2">
        <f t="shared" si="10"/>
        <v>0</v>
      </c>
      <c r="K139" s="1">
        <v>44640</v>
      </c>
      <c r="L139" s="4">
        <f t="shared" ca="1" si="11"/>
        <v>2.5750000000000002</v>
      </c>
      <c r="M139" s="4" t="str" cm="1">
        <f t="array" ref="M139">YEAR(G139) &amp; "-Q" &amp; _xlfn.IFS(
    MONTH(G139) &lt;= 3, 1,
    MONTH(G139) &lt;= 6, 2,
    MONTH(G139) &lt;= 9, 3,
    MONTH(G139) &lt;= 12, 4
)</f>
        <v>2024-Q1</v>
      </c>
    </row>
    <row r="140" spans="1:13" x14ac:dyDescent="0.25">
      <c r="A140" t="s">
        <v>289</v>
      </c>
      <c r="B140" t="s">
        <v>290</v>
      </c>
      <c r="C140" t="s">
        <v>20</v>
      </c>
      <c r="D140" s="2">
        <v>19021.189999999999</v>
      </c>
      <c r="E140" s="2">
        <v>15000</v>
      </c>
      <c r="F140" t="str">
        <f t="shared" si="8"/>
        <v>Met target</v>
      </c>
      <c r="G140" s="1">
        <v>45299</v>
      </c>
      <c r="H140" s="4">
        <f t="shared" si="9"/>
        <v>2024</v>
      </c>
      <c r="I140" t="s">
        <v>11</v>
      </c>
      <c r="J140" s="2">
        <f t="shared" si="10"/>
        <v>0</v>
      </c>
      <c r="K140" s="1">
        <v>44144</v>
      </c>
      <c r="L140" s="4">
        <f t="shared" ca="1" si="11"/>
        <v>3.9388888888888891</v>
      </c>
      <c r="M140" s="4" t="str" cm="1">
        <f t="array" ref="M140">YEAR(G140) &amp; "-Q" &amp; _xlfn.IFS(
    MONTH(G140) &lt;= 3, 1,
    MONTH(G140) &lt;= 6, 2,
    MONTH(G140) &lt;= 9, 3,
    MONTH(G140) &lt;= 12, 4
)</f>
        <v>2024-Q1</v>
      </c>
    </row>
    <row r="141" spans="1:13" x14ac:dyDescent="0.25">
      <c r="A141" t="s">
        <v>291</v>
      </c>
      <c r="B141" t="s">
        <v>292</v>
      </c>
      <c r="C141" t="s">
        <v>16</v>
      </c>
      <c r="D141" s="2">
        <v>19551.650000000001</v>
      </c>
      <c r="E141" s="2">
        <v>12000</v>
      </c>
      <c r="F141" t="str">
        <f t="shared" si="8"/>
        <v>Met target</v>
      </c>
      <c r="G141" s="1">
        <v>45212</v>
      </c>
      <c r="H141" s="4">
        <f t="shared" si="9"/>
        <v>2023</v>
      </c>
      <c r="I141" t="s">
        <v>11</v>
      </c>
      <c r="J141" s="2">
        <f t="shared" si="10"/>
        <v>0</v>
      </c>
      <c r="K141" s="1">
        <v>43762</v>
      </c>
      <c r="L141" s="4">
        <f t="shared" ca="1" si="11"/>
        <v>4.9805555555555552</v>
      </c>
      <c r="M141" s="4" t="str" cm="1">
        <f t="array" ref="M141">YEAR(G141) &amp; "-Q" &amp; _xlfn.IFS(
    MONTH(G141) &lt;= 3, 1,
    MONTH(G141) &lt;= 6, 2,
    MONTH(G141) &lt;= 9, 3,
    MONTH(G141) &lt;= 12, 4
)</f>
        <v>2023-Q4</v>
      </c>
    </row>
    <row r="142" spans="1:13" x14ac:dyDescent="0.25">
      <c r="A142" t="s">
        <v>293</v>
      </c>
      <c r="B142" t="s">
        <v>294</v>
      </c>
      <c r="C142" t="s">
        <v>10</v>
      </c>
      <c r="D142" s="2">
        <v>15335.67</v>
      </c>
      <c r="E142" s="2">
        <v>15000</v>
      </c>
      <c r="F142" t="str">
        <f t="shared" si="8"/>
        <v>Met target</v>
      </c>
      <c r="G142" s="1">
        <v>45167</v>
      </c>
      <c r="H142" s="4">
        <f t="shared" si="9"/>
        <v>2023</v>
      </c>
      <c r="I142" t="s">
        <v>17</v>
      </c>
      <c r="J142" s="2">
        <f t="shared" si="10"/>
        <v>1533.567</v>
      </c>
      <c r="K142" s="1">
        <v>43981</v>
      </c>
      <c r="L142" s="4">
        <f t="shared" ca="1" si="11"/>
        <v>4.3805555555555555</v>
      </c>
      <c r="M142" s="4" t="str" cm="1">
        <f t="array" ref="M142">YEAR(G142) &amp; "-Q" &amp; _xlfn.IFS(
    MONTH(G142) &lt;= 3, 1,
    MONTH(G142) &lt;= 6, 2,
    MONTH(G142) &lt;= 9, 3,
    MONTH(G142) &lt;= 12, 4
)</f>
        <v>2023-Q3</v>
      </c>
    </row>
    <row r="143" spans="1:13" x14ac:dyDescent="0.25">
      <c r="A143" t="s">
        <v>295</v>
      </c>
      <c r="B143" t="s">
        <v>296</v>
      </c>
      <c r="C143" t="s">
        <v>16</v>
      </c>
      <c r="D143" s="2">
        <v>19729.919999999998</v>
      </c>
      <c r="E143" s="2">
        <v>12000</v>
      </c>
      <c r="F143" t="str">
        <f t="shared" si="8"/>
        <v>Met target</v>
      </c>
      <c r="G143" s="1">
        <v>45391</v>
      </c>
      <c r="H143" s="4">
        <f t="shared" si="9"/>
        <v>2024</v>
      </c>
      <c r="I143" t="s">
        <v>17</v>
      </c>
      <c r="J143" s="2">
        <f t="shared" si="10"/>
        <v>1972.992</v>
      </c>
      <c r="K143" s="1">
        <v>44985</v>
      </c>
      <c r="L143" s="4">
        <f t="shared" ca="1" si="11"/>
        <v>1.6305555555555555</v>
      </c>
      <c r="M143" s="4" t="str" cm="1">
        <f t="array" ref="M143">YEAR(G143) &amp; "-Q" &amp; _xlfn.IFS(
    MONTH(G143) &lt;= 3, 1,
    MONTH(G143) &lt;= 6, 2,
    MONTH(G143) &lt;= 9, 3,
    MONTH(G143) &lt;= 12, 4
)</f>
        <v>2024-Q2</v>
      </c>
    </row>
    <row r="144" spans="1:13" x14ac:dyDescent="0.25">
      <c r="A144" t="s">
        <v>297</v>
      </c>
      <c r="B144" t="s">
        <v>298</v>
      </c>
      <c r="C144" t="s">
        <v>10</v>
      </c>
      <c r="D144" s="2">
        <v>13668.11</v>
      </c>
      <c r="E144" s="2">
        <v>8000</v>
      </c>
      <c r="F144" t="str">
        <f t="shared" si="8"/>
        <v>Met target</v>
      </c>
      <c r="G144" s="1">
        <v>45376</v>
      </c>
      <c r="H144" s="4">
        <f t="shared" si="9"/>
        <v>2024</v>
      </c>
      <c r="I144" t="s">
        <v>11</v>
      </c>
      <c r="J144" s="2">
        <f t="shared" si="10"/>
        <v>0</v>
      </c>
      <c r="K144" s="1">
        <v>45113</v>
      </c>
      <c r="L144" s="4">
        <f t="shared" ca="1" si="11"/>
        <v>1.2805555555555554</v>
      </c>
      <c r="M144" s="4" t="str" cm="1">
        <f t="array" ref="M144">YEAR(G144) &amp; "-Q" &amp; _xlfn.IFS(
    MONTH(G144) &lt;= 3, 1,
    MONTH(G144) &lt;= 6, 2,
    MONTH(G144) &lt;= 9, 3,
    MONTH(G144) &lt;= 12, 4
)</f>
        <v>2024-Q1</v>
      </c>
    </row>
    <row r="145" spans="1:13" x14ac:dyDescent="0.25">
      <c r="A145" t="s">
        <v>299</v>
      </c>
      <c r="B145" t="s">
        <v>300</v>
      </c>
      <c r="C145" t="s">
        <v>20</v>
      </c>
      <c r="D145" s="2">
        <v>9375.32</v>
      </c>
      <c r="E145" s="2">
        <v>8000</v>
      </c>
      <c r="F145" t="str">
        <f t="shared" si="8"/>
        <v>Met target</v>
      </c>
      <c r="G145" s="1">
        <v>45238</v>
      </c>
      <c r="H145" s="4">
        <f t="shared" si="9"/>
        <v>2023</v>
      </c>
      <c r="I145" t="s">
        <v>11</v>
      </c>
      <c r="J145" s="2">
        <f t="shared" si="10"/>
        <v>0</v>
      </c>
      <c r="K145" s="1">
        <v>43677</v>
      </c>
      <c r="L145" s="4">
        <f t="shared" ca="1" si="11"/>
        <v>5.2138888888888886</v>
      </c>
      <c r="M145" s="4" t="str" cm="1">
        <f t="array" ref="M145">YEAR(G145) &amp; "-Q" &amp; _xlfn.IFS(
    MONTH(G145) &lt;= 3, 1,
    MONTH(G145) &lt;= 6, 2,
    MONTH(G145) &lt;= 9, 3,
    MONTH(G145) &lt;= 12, 4
)</f>
        <v>2023-Q4</v>
      </c>
    </row>
    <row r="146" spans="1:13" x14ac:dyDescent="0.25">
      <c r="A146" t="s">
        <v>301</v>
      </c>
      <c r="B146" t="s">
        <v>302</v>
      </c>
      <c r="C146" t="s">
        <v>16</v>
      </c>
      <c r="D146" s="2">
        <v>12561.46</v>
      </c>
      <c r="E146" s="2">
        <v>15000</v>
      </c>
      <c r="F146" t="str">
        <f t="shared" si="8"/>
        <v>Did not meet target</v>
      </c>
      <c r="G146" s="1">
        <v>45494</v>
      </c>
      <c r="H146" s="4">
        <f t="shared" si="9"/>
        <v>2024</v>
      </c>
      <c r="I146" t="s">
        <v>17</v>
      </c>
      <c r="J146" s="2">
        <f t="shared" si="10"/>
        <v>0</v>
      </c>
      <c r="K146" s="1">
        <v>44860</v>
      </c>
      <c r="L146" s="4">
        <f t="shared" ca="1" si="11"/>
        <v>1.9750000000000001</v>
      </c>
      <c r="M146" s="4" t="str" cm="1">
        <f t="array" ref="M146">YEAR(G146) &amp; "-Q" &amp; _xlfn.IFS(
    MONTH(G146) &lt;= 3, 1,
    MONTH(G146) &lt;= 6, 2,
    MONTH(G146) &lt;= 9, 3,
    MONTH(G146) &lt;= 12, 4
)</f>
        <v>2024-Q3</v>
      </c>
    </row>
    <row r="147" spans="1:13" x14ac:dyDescent="0.25">
      <c r="A147" t="s">
        <v>303</v>
      </c>
      <c r="B147" t="s">
        <v>304</v>
      </c>
      <c r="C147" t="s">
        <v>16</v>
      </c>
      <c r="D147" s="2">
        <v>8096.9</v>
      </c>
      <c r="E147" s="2">
        <v>10000</v>
      </c>
      <c r="F147" t="str">
        <f t="shared" si="8"/>
        <v>Did not meet target</v>
      </c>
      <c r="G147" s="1">
        <v>45384</v>
      </c>
      <c r="H147" s="4">
        <f t="shared" si="9"/>
        <v>2024</v>
      </c>
      <c r="I147" t="s">
        <v>17</v>
      </c>
      <c r="J147" s="2">
        <f t="shared" si="10"/>
        <v>0</v>
      </c>
      <c r="K147" s="1">
        <v>43437</v>
      </c>
      <c r="L147" s="4">
        <f t="shared" ca="1" si="11"/>
        <v>5.8722222222222218</v>
      </c>
      <c r="M147" s="4" t="str" cm="1">
        <f t="array" ref="M147">YEAR(G147) &amp; "-Q" &amp; _xlfn.IFS(
    MONTH(G147) &lt;= 3, 1,
    MONTH(G147) &lt;= 6, 2,
    MONTH(G147) &lt;= 9, 3,
    MONTH(G147) &lt;= 12, 4
)</f>
        <v>2024-Q2</v>
      </c>
    </row>
    <row r="148" spans="1:13" x14ac:dyDescent="0.25">
      <c r="A148" t="s">
        <v>305</v>
      </c>
      <c r="B148" t="s">
        <v>306</v>
      </c>
      <c r="C148" t="s">
        <v>16</v>
      </c>
      <c r="D148" s="2">
        <v>13742.89</v>
      </c>
      <c r="E148" s="2">
        <v>12000</v>
      </c>
      <c r="F148" t="str">
        <f t="shared" si="8"/>
        <v>Met target</v>
      </c>
      <c r="G148" s="1">
        <v>45248</v>
      </c>
      <c r="H148" s="4">
        <f t="shared" si="9"/>
        <v>2023</v>
      </c>
      <c r="I148" t="s">
        <v>17</v>
      </c>
      <c r="J148" s="2">
        <f t="shared" si="10"/>
        <v>1374.289</v>
      </c>
      <c r="K148" s="1">
        <v>43731</v>
      </c>
      <c r="L148" s="4">
        <f t="shared" ca="1" si="11"/>
        <v>5.0666666666666664</v>
      </c>
      <c r="M148" s="4" t="str" cm="1">
        <f t="array" ref="M148">YEAR(G148) &amp; "-Q" &amp; _xlfn.IFS(
    MONTH(G148) &lt;= 3, 1,
    MONTH(G148) &lt;= 6, 2,
    MONTH(G148) &lt;= 9, 3,
    MONTH(G148) &lt;= 12, 4
)</f>
        <v>2023-Q4</v>
      </c>
    </row>
    <row r="149" spans="1:13" x14ac:dyDescent="0.25">
      <c r="A149" t="s">
        <v>307</v>
      </c>
      <c r="B149" t="s">
        <v>308</v>
      </c>
      <c r="C149" t="s">
        <v>10</v>
      </c>
      <c r="D149" s="2">
        <v>7147.01</v>
      </c>
      <c r="E149" s="2">
        <v>15000</v>
      </c>
      <c r="F149" t="str">
        <f t="shared" si="8"/>
        <v>Did not meet target</v>
      </c>
      <c r="G149" s="1">
        <v>45164</v>
      </c>
      <c r="H149" s="4">
        <f t="shared" si="9"/>
        <v>2023</v>
      </c>
      <c r="I149" t="s">
        <v>17</v>
      </c>
      <c r="J149" s="2">
        <f t="shared" si="10"/>
        <v>0</v>
      </c>
      <c r="K149" s="1">
        <v>44012</v>
      </c>
      <c r="L149" s="4">
        <f t="shared" ca="1" si="11"/>
        <v>4.2972222222222225</v>
      </c>
      <c r="M149" s="4" t="str" cm="1">
        <f t="array" ref="M149">YEAR(G149) &amp; "-Q" &amp; _xlfn.IFS(
    MONTH(G149) &lt;= 3, 1,
    MONTH(G149) &lt;= 6, 2,
    MONTH(G149) &lt;= 9, 3,
    MONTH(G149) &lt;= 12, 4
)</f>
        <v>2023-Q3</v>
      </c>
    </row>
    <row r="150" spans="1:13" x14ac:dyDescent="0.25">
      <c r="A150" t="s">
        <v>309</v>
      </c>
      <c r="B150" t="s">
        <v>310</v>
      </c>
      <c r="C150" t="s">
        <v>20</v>
      </c>
      <c r="D150" s="2">
        <v>10626.64</v>
      </c>
      <c r="E150" s="2">
        <v>15000</v>
      </c>
      <c r="F150" t="str">
        <f t="shared" si="8"/>
        <v>Did not meet target</v>
      </c>
      <c r="G150" s="1">
        <v>45442</v>
      </c>
      <c r="H150" s="4">
        <f t="shared" si="9"/>
        <v>2024</v>
      </c>
      <c r="I150" t="s">
        <v>11</v>
      </c>
      <c r="J150" s="2">
        <f t="shared" si="10"/>
        <v>0</v>
      </c>
      <c r="K150" s="1">
        <v>43782</v>
      </c>
      <c r="L150" s="4">
        <f t="shared" ca="1" si="11"/>
        <v>4.927777777777778</v>
      </c>
      <c r="M150" s="4" t="str" cm="1">
        <f t="array" ref="M150">YEAR(G150) &amp; "-Q" &amp; _xlfn.IFS(
    MONTH(G150) &lt;= 3, 1,
    MONTH(G150) &lt;= 6, 2,
    MONTH(G150) &lt;= 9, 3,
    MONTH(G150) &lt;= 12, 4
)</f>
        <v>2024-Q2</v>
      </c>
    </row>
    <row r="151" spans="1:13" x14ac:dyDescent="0.25">
      <c r="A151" t="s">
        <v>311</v>
      </c>
      <c r="B151" t="s">
        <v>312</v>
      </c>
      <c r="C151" t="s">
        <v>16</v>
      </c>
      <c r="D151" s="2">
        <v>14565.16</v>
      </c>
      <c r="E151" s="2">
        <v>10000</v>
      </c>
      <c r="F151" t="str">
        <f t="shared" si="8"/>
        <v>Met target</v>
      </c>
      <c r="G151" s="1">
        <v>45419</v>
      </c>
      <c r="H151" s="4">
        <f t="shared" si="9"/>
        <v>2024</v>
      </c>
      <c r="I151" t="s">
        <v>11</v>
      </c>
      <c r="J151" s="2">
        <f t="shared" si="10"/>
        <v>0</v>
      </c>
      <c r="K151" s="1">
        <v>44217</v>
      </c>
      <c r="L151" s="4">
        <f t="shared" ca="1" si="11"/>
        <v>3.7388888888888889</v>
      </c>
      <c r="M151" s="4" t="str" cm="1">
        <f t="array" ref="M151">YEAR(G151) &amp; "-Q" &amp; _xlfn.IFS(
    MONTH(G151) &lt;= 3, 1,
    MONTH(G151) &lt;= 6, 2,
    MONTH(G151) &lt;= 9, 3,
    MONTH(G151) &lt;= 12, 4
)</f>
        <v>2024-Q2</v>
      </c>
    </row>
    <row r="152" spans="1:13" x14ac:dyDescent="0.25">
      <c r="A152" t="s">
        <v>313</v>
      </c>
      <c r="B152" t="s">
        <v>314</v>
      </c>
      <c r="C152" t="s">
        <v>16</v>
      </c>
      <c r="D152" s="2">
        <v>17082.509999999998</v>
      </c>
      <c r="E152" s="2">
        <v>13000</v>
      </c>
      <c r="F152" t="str">
        <f t="shared" si="8"/>
        <v>Met target</v>
      </c>
      <c r="G152" s="1">
        <v>45214</v>
      </c>
      <c r="H152" s="4">
        <f t="shared" si="9"/>
        <v>2023</v>
      </c>
      <c r="I152" t="s">
        <v>11</v>
      </c>
      <c r="J152" s="2">
        <f t="shared" si="10"/>
        <v>0</v>
      </c>
      <c r="K152" s="1">
        <v>43444</v>
      </c>
      <c r="L152" s="4">
        <f t="shared" ca="1" si="11"/>
        <v>5.8527777777777779</v>
      </c>
      <c r="M152" s="4" t="str" cm="1">
        <f t="array" ref="M152">YEAR(G152) &amp; "-Q" &amp; _xlfn.IFS(
    MONTH(G152) &lt;= 3, 1,
    MONTH(G152) &lt;= 6, 2,
    MONTH(G152) &lt;= 9, 3,
    MONTH(G152) &lt;= 12, 4
)</f>
        <v>2023-Q4</v>
      </c>
    </row>
    <row r="153" spans="1:13" x14ac:dyDescent="0.25">
      <c r="A153" t="s">
        <v>315</v>
      </c>
      <c r="B153" t="s">
        <v>316</v>
      </c>
      <c r="C153" t="s">
        <v>16</v>
      </c>
      <c r="D153" s="2">
        <v>13618.58</v>
      </c>
      <c r="E153" s="2">
        <v>8000</v>
      </c>
      <c r="F153" t="str">
        <f t="shared" si="8"/>
        <v>Met target</v>
      </c>
      <c r="G153" s="1">
        <v>45447</v>
      </c>
      <c r="H153" s="4">
        <f t="shared" si="9"/>
        <v>2024</v>
      </c>
      <c r="I153" t="s">
        <v>17</v>
      </c>
      <c r="J153" s="2">
        <f t="shared" si="10"/>
        <v>1361.8580000000002</v>
      </c>
      <c r="K153" s="1">
        <v>43587</v>
      </c>
      <c r="L153" s="4">
        <f t="shared" ca="1" si="11"/>
        <v>5.458333333333333</v>
      </c>
      <c r="M153" s="4" t="str" cm="1">
        <f t="array" ref="M153">YEAR(G153) &amp; "-Q" &amp; _xlfn.IFS(
    MONTH(G153) &lt;= 3, 1,
    MONTH(G153) &lt;= 6, 2,
    MONTH(G153) &lt;= 9, 3,
    MONTH(G153) &lt;= 12, 4
)</f>
        <v>2024-Q2</v>
      </c>
    </row>
    <row r="154" spans="1:13" x14ac:dyDescent="0.25">
      <c r="A154" t="s">
        <v>317</v>
      </c>
      <c r="B154" t="s">
        <v>318</v>
      </c>
      <c r="C154" t="s">
        <v>16</v>
      </c>
      <c r="D154" s="2">
        <v>18350.2</v>
      </c>
      <c r="E154" s="2">
        <v>13000</v>
      </c>
      <c r="F154" t="str">
        <f t="shared" si="8"/>
        <v>Met target</v>
      </c>
      <c r="G154" s="1">
        <v>45374</v>
      </c>
      <c r="H154" s="4">
        <f t="shared" si="9"/>
        <v>2024</v>
      </c>
      <c r="I154" t="s">
        <v>11</v>
      </c>
      <c r="J154" s="2">
        <f t="shared" si="10"/>
        <v>0</v>
      </c>
      <c r="K154" s="1">
        <v>43408</v>
      </c>
      <c r="L154" s="4">
        <f t="shared" ca="1" si="11"/>
        <v>5.9527777777777775</v>
      </c>
      <c r="M154" s="4" t="str" cm="1">
        <f t="array" ref="M154">YEAR(G154) &amp; "-Q" &amp; _xlfn.IFS(
    MONTH(G154) &lt;= 3, 1,
    MONTH(G154) &lt;= 6, 2,
    MONTH(G154) &lt;= 9, 3,
    MONTH(G154) &lt;= 12, 4
)</f>
        <v>2024-Q1</v>
      </c>
    </row>
    <row r="155" spans="1:13" x14ac:dyDescent="0.25">
      <c r="A155" t="s">
        <v>319</v>
      </c>
      <c r="B155" t="s">
        <v>320</v>
      </c>
      <c r="C155" t="s">
        <v>16</v>
      </c>
      <c r="D155" s="2">
        <v>5689.69</v>
      </c>
      <c r="E155" s="2">
        <v>10000</v>
      </c>
      <c r="F155" t="str">
        <f t="shared" si="8"/>
        <v>Did not meet target</v>
      </c>
      <c r="G155" s="1">
        <v>45480</v>
      </c>
      <c r="H155" s="4">
        <f t="shared" si="9"/>
        <v>2024</v>
      </c>
      <c r="I155" t="s">
        <v>11</v>
      </c>
      <c r="J155" s="2">
        <f t="shared" si="10"/>
        <v>0</v>
      </c>
      <c r="K155" s="1">
        <v>44760</v>
      </c>
      <c r="L155" s="4">
        <f t="shared" ca="1" si="11"/>
        <v>2.2472222222222222</v>
      </c>
      <c r="M155" s="4" t="str" cm="1">
        <f t="array" ref="M155">YEAR(G155) &amp; "-Q" &amp; _xlfn.IFS(
    MONTH(G155) &lt;= 3, 1,
    MONTH(G155) &lt;= 6, 2,
    MONTH(G155) &lt;= 9, 3,
    MONTH(G155) &lt;= 12, 4
)</f>
        <v>2024-Q3</v>
      </c>
    </row>
    <row r="156" spans="1:13" x14ac:dyDescent="0.25">
      <c r="A156" t="s">
        <v>321</v>
      </c>
      <c r="B156" t="s">
        <v>322</v>
      </c>
      <c r="C156" t="s">
        <v>20</v>
      </c>
      <c r="D156" s="2">
        <v>6016.73</v>
      </c>
      <c r="E156" s="2">
        <v>12000</v>
      </c>
      <c r="F156" t="str">
        <f t="shared" si="8"/>
        <v>Did not meet target</v>
      </c>
      <c r="G156" s="1">
        <v>45169</v>
      </c>
      <c r="H156" s="4">
        <f t="shared" si="9"/>
        <v>2023</v>
      </c>
      <c r="I156" t="s">
        <v>17</v>
      </c>
      <c r="J156" s="2">
        <f t="shared" si="10"/>
        <v>0</v>
      </c>
      <c r="K156" s="1">
        <v>43333</v>
      </c>
      <c r="L156" s="4">
        <f t="shared" ca="1" si="11"/>
        <v>6.1555555555555559</v>
      </c>
      <c r="M156" s="4" t="str" cm="1">
        <f t="array" ref="M156">YEAR(G156) &amp; "-Q" &amp; _xlfn.IFS(
    MONTH(G156) &lt;= 3, 1,
    MONTH(G156) &lt;= 6, 2,
    MONTH(G156) &lt;= 9, 3,
    MONTH(G156) &lt;= 12, 4
)</f>
        <v>2023-Q3</v>
      </c>
    </row>
    <row r="157" spans="1:13" x14ac:dyDescent="0.25">
      <c r="A157" t="s">
        <v>323</v>
      </c>
      <c r="B157" t="s">
        <v>324</v>
      </c>
      <c r="C157" t="s">
        <v>20</v>
      </c>
      <c r="D157" s="2">
        <v>7828.3</v>
      </c>
      <c r="E157" s="2">
        <v>10000</v>
      </c>
      <c r="F157" t="str">
        <f t="shared" si="8"/>
        <v>Did not meet target</v>
      </c>
      <c r="G157" s="1">
        <v>45254</v>
      </c>
      <c r="H157" s="4">
        <f t="shared" si="9"/>
        <v>2023</v>
      </c>
      <c r="I157" t="s">
        <v>17</v>
      </c>
      <c r="J157" s="2">
        <f t="shared" si="10"/>
        <v>0</v>
      </c>
      <c r="K157" s="1">
        <v>44270</v>
      </c>
      <c r="L157" s="4">
        <f t="shared" ca="1" si="11"/>
        <v>3.588888888888889</v>
      </c>
      <c r="M157" s="4" t="str" cm="1">
        <f t="array" ref="M157">YEAR(G157) &amp; "-Q" &amp; _xlfn.IFS(
    MONTH(G157) &lt;= 3, 1,
    MONTH(G157) &lt;= 6, 2,
    MONTH(G157) &lt;= 9, 3,
    MONTH(G157) &lt;= 12, 4
)</f>
        <v>2023-Q4</v>
      </c>
    </row>
    <row r="158" spans="1:13" x14ac:dyDescent="0.25">
      <c r="A158" t="s">
        <v>325</v>
      </c>
      <c r="B158" t="s">
        <v>326</v>
      </c>
      <c r="C158" t="s">
        <v>20</v>
      </c>
      <c r="D158" s="2">
        <v>8396.01</v>
      </c>
      <c r="E158" s="2">
        <v>12000</v>
      </c>
      <c r="F158" t="str">
        <f t="shared" si="8"/>
        <v>Did not meet target</v>
      </c>
      <c r="G158" s="1">
        <v>45421</v>
      </c>
      <c r="H158" s="4">
        <f t="shared" si="9"/>
        <v>2024</v>
      </c>
      <c r="I158" t="s">
        <v>17</v>
      </c>
      <c r="J158" s="2">
        <f t="shared" si="10"/>
        <v>0</v>
      </c>
      <c r="K158" s="1">
        <v>43582</v>
      </c>
      <c r="L158" s="4">
        <f t="shared" ca="1" si="11"/>
        <v>5.4722222222222223</v>
      </c>
      <c r="M158" s="4" t="str" cm="1">
        <f t="array" ref="M158">YEAR(G158) &amp; "-Q" &amp; _xlfn.IFS(
    MONTH(G158) &lt;= 3, 1,
    MONTH(G158) &lt;= 6, 2,
    MONTH(G158) &lt;= 9, 3,
    MONTH(G158) &lt;= 12, 4
)</f>
        <v>2024-Q2</v>
      </c>
    </row>
    <row r="159" spans="1:13" x14ac:dyDescent="0.25">
      <c r="A159" t="s">
        <v>327</v>
      </c>
      <c r="B159" t="s">
        <v>328</v>
      </c>
      <c r="C159" t="s">
        <v>10</v>
      </c>
      <c r="D159" s="2">
        <v>6176.98</v>
      </c>
      <c r="E159" s="2">
        <v>8000</v>
      </c>
      <c r="F159" t="str">
        <f t="shared" si="8"/>
        <v>Did not meet target</v>
      </c>
      <c r="G159" s="1">
        <v>45427</v>
      </c>
      <c r="H159" s="4">
        <f t="shared" si="9"/>
        <v>2024</v>
      </c>
      <c r="I159" t="s">
        <v>11</v>
      </c>
      <c r="J159" s="2">
        <f t="shared" si="10"/>
        <v>0</v>
      </c>
      <c r="K159" s="1">
        <v>45146</v>
      </c>
      <c r="L159" s="4">
        <f t="shared" ca="1" si="11"/>
        <v>1.1916666666666667</v>
      </c>
      <c r="M159" s="4" t="str" cm="1">
        <f t="array" ref="M159">YEAR(G159) &amp; "-Q" &amp; _xlfn.IFS(
    MONTH(G159) &lt;= 3, 1,
    MONTH(G159) &lt;= 6, 2,
    MONTH(G159) &lt;= 9, 3,
    MONTH(G159) &lt;= 12, 4
)</f>
        <v>2024-Q2</v>
      </c>
    </row>
    <row r="160" spans="1:13" x14ac:dyDescent="0.25">
      <c r="A160" t="s">
        <v>329</v>
      </c>
      <c r="B160" t="s">
        <v>330</v>
      </c>
      <c r="C160" t="s">
        <v>10</v>
      </c>
      <c r="D160" s="2">
        <v>5897.29</v>
      </c>
      <c r="E160" s="2">
        <v>10000</v>
      </c>
      <c r="F160" t="str">
        <f t="shared" si="8"/>
        <v>Did not meet target</v>
      </c>
      <c r="G160" s="1">
        <v>45341</v>
      </c>
      <c r="H160" s="4">
        <f t="shared" si="9"/>
        <v>2024</v>
      </c>
      <c r="I160" t="s">
        <v>17</v>
      </c>
      <c r="J160" s="2">
        <f t="shared" si="10"/>
        <v>0</v>
      </c>
      <c r="K160" s="1">
        <v>44907</v>
      </c>
      <c r="L160" s="4">
        <f t="shared" ca="1" si="11"/>
        <v>1.8472222222222223</v>
      </c>
      <c r="M160" s="4" t="str" cm="1">
        <f t="array" ref="M160">YEAR(G160) &amp; "-Q" &amp; _xlfn.IFS(
    MONTH(G160) &lt;= 3, 1,
    MONTH(G160) &lt;= 6, 2,
    MONTH(G160) &lt;= 9, 3,
    MONTH(G160) &lt;= 12, 4
)</f>
        <v>2024-Q1</v>
      </c>
    </row>
    <row r="161" spans="1:13" x14ac:dyDescent="0.25">
      <c r="A161" t="s">
        <v>331</v>
      </c>
      <c r="B161" t="s">
        <v>332</v>
      </c>
      <c r="C161" t="s">
        <v>20</v>
      </c>
      <c r="D161" s="2">
        <v>8467.64</v>
      </c>
      <c r="E161" s="2">
        <v>8000</v>
      </c>
      <c r="F161" t="str">
        <f t="shared" si="8"/>
        <v>Met target</v>
      </c>
      <c r="G161" s="1">
        <v>45482</v>
      </c>
      <c r="H161" s="4">
        <f t="shared" si="9"/>
        <v>2024</v>
      </c>
      <c r="I161" t="s">
        <v>17</v>
      </c>
      <c r="J161" s="2">
        <f t="shared" si="10"/>
        <v>846.76400000000001</v>
      </c>
      <c r="K161" s="1">
        <v>44037</v>
      </c>
      <c r="L161" s="4">
        <f t="shared" ca="1" si="11"/>
        <v>4.2277777777777779</v>
      </c>
      <c r="M161" s="4" t="str" cm="1">
        <f t="array" ref="M161">YEAR(G161) &amp; "-Q" &amp; _xlfn.IFS(
    MONTH(G161) &lt;= 3, 1,
    MONTH(G161) &lt;= 6, 2,
    MONTH(G161) &lt;= 9, 3,
    MONTH(G161) &lt;= 12, 4
)</f>
        <v>2024-Q3</v>
      </c>
    </row>
    <row r="162" spans="1:13" x14ac:dyDescent="0.25">
      <c r="A162" t="s">
        <v>333</v>
      </c>
      <c r="B162" t="s">
        <v>334</v>
      </c>
      <c r="C162" t="s">
        <v>20</v>
      </c>
      <c r="D162" s="2">
        <v>14470.33</v>
      </c>
      <c r="E162" s="2">
        <v>12000</v>
      </c>
      <c r="F162" t="str">
        <f t="shared" si="8"/>
        <v>Met target</v>
      </c>
      <c r="G162" s="1">
        <v>45490</v>
      </c>
      <c r="H162" s="4">
        <f t="shared" si="9"/>
        <v>2024</v>
      </c>
      <c r="I162" t="s">
        <v>17</v>
      </c>
      <c r="J162" s="2">
        <f t="shared" si="10"/>
        <v>1447.0330000000001</v>
      </c>
      <c r="K162" s="1">
        <v>44890</v>
      </c>
      <c r="L162" s="4">
        <f t="shared" ca="1" si="11"/>
        <v>1.8944444444444444</v>
      </c>
      <c r="M162" s="4" t="str" cm="1">
        <f t="array" ref="M162">YEAR(G162) &amp; "-Q" &amp; _xlfn.IFS(
    MONTH(G162) &lt;= 3, 1,
    MONTH(G162) &lt;= 6, 2,
    MONTH(G162) &lt;= 9, 3,
    MONTH(G162) &lt;= 12, 4
)</f>
        <v>2024-Q3</v>
      </c>
    </row>
    <row r="163" spans="1:13" x14ac:dyDescent="0.25">
      <c r="A163" t="s">
        <v>335</v>
      </c>
      <c r="B163" t="s">
        <v>336</v>
      </c>
      <c r="C163" t="s">
        <v>10</v>
      </c>
      <c r="D163" s="2">
        <v>9094.92</v>
      </c>
      <c r="E163" s="2">
        <v>10000</v>
      </c>
      <c r="F163" t="str">
        <f t="shared" si="8"/>
        <v>Did not meet target</v>
      </c>
      <c r="G163" s="1">
        <v>45474</v>
      </c>
      <c r="H163" s="4">
        <f t="shared" si="9"/>
        <v>2024</v>
      </c>
      <c r="I163" t="s">
        <v>11</v>
      </c>
      <c r="J163" s="2">
        <f t="shared" si="10"/>
        <v>0</v>
      </c>
      <c r="K163" s="1">
        <v>43966</v>
      </c>
      <c r="L163" s="4">
        <f t="shared" ca="1" si="11"/>
        <v>4.4222222222222225</v>
      </c>
      <c r="M163" s="4" t="str" cm="1">
        <f t="array" ref="M163">YEAR(G163) &amp; "-Q" &amp; _xlfn.IFS(
    MONTH(G163) &lt;= 3, 1,
    MONTH(G163) &lt;= 6, 2,
    MONTH(G163) &lt;= 9, 3,
    MONTH(G163) &lt;= 12, 4
)</f>
        <v>2024-Q3</v>
      </c>
    </row>
    <row r="164" spans="1:13" x14ac:dyDescent="0.25">
      <c r="A164" t="s">
        <v>337</v>
      </c>
      <c r="B164" t="s">
        <v>338</v>
      </c>
      <c r="C164" t="s">
        <v>20</v>
      </c>
      <c r="D164" s="2">
        <v>19305.87</v>
      </c>
      <c r="E164" s="2">
        <v>15000</v>
      </c>
      <c r="F164" t="str">
        <f t="shared" si="8"/>
        <v>Met target</v>
      </c>
      <c r="G164" s="1">
        <v>45289</v>
      </c>
      <c r="H164" s="4">
        <f t="shared" si="9"/>
        <v>2023</v>
      </c>
      <c r="I164" t="s">
        <v>11</v>
      </c>
      <c r="J164" s="2">
        <f t="shared" si="10"/>
        <v>0</v>
      </c>
      <c r="K164" s="1">
        <v>43682</v>
      </c>
      <c r="L164" s="4">
        <f t="shared" ca="1" si="11"/>
        <v>5.2</v>
      </c>
      <c r="M164" s="4" t="str" cm="1">
        <f t="array" ref="M164">YEAR(G164) &amp; "-Q" &amp; _xlfn.IFS(
    MONTH(G164) &lt;= 3, 1,
    MONTH(G164) &lt;= 6, 2,
    MONTH(G164) &lt;= 9, 3,
    MONTH(G164) &lt;= 12, 4
)</f>
        <v>2023-Q4</v>
      </c>
    </row>
    <row r="165" spans="1:13" x14ac:dyDescent="0.25">
      <c r="A165" t="s">
        <v>339</v>
      </c>
      <c r="B165" t="s">
        <v>340</v>
      </c>
      <c r="C165" t="s">
        <v>16</v>
      </c>
      <c r="D165" s="2">
        <v>16548.89</v>
      </c>
      <c r="E165" s="2">
        <v>10000</v>
      </c>
      <c r="F165" t="str">
        <f t="shared" si="8"/>
        <v>Met target</v>
      </c>
      <c r="G165" s="1">
        <v>45217</v>
      </c>
      <c r="H165" s="4">
        <f t="shared" si="9"/>
        <v>2023</v>
      </c>
      <c r="I165" t="s">
        <v>17</v>
      </c>
      <c r="J165" s="2">
        <f t="shared" si="10"/>
        <v>1654.8890000000001</v>
      </c>
      <c r="K165" s="1">
        <v>44629</v>
      </c>
      <c r="L165" s="4">
        <f t="shared" ca="1" si="11"/>
        <v>2.6055555555555556</v>
      </c>
      <c r="M165" s="4" t="str" cm="1">
        <f t="array" ref="M165">YEAR(G165) &amp; "-Q" &amp; _xlfn.IFS(
    MONTH(G165) &lt;= 3, 1,
    MONTH(G165) &lt;= 6, 2,
    MONTH(G165) &lt;= 9, 3,
    MONTH(G165) &lt;= 12, 4
)</f>
        <v>2023-Q4</v>
      </c>
    </row>
    <row r="166" spans="1:13" x14ac:dyDescent="0.25">
      <c r="A166" t="s">
        <v>341</v>
      </c>
      <c r="B166" t="s">
        <v>342</v>
      </c>
      <c r="C166" t="s">
        <v>10</v>
      </c>
      <c r="D166" s="2">
        <v>17665.900000000001</v>
      </c>
      <c r="E166" s="2">
        <v>8000</v>
      </c>
      <c r="F166" t="str">
        <f t="shared" si="8"/>
        <v>Met target</v>
      </c>
      <c r="G166" s="1">
        <v>45207</v>
      </c>
      <c r="H166" s="4">
        <f t="shared" si="9"/>
        <v>2023</v>
      </c>
      <c r="I166" t="s">
        <v>17</v>
      </c>
      <c r="J166" s="2">
        <f t="shared" si="10"/>
        <v>1766.5900000000001</v>
      </c>
      <c r="K166" s="1">
        <v>45074</v>
      </c>
      <c r="L166" s="4">
        <f t="shared" ca="1" si="11"/>
        <v>1.3861111111111111</v>
      </c>
      <c r="M166" s="4" t="str" cm="1">
        <f t="array" ref="M166">YEAR(G166) &amp; "-Q" &amp; _xlfn.IFS(
    MONTH(G166) &lt;= 3, 1,
    MONTH(G166) &lt;= 6, 2,
    MONTH(G166) &lt;= 9, 3,
    MONTH(G166) &lt;= 12, 4
)</f>
        <v>2023-Q4</v>
      </c>
    </row>
    <row r="167" spans="1:13" x14ac:dyDescent="0.25">
      <c r="A167" t="s">
        <v>343</v>
      </c>
      <c r="B167" t="s">
        <v>344</v>
      </c>
      <c r="C167" t="s">
        <v>10</v>
      </c>
      <c r="D167" s="2">
        <v>12902.87</v>
      </c>
      <c r="E167" s="2">
        <v>12000</v>
      </c>
      <c r="F167" t="str">
        <f t="shared" si="8"/>
        <v>Met target</v>
      </c>
      <c r="G167" s="1">
        <v>45491</v>
      </c>
      <c r="H167" s="4">
        <f t="shared" si="9"/>
        <v>2024</v>
      </c>
      <c r="I167" t="s">
        <v>11</v>
      </c>
      <c r="J167" s="2">
        <f t="shared" si="10"/>
        <v>0</v>
      </c>
      <c r="K167" s="1">
        <v>44690</v>
      </c>
      <c r="L167" s="4">
        <f t="shared" ca="1" si="11"/>
        <v>2.4388888888888891</v>
      </c>
      <c r="M167" s="4" t="str" cm="1">
        <f t="array" ref="M167">YEAR(G167) &amp; "-Q" &amp; _xlfn.IFS(
    MONTH(G167) &lt;= 3, 1,
    MONTH(G167) &lt;= 6, 2,
    MONTH(G167) &lt;= 9, 3,
    MONTH(G167) &lt;= 12, 4
)</f>
        <v>2024-Q3</v>
      </c>
    </row>
    <row r="168" spans="1:13" x14ac:dyDescent="0.25">
      <c r="A168" t="s">
        <v>345</v>
      </c>
      <c r="B168" t="s">
        <v>346</v>
      </c>
      <c r="C168" t="s">
        <v>10</v>
      </c>
      <c r="D168" s="2">
        <v>12910.74</v>
      </c>
      <c r="E168" s="2">
        <v>13000</v>
      </c>
      <c r="F168" t="str">
        <f t="shared" si="8"/>
        <v>Did not meet target</v>
      </c>
      <c r="G168" s="1">
        <v>45428</v>
      </c>
      <c r="H168" s="4">
        <f t="shared" si="9"/>
        <v>2024</v>
      </c>
      <c r="I168" t="s">
        <v>11</v>
      </c>
      <c r="J168" s="2">
        <f t="shared" si="10"/>
        <v>0</v>
      </c>
      <c r="K168" s="1">
        <v>43790</v>
      </c>
      <c r="L168" s="4">
        <f t="shared" ca="1" si="11"/>
        <v>4.9055555555555559</v>
      </c>
      <c r="M168" s="4" t="str" cm="1">
        <f t="array" ref="M168">YEAR(G168) &amp; "-Q" &amp; _xlfn.IFS(
    MONTH(G168) &lt;= 3, 1,
    MONTH(G168) &lt;= 6, 2,
    MONTH(G168) &lt;= 9, 3,
    MONTH(G168) &lt;= 12, 4
)</f>
        <v>2024-Q2</v>
      </c>
    </row>
    <row r="169" spans="1:13" x14ac:dyDescent="0.25">
      <c r="A169" t="s">
        <v>347</v>
      </c>
      <c r="B169" t="s">
        <v>348</v>
      </c>
      <c r="C169" t="s">
        <v>10</v>
      </c>
      <c r="D169" s="2">
        <v>10489.45</v>
      </c>
      <c r="E169" s="2">
        <v>13000</v>
      </c>
      <c r="F169" t="str">
        <f t="shared" si="8"/>
        <v>Did not meet target</v>
      </c>
      <c r="G169" s="1">
        <v>45321</v>
      </c>
      <c r="H169" s="4">
        <f t="shared" si="9"/>
        <v>2024</v>
      </c>
      <c r="I169" t="s">
        <v>11</v>
      </c>
      <c r="J169" s="2">
        <f t="shared" si="10"/>
        <v>0</v>
      </c>
      <c r="K169" s="1">
        <v>45126</v>
      </c>
      <c r="L169" s="4">
        <f t="shared" ca="1" si="11"/>
        <v>1.2444444444444445</v>
      </c>
      <c r="M169" s="4" t="str" cm="1">
        <f t="array" ref="M169">YEAR(G169) &amp; "-Q" &amp; _xlfn.IFS(
    MONTH(G169) &lt;= 3, 1,
    MONTH(G169) &lt;= 6, 2,
    MONTH(G169) &lt;= 9, 3,
    MONTH(G169) &lt;= 12, 4
)</f>
        <v>2024-Q1</v>
      </c>
    </row>
    <row r="170" spans="1:13" x14ac:dyDescent="0.25">
      <c r="A170" t="s">
        <v>349</v>
      </c>
      <c r="B170" t="s">
        <v>350</v>
      </c>
      <c r="C170" t="s">
        <v>20</v>
      </c>
      <c r="D170" s="2">
        <v>12068.13</v>
      </c>
      <c r="E170" s="2">
        <v>8000</v>
      </c>
      <c r="F170" t="str">
        <f t="shared" si="8"/>
        <v>Met target</v>
      </c>
      <c r="G170" s="1">
        <v>45429</v>
      </c>
      <c r="H170" s="4">
        <f t="shared" si="9"/>
        <v>2024</v>
      </c>
      <c r="I170" t="s">
        <v>11</v>
      </c>
      <c r="J170" s="2">
        <f t="shared" si="10"/>
        <v>0</v>
      </c>
      <c r="K170" s="1">
        <v>43389</v>
      </c>
      <c r="L170" s="4">
        <f t="shared" ca="1" si="11"/>
        <v>6.0027777777777782</v>
      </c>
      <c r="M170" s="4" t="str" cm="1">
        <f t="array" ref="M170">YEAR(G170) &amp; "-Q" &amp; _xlfn.IFS(
    MONTH(G170) &lt;= 3, 1,
    MONTH(G170) &lt;= 6, 2,
    MONTH(G170) &lt;= 9, 3,
    MONTH(G170) &lt;= 12, 4
)</f>
        <v>2024-Q2</v>
      </c>
    </row>
    <row r="171" spans="1:13" x14ac:dyDescent="0.25">
      <c r="A171" t="s">
        <v>351</v>
      </c>
      <c r="B171" t="s">
        <v>352</v>
      </c>
      <c r="C171" t="s">
        <v>20</v>
      </c>
      <c r="D171" s="2">
        <v>11963.33</v>
      </c>
      <c r="E171" s="2">
        <v>8000</v>
      </c>
      <c r="F171" t="str">
        <f t="shared" si="8"/>
        <v>Met target</v>
      </c>
      <c r="G171" s="1">
        <v>45245</v>
      </c>
      <c r="H171" s="4">
        <f t="shared" si="9"/>
        <v>2023</v>
      </c>
      <c r="I171" t="s">
        <v>17</v>
      </c>
      <c r="J171" s="2">
        <f t="shared" si="10"/>
        <v>1196.3330000000001</v>
      </c>
      <c r="K171" s="1">
        <v>43559</v>
      </c>
      <c r="L171" s="4">
        <f t="shared" ca="1" si="11"/>
        <v>5.5361111111111114</v>
      </c>
      <c r="M171" s="4" t="str" cm="1">
        <f t="array" ref="M171">YEAR(G171) &amp; "-Q" &amp; _xlfn.IFS(
    MONTH(G171) &lt;= 3, 1,
    MONTH(G171) &lt;= 6, 2,
    MONTH(G171) &lt;= 9, 3,
    MONTH(G171) &lt;= 12, 4
)</f>
        <v>2023-Q4</v>
      </c>
    </row>
    <row r="172" spans="1:13" x14ac:dyDescent="0.25">
      <c r="A172" t="s">
        <v>353</v>
      </c>
      <c r="B172" t="s">
        <v>354</v>
      </c>
      <c r="C172" t="s">
        <v>10</v>
      </c>
      <c r="D172" s="2">
        <v>19906.060000000001</v>
      </c>
      <c r="E172" s="2">
        <v>12000</v>
      </c>
      <c r="F172" t="str">
        <f t="shared" si="8"/>
        <v>Met target</v>
      </c>
      <c r="G172" s="1">
        <v>45520</v>
      </c>
      <c r="H172" s="4">
        <f t="shared" si="9"/>
        <v>2024</v>
      </c>
      <c r="I172" t="s">
        <v>11</v>
      </c>
      <c r="J172" s="2">
        <f t="shared" si="10"/>
        <v>0</v>
      </c>
      <c r="K172" s="1">
        <v>45037</v>
      </c>
      <c r="L172" s="4">
        <f t="shared" ca="1" si="11"/>
        <v>1.4888888888888889</v>
      </c>
      <c r="M172" s="4" t="str" cm="1">
        <f t="array" ref="M172">YEAR(G172) &amp; "-Q" &amp; _xlfn.IFS(
    MONTH(G172) &lt;= 3, 1,
    MONTH(G172) &lt;= 6, 2,
    MONTH(G172) &lt;= 9, 3,
    MONTH(G172) &lt;= 12, 4
)</f>
        <v>2024-Q3</v>
      </c>
    </row>
    <row r="173" spans="1:13" x14ac:dyDescent="0.25">
      <c r="A173" t="s">
        <v>355</v>
      </c>
      <c r="B173" t="s">
        <v>356</v>
      </c>
      <c r="C173" t="s">
        <v>20</v>
      </c>
      <c r="D173" s="2">
        <v>9778.2199999999993</v>
      </c>
      <c r="E173" s="2">
        <v>15000</v>
      </c>
      <c r="F173" t="str">
        <f t="shared" si="8"/>
        <v>Did not meet target</v>
      </c>
      <c r="G173" s="1">
        <v>45199</v>
      </c>
      <c r="H173" s="4">
        <f t="shared" si="9"/>
        <v>2023</v>
      </c>
      <c r="I173" t="s">
        <v>11</v>
      </c>
      <c r="J173" s="2">
        <f t="shared" si="10"/>
        <v>0</v>
      </c>
      <c r="K173" s="1">
        <v>44791</v>
      </c>
      <c r="L173" s="4">
        <f t="shared" ca="1" si="11"/>
        <v>2.1638888888888888</v>
      </c>
      <c r="M173" s="4" t="str" cm="1">
        <f t="array" ref="M173">YEAR(G173) &amp; "-Q" &amp; _xlfn.IFS(
    MONTH(G173) &lt;= 3, 1,
    MONTH(G173) &lt;= 6, 2,
    MONTH(G173) &lt;= 9, 3,
    MONTH(G173) &lt;= 12, 4
)</f>
        <v>2023-Q3</v>
      </c>
    </row>
    <row r="174" spans="1:13" x14ac:dyDescent="0.25">
      <c r="A174" t="s">
        <v>357</v>
      </c>
      <c r="B174" t="s">
        <v>358</v>
      </c>
      <c r="C174" t="s">
        <v>16</v>
      </c>
      <c r="D174" s="2">
        <v>8052.2</v>
      </c>
      <c r="E174" s="2">
        <v>10000</v>
      </c>
      <c r="F174" t="str">
        <f t="shared" si="8"/>
        <v>Did not meet target</v>
      </c>
      <c r="G174" s="1">
        <v>45338</v>
      </c>
      <c r="H174" s="4">
        <f t="shared" si="9"/>
        <v>2024</v>
      </c>
      <c r="I174" t="s">
        <v>17</v>
      </c>
      <c r="J174" s="2">
        <f t="shared" si="10"/>
        <v>0</v>
      </c>
      <c r="K174" s="1">
        <v>43729</v>
      </c>
      <c r="L174" s="4">
        <f t="shared" ca="1" si="11"/>
        <v>5.072222222222222</v>
      </c>
      <c r="M174" s="4" t="str" cm="1">
        <f t="array" ref="M174">YEAR(G174) &amp; "-Q" &amp; _xlfn.IFS(
    MONTH(G174) &lt;= 3, 1,
    MONTH(G174) &lt;= 6, 2,
    MONTH(G174) &lt;= 9, 3,
    MONTH(G174) &lt;= 12, 4
)</f>
        <v>2024-Q1</v>
      </c>
    </row>
    <row r="175" spans="1:13" x14ac:dyDescent="0.25">
      <c r="A175" t="s">
        <v>359</v>
      </c>
      <c r="B175" t="s">
        <v>360</v>
      </c>
      <c r="C175" t="s">
        <v>16</v>
      </c>
      <c r="D175" s="2">
        <v>8478.5400000000009</v>
      </c>
      <c r="E175" s="2">
        <v>13000</v>
      </c>
      <c r="F175" t="str">
        <f t="shared" si="8"/>
        <v>Did not meet target</v>
      </c>
      <c r="G175" s="1">
        <v>45164</v>
      </c>
      <c r="H175" s="4">
        <f t="shared" si="9"/>
        <v>2023</v>
      </c>
      <c r="I175" t="s">
        <v>11</v>
      </c>
      <c r="J175" s="2">
        <f t="shared" si="10"/>
        <v>0</v>
      </c>
      <c r="K175" s="1">
        <v>44766</v>
      </c>
      <c r="L175" s="4">
        <f t="shared" ca="1" si="11"/>
        <v>2.2305555555555556</v>
      </c>
      <c r="M175" s="4" t="str" cm="1">
        <f t="array" ref="M175">YEAR(G175) &amp; "-Q" &amp; _xlfn.IFS(
    MONTH(G175) &lt;= 3, 1,
    MONTH(G175) &lt;= 6, 2,
    MONTH(G175) &lt;= 9, 3,
    MONTH(G175) &lt;= 12, 4
)</f>
        <v>2023-Q3</v>
      </c>
    </row>
    <row r="176" spans="1:13" x14ac:dyDescent="0.25">
      <c r="A176" t="s">
        <v>361</v>
      </c>
      <c r="B176" t="s">
        <v>362</v>
      </c>
      <c r="C176" t="s">
        <v>16</v>
      </c>
      <c r="D176" s="2">
        <v>15673.11</v>
      </c>
      <c r="E176" s="2">
        <v>10000</v>
      </c>
      <c r="F176" t="str">
        <f t="shared" si="8"/>
        <v>Met target</v>
      </c>
      <c r="G176" s="1">
        <v>45426</v>
      </c>
      <c r="H176" s="4">
        <f t="shared" si="9"/>
        <v>2024</v>
      </c>
      <c r="I176" t="s">
        <v>17</v>
      </c>
      <c r="J176" s="2">
        <f t="shared" si="10"/>
        <v>1567.3110000000001</v>
      </c>
      <c r="K176" s="1">
        <v>44991</v>
      </c>
      <c r="L176" s="4">
        <f t="shared" ca="1" si="11"/>
        <v>1.6138888888888889</v>
      </c>
      <c r="M176" s="4" t="str" cm="1">
        <f t="array" ref="M176">YEAR(G176) &amp; "-Q" &amp; _xlfn.IFS(
    MONTH(G176) &lt;= 3, 1,
    MONTH(G176) &lt;= 6, 2,
    MONTH(G176) &lt;= 9, 3,
    MONTH(G176) &lt;= 12, 4
)</f>
        <v>2024-Q2</v>
      </c>
    </row>
    <row r="177" spans="1:13" x14ac:dyDescent="0.25">
      <c r="A177" t="s">
        <v>363</v>
      </c>
      <c r="B177" t="s">
        <v>364</v>
      </c>
      <c r="C177" t="s">
        <v>10</v>
      </c>
      <c r="D177" s="2">
        <v>18962.599999999999</v>
      </c>
      <c r="E177" s="2">
        <v>15000</v>
      </c>
      <c r="F177" t="str">
        <f t="shared" si="8"/>
        <v>Met target</v>
      </c>
      <c r="G177" s="1">
        <v>45361</v>
      </c>
      <c r="H177" s="4">
        <f t="shared" si="9"/>
        <v>2024</v>
      </c>
      <c r="I177" t="s">
        <v>17</v>
      </c>
      <c r="J177" s="2">
        <f t="shared" si="10"/>
        <v>1896.26</v>
      </c>
      <c r="K177" s="1">
        <v>43351</v>
      </c>
      <c r="L177" s="4">
        <f t="shared" ca="1" si="11"/>
        <v>6.1083333333333334</v>
      </c>
      <c r="M177" s="4" t="str" cm="1">
        <f t="array" ref="M177">YEAR(G177) &amp; "-Q" &amp; _xlfn.IFS(
    MONTH(G177) &lt;= 3, 1,
    MONTH(G177) &lt;= 6, 2,
    MONTH(G177) &lt;= 9, 3,
    MONTH(G177) &lt;= 12, 4
)</f>
        <v>2024-Q1</v>
      </c>
    </row>
    <row r="178" spans="1:13" x14ac:dyDescent="0.25">
      <c r="A178" t="s">
        <v>365</v>
      </c>
      <c r="B178" t="s">
        <v>366</v>
      </c>
      <c r="C178" t="s">
        <v>10</v>
      </c>
      <c r="D178" s="2">
        <v>16827.34</v>
      </c>
      <c r="E178" s="2">
        <v>8000</v>
      </c>
      <c r="F178" t="str">
        <f t="shared" si="8"/>
        <v>Met target</v>
      </c>
      <c r="G178" s="1">
        <v>45310</v>
      </c>
      <c r="H178" s="4">
        <f t="shared" si="9"/>
        <v>2024</v>
      </c>
      <c r="I178" t="s">
        <v>11</v>
      </c>
      <c r="J178" s="2">
        <f t="shared" si="10"/>
        <v>0</v>
      </c>
      <c r="K178" s="1">
        <v>44438</v>
      </c>
      <c r="L178" s="4">
        <f t="shared" ca="1" si="11"/>
        <v>3.1305555555555555</v>
      </c>
      <c r="M178" s="4" t="str" cm="1">
        <f t="array" ref="M178">YEAR(G178) &amp; "-Q" &amp; _xlfn.IFS(
    MONTH(G178) &lt;= 3, 1,
    MONTH(G178) &lt;= 6, 2,
    MONTH(G178) &lt;= 9, 3,
    MONTH(G178) &lt;= 12, 4
)</f>
        <v>2024-Q1</v>
      </c>
    </row>
    <row r="179" spans="1:13" x14ac:dyDescent="0.25">
      <c r="A179" t="s">
        <v>367</v>
      </c>
      <c r="B179" t="s">
        <v>368</v>
      </c>
      <c r="C179" t="s">
        <v>10</v>
      </c>
      <c r="D179" s="2">
        <v>18002.009999999998</v>
      </c>
      <c r="E179" s="2">
        <v>10000</v>
      </c>
      <c r="F179" t="str">
        <f t="shared" si="8"/>
        <v>Met target</v>
      </c>
      <c r="G179" s="1">
        <v>45284</v>
      </c>
      <c r="H179" s="4">
        <f t="shared" si="9"/>
        <v>2023</v>
      </c>
      <c r="I179" t="s">
        <v>17</v>
      </c>
      <c r="J179" s="2">
        <f t="shared" si="10"/>
        <v>1800.201</v>
      </c>
      <c r="K179" s="1">
        <v>44772</v>
      </c>
      <c r="L179" s="4">
        <f t="shared" ca="1" si="11"/>
        <v>2.213888888888889</v>
      </c>
      <c r="M179" s="4" t="str" cm="1">
        <f t="array" ref="M179">YEAR(G179) &amp; "-Q" &amp; _xlfn.IFS(
    MONTH(G179) &lt;= 3, 1,
    MONTH(G179) &lt;= 6, 2,
    MONTH(G179) &lt;= 9, 3,
    MONTH(G179) &lt;= 12, 4
)</f>
        <v>2023-Q4</v>
      </c>
    </row>
    <row r="180" spans="1:13" x14ac:dyDescent="0.25">
      <c r="A180" t="s">
        <v>369</v>
      </c>
      <c r="B180" t="s">
        <v>370</v>
      </c>
      <c r="C180" t="s">
        <v>16</v>
      </c>
      <c r="D180" s="2">
        <v>14127.26</v>
      </c>
      <c r="E180" s="2">
        <v>15000</v>
      </c>
      <c r="F180" t="str">
        <f t="shared" si="8"/>
        <v>Did not meet target</v>
      </c>
      <c r="G180" s="1">
        <v>45370</v>
      </c>
      <c r="H180" s="4">
        <f t="shared" si="9"/>
        <v>2024</v>
      </c>
      <c r="I180" t="s">
        <v>17</v>
      </c>
      <c r="J180" s="2">
        <f t="shared" si="10"/>
        <v>0</v>
      </c>
      <c r="K180" s="1">
        <v>44455</v>
      </c>
      <c r="L180" s="4">
        <f t="shared" ca="1" si="11"/>
        <v>3.0861111111111112</v>
      </c>
      <c r="M180" s="4" t="str" cm="1">
        <f t="array" ref="M180">YEAR(G180) &amp; "-Q" &amp; _xlfn.IFS(
    MONTH(G180) &lt;= 3, 1,
    MONTH(G180) &lt;= 6, 2,
    MONTH(G180) &lt;= 9, 3,
    MONTH(G180) &lt;= 12, 4
)</f>
        <v>2024-Q1</v>
      </c>
    </row>
    <row r="181" spans="1:13" x14ac:dyDescent="0.25">
      <c r="A181" t="s">
        <v>371</v>
      </c>
      <c r="B181" t="s">
        <v>372</v>
      </c>
      <c r="C181" t="s">
        <v>10</v>
      </c>
      <c r="D181" s="2">
        <v>14578.5</v>
      </c>
      <c r="E181" s="2">
        <v>8000</v>
      </c>
      <c r="F181" t="str">
        <f t="shared" si="8"/>
        <v>Met target</v>
      </c>
      <c r="G181" s="1">
        <v>45312</v>
      </c>
      <c r="H181" s="4">
        <f t="shared" si="9"/>
        <v>2024</v>
      </c>
      <c r="I181" t="s">
        <v>11</v>
      </c>
      <c r="J181" s="2">
        <f t="shared" si="10"/>
        <v>0</v>
      </c>
      <c r="K181" s="1">
        <v>44212</v>
      </c>
      <c r="L181" s="4">
        <f t="shared" ca="1" si="11"/>
        <v>3.7527777777777778</v>
      </c>
      <c r="M181" s="4" t="str" cm="1">
        <f t="array" ref="M181">YEAR(G181) &amp; "-Q" &amp; _xlfn.IFS(
    MONTH(G181) &lt;= 3, 1,
    MONTH(G181) &lt;= 6, 2,
    MONTH(G181) &lt;= 9, 3,
    MONTH(G181) &lt;= 12, 4
)</f>
        <v>2024-Q1</v>
      </c>
    </row>
    <row r="182" spans="1:13" x14ac:dyDescent="0.25">
      <c r="A182" t="s">
        <v>373</v>
      </c>
      <c r="B182" t="s">
        <v>374</v>
      </c>
      <c r="C182" t="s">
        <v>20</v>
      </c>
      <c r="D182" s="2">
        <v>7171.19</v>
      </c>
      <c r="E182" s="2">
        <v>10000</v>
      </c>
      <c r="F182" t="str">
        <f t="shared" si="8"/>
        <v>Did not meet target</v>
      </c>
      <c r="G182" s="1">
        <v>45352</v>
      </c>
      <c r="H182" s="4">
        <f t="shared" si="9"/>
        <v>2024</v>
      </c>
      <c r="I182" t="s">
        <v>11</v>
      </c>
      <c r="J182" s="2">
        <f t="shared" si="10"/>
        <v>0</v>
      </c>
      <c r="K182" s="1">
        <v>44079</v>
      </c>
      <c r="L182" s="4">
        <f t="shared" ca="1" si="11"/>
        <v>4.1166666666666663</v>
      </c>
      <c r="M182" s="4" t="str" cm="1">
        <f t="array" ref="M182">YEAR(G182) &amp; "-Q" &amp; _xlfn.IFS(
    MONTH(G182) &lt;= 3, 1,
    MONTH(G182) &lt;= 6, 2,
    MONTH(G182) &lt;= 9, 3,
    MONTH(G182) &lt;= 12, 4
)</f>
        <v>2024-Q1</v>
      </c>
    </row>
    <row r="183" spans="1:13" x14ac:dyDescent="0.25">
      <c r="A183" t="s">
        <v>375</v>
      </c>
      <c r="B183" t="s">
        <v>376</v>
      </c>
      <c r="C183" t="s">
        <v>16</v>
      </c>
      <c r="D183" s="2">
        <v>12457.85</v>
      </c>
      <c r="E183" s="2">
        <v>13000</v>
      </c>
      <c r="F183" t="str">
        <f t="shared" si="8"/>
        <v>Did not meet target</v>
      </c>
      <c r="G183" s="1">
        <v>45510</v>
      </c>
      <c r="H183" s="4">
        <f t="shared" si="9"/>
        <v>2024</v>
      </c>
      <c r="I183" t="s">
        <v>17</v>
      </c>
      <c r="J183" s="2">
        <f t="shared" si="10"/>
        <v>0</v>
      </c>
      <c r="K183" s="1">
        <v>44236</v>
      </c>
      <c r="L183" s="4">
        <f t="shared" ca="1" si="11"/>
        <v>3.6888888888888891</v>
      </c>
      <c r="M183" s="4" t="str" cm="1">
        <f t="array" ref="M183">YEAR(G183) &amp; "-Q" &amp; _xlfn.IFS(
    MONTH(G183) &lt;= 3, 1,
    MONTH(G183) &lt;= 6, 2,
    MONTH(G183) &lt;= 9, 3,
    MONTH(G183) &lt;= 12, 4
)</f>
        <v>2024-Q3</v>
      </c>
    </row>
    <row r="184" spans="1:13" x14ac:dyDescent="0.25">
      <c r="A184" t="s">
        <v>377</v>
      </c>
      <c r="B184" t="s">
        <v>378</v>
      </c>
      <c r="C184" t="s">
        <v>16</v>
      </c>
      <c r="D184" s="2">
        <v>13186.71</v>
      </c>
      <c r="E184" s="2">
        <v>15000</v>
      </c>
      <c r="F184" t="str">
        <f t="shared" si="8"/>
        <v>Did not meet target</v>
      </c>
      <c r="G184" s="1">
        <v>45177</v>
      </c>
      <c r="H184" s="4">
        <f t="shared" si="9"/>
        <v>2023</v>
      </c>
      <c r="I184" t="s">
        <v>17</v>
      </c>
      <c r="J184" s="2">
        <f t="shared" si="10"/>
        <v>0</v>
      </c>
      <c r="K184" s="1">
        <v>43928</v>
      </c>
      <c r="L184" s="4">
        <f t="shared" ca="1" si="11"/>
        <v>4.5277777777777777</v>
      </c>
      <c r="M184" s="4" t="str" cm="1">
        <f t="array" ref="M184">YEAR(G184) &amp; "-Q" &amp; _xlfn.IFS(
    MONTH(G184) &lt;= 3, 1,
    MONTH(G184) &lt;= 6, 2,
    MONTH(G184) &lt;= 9, 3,
    MONTH(G184) &lt;= 12, 4
)</f>
        <v>2023-Q3</v>
      </c>
    </row>
    <row r="185" spans="1:13" x14ac:dyDescent="0.25">
      <c r="A185" t="s">
        <v>379</v>
      </c>
      <c r="B185" t="s">
        <v>380</v>
      </c>
      <c r="C185" t="s">
        <v>16</v>
      </c>
      <c r="D185" s="2">
        <v>6664.1</v>
      </c>
      <c r="E185" s="2">
        <v>12000</v>
      </c>
      <c r="F185" t="str">
        <f t="shared" si="8"/>
        <v>Did not meet target</v>
      </c>
      <c r="G185" s="1">
        <v>45338</v>
      </c>
      <c r="H185" s="4">
        <f t="shared" si="9"/>
        <v>2024</v>
      </c>
      <c r="I185" t="s">
        <v>17</v>
      </c>
      <c r="J185" s="2">
        <f t="shared" si="10"/>
        <v>0</v>
      </c>
      <c r="K185" s="1">
        <v>44737</v>
      </c>
      <c r="L185" s="4">
        <f t="shared" ca="1" si="11"/>
        <v>2.3111111111111109</v>
      </c>
      <c r="M185" s="4" t="str" cm="1">
        <f t="array" ref="M185">YEAR(G185) &amp; "-Q" &amp; _xlfn.IFS(
    MONTH(G185) &lt;= 3, 1,
    MONTH(G185) &lt;= 6, 2,
    MONTH(G185) &lt;= 9, 3,
    MONTH(G185) &lt;= 12, 4
)</f>
        <v>2024-Q1</v>
      </c>
    </row>
    <row r="186" spans="1:13" x14ac:dyDescent="0.25">
      <c r="A186" t="s">
        <v>381</v>
      </c>
      <c r="B186" t="s">
        <v>382</v>
      </c>
      <c r="C186" t="s">
        <v>20</v>
      </c>
      <c r="D186" s="2">
        <v>14611.88</v>
      </c>
      <c r="E186" s="2">
        <v>8000</v>
      </c>
      <c r="F186" t="str">
        <f t="shared" si="8"/>
        <v>Met target</v>
      </c>
      <c r="G186" s="1">
        <v>45368</v>
      </c>
      <c r="H186" s="4">
        <f t="shared" si="9"/>
        <v>2024</v>
      </c>
      <c r="I186" t="s">
        <v>11</v>
      </c>
      <c r="J186" s="2">
        <f t="shared" si="10"/>
        <v>0</v>
      </c>
      <c r="K186" s="1">
        <v>43955</v>
      </c>
      <c r="L186" s="4">
        <f t="shared" ca="1" si="11"/>
        <v>4.4527777777777775</v>
      </c>
      <c r="M186" s="4" t="str" cm="1">
        <f t="array" ref="M186">YEAR(G186) &amp; "-Q" &amp; _xlfn.IFS(
    MONTH(G186) &lt;= 3, 1,
    MONTH(G186) &lt;= 6, 2,
    MONTH(G186) &lt;= 9, 3,
    MONTH(G186) &lt;= 12, 4
)</f>
        <v>2024-Q1</v>
      </c>
    </row>
    <row r="187" spans="1:13" x14ac:dyDescent="0.25">
      <c r="A187" t="s">
        <v>383</v>
      </c>
      <c r="B187" t="s">
        <v>384</v>
      </c>
      <c r="C187" t="s">
        <v>20</v>
      </c>
      <c r="D187" s="2">
        <v>18142.84</v>
      </c>
      <c r="E187" s="2">
        <v>12000</v>
      </c>
      <c r="F187" t="str">
        <f t="shared" si="8"/>
        <v>Met target</v>
      </c>
      <c r="G187" s="1">
        <v>45334</v>
      </c>
      <c r="H187" s="4">
        <f t="shared" si="9"/>
        <v>2024</v>
      </c>
      <c r="I187" t="s">
        <v>11</v>
      </c>
      <c r="J187" s="2">
        <f t="shared" si="10"/>
        <v>0</v>
      </c>
      <c r="K187" s="1">
        <v>43493</v>
      </c>
      <c r="L187" s="4">
        <f t="shared" ca="1" si="11"/>
        <v>5.7194444444444441</v>
      </c>
      <c r="M187" s="4" t="str" cm="1">
        <f t="array" ref="M187">YEAR(G187) &amp; "-Q" &amp; _xlfn.IFS(
    MONTH(G187) &lt;= 3, 1,
    MONTH(G187) &lt;= 6, 2,
    MONTH(G187) &lt;= 9, 3,
    MONTH(G187) &lt;= 12, 4
)</f>
        <v>2024-Q1</v>
      </c>
    </row>
    <row r="188" spans="1:13" x14ac:dyDescent="0.25">
      <c r="A188" t="s">
        <v>385</v>
      </c>
      <c r="B188" t="s">
        <v>386</v>
      </c>
      <c r="C188" t="s">
        <v>16</v>
      </c>
      <c r="D188" s="2">
        <v>9803.9599999999991</v>
      </c>
      <c r="E188" s="2">
        <v>12000</v>
      </c>
      <c r="F188" t="str">
        <f t="shared" si="8"/>
        <v>Did not meet target</v>
      </c>
      <c r="G188" s="1">
        <v>45332</v>
      </c>
      <c r="H188" s="4">
        <f t="shared" si="9"/>
        <v>2024</v>
      </c>
      <c r="I188" t="s">
        <v>17</v>
      </c>
      <c r="J188" s="2">
        <f t="shared" si="10"/>
        <v>0</v>
      </c>
      <c r="K188" s="1">
        <v>43840</v>
      </c>
      <c r="L188" s="4">
        <f t="shared" ca="1" si="11"/>
        <v>4.7694444444444448</v>
      </c>
      <c r="M188" s="4" t="str" cm="1">
        <f t="array" ref="M188">YEAR(G188) &amp; "-Q" &amp; _xlfn.IFS(
    MONTH(G188) &lt;= 3, 1,
    MONTH(G188) &lt;= 6, 2,
    MONTH(G188) &lt;= 9, 3,
    MONTH(G188) &lt;= 12, 4
)</f>
        <v>2024-Q1</v>
      </c>
    </row>
    <row r="189" spans="1:13" x14ac:dyDescent="0.25">
      <c r="A189" t="s">
        <v>387</v>
      </c>
      <c r="B189" t="s">
        <v>388</v>
      </c>
      <c r="C189" t="s">
        <v>16</v>
      </c>
      <c r="D189" s="2">
        <v>5822.42</v>
      </c>
      <c r="E189" s="2">
        <v>8000</v>
      </c>
      <c r="F189" t="str">
        <f t="shared" si="8"/>
        <v>Did not meet target</v>
      </c>
      <c r="G189" s="1">
        <v>45208</v>
      </c>
      <c r="H189" s="4">
        <f t="shared" si="9"/>
        <v>2023</v>
      </c>
      <c r="I189" t="s">
        <v>17</v>
      </c>
      <c r="J189" s="2">
        <f t="shared" si="10"/>
        <v>0</v>
      </c>
      <c r="K189" s="1">
        <v>43676</v>
      </c>
      <c r="L189" s="4">
        <f t="shared" ca="1" si="11"/>
        <v>5.2138888888888886</v>
      </c>
      <c r="M189" s="4" t="str" cm="1">
        <f t="array" ref="M189">YEAR(G189) &amp; "-Q" &amp; _xlfn.IFS(
    MONTH(G189) &lt;= 3, 1,
    MONTH(G189) &lt;= 6, 2,
    MONTH(G189) &lt;= 9, 3,
    MONTH(G189) &lt;= 12, 4
)</f>
        <v>2023-Q4</v>
      </c>
    </row>
    <row r="190" spans="1:13" x14ac:dyDescent="0.25">
      <c r="A190" t="s">
        <v>389</v>
      </c>
      <c r="B190" t="s">
        <v>390</v>
      </c>
      <c r="C190" t="s">
        <v>16</v>
      </c>
      <c r="D190" s="2">
        <v>17526.27</v>
      </c>
      <c r="E190" s="2">
        <v>15000</v>
      </c>
      <c r="F190" t="str">
        <f t="shared" si="8"/>
        <v>Met target</v>
      </c>
      <c r="G190" s="1">
        <v>45238</v>
      </c>
      <c r="H190" s="4">
        <f t="shared" si="9"/>
        <v>2023</v>
      </c>
      <c r="I190" t="s">
        <v>11</v>
      </c>
      <c r="J190" s="2">
        <f t="shared" si="10"/>
        <v>0</v>
      </c>
      <c r="K190" s="1">
        <v>44944</v>
      </c>
      <c r="L190" s="4">
        <f t="shared" ca="1" si="11"/>
        <v>1.7472222222222222</v>
      </c>
      <c r="M190" s="4" t="str" cm="1">
        <f t="array" ref="M190">YEAR(G190) &amp; "-Q" &amp; _xlfn.IFS(
    MONTH(G190) &lt;= 3, 1,
    MONTH(G190) &lt;= 6, 2,
    MONTH(G190) &lt;= 9, 3,
    MONTH(G190) &lt;= 12, 4
)</f>
        <v>2023-Q4</v>
      </c>
    </row>
    <row r="191" spans="1:13" x14ac:dyDescent="0.25">
      <c r="A191" t="s">
        <v>391</v>
      </c>
      <c r="B191" t="s">
        <v>392</v>
      </c>
      <c r="C191" t="s">
        <v>10</v>
      </c>
      <c r="D191" s="2">
        <v>15710.33</v>
      </c>
      <c r="E191" s="2">
        <v>10000</v>
      </c>
      <c r="F191" t="str">
        <f t="shared" si="8"/>
        <v>Met target</v>
      </c>
      <c r="G191" s="1">
        <v>45159</v>
      </c>
      <c r="H191" s="4">
        <f t="shared" si="9"/>
        <v>2023</v>
      </c>
      <c r="I191" t="s">
        <v>17</v>
      </c>
      <c r="J191" s="2">
        <f t="shared" si="10"/>
        <v>1571.0330000000001</v>
      </c>
      <c r="K191" s="1">
        <v>43861</v>
      </c>
      <c r="L191" s="4">
        <f t="shared" ca="1" si="11"/>
        <v>4.7138888888888886</v>
      </c>
      <c r="M191" s="4" t="str" cm="1">
        <f t="array" ref="M191">YEAR(G191) &amp; "-Q" &amp; _xlfn.IFS(
    MONTH(G191) &lt;= 3, 1,
    MONTH(G191) &lt;= 6, 2,
    MONTH(G191) &lt;= 9, 3,
    MONTH(G191) &lt;= 12, 4
)</f>
        <v>2023-Q3</v>
      </c>
    </row>
    <row r="192" spans="1:13" x14ac:dyDescent="0.25">
      <c r="A192" t="s">
        <v>393</v>
      </c>
      <c r="B192" t="s">
        <v>394</v>
      </c>
      <c r="C192" t="s">
        <v>20</v>
      </c>
      <c r="D192" s="2">
        <v>19592.830000000002</v>
      </c>
      <c r="E192" s="2">
        <v>13000</v>
      </c>
      <c r="F192" t="str">
        <f t="shared" si="8"/>
        <v>Met target</v>
      </c>
      <c r="G192" s="1">
        <v>45261</v>
      </c>
      <c r="H192" s="4">
        <f t="shared" si="9"/>
        <v>2023</v>
      </c>
      <c r="I192" t="s">
        <v>17</v>
      </c>
      <c r="J192" s="2">
        <f t="shared" si="10"/>
        <v>1959.2830000000004</v>
      </c>
      <c r="K192" s="1">
        <v>44267</v>
      </c>
      <c r="L192" s="4">
        <f t="shared" ca="1" si="11"/>
        <v>3.5972222222222223</v>
      </c>
      <c r="M192" s="4" t="str" cm="1">
        <f t="array" ref="M192">YEAR(G192) &amp; "-Q" &amp; _xlfn.IFS(
    MONTH(G192) &lt;= 3, 1,
    MONTH(G192) &lt;= 6, 2,
    MONTH(G192) &lt;= 9, 3,
    MONTH(G192) &lt;= 12, 4
)</f>
        <v>2023-Q4</v>
      </c>
    </row>
    <row r="193" spans="1:13" x14ac:dyDescent="0.25">
      <c r="A193" t="s">
        <v>395</v>
      </c>
      <c r="B193" t="s">
        <v>396</v>
      </c>
      <c r="C193" t="s">
        <v>16</v>
      </c>
      <c r="D193" s="2">
        <v>17815.18</v>
      </c>
      <c r="E193" s="2">
        <v>13000</v>
      </c>
      <c r="F193" t="str">
        <f t="shared" si="8"/>
        <v>Met target</v>
      </c>
      <c r="G193" s="1">
        <v>45422</v>
      </c>
      <c r="H193" s="4">
        <f t="shared" si="9"/>
        <v>2024</v>
      </c>
      <c r="I193" t="s">
        <v>11</v>
      </c>
      <c r="J193" s="2">
        <f t="shared" si="10"/>
        <v>0</v>
      </c>
      <c r="K193" s="1">
        <v>43383</v>
      </c>
      <c r="L193" s="4">
        <f t="shared" ca="1" si="11"/>
        <v>6.0194444444444448</v>
      </c>
      <c r="M193" s="4" t="str" cm="1">
        <f t="array" ref="M193">YEAR(G193) &amp; "-Q" &amp; _xlfn.IFS(
    MONTH(G193) &lt;= 3, 1,
    MONTH(G193) &lt;= 6, 2,
    MONTH(G193) &lt;= 9, 3,
    MONTH(G193) &lt;= 12, 4
)</f>
        <v>2024-Q2</v>
      </c>
    </row>
    <row r="194" spans="1:13" x14ac:dyDescent="0.25">
      <c r="A194" t="s">
        <v>397</v>
      </c>
      <c r="B194" t="s">
        <v>398</v>
      </c>
      <c r="C194" t="s">
        <v>16</v>
      </c>
      <c r="D194" s="2">
        <v>14880.64</v>
      </c>
      <c r="E194" s="2">
        <v>12000</v>
      </c>
      <c r="F194" t="str">
        <f t="shared" si="8"/>
        <v>Met target</v>
      </c>
      <c r="G194" s="1">
        <v>45175</v>
      </c>
      <c r="H194" s="4">
        <f t="shared" si="9"/>
        <v>2023</v>
      </c>
      <c r="I194" t="s">
        <v>11</v>
      </c>
      <c r="J194" s="2">
        <f t="shared" si="10"/>
        <v>0</v>
      </c>
      <c r="K194" s="1">
        <v>43778</v>
      </c>
      <c r="L194" s="4">
        <f t="shared" ca="1" si="11"/>
        <v>4.9388888888888891</v>
      </c>
      <c r="M194" s="4" t="str" cm="1">
        <f t="array" ref="M194">YEAR(G194) &amp; "-Q" &amp; _xlfn.IFS(
    MONTH(G194) &lt;= 3, 1,
    MONTH(G194) &lt;= 6, 2,
    MONTH(G194) &lt;= 9, 3,
    MONTH(G194) &lt;= 12, 4
)</f>
        <v>2023-Q3</v>
      </c>
    </row>
    <row r="195" spans="1:13" x14ac:dyDescent="0.25">
      <c r="A195" t="s">
        <v>399</v>
      </c>
      <c r="B195" t="s">
        <v>400</v>
      </c>
      <c r="C195" t="s">
        <v>10</v>
      </c>
      <c r="D195" s="2">
        <v>11855.92</v>
      </c>
      <c r="E195" s="2">
        <v>13000</v>
      </c>
      <c r="F195" t="str">
        <f t="shared" ref="F195:F258" si="12">IF(D195&gt;=E195,"Met target","Did not meet target")</f>
        <v>Did not meet target</v>
      </c>
      <c r="G195" s="1">
        <v>45261</v>
      </c>
      <c r="H195" s="4">
        <f t="shared" ref="H195:H258" si="13">YEAR(G195)</f>
        <v>2023</v>
      </c>
      <c r="I195" t="s">
        <v>11</v>
      </c>
      <c r="J195" s="2">
        <f t="shared" ref="J195:J258" si="14">IF(AND(F195 = "Met target",I195 = "YES"),D195*0.1,0)</f>
        <v>0</v>
      </c>
      <c r="K195" s="1">
        <v>44265</v>
      </c>
      <c r="L195" s="4">
        <f t="shared" ref="L195:L258" ca="1" si="15">YEARFRAC(K195,TODAY())</f>
        <v>3.6027777777777779</v>
      </c>
      <c r="M195" s="4" t="str" cm="1">
        <f t="array" ref="M195">YEAR(G195) &amp; "-Q" &amp; _xlfn.IFS(
    MONTH(G195) &lt;= 3, 1,
    MONTH(G195) &lt;= 6, 2,
    MONTH(G195) &lt;= 9, 3,
    MONTH(G195) &lt;= 12, 4
)</f>
        <v>2023-Q4</v>
      </c>
    </row>
    <row r="196" spans="1:13" x14ac:dyDescent="0.25">
      <c r="A196" t="s">
        <v>401</v>
      </c>
      <c r="B196" t="s">
        <v>402</v>
      </c>
      <c r="C196" t="s">
        <v>16</v>
      </c>
      <c r="D196" s="2">
        <v>13927.51</v>
      </c>
      <c r="E196" s="2">
        <v>13000</v>
      </c>
      <c r="F196" t="str">
        <f t="shared" si="12"/>
        <v>Met target</v>
      </c>
      <c r="G196" s="1">
        <v>45476</v>
      </c>
      <c r="H196" s="4">
        <f t="shared" si="13"/>
        <v>2024</v>
      </c>
      <c r="I196" t="s">
        <v>11</v>
      </c>
      <c r="J196" s="2">
        <f t="shared" si="14"/>
        <v>0</v>
      </c>
      <c r="K196" s="1">
        <v>44563</v>
      </c>
      <c r="L196" s="4">
        <f t="shared" ca="1" si="15"/>
        <v>2.7916666666666665</v>
      </c>
      <c r="M196" s="4" t="str" cm="1">
        <f t="array" ref="M196">YEAR(G196) &amp; "-Q" &amp; _xlfn.IFS(
    MONTH(G196) &lt;= 3, 1,
    MONTH(G196) &lt;= 6, 2,
    MONTH(G196) &lt;= 9, 3,
    MONTH(G196) &lt;= 12, 4
)</f>
        <v>2024-Q3</v>
      </c>
    </row>
    <row r="197" spans="1:13" x14ac:dyDescent="0.25">
      <c r="A197" t="s">
        <v>403</v>
      </c>
      <c r="B197" t="s">
        <v>404</v>
      </c>
      <c r="C197" t="s">
        <v>10</v>
      </c>
      <c r="D197" s="2">
        <v>8941.0400000000009</v>
      </c>
      <c r="E197" s="2">
        <v>12000</v>
      </c>
      <c r="F197" t="str">
        <f t="shared" si="12"/>
        <v>Did not meet target</v>
      </c>
      <c r="G197" s="1">
        <v>45281</v>
      </c>
      <c r="H197" s="4">
        <f t="shared" si="13"/>
        <v>2023</v>
      </c>
      <c r="I197" t="s">
        <v>11</v>
      </c>
      <c r="J197" s="2">
        <f t="shared" si="14"/>
        <v>0</v>
      </c>
      <c r="K197" s="1">
        <v>44085</v>
      </c>
      <c r="L197" s="4">
        <f t="shared" ca="1" si="15"/>
        <v>4.0999999999999996</v>
      </c>
      <c r="M197" s="4" t="str" cm="1">
        <f t="array" ref="M197">YEAR(G197) &amp; "-Q" &amp; _xlfn.IFS(
    MONTH(G197) &lt;= 3, 1,
    MONTH(G197) &lt;= 6, 2,
    MONTH(G197) &lt;= 9, 3,
    MONTH(G197) &lt;= 12, 4
)</f>
        <v>2023-Q4</v>
      </c>
    </row>
    <row r="198" spans="1:13" x14ac:dyDescent="0.25">
      <c r="A198" t="s">
        <v>405</v>
      </c>
      <c r="B198" t="s">
        <v>406</v>
      </c>
      <c r="C198" t="s">
        <v>20</v>
      </c>
      <c r="D198" s="2">
        <v>8756.5499999999993</v>
      </c>
      <c r="E198" s="2">
        <v>8000</v>
      </c>
      <c r="F198" t="str">
        <f t="shared" si="12"/>
        <v>Met target</v>
      </c>
      <c r="G198" s="1">
        <v>45394</v>
      </c>
      <c r="H198" s="4">
        <f t="shared" si="13"/>
        <v>2024</v>
      </c>
      <c r="I198" t="s">
        <v>11</v>
      </c>
      <c r="J198" s="2">
        <f t="shared" si="14"/>
        <v>0</v>
      </c>
      <c r="K198" s="1">
        <v>45024</v>
      </c>
      <c r="L198" s="4">
        <f t="shared" ca="1" si="15"/>
        <v>1.5249999999999999</v>
      </c>
      <c r="M198" s="4" t="str" cm="1">
        <f t="array" ref="M198">YEAR(G198) &amp; "-Q" &amp; _xlfn.IFS(
    MONTH(G198) &lt;= 3, 1,
    MONTH(G198) &lt;= 6, 2,
    MONTH(G198) &lt;= 9, 3,
    MONTH(G198) &lt;= 12, 4
)</f>
        <v>2024-Q2</v>
      </c>
    </row>
    <row r="199" spans="1:13" x14ac:dyDescent="0.25">
      <c r="A199" t="s">
        <v>407</v>
      </c>
      <c r="B199" t="s">
        <v>408</v>
      </c>
      <c r="C199" t="s">
        <v>10</v>
      </c>
      <c r="D199" s="2">
        <v>15860.85</v>
      </c>
      <c r="E199" s="2">
        <v>13000</v>
      </c>
      <c r="F199" t="str">
        <f t="shared" si="12"/>
        <v>Met target</v>
      </c>
      <c r="G199" s="1">
        <v>45190</v>
      </c>
      <c r="H199" s="4">
        <f t="shared" si="13"/>
        <v>2023</v>
      </c>
      <c r="I199" t="s">
        <v>17</v>
      </c>
      <c r="J199" s="2">
        <f t="shared" si="14"/>
        <v>1586.085</v>
      </c>
      <c r="K199" s="1">
        <v>43576</v>
      </c>
      <c r="L199" s="4">
        <f t="shared" ca="1" si="15"/>
        <v>5.4888888888888889</v>
      </c>
      <c r="M199" s="4" t="str" cm="1">
        <f t="array" ref="M199">YEAR(G199) &amp; "-Q" &amp; _xlfn.IFS(
    MONTH(G199) &lt;= 3, 1,
    MONTH(G199) &lt;= 6, 2,
    MONTH(G199) &lt;= 9, 3,
    MONTH(G199) &lt;= 12, 4
)</f>
        <v>2023-Q3</v>
      </c>
    </row>
    <row r="200" spans="1:13" x14ac:dyDescent="0.25">
      <c r="A200" t="s">
        <v>409</v>
      </c>
      <c r="B200" t="s">
        <v>410</v>
      </c>
      <c r="C200" t="s">
        <v>20</v>
      </c>
      <c r="D200" s="2">
        <v>9934.7800000000007</v>
      </c>
      <c r="E200" s="2">
        <v>8000</v>
      </c>
      <c r="F200" t="str">
        <f t="shared" si="12"/>
        <v>Met target</v>
      </c>
      <c r="G200" s="1">
        <v>45457</v>
      </c>
      <c r="H200" s="4">
        <f t="shared" si="13"/>
        <v>2024</v>
      </c>
      <c r="I200" t="s">
        <v>17</v>
      </c>
      <c r="J200" s="2">
        <f t="shared" si="14"/>
        <v>993.47800000000007</v>
      </c>
      <c r="K200" s="1">
        <v>45138</v>
      </c>
      <c r="L200" s="4">
        <f t="shared" ca="1" si="15"/>
        <v>1.2138888888888888</v>
      </c>
      <c r="M200" s="4" t="str" cm="1">
        <f t="array" ref="M200">YEAR(G200) &amp; "-Q" &amp; _xlfn.IFS(
    MONTH(G200) &lt;= 3, 1,
    MONTH(G200) &lt;= 6, 2,
    MONTH(G200) &lt;= 9, 3,
    MONTH(G200) &lt;= 12, 4
)</f>
        <v>2024-Q2</v>
      </c>
    </row>
    <row r="201" spans="1:13" x14ac:dyDescent="0.25">
      <c r="A201" t="s">
        <v>411</v>
      </c>
      <c r="B201" t="s">
        <v>412</v>
      </c>
      <c r="C201" t="s">
        <v>16</v>
      </c>
      <c r="D201" s="2">
        <v>8697.42</v>
      </c>
      <c r="E201" s="2">
        <v>12000</v>
      </c>
      <c r="F201" t="str">
        <f t="shared" si="12"/>
        <v>Did not meet target</v>
      </c>
      <c r="G201" s="1">
        <v>45205</v>
      </c>
      <c r="H201" s="4">
        <f t="shared" si="13"/>
        <v>2023</v>
      </c>
      <c r="I201" t="s">
        <v>17</v>
      </c>
      <c r="J201" s="2">
        <f t="shared" si="14"/>
        <v>0</v>
      </c>
      <c r="K201" s="1">
        <v>44821</v>
      </c>
      <c r="L201" s="4">
        <f t="shared" ca="1" si="15"/>
        <v>2.0833333333333335</v>
      </c>
      <c r="M201" s="4" t="str" cm="1">
        <f t="array" ref="M201">YEAR(G201) &amp; "-Q" &amp; _xlfn.IFS(
    MONTH(G201) &lt;= 3, 1,
    MONTH(G201) &lt;= 6, 2,
    MONTH(G201) &lt;= 9, 3,
    MONTH(G201) &lt;= 12, 4
)</f>
        <v>2023-Q4</v>
      </c>
    </row>
    <row r="202" spans="1:13" x14ac:dyDescent="0.25">
      <c r="A202" t="s">
        <v>413</v>
      </c>
      <c r="B202" t="s">
        <v>414</v>
      </c>
      <c r="C202" t="s">
        <v>10</v>
      </c>
      <c r="D202" s="2">
        <v>13629.71</v>
      </c>
      <c r="E202" s="2">
        <v>15000</v>
      </c>
      <c r="F202" t="str">
        <f t="shared" si="12"/>
        <v>Did not meet target</v>
      </c>
      <c r="G202" s="1">
        <v>45519</v>
      </c>
      <c r="H202" s="4">
        <f t="shared" si="13"/>
        <v>2024</v>
      </c>
      <c r="I202" t="s">
        <v>17</v>
      </c>
      <c r="J202" s="2">
        <f t="shared" si="14"/>
        <v>0</v>
      </c>
      <c r="K202" s="1">
        <v>43784</v>
      </c>
      <c r="L202" s="4">
        <f t="shared" ca="1" si="15"/>
        <v>4.9222222222222225</v>
      </c>
      <c r="M202" s="4" t="str" cm="1">
        <f t="array" ref="M202">YEAR(G202) &amp; "-Q" &amp; _xlfn.IFS(
    MONTH(G202) &lt;= 3, 1,
    MONTH(G202) &lt;= 6, 2,
    MONTH(G202) &lt;= 9, 3,
    MONTH(G202) &lt;= 12, 4
)</f>
        <v>2024-Q3</v>
      </c>
    </row>
    <row r="203" spans="1:13" x14ac:dyDescent="0.25">
      <c r="A203" t="s">
        <v>415</v>
      </c>
      <c r="B203" t="s">
        <v>416</v>
      </c>
      <c r="C203" t="s">
        <v>16</v>
      </c>
      <c r="D203" s="2">
        <v>9992.15</v>
      </c>
      <c r="E203" s="2">
        <v>13000</v>
      </c>
      <c r="F203" t="str">
        <f t="shared" si="12"/>
        <v>Did not meet target</v>
      </c>
      <c r="G203" s="1">
        <v>45254</v>
      </c>
      <c r="H203" s="4">
        <f t="shared" si="13"/>
        <v>2023</v>
      </c>
      <c r="I203" t="s">
        <v>17</v>
      </c>
      <c r="J203" s="2">
        <f t="shared" si="14"/>
        <v>0</v>
      </c>
      <c r="K203" s="1">
        <v>44386</v>
      </c>
      <c r="L203" s="4">
        <f t="shared" ca="1" si="15"/>
        <v>3.2722222222222221</v>
      </c>
      <c r="M203" s="4" t="str" cm="1">
        <f t="array" ref="M203">YEAR(G203) &amp; "-Q" &amp; _xlfn.IFS(
    MONTH(G203) &lt;= 3, 1,
    MONTH(G203) &lt;= 6, 2,
    MONTH(G203) &lt;= 9, 3,
    MONTH(G203) &lt;= 12, 4
)</f>
        <v>2023-Q4</v>
      </c>
    </row>
    <row r="204" spans="1:13" x14ac:dyDescent="0.25">
      <c r="A204" t="s">
        <v>417</v>
      </c>
      <c r="B204" t="s">
        <v>418</v>
      </c>
      <c r="C204" t="s">
        <v>16</v>
      </c>
      <c r="D204" s="2">
        <v>17767.310000000001</v>
      </c>
      <c r="E204" s="2">
        <v>12000</v>
      </c>
      <c r="F204" t="str">
        <f t="shared" si="12"/>
        <v>Met target</v>
      </c>
      <c r="G204" s="1">
        <v>45164</v>
      </c>
      <c r="H204" s="4">
        <f t="shared" si="13"/>
        <v>2023</v>
      </c>
      <c r="I204" t="s">
        <v>11</v>
      </c>
      <c r="J204" s="2">
        <f t="shared" si="14"/>
        <v>0</v>
      </c>
      <c r="K204" s="1">
        <v>43656</v>
      </c>
      <c r="L204" s="4">
        <f t="shared" ca="1" si="15"/>
        <v>5.2694444444444448</v>
      </c>
      <c r="M204" s="4" t="str" cm="1">
        <f t="array" ref="M204">YEAR(G204) &amp; "-Q" &amp; _xlfn.IFS(
    MONTH(G204) &lt;= 3, 1,
    MONTH(G204) &lt;= 6, 2,
    MONTH(G204) &lt;= 9, 3,
    MONTH(G204) &lt;= 12, 4
)</f>
        <v>2023-Q3</v>
      </c>
    </row>
    <row r="205" spans="1:13" x14ac:dyDescent="0.25">
      <c r="A205" t="s">
        <v>419</v>
      </c>
      <c r="B205" t="s">
        <v>420</v>
      </c>
      <c r="C205" t="s">
        <v>20</v>
      </c>
      <c r="D205" s="2">
        <v>12104.36</v>
      </c>
      <c r="E205" s="2">
        <v>13000</v>
      </c>
      <c r="F205" t="str">
        <f t="shared" si="12"/>
        <v>Did not meet target</v>
      </c>
      <c r="G205" s="1">
        <v>45443</v>
      </c>
      <c r="H205" s="4">
        <f t="shared" si="13"/>
        <v>2024</v>
      </c>
      <c r="I205" t="s">
        <v>11</v>
      </c>
      <c r="J205" s="2">
        <f t="shared" si="14"/>
        <v>0</v>
      </c>
      <c r="K205" s="1">
        <v>43994</v>
      </c>
      <c r="L205" s="4">
        <f t="shared" ca="1" si="15"/>
        <v>4.3472222222222223</v>
      </c>
      <c r="M205" s="4" t="str" cm="1">
        <f t="array" ref="M205">YEAR(G205) &amp; "-Q" &amp; _xlfn.IFS(
    MONTH(G205) &lt;= 3, 1,
    MONTH(G205) &lt;= 6, 2,
    MONTH(G205) &lt;= 9, 3,
    MONTH(G205) &lt;= 12, 4
)</f>
        <v>2024-Q2</v>
      </c>
    </row>
    <row r="206" spans="1:13" x14ac:dyDescent="0.25">
      <c r="A206" t="s">
        <v>421</v>
      </c>
      <c r="B206" t="s">
        <v>422</v>
      </c>
      <c r="C206" t="s">
        <v>16</v>
      </c>
      <c r="D206" s="2">
        <v>10575.79</v>
      </c>
      <c r="E206" s="2">
        <v>12000</v>
      </c>
      <c r="F206" t="str">
        <f t="shared" si="12"/>
        <v>Did not meet target</v>
      </c>
      <c r="G206" s="1">
        <v>45256</v>
      </c>
      <c r="H206" s="4">
        <f t="shared" si="13"/>
        <v>2023</v>
      </c>
      <c r="I206" t="s">
        <v>17</v>
      </c>
      <c r="J206" s="2">
        <f t="shared" si="14"/>
        <v>0</v>
      </c>
      <c r="K206" s="1">
        <v>43792</v>
      </c>
      <c r="L206" s="4">
        <f t="shared" ca="1" si="15"/>
        <v>4.9000000000000004</v>
      </c>
      <c r="M206" s="4" t="str" cm="1">
        <f t="array" ref="M206">YEAR(G206) &amp; "-Q" &amp; _xlfn.IFS(
    MONTH(G206) &lt;= 3, 1,
    MONTH(G206) &lt;= 6, 2,
    MONTH(G206) &lt;= 9, 3,
    MONTH(G206) &lt;= 12, 4
)</f>
        <v>2023-Q4</v>
      </c>
    </row>
    <row r="207" spans="1:13" x14ac:dyDescent="0.25">
      <c r="A207" t="s">
        <v>423</v>
      </c>
      <c r="B207" t="s">
        <v>424</v>
      </c>
      <c r="C207" t="s">
        <v>20</v>
      </c>
      <c r="D207" s="2">
        <v>12742.82</v>
      </c>
      <c r="E207" s="2">
        <v>15000</v>
      </c>
      <c r="F207" t="str">
        <f t="shared" si="12"/>
        <v>Did not meet target</v>
      </c>
      <c r="G207" s="1">
        <v>45394</v>
      </c>
      <c r="H207" s="4">
        <f t="shared" si="13"/>
        <v>2024</v>
      </c>
      <c r="I207" t="s">
        <v>11</v>
      </c>
      <c r="J207" s="2">
        <f t="shared" si="14"/>
        <v>0</v>
      </c>
      <c r="K207" s="1">
        <v>44661</v>
      </c>
      <c r="L207" s="4">
        <f t="shared" ca="1" si="15"/>
        <v>2.5194444444444444</v>
      </c>
      <c r="M207" s="4" t="str" cm="1">
        <f t="array" ref="M207">YEAR(G207) &amp; "-Q" &amp; _xlfn.IFS(
    MONTH(G207) &lt;= 3, 1,
    MONTH(G207) &lt;= 6, 2,
    MONTH(G207) &lt;= 9, 3,
    MONTH(G207) &lt;= 12, 4
)</f>
        <v>2024-Q2</v>
      </c>
    </row>
    <row r="208" spans="1:13" x14ac:dyDescent="0.25">
      <c r="A208" t="s">
        <v>425</v>
      </c>
      <c r="B208" t="s">
        <v>426</v>
      </c>
      <c r="C208" t="s">
        <v>16</v>
      </c>
      <c r="D208" s="2">
        <v>14814.05</v>
      </c>
      <c r="E208" s="2">
        <v>10000</v>
      </c>
      <c r="F208" t="str">
        <f t="shared" si="12"/>
        <v>Met target</v>
      </c>
      <c r="G208" s="1">
        <v>45321</v>
      </c>
      <c r="H208" s="4">
        <f t="shared" si="13"/>
        <v>2024</v>
      </c>
      <c r="I208" t="s">
        <v>17</v>
      </c>
      <c r="J208" s="2">
        <f t="shared" si="14"/>
        <v>1481.405</v>
      </c>
      <c r="K208" s="1">
        <v>44812</v>
      </c>
      <c r="L208" s="4">
        <f t="shared" ca="1" si="15"/>
        <v>2.1083333333333334</v>
      </c>
      <c r="M208" s="4" t="str" cm="1">
        <f t="array" ref="M208">YEAR(G208) &amp; "-Q" &amp; _xlfn.IFS(
    MONTH(G208) &lt;= 3, 1,
    MONTH(G208) &lt;= 6, 2,
    MONTH(G208) &lt;= 9, 3,
    MONTH(G208) &lt;= 12, 4
)</f>
        <v>2024-Q1</v>
      </c>
    </row>
    <row r="209" spans="1:13" x14ac:dyDescent="0.25">
      <c r="A209" t="s">
        <v>427</v>
      </c>
      <c r="B209" t="s">
        <v>428</v>
      </c>
      <c r="C209" t="s">
        <v>20</v>
      </c>
      <c r="D209" s="2">
        <v>12043.08</v>
      </c>
      <c r="E209" s="2">
        <v>8000</v>
      </c>
      <c r="F209" t="str">
        <f t="shared" si="12"/>
        <v>Met target</v>
      </c>
      <c r="G209" s="1">
        <v>45524</v>
      </c>
      <c r="H209" s="4">
        <f t="shared" si="13"/>
        <v>2024</v>
      </c>
      <c r="I209" t="s">
        <v>17</v>
      </c>
      <c r="J209" s="2">
        <f t="shared" si="14"/>
        <v>1204.308</v>
      </c>
      <c r="K209" s="1">
        <v>43349</v>
      </c>
      <c r="L209" s="4">
        <f t="shared" ca="1" si="15"/>
        <v>6.1138888888888889</v>
      </c>
      <c r="M209" s="4" t="str" cm="1">
        <f t="array" ref="M209">YEAR(G209) &amp; "-Q" &amp; _xlfn.IFS(
    MONTH(G209) &lt;= 3, 1,
    MONTH(G209) &lt;= 6, 2,
    MONTH(G209) &lt;= 9, 3,
    MONTH(G209) &lt;= 12, 4
)</f>
        <v>2024-Q3</v>
      </c>
    </row>
    <row r="210" spans="1:13" x14ac:dyDescent="0.25">
      <c r="A210" t="s">
        <v>429</v>
      </c>
      <c r="B210" t="s">
        <v>430</v>
      </c>
      <c r="C210" t="s">
        <v>20</v>
      </c>
      <c r="D210" s="2">
        <v>7955.28</v>
      </c>
      <c r="E210" s="2">
        <v>8000</v>
      </c>
      <c r="F210" t="str">
        <f t="shared" si="12"/>
        <v>Did not meet target</v>
      </c>
      <c r="G210" s="1">
        <v>45433</v>
      </c>
      <c r="H210" s="4">
        <f t="shared" si="13"/>
        <v>2024</v>
      </c>
      <c r="I210" t="s">
        <v>11</v>
      </c>
      <c r="J210" s="2">
        <f t="shared" si="14"/>
        <v>0</v>
      </c>
      <c r="K210" s="1">
        <v>43389</v>
      </c>
      <c r="L210" s="4">
        <f t="shared" ca="1" si="15"/>
        <v>6.0027777777777782</v>
      </c>
      <c r="M210" s="4" t="str" cm="1">
        <f t="array" ref="M210">YEAR(G210) &amp; "-Q" &amp; _xlfn.IFS(
    MONTH(G210) &lt;= 3, 1,
    MONTH(G210) &lt;= 6, 2,
    MONTH(G210) &lt;= 9, 3,
    MONTH(G210) &lt;= 12, 4
)</f>
        <v>2024-Q2</v>
      </c>
    </row>
    <row r="211" spans="1:13" x14ac:dyDescent="0.25">
      <c r="A211" t="s">
        <v>431</v>
      </c>
      <c r="B211" t="s">
        <v>432</v>
      </c>
      <c r="C211" t="s">
        <v>16</v>
      </c>
      <c r="D211" s="2">
        <v>11179.81</v>
      </c>
      <c r="E211" s="2">
        <v>8000</v>
      </c>
      <c r="F211" t="str">
        <f t="shared" si="12"/>
        <v>Met target</v>
      </c>
      <c r="G211" s="1">
        <v>45343</v>
      </c>
      <c r="H211" s="4">
        <f t="shared" si="13"/>
        <v>2024</v>
      </c>
      <c r="I211" t="s">
        <v>11</v>
      </c>
      <c r="J211" s="2">
        <f t="shared" si="14"/>
        <v>0</v>
      </c>
      <c r="K211" s="1">
        <v>44320</v>
      </c>
      <c r="L211" s="4">
        <f t="shared" ca="1" si="15"/>
        <v>3.4527777777777779</v>
      </c>
      <c r="M211" s="4" t="str" cm="1">
        <f t="array" ref="M211">YEAR(G211) &amp; "-Q" &amp; _xlfn.IFS(
    MONTH(G211) &lt;= 3, 1,
    MONTH(G211) &lt;= 6, 2,
    MONTH(G211) &lt;= 9, 3,
    MONTH(G211) &lt;= 12, 4
)</f>
        <v>2024-Q1</v>
      </c>
    </row>
    <row r="212" spans="1:13" x14ac:dyDescent="0.25">
      <c r="A212" t="s">
        <v>433</v>
      </c>
      <c r="B212" t="s">
        <v>434</v>
      </c>
      <c r="C212" t="s">
        <v>10</v>
      </c>
      <c r="D212" s="2">
        <v>18570.05</v>
      </c>
      <c r="E212" s="2">
        <v>15000</v>
      </c>
      <c r="F212" t="str">
        <f t="shared" si="12"/>
        <v>Met target</v>
      </c>
      <c r="G212" s="1">
        <v>45304</v>
      </c>
      <c r="H212" s="4">
        <f t="shared" si="13"/>
        <v>2024</v>
      </c>
      <c r="I212" t="s">
        <v>17</v>
      </c>
      <c r="J212" s="2">
        <f t="shared" si="14"/>
        <v>1857.0050000000001</v>
      </c>
      <c r="K212" s="1">
        <v>44829</v>
      </c>
      <c r="L212" s="4">
        <f t="shared" ca="1" si="15"/>
        <v>2.0611111111111109</v>
      </c>
      <c r="M212" s="4" t="str" cm="1">
        <f t="array" ref="M212">YEAR(G212) &amp; "-Q" &amp; _xlfn.IFS(
    MONTH(G212) &lt;= 3, 1,
    MONTH(G212) &lt;= 6, 2,
    MONTH(G212) &lt;= 9, 3,
    MONTH(G212) &lt;= 12, 4
)</f>
        <v>2024-Q1</v>
      </c>
    </row>
    <row r="213" spans="1:13" x14ac:dyDescent="0.25">
      <c r="A213" t="s">
        <v>435</v>
      </c>
      <c r="B213" t="s">
        <v>436</v>
      </c>
      <c r="C213" t="s">
        <v>16</v>
      </c>
      <c r="D213" s="2">
        <v>11065.01</v>
      </c>
      <c r="E213" s="2">
        <v>15000</v>
      </c>
      <c r="F213" t="str">
        <f t="shared" si="12"/>
        <v>Did not meet target</v>
      </c>
      <c r="G213" s="1">
        <v>45497</v>
      </c>
      <c r="H213" s="4">
        <f t="shared" si="13"/>
        <v>2024</v>
      </c>
      <c r="I213" t="s">
        <v>17</v>
      </c>
      <c r="J213" s="2">
        <f t="shared" si="14"/>
        <v>0</v>
      </c>
      <c r="K213" s="1">
        <v>44883</v>
      </c>
      <c r="L213" s="4">
        <f t="shared" ca="1" si="15"/>
        <v>1.913888888888889</v>
      </c>
      <c r="M213" s="4" t="str" cm="1">
        <f t="array" ref="M213">YEAR(G213) &amp; "-Q" &amp; _xlfn.IFS(
    MONTH(G213) &lt;= 3, 1,
    MONTH(G213) &lt;= 6, 2,
    MONTH(G213) &lt;= 9, 3,
    MONTH(G213) &lt;= 12, 4
)</f>
        <v>2024-Q3</v>
      </c>
    </row>
    <row r="214" spans="1:13" x14ac:dyDescent="0.25">
      <c r="A214" t="s">
        <v>437</v>
      </c>
      <c r="B214" t="s">
        <v>438</v>
      </c>
      <c r="C214" t="s">
        <v>16</v>
      </c>
      <c r="D214" s="2">
        <v>14638.38</v>
      </c>
      <c r="E214" s="2">
        <v>13000</v>
      </c>
      <c r="F214" t="str">
        <f t="shared" si="12"/>
        <v>Met target</v>
      </c>
      <c r="G214" s="1">
        <v>45355</v>
      </c>
      <c r="H214" s="4">
        <f t="shared" si="13"/>
        <v>2024</v>
      </c>
      <c r="I214" t="s">
        <v>17</v>
      </c>
      <c r="J214" s="2">
        <f t="shared" si="14"/>
        <v>1463.838</v>
      </c>
      <c r="K214" s="1">
        <v>44912</v>
      </c>
      <c r="L214" s="4">
        <f t="shared" ca="1" si="15"/>
        <v>1.8333333333333333</v>
      </c>
      <c r="M214" s="4" t="str" cm="1">
        <f t="array" ref="M214">YEAR(G214) &amp; "-Q" &amp; _xlfn.IFS(
    MONTH(G214) &lt;= 3, 1,
    MONTH(G214) &lt;= 6, 2,
    MONTH(G214) &lt;= 9, 3,
    MONTH(G214) &lt;= 12, 4
)</f>
        <v>2024-Q1</v>
      </c>
    </row>
    <row r="215" spans="1:13" x14ac:dyDescent="0.25">
      <c r="A215" t="s">
        <v>439</v>
      </c>
      <c r="B215" t="s">
        <v>440</v>
      </c>
      <c r="C215" t="s">
        <v>20</v>
      </c>
      <c r="D215" s="2">
        <v>18607.060000000001</v>
      </c>
      <c r="E215" s="2">
        <v>12000</v>
      </c>
      <c r="F215" t="str">
        <f t="shared" si="12"/>
        <v>Met target</v>
      </c>
      <c r="G215" s="1">
        <v>45436</v>
      </c>
      <c r="H215" s="4">
        <f t="shared" si="13"/>
        <v>2024</v>
      </c>
      <c r="I215" t="s">
        <v>11</v>
      </c>
      <c r="J215" s="2">
        <f t="shared" si="14"/>
        <v>0</v>
      </c>
      <c r="K215" s="1">
        <v>44528</v>
      </c>
      <c r="L215" s="4">
        <f t="shared" ca="1" si="15"/>
        <v>2.8861111111111111</v>
      </c>
      <c r="M215" s="4" t="str" cm="1">
        <f t="array" ref="M215">YEAR(G215) &amp; "-Q" &amp; _xlfn.IFS(
    MONTH(G215) &lt;= 3, 1,
    MONTH(G215) &lt;= 6, 2,
    MONTH(G215) &lt;= 9, 3,
    MONTH(G215) &lt;= 12, 4
)</f>
        <v>2024-Q2</v>
      </c>
    </row>
    <row r="216" spans="1:13" x14ac:dyDescent="0.25">
      <c r="A216" t="s">
        <v>441</v>
      </c>
      <c r="B216" t="s">
        <v>442</v>
      </c>
      <c r="C216" t="s">
        <v>10</v>
      </c>
      <c r="D216" s="2">
        <v>5969</v>
      </c>
      <c r="E216" s="2">
        <v>12000</v>
      </c>
      <c r="F216" t="str">
        <f t="shared" si="12"/>
        <v>Did not meet target</v>
      </c>
      <c r="G216" s="1">
        <v>45399</v>
      </c>
      <c r="H216" s="4">
        <f t="shared" si="13"/>
        <v>2024</v>
      </c>
      <c r="I216" t="s">
        <v>17</v>
      </c>
      <c r="J216" s="2">
        <f t="shared" si="14"/>
        <v>0</v>
      </c>
      <c r="K216" s="1">
        <v>45000</v>
      </c>
      <c r="L216" s="4">
        <f t="shared" ca="1" si="15"/>
        <v>1.5888888888888888</v>
      </c>
      <c r="M216" s="4" t="str" cm="1">
        <f t="array" ref="M216">YEAR(G216) &amp; "-Q" &amp; _xlfn.IFS(
    MONTH(G216) &lt;= 3, 1,
    MONTH(G216) &lt;= 6, 2,
    MONTH(G216) &lt;= 9, 3,
    MONTH(G216) &lt;= 12, 4
)</f>
        <v>2024-Q2</v>
      </c>
    </row>
    <row r="217" spans="1:13" x14ac:dyDescent="0.25">
      <c r="A217" t="s">
        <v>443</v>
      </c>
      <c r="B217" t="s">
        <v>444</v>
      </c>
      <c r="C217" t="s">
        <v>20</v>
      </c>
      <c r="D217" s="2">
        <v>8161.89</v>
      </c>
      <c r="E217" s="2">
        <v>13000</v>
      </c>
      <c r="F217" t="str">
        <f t="shared" si="12"/>
        <v>Did not meet target</v>
      </c>
      <c r="G217" s="1">
        <v>45391</v>
      </c>
      <c r="H217" s="4">
        <f t="shared" si="13"/>
        <v>2024</v>
      </c>
      <c r="I217" t="s">
        <v>11</v>
      </c>
      <c r="J217" s="2">
        <f t="shared" si="14"/>
        <v>0</v>
      </c>
      <c r="K217" s="1">
        <v>44606</v>
      </c>
      <c r="L217" s="4">
        <f t="shared" ca="1" si="15"/>
        <v>2.6749999999999998</v>
      </c>
      <c r="M217" s="4" t="str" cm="1">
        <f t="array" ref="M217">YEAR(G217) &amp; "-Q" &amp; _xlfn.IFS(
    MONTH(G217) &lt;= 3, 1,
    MONTH(G217) &lt;= 6, 2,
    MONTH(G217) &lt;= 9, 3,
    MONTH(G217) &lt;= 12, 4
)</f>
        <v>2024-Q2</v>
      </c>
    </row>
    <row r="218" spans="1:13" x14ac:dyDescent="0.25">
      <c r="A218" t="s">
        <v>445</v>
      </c>
      <c r="B218" t="s">
        <v>446</v>
      </c>
      <c r="C218" t="s">
        <v>10</v>
      </c>
      <c r="D218" s="2">
        <v>19271.59</v>
      </c>
      <c r="E218" s="2">
        <v>8000</v>
      </c>
      <c r="F218" t="str">
        <f t="shared" si="12"/>
        <v>Met target</v>
      </c>
      <c r="G218" s="1">
        <v>45384</v>
      </c>
      <c r="H218" s="4">
        <f t="shared" si="13"/>
        <v>2024</v>
      </c>
      <c r="I218" t="s">
        <v>11</v>
      </c>
      <c r="J218" s="2">
        <f t="shared" si="14"/>
        <v>0</v>
      </c>
      <c r="K218" s="1">
        <v>44421</v>
      </c>
      <c r="L218" s="4">
        <f t="shared" ca="1" si="15"/>
        <v>3.1777777777777776</v>
      </c>
      <c r="M218" s="4" t="str" cm="1">
        <f t="array" ref="M218">YEAR(G218) &amp; "-Q" &amp; _xlfn.IFS(
    MONTH(G218) &lt;= 3, 1,
    MONTH(G218) &lt;= 6, 2,
    MONTH(G218) &lt;= 9, 3,
    MONTH(G218) &lt;= 12, 4
)</f>
        <v>2024-Q2</v>
      </c>
    </row>
    <row r="219" spans="1:13" x14ac:dyDescent="0.25">
      <c r="A219" t="s">
        <v>447</v>
      </c>
      <c r="B219" t="s">
        <v>448</v>
      </c>
      <c r="C219" t="s">
        <v>16</v>
      </c>
      <c r="D219" s="2">
        <v>9495.6</v>
      </c>
      <c r="E219" s="2">
        <v>8000</v>
      </c>
      <c r="F219" t="str">
        <f t="shared" si="12"/>
        <v>Met target</v>
      </c>
      <c r="G219" s="1">
        <v>45426</v>
      </c>
      <c r="H219" s="4">
        <f t="shared" si="13"/>
        <v>2024</v>
      </c>
      <c r="I219" t="s">
        <v>11</v>
      </c>
      <c r="J219" s="2">
        <f t="shared" si="14"/>
        <v>0</v>
      </c>
      <c r="K219" s="1">
        <v>44100</v>
      </c>
      <c r="L219" s="4">
        <f t="shared" ca="1" si="15"/>
        <v>4.0583333333333336</v>
      </c>
      <c r="M219" s="4" t="str" cm="1">
        <f t="array" ref="M219">YEAR(G219) &amp; "-Q" &amp; _xlfn.IFS(
    MONTH(G219) &lt;= 3, 1,
    MONTH(G219) &lt;= 6, 2,
    MONTH(G219) &lt;= 9, 3,
    MONTH(G219) &lt;= 12, 4
)</f>
        <v>2024-Q2</v>
      </c>
    </row>
    <row r="220" spans="1:13" x14ac:dyDescent="0.25">
      <c r="A220" t="s">
        <v>449</v>
      </c>
      <c r="B220" t="s">
        <v>450</v>
      </c>
      <c r="C220" t="s">
        <v>20</v>
      </c>
      <c r="D220" s="2">
        <v>13086.31</v>
      </c>
      <c r="E220" s="2">
        <v>12000</v>
      </c>
      <c r="F220" t="str">
        <f t="shared" si="12"/>
        <v>Met target</v>
      </c>
      <c r="G220" s="1">
        <v>45260</v>
      </c>
      <c r="H220" s="4">
        <f t="shared" si="13"/>
        <v>2023</v>
      </c>
      <c r="I220" t="s">
        <v>17</v>
      </c>
      <c r="J220" s="2">
        <f t="shared" si="14"/>
        <v>1308.6310000000001</v>
      </c>
      <c r="K220" s="1">
        <v>44597</v>
      </c>
      <c r="L220" s="4">
        <f t="shared" ca="1" si="15"/>
        <v>2.7</v>
      </c>
      <c r="M220" s="4" t="str" cm="1">
        <f t="array" ref="M220">YEAR(G220) &amp; "-Q" &amp; _xlfn.IFS(
    MONTH(G220) &lt;= 3, 1,
    MONTH(G220) &lt;= 6, 2,
    MONTH(G220) &lt;= 9, 3,
    MONTH(G220) &lt;= 12, 4
)</f>
        <v>2023-Q4</v>
      </c>
    </row>
    <row r="221" spans="1:13" x14ac:dyDescent="0.25">
      <c r="A221" t="s">
        <v>451</v>
      </c>
      <c r="B221" t="s">
        <v>452</v>
      </c>
      <c r="C221" t="s">
        <v>20</v>
      </c>
      <c r="D221" s="2">
        <v>16074.67</v>
      </c>
      <c r="E221" s="2">
        <v>15000</v>
      </c>
      <c r="F221" t="str">
        <f t="shared" si="12"/>
        <v>Met target</v>
      </c>
      <c r="G221" s="1">
        <v>45485</v>
      </c>
      <c r="H221" s="4">
        <f t="shared" si="13"/>
        <v>2024</v>
      </c>
      <c r="I221" t="s">
        <v>17</v>
      </c>
      <c r="J221" s="2">
        <f t="shared" si="14"/>
        <v>1607.4670000000001</v>
      </c>
      <c r="K221" s="1">
        <v>44685</v>
      </c>
      <c r="L221" s="4">
        <f t="shared" ca="1" si="15"/>
        <v>2.4527777777777779</v>
      </c>
      <c r="M221" s="4" t="str" cm="1">
        <f t="array" ref="M221">YEAR(G221) &amp; "-Q" &amp; _xlfn.IFS(
    MONTH(G221) &lt;= 3, 1,
    MONTH(G221) &lt;= 6, 2,
    MONTH(G221) &lt;= 9, 3,
    MONTH(G221) &lt;= 12, 4
)</f>
        <v>2024-Q3</v>
      </c>
    </row>
    <row r="222" spans="1:13" x14ac:dyDescent="0.25">
      <c r="A222" t="s">
        <v>453</v>
      </c>
      <c r="B222" t="s">
        <v>454</v>
      </c>
      <c r="C222" t="s">
        <v>10</v>
      </c>
      <c r="D222" s="2">
        <v>9831.91</v>
      </c>
      <c r="E222" s="2">
        <v>10000</v>
      </c>
      <c r="F222" t="str">
        <f t="shared" si="12"/>
        <v>Did not meet target</v>
      </c>
      <c r="G222" s="1">
        <v>45335</v>
      </c>
      <c r="H222" s="4">
        <f t="shared" si="13"/>
        <v>2024</v>
      </c>
      <c r="I222" t="s">
        <v>17</v>
      </c>
      <c r="J222" s="2">
        <f t="shared" si="14"/>
        <v>0</v>
      </c>
      <c r="K222" s="1">
        <v>43358</v>
      </c>
      <c r="L222" s="4">
        <f t="shared" ca="1" si="15"/>
        <v>6.0888888888888886</v>
      </c>
      <c r="M222" s="4" t="str" cm="1">
        <f t="array" ref="M222">YEAR(G222) &amp; "-Q" &amp; _xlfn.IFS(
    MONTH(G222) &lt;= 3, 1,
    MONTH(G222) &lt;= 6, 2,
    MONTH(G222) &lt;= 9, 3,
    MONTH(G222) &lt;= 12, 4
)</f>
        <v>2024-Q1</v>
      </c>
    </row>
    <row r="223" spans="1:13" x14ac:dyDescent="0.25">
      <c r="A223" t="s">
        <v>455</v>
      </c>
      <c r="B223" t="s">
        <v>456</v>
      </c>
      <c r="C223" t="s">
        <v>20</v>
      </c>
      <c r="D223" s="2">
        <v>11879.32</v>
      </c>
      <c r="E223" s="2">
        <v>12000</v>
      </c>
      <c r="F223" t="str">
        <f t="shared" si="12"/>
        <v>Did not meet target</v>
      </c>
      <c r="G223" s="1">
        <v>45469</v>
      </c>
      <c r="H223" s="4">
        <f t="shared" si="13"/>
        <v>2024</v>
      </c>
      <c r="I223" t="s">
        <v>17</v>
      </c>
      <c r="J223" s="2">
        <f t="shared" si="14"/>
        <v>0</v>
      </c>
      <c r="K223" s="1">
        <v>44162</v>
      </c>
      <c r="L223" s="4">
        <f t="shared" ca="1" si="15"/>
        <v>3.8888888888888888</v>
      </c>
      <c r="M223" s="4" t="str" cm="1">
        <f t="array" ref="M223">YEAR(G223) &amp; "-Q" &amp; _xlfn.IFS(
    MONTH(G223) &lt;= 3, 1,
    MONTH(G223) &lt;= 6, 2,
    MONTH(G223) &lt;= 9, 3,
    MONTH(G223) &lt;= 12, 4
)</f>
        <v>2024-Q2</v>
      </c>
    </row>
    <row r="224" spans="1:13" x14ac:dyDescent="0.25">
      <c r="A224" t="s">
        <v>457</v>
      </c>
      <c r="B224" t="s">
        <v>458</v>
      </c>
      <c r="C224" t="s">
        <v>10</v>
      </c>
      <c r="D224" s="2">
        <v>6029.85</v>
      </c>
      <c r="E224" s="2">
        <v>15000</v>
      </c>
      <c r="F224" t="str">
        <f t="shared" si="12"/>
        <v>Did not meet target</v>
      </c>
      <c r="G224" s="1">
        <v>45321</v>
      </c>
      <c r="H224" s="4">
        <f t="shared" si="13"/>
        <v>2024</v>
      </c>
      <c r="I224" t="s">
        <v>17</v>
      </c>
      <c r="J224" s="2">
        <f t="shared" si="14"/>
        <v>0</v>
      </c>
      <c r="K224" s="1">
        <v>44384</v>
      </c>
      <c r="L224" s="4">
        <f t="shared" ca="1" si="15"/>
        <v>3.2777777777777777</v>
      </c>
      <c r="M224" s="4" t="str" cm="1">
        <f t="array" ref="M224">YEAR(G224) &amp; "-Q" &amp; _xlfn.IFS(
    MONTH(G224) &lt;= 3, 1,
    MONTH(G224) &lt;= 6, 2,
    MONTH(G224) &lt;= 9, 3,
    MONTH(G224) &lt;= 12, 4
)</f>
        <v>2024-Q1</v>
      </c>
    </row>
    <row r="225" spans="1:13" x14ac:dyDescent="0.25">
      <c r="A225" t="s">
        <v>459</v>
      </c>
      <c r="B225" t="s">
        <v>460</v>
      </c>
      <c r="C225" t="s">
        <v>16</v>
      </c>
      <c r="D225" s="2">
        <v>14694.68</v>
      </c>
      <c r="E225" s="2">
        <v>10000</v>
      </c>
      <c r="F225" t="str">
        <f t="shared" si="12"/>
        <v>Met target</v>
      </c>
      <c r="G225" s="1">
        <v>45398</v>
      </c>
      <c r="H225" s="4">
        <f t="shared" si="13"/>
        <v>2024</v>
      </c>
      <c r="I225" t="s">
        <v>17</v>
      </c>
      <c r="J225" s="2">
        <f t="shared" si="14"/>
        <v>1469.4680000000001</v>
      </c>
      <c r="K225" s="1">
        <v>44019</v>
      </c>
      <c r="L225" s="4">
        <f t="shared" ca="1" si="15"/>
        <v>4.2777777777777777</v>
      </c>
      <c r="M225" s="4" t="str" cm="1">
        <f t="array" ref="M225">YEAR(G225) &amp; "-Q" &amp; _xlfn.IFS(
    MONTH(G225) &lt;= 3, 1,
    MONTH(G225) &lt;= 6, 2,
    MONTH(G225) &lt;= 9, 3,
    MONTH(G225) &lt;= 12, 4
)</f>
        <v>2024-Q2</v>
      </c>
    </row>
    <row r="226" spans="1:13" x14ac:dyDescent="0.25">
      <c r="A226" t="s">
        <v>461</v>
      </c>
      <c r="B226" t="s">
        <v>462</v>
      </c>
      <c r="C226" t="s">
        <v>10</v>
      </c>
      <c r="D226" s="2">
        <v>8218.44</v>
      </c>
      <c r="E226" s="2">
        <v>15000</v>
      </c>
      <c r="F226" t="str">
        <f t="shared" si="12"/>
        <v>Did not meet target</v>
      </c>
      <c r="G226" s="1">
        <v>45331</v>
      </c>
      <c r="H226" s="4">
        <f t="shared" si="13"/>
        <v>2024</v>
      </c>
      <c r="I226" t="s">
        <v>17</v>
      </c>
      <c r="J226" s="2">
        <f t="shared" si="14"/>
        <v>0</v>
      </c>
      <c r="K226" s="1">
        <v>44891</v>
      </c>
      <c r="L226" s="4">
        <f t="shared" ca="1" si="15"/>
        <v>1.8916666666666666</v>
      </c>
      <c r="M226" s="4" t="str" cm="1">
        <f t="array" ref="M226">YEAR(G226) &amp; "-Q" &amp; _xlfn.IFS(
    MONTH(G226) &lt;= 3, 1,
    MONTH(G226) &lt;= 6, 2,
    MONTH(G226) &lt;= 9, 3,
    MONTH(G226) &lt;= 12, 4
)</f>
        <v>2024-Q1</v>
      </c>
    </row>
    <row r="227" spans="1:13" x14ac:dyDescent="0.25">
      <c r="A227" t="s">
        <v>463</v>
      </c>
      <c r="B227" t="s">
        <v>464</v>
      </c>
      <c r="C227" t="s">
        <v>16</v>
      </c>
      <c r="D227" s="2">
        <v>10791.68</v>
      </c>
      <c r="E227" s="2">
        <v>12000</v>
      </c>
      <c r="F227" t="str">
        <f t="shared" si="12"/>
        <v>Did not meet target</v>
      </c>
      <c r="G227" s="1">
        <v>45312</v>
      </c>
      <c r="H227" s="4">
        <f t="shared" si="13"/>
        <v>2024</v>
      </c>
      <c r="I227" t="s">
        <v>11</v>
      </c>
      <c r="J227" s="2">
        <f t="shared" si="14"/>
        <v>0</v>
      </c>
      <c r="K227" s="1">
        <v>44683</v>
      </c>
      <c r="L227" s="4">
        <f t="shared" ca="1" si="15"/>
        <v>2.4583333333333335</v>
      </c>
      <c r="M227" s="4" t="str" cm="1">
        <f t="array" ref="M227">YEAR(G227) &amp; "-Q" &amp; _xlfn.IFS(
    MONTH(G227) &lt;= 3, 1,
    MONTH(G227) &lt;= 6, 2,
    MONTH(G227) &lt;= 9, 3,
    MONTH(G227) &lt;= 12, 4
)</f>
        <v>2024-Q1</v>
      </c>
    </row>
    <row r="228" spans="1:13" x14ac:dyDescent="0.25">
      <c r="A228" t="s">
        <v>465</v>
      </c>
      <c r="B228" t="s">
        <v>466</v>
      </c>
      <c r="C228" t="s">
        <v>16</v>
      </c>
      <c r="D228" s="2">
        <v>13815.18</v>
      </c>
      <c r="E228" s="2">
        <v>8000</v>
      </c>
      <c r="F228" t="str">
        <f t="shared" si="12"/>
        <v>Met target</v>
      </c>
      <c r="G228" s="1">
        <v>45420</v>
      </c>
      <c r="H228" s="4">
        <f t="shared" si="13"/>
        <v>2024</v>
      </c>
      <c r="I228" t="s">
        <v>17</v>
      </c>
      <c r="J228" s="2">
        <f t="shared" si="14"/>
        <v>1381.518</v>
      </c>
      <c r="K228" s="1">
        <v>44017</v>
      </c>
      <c r="L228" s="4">
        <f t="shared" ca="1" si="15"/>
        <v>4.2833333333333332</v>
      </c>
      <c r="M228" s="4" t="str" cm="1">
        <f t="array" ref="M228">YEAR(G228) &amp; "-Q" &amp; _xlfn.IFS(
    MONTH(G228) &lt;= 3, 1,
    MONTH(G228) &lt;= 6, 2,
    MONTH(G228) &lt;= 9, 3,
    MONTH(G228) &lt;= 12, 4
)</f>
        <v>2024-Q2</v>
      </c>
    </row>
    <row r="229" spans="1:13" x14ac:dyDescent="0.25">
      <c r="A229" t="s">
        <v>467</v>
      </c>
      <c r="B229" t="s">
        <v>468</v>
      </c>
      <c r="C229" t="s">
        <v>16</v>
      </c>
      <c r="D229" s="2">
        <v>8416.5300000000007</v>
      </c>
      <c r="E229" s="2">
        <v>10000</v>
      </c>
      <c r="F229" t="str">
        <f t="shared" si="12"/>
        <v>Did not meet target</v>
      </c>
      <c r="G229" s="1">
        <v>45266</v>
      </c>
      <c r="H229" s="4">
        <f t="shared" si="13"/>
        <v>2023</v>
      </c>
      <c r="I229" t="s">
        <v>11</v>
      </c>
      <c r="J229" s="2">
        <f t="shared" si="14"/>
        <v>0</v>
      </c>
      <c r="K229" s="1">
        <v>44374</v>
      </c>
      <c r="L229" s="4">
        <f t="shared" ca="1" si="15"/>
        <v>3.3055555555555554</v>
      </c>
      <c r="M229" s="4" t="str" cm="1">
        <f t="array" ref="M229">YEAR(G229) &amp; "-Q" &amp; _xlfn.IFS(
    MONTH(G229) &lt;= 3, 1,
    MONTH(G229) &lt;= 6, 2,
    MONTH(G229) &lt;= 9, 3,
    MONTH(G229) &lt;= 12, 4
)</f>
        <v>2023-Q4</v>
      </c>
    </row>
    <row r="230" spans="1:13" x14ac:dyDescent="0.25">
      <c r="A230" t="s">
        <v>469</v>
      </c>
      <c r="B230" t="s">
        <v>470</v>
      </c>
      <c r="C230" t="s">
        <v>16</v>
      </c>
      <c r="D230" s="2">
        <v>11793.85</v>
      </c>
      <c r="E230" s="2">
        <v>8000</v>
      </c>
      <c r="F230" t="str">
        <f t="shared" si="12"/>
        <v>Met target</v>
      </c>
      <c r="G230" s="1">
        <v>45249</v>
      </c>
      <c r="H230" s="4">
        <f t="shared" si="13"/>
        <v>2023</v>
      </c>
      <c r="I230" t="s">
        <v>11</v>
      </c>
      <c r="J230" s="2">
        <f t="shared" si="14"/>
        <v>0</v>
      </c>
      <c r="K230" s="1">
        <v>44795</v>
      </c>
      <c r="L230" s="4">
        <f t="shared" ca="1" si="15"/>
        <v>2.1527777777777777</v>
      </c>
      <c r="M230" s="4" t="str" cm="1">
        <f t="array" ref="M230">YEAR(G230) &amp; "-Q" &amp; _xlfn.IFS(
    MONTH(G230) &lt;= 3, 1,
    MONTH(G230) &lt;= 6, 2,
    MONTH(G230) &lt;= 9, 3,
    MONTH(G230) &lt;= 12, 4
)</f>
        <v>2023-Q4</v>
      </c>
    </row>
    <row r="231" spans="1:13" x14ac:dyDescent="0.25">
      <c r="A231" t="s">
        <v>471</v>
      </c>
      <c r="B231" t="s">
        <v>472</v>
      </c>
      <c r="C231" t="s">
        <v>16</v>
      </c>
      <c r="D231" s="2">
        <v>18878.439999999999</v>
      </c>
      <c r="E231" s="2">
        <v>13000</v>
      </c>
      <c r="F231" t="str">
        <f t="shared" si="12"/>
        <v>Met target</v>
      </c>
      <c r="G231" s="1">
        <v>45299</v>
      </c>
      <c r="H231" s="4">
        <f t="shared" si="13"/>
        <v>2024</v>
      </c>
      <c r="I231" t="s">
        <v>11</v>
      </c>
      <c r="J231" s="2">
        <f t="shared" si="14"/>
        <v>0</v>
      </c>
      <c r="K231" s="1">
        <v>44330</v>
      </c>
      <c r="L231" s="4">
        <f t="shared" ca="1" si="15"/>
        <v>3.4249999999999998</v>
      </c>
      <c r="M231" s="4" t="str" cm="1">
        <f t="array" ref="M231">YEAR(G231) &amp; "-Q" &amp; _xlfn.IFS(
    MONTH(G231) &lt;= 3, 1,
    MONTH(G231) &lt;= 6, 2,
    MONTH(G231) &lt;= 9, 3,
    MONTH(G231) &lt;= 12, 4
)</f>
        <v>2024-Q1</v>
      </c>
    </row>
    <row r="232" spans="1:13" x14ac:dyDescent="0.25">
      <c r="A232" t="s">
        <v>473</v>
      </c>
      <c r="B232" t="s">
        <v>474</v>
      </c>
      <c r="C232" t="s">
        <v>16</v>
      </c>
      <c r="D232" s="2">
        <v>15139.66</v>
      </c>
      <c r="E232" s="2">
        <v>10000</v>
      </c>
      <c r="F232" t="str">
        <f t="shared" si="12"/>
        <v>Met target</v>
      </c>
      <c r="G232" s="1">
        <v>45318</v>
      </c>
      <c r="H232" s="4">
        <f t="shared" si="13"/>
        <v>2024</v>
      </c>
      <c r="I232" t="s">
        <v>17</v>
      </c>
      <c r="J232" s="2">
        <f t="shared" si="14"/>
        <v>1513.9660000000001</v>
      </c>
      <c r="K232" s="1">
        <v>43351</v>
      </c>
      <c r="L232" s="4">
        <f t="shared" ca="1" si="15"/>
        <v>6.1083333333333334</v>
      </c>
      <c r="M232" s="4" t="str" cm="1">
        <f t="array" ref="M232">YEAR(G232) &amp; "-Q" &amp; _xlfn.IFS(
    MONTH(G232) &lt;= 3, 1,
    MONTH(G232) &lt;= 6, 2,
    MONTH(G232) &lt;= 9, 3,
    MONTH(G232) &lt;= 12, 4
)</f>
        <v>2024-Q1</v>
      </c>
    </row>
    <row r="233" spans="1:13" x14ac:dyDescent="0.25">
      <c r="A233" t="s">
        <v>475</v>
      </c>
      <c r="B233" t="s">
        <v>476</v>
      </c>
      <c r="C233" t="s">
        <v>10</v>
      </c>
      <c r="D233" s="2">
        <v>17312.38</v>
      </c>
      <c r="E233" s="2">
        <v>13000</v>
      </c>
      <c r="F233" t="str">
        <f t="shared" si="12"/>
        <v>Met target</v>
      </c>
      <c r="G233" s="1">
        <v>45310</v>
      </c>
      <c r="H233" s="4">
        <f t="shared" si="13"/>
        <v>2024</v>
      </c>
      <c r="I233" t="s">
        <v>11</v>
      </c>
      <c r="J233" s="2">
        <f t="shared" si="14"/>
        <v>0</v>
      </c>
      <c r="K233" s="1">
        <v>43981</v>
      </c>
      <c r="L233" s="4">
        <f t="shared" ca="1" si="15"/>
        <v>4.3805555555555555</v>
      </c>
      <c r="M233" s="4" t="str" cm="1">
        <f t="array" ref="M233">YEAR(G233) &amp; "-Q" &amp; _xlfn.IFS(
    MONTH(G233) &lt;= 3, 1,
    MONTH(G233) &lt;= 6, 2,
    MONTH(G233) &lt;= 9, 3,
    MONTH(G233) &lt;= 12, 4
)</f>
        <v>2024-Q1</v>
      </c>
    </row>
    <row r="234" spans="1:13" x14ac:dyDescent="0.25">
      <c r="A234" t="s">
        <v>477</v>
      </c>
      <c r="B234" t="s">
        <v>478</v>
      </c>
      <c r="C234" t="s">
        <v>20</v>
      </c>
      <c r="D234" s="2">
        <v>5426.57</v>
      </c>
      <c r="E234" s="2">
        <v>15000</v>
      </c>
      <c r="F234" t="str">
        <f t="shared" si="12"/>
        <v>Did not meet target</v>
      </c>
      <c r="G234" s="1">
        <v>45490</v>
      </c>
      <c r="H234" s="4">
        <f t="shared" si="13"/>
        <v>2024</v>
      </c>
      <c r="I234" t="s">
        <v>17</v>
      </c>
      <c r="J234" s="2">
        <f t="shared" si="14"/>
        <v>0</v>
      </c>
      <c r="K234" s="1">
        <v>43547</v>
      </c>
      <c r="L234" s="4">
        <f t="shared" ca="1" si="15"/>
        <v>5.5666666666666664</v>
      </c>
      <c r="M234" s="4" t="str" cm="1">
        <f t="array" ref="M234">YEAR(G234) &amp; "-Q" &amp; _xlfn.IFS(
    MONTH(G234) &lt;= 3, 1,
    MONTH(G234) &lt;= 6, 2,
    MONTH(G234) &lt;= 9, 3,
    MONTH(G234) &lt;= 12, 4
)</f>
        <v>2024-Q3</v>
      </c>
    </row>
    <row r="235" spans="1:13" x14ac:dyDescent="0.25">
      <c r="A235" t="s">
        <v>479</v>
      </c>
      <c r="B235" t="s">
        <v>480</v>
      </c>
      <c r="C235" t="s">
        <v>10</v>
      </c>
      <c r="D235" s="2">
        <v>6086.04</v>
      </c>
      <c r="E235" s="2">
        <v>10000</v>
      </c>
      <c r="F235" t="str">
        <f t="shared" si="12"/>
        <v>Did not meet target</v>
      </c>
      <c r="G235" s="1">
        <v>45385</v>
      </c>
      <c r="H235" s="4">
        <f t="shared" si="13"/>
        <v>2024</v>
      </c>
      <c r="I235" t="s">
        <v>11</v>
      </c>
      <c r="J235" s="2">
        <f t="shared" si="14"/>
        <v>0</v>
      </c>
      <c r="K235" s="1">
        <v>44045</v>
      </c>
      <c r="L235" s="4">
        <f t="shared" ca="1" si="15"/>
        <v>4.208333333333333</v>
      </c>
      <c r="M235" s="4" t="str" cm="1">
        <f t="array" ref="M235">YEAR(G235) &amp; "-Q" &amp; _xlfn.IFS(
    MONTH(G235) &lt;= 3, 1,
    MONTH(G235) &lt;= 6, 2,
    MONTH(G235) &lt;= 9, 3,
    MONTH(G235) &lt;= 12, 4
)</f>
        <v>2024-Q2</v>
      </c>
    </row>
    <row r="236" spans="1:13" x14ac:dyDescent="0.25">
      <c r="A236" t="s">
        <v>481</v>
      </c>
      <c r="B236" t="s">
        <v>482</v>
      </c>
      <c r="C236" t="s">
        <v>16</v>
      </c>
      <c r="D236" s="2">
        <v>5769.37</v>
      </c>
      <c r="E236" s="2">
        <v>8000</v>
      </c>
      <c r="F236" t="str">
        <f t="shared" si="12"/>
        <v>Did not meet target</v>
      </c>
      <c r="G236" s="1">
        <v>45498</v>
      </c>
      <c r="H236" s="4">
        <f t="shared" si="13"/>
        <v>2024</v>
      </c>
      <c r="I236" t="s">
        <v>17</v>
      </c>
      <c r="J236" s="2">
        <f t="shared" si="14"/>
        <v>0</v>
      </c>
      <c r="K236" s="1">
        <v>43497</v>
      </c>
      <c r="L236" s="4">
        <f t="shared" ca="1" si="15"/>
        <v>5.7111111111111112</v>
      </c>
      <c r="M236" s="4" t="str" cm="1">
        <f t="array" ref="M236">YEAR(G236) &amp; "-Q" &amp; _xlfn.IFS(
    MONTH(G236) &lt;= 3, 1,
    MONTH(G236) &lt;= 6, 2,
    MONTH(G236) &lt;= 9, 3,
    MONTH(G236) &lt;= 12, 4
)</f>
        <v>2024-Q3</v>
      </c>
    </row>
    <row r="237" spans="1:13" x14ac:dyDescent="0.25">
      <c r="A237" t="s">
        <v>483</v>
      </c>
      <c r="B237" t="s">
        <v>484</v>
      </c>
      <c r="C237" t="s">
        <v>16</v>
      </c>
      <c r="D237" s="2">
        <v>5269.34</v>
      </c>
      <c r="E237" s="2">
        <v>12000</v>
      </c>
      <c r="F237" t="str">
        <f t="shared" si="12"/>
        <v>Did not meet target</v>
      </c>
      <c r="G237" s="1">
        <v>45284</v>
      </c>
      <c r="H237" s="4">
        <f t="shared" si="13"/>
        <v>2023</v>
      </c>
      <c r="I237" t="s">
        <v>17</v>
      </c>
      <c r="J237" s="2">
        <f t="shared" si="14"/>
        <v>0</v>
      </c>
      <c r="K237" s="1">
        <v>44765</v>
      </c>
      <c r="L237" s="4">
        <f t="shared" ca="1" si="15"/>
        <v>2.2333333333333334</v>
      </c>
      <c r="M237" s="4" t="str" cm="1">
        <f t="array" ref="M237">YEAR(G237) &amp; "-Q" &amp; _xlfn.IFS(
    MONTH(G237) &lt;= 3, 1,
    MONTH(G237) &lt;= 6, 2,
    MONTH(G237) &lt;= 9, 3,
    MONTH(G237) &lt;= 12, 4
)</f>
        <v>2023-Q4</v>
      </c>
    </row>
    <row r="238" spans="1:13" x14ac:dyDescent="0.25">
      <c r="A238" t="s">
        <v>485</v>
      </c>
      <c r="B238" t="s">
        <v>486</v>
      </c>
      <c r="C238" t="s">
        <v>20</v>
      </c>
      <c r="D238" s="2">
        <v>17266.580000000002</v>
      </c>
      <c r="E238" s="2">
        <v>13000</v>
      </c>
      <c r="F238" t="str">
        <f t="shared" si="12"/>
        <v>Met target</v>
      </c>
      <c r="G238" s="1">
        <v>45393</v>
      </c>
      <c r="H238" s="4">
        <f t="shared" si="13"/>
        <v>2024</v>
      </c>
      <c r="I238" t="s">
        <v>17</v>
      </c>
      <c r="J238" s="2">
        <f t="shared" si="14"/>
        <v>1726.6580000000004</v>
      </c>
      <c r="K238" s="1">
        <v>44484</v>
      </c>
      <c r="L238" s="4">
        <f t="shared" ca="1" si="15"/>
        <v>3.0055555555555555</v>
      </c>
      <c r="M238" s="4" t="str" cm="1">
        <f t="array" ref="M238">YEAR(G238) &amp; "-Q" &amp; _xlfn.IFS(
    MONTH(G238) &lt;= 3, 1,
    MONTH(G238) &lt;= 6, 2,
    MONTH(G238) &lt;= 9, 3,
    MONTH(G238) &lt;= 12, 4
)</f>
        <v>2024-Q2</v>
      </c>
    </row>
    <row r="239" spans="1:13" x14ac:dyDescent="0.25">
      <c r="A239" t="s">
        <v>487</v>
      </c>
      <c r="B239" t="s">
        <v>488</v>
      </c>
      <c r="C239" t="s">
        <v>20</v>
      </c>
      <c r="D239" s="2">
        <v>8900.94</v>
      </c>
      <c r="E239" s="2">
        <v>15000</v>
      </c>
      <c r="F239" t="str">
        <f t="shared" si="12"/>
        <v>Did not meet target</v>
      </c>
      <c r="G239" s="1">
        <v>45333</v>
      </c>
      <c r="H239" s="4">
        <f t="shared" si="13"/>
        <v>2024</v>
      </c>
      <c r="I239" t="s">
        <v>17</v>
      </c>
      <c r="J239" s="2">
        <f t="shared" si="14"/>
        <v>0</v>
      </c>
      <c r="K239" s="1">
        <v>44902</v>
      </c>
      <c r="L239" s="4">
        <f t="shared" ca="1" si="15"/>
        <v>1.8611111111111112</v>
      </c>
      <c r="M239" s="4" t="str" cm="1">
        <f t="array" ref="M239">YEAR(G239) &amp; "-Q" &amp; _xlfn.IFS(
    MONTH(G239) &lt;= 3, 1,
    MONTH(G239) &lt;= 6, 2,
    MONTH(G239) &lt;= 9, 3,
    MONTH(G239) &lt;= 12, 4
)</f>
        <v>2024-Q1</v>
      </c>
    </row>
    <row r="240" spans="1:13" x14ac:dyDescent="0.25">
      <c r="A240" t="s">
        <v>489</v>
      </c>
      <c r="B240" t="s">
        <v>490</v>
      </c>
      <c r="C240" t="s">
        <v>10</v>
      </c>
      <c r="D240" s="2">
        <v>11337.49</v>
      </c>
      <c r="E240" s="2">
        <v>12000</v>
      </c>
      <c r="F240" t="str">
        <f t="shared" si="12"/>
        <v>Did not meet target</v>
      </c>
      <c r="G240" s="1">
        <v>45522</v>
      </c>
      <c r="H240" s="4">
        <f t="shared" si="13"/>
        <v>2024</v>
      </c>
      <c r="I240" t="s">
        <v>11</v>
      </c>
      <c r="J240" s="2">
        <f t="shared" si="14"/>
        <v>0</v>
      </c>
      <c r="K240" s="1">
        <v>44502</v>
      </c>
      <c r="L240" s="4">
        <f t="shared" ca="1" si="15"/>
        <v>2.9583333333333335</v>
      </c>
      <c r="M240" s="4" t="str" cm="1">
        <f t="array" ref="M240">YEAR(G240) &amp; "-Q" &amp; _xlfn.IFS(
    MONTH(G240) &lt;= 3, 1,
    MONTH(G240) &lt;= 6, 2,
    MONTH(G240) &lt;= 9, 3,
    MONTH(G240) &lt;= 12, 4
)</f>
        <v>2024-Q3</v>
      </c>
    </row>
    <row r="241" spans="1:13" x14ac:dyDescent="0.25">
      <c r="A241" t="s">
        <v>491</v>
      </c>
      <c r="B241" t="s">
        <v>492</v>
      </c>
      <c r="C241" t="s">
        <v>20</v>
      </c>
      <c r="D241" s="2">
        <v>16284.31</v>
      </c>
      <c r="E241" s="2">
        <v>12000</v>
      </c>
      <c r="F241" t="str">
        <f t="shared" si="12"/>
        <v>Met target</v>
      </c>
      <c r="G241" s="1">
        <v>45462</v>
      </c>
      <c r="H241" s="4">
        <f t="shared" si="13"/>
        <v>2024</v>
      </c>
      <c r="I241" t="s">
        <v>11</v>
      </c>
      <c r="J241" s="2">
        <f t="shared" si="14"/>
        <v>0</v>
      </c>
      <c r="K241" s="1">
        <v>44246</v>
      </c>
      <c r="L241" s="4">
        <f t="shared" ca="1" si="15"/>
        <v>3.661111111111111</v>
      </c>
      <c r="M241" s="4" t="str" cm="1">
        <f t="array" ref="M241">YEAR(G241) &amp; "-Q" &amp; _xlfn.IFS(
    MONTH(G241) &lt;= 3, 1,
    MONTH(G241) &lt;= 6, 2,
    MONTH(G241) &lt;= 9, 3,
    MONTH(G241) &lt;= 12, 4
)</f>
        <v>2024-Q2</v>
      </c>
    </row>
    <row r="242" spans="1:13" x14ac:dyDescent="0.25">
      <c r="A242" t="s">
        <v>493</v>
      </c>
      <c r="B242" t="s">
        <v>494</v>
      </c>
      <c r="C242" t="s">
        <v>20</v>
      </c>
      <c r="D242" s="2">
        <v>18088.34</v>
      </c>
      <c r="E242" s="2">
        <v>8000</v>
      </c>
      <c r="F242" t="str">
        <f t="shared" si="12"/>
        <v>Met target</v>
      </c>
      <c r="G242" s="1">
        <v>45437</v>
      </c>
      <c r="H242" s="4">
        <f t="shared" si="13"/>
        <v>2024</v>
      </c>
      <c r="I242" t="s">
        <v>17</v>
      </c>
      <c r="J242" s="2">
        <f t="shared" si="14"/>
        <v>1808.8340000000001</v>
      </c>
      <c r="K242" s="1">
        <v>44629</v>
      </c>
      <c r="L242" s="4">
        <f t="shared" ca="1" si="15"/>
        <v>2.6055555555555556</v>
      </c>
      <c r="M242" s="4" t="str" cm="1">
        <f t="array" ref="M242">YEAR(G242) &amp; "-Q" &amp; _xlfn.IFS(
    MONTH(G242) &lt;= 3, 1,
    MONTH(G242) &lt;= 6, 2,
    MONTH(G242) &lt;= 9, 3,
    MONTH(G242) &lt;= 12, 4
)</f>
        <v>2024-Q2</v>
      </c>
    </row>
    <row r="243" spans="1:13" x14ac:dyDescent="0.25">
      <c r="A243" t="s">
        <v>495</v>
      </c>
      <c r="B243" t="s">
        <v>496</v>
      </c>
      <c r="C243" t="s">
        <v>10</v>
      </c>
      <c r="D243" s="2">
        <v>8273.98</v>
      </c>
      <c r="E243" s="2">
        <v>12000</v>
      </c>
      <c r="F243" t="str">
        <f t="shared" si="12"/>
        <v>Did not meet target</v>
      </c>
      <c r="G243" s="1">
        <v>45468</v>
      </c>
      <c r="H243" s="4">
        <f t="shared" si="13"/>
        <v>2024</v>
      </c>
      <c r="I243" t="s">
        <v>17</v>
      </c>
      <c r="J243" s="2">
        <f t="shared" si="14"/>
        <v>0</v>
      </c>
      <c r="K243" s="1">
        <v>44911</v>
      </c>
      <c r="L243" s="4">
        <f t="shared" ca="1" si="15"/>
        <v>1.836111111111111</v>
      </c>
      <c r="M243" s="4" t="str" cm="1">
        <f t="array" ref="M243">YEAR(G243) &amp; "-Q" &amp; _xlfn.IFS(
    MONTH(G243) &lt;= 3, 1,
    MONTH(G243) &lt;= 6, 2,
    MONTH(G243) &lt;= 9, 3,
    MONTH(G243) &lt;= 12, 4
)</f>
        <v>2024-Q2</v>
      </c>
    </row>
    <row r="244" spans="1:13" x14ac:dyDescent="0.25">
      <c r="A244" t="s">
        <v>497</v>
      </c>
      <c r="B244" t="s">
        <v>498</v>
      </c>
      <c r="C244" t="s">
        <v>10</v>
      </c>
      <c r="D244" s="2">
        <v>8379.08</v>
      </c>
      <c r="E244" s="2">
        <v>13000</v>
      </c>
      <c r="F244" t="str">
        <f t="shared" si="12"/>
        <v>Did not meet target</v>
      </c>
      <c r="G244" s="1">
        <v>45246</v>
      </c>
      <c r="H244" s="4">
        <f t="shared" si="13"/>
        <v>2023</v>
      </c>
      <c r="I244" t="s">
        <v>17</v>
      </c>
      <c r="J244" s="2">
        <f t="shared" si="14"/>
        <v>0</v>
      </c>
      <c r="K244" s="1">
        <v>44252</v>
      </c>
      <c r="L244" s="4">
        <f t="shared" ca="1" si="15"/>
        <v>3.6444444444444444</v>
      </c>
      <c r="M244" s="4" t="str" cm="1">
        <f t="array" ref="M244">YEAR(G244) &amp; "-Q" &amp; _xlfn.IFS(
    MONTH(G244) &lt;= 3, 1,
    MONTH(G244) &lt;= 6, 2,
    MONTH(G244) &lt;= 9, 3,
    MONTH(G244) &lt;= 12, 4
)</f>
        <v>2023-Q4</v>
      </c>
    </row>
    <row r="245" spans="1:13" x14ac:dyDescent="0.25">
      <c r="A245" t="s">
        <v>499</v>
      </c>
      <c r="B245" t="s">
        <v>500</v>
      </c>
      <c r="C245" t="s">
        <v>20</v>
      </c>
      <c r="D245" s="2">
        <v>19097.599999999999</v>
      </c>
      <c r="E245" s="2">
        <v>15000</v>
      </c>
      <c r="F245" t="str">
        <f t="shared" si="12"/>
        <v>Met target</v>
      </c>
      <c r="G245" s="1">
        <v>45165</v>
      </c>
      <c r="H245" s="4">
        <f t="shared" si="13"/>
        <v>2023</v>
      </c>
      <c r="I245" t="s">
        <v>17</v>
      </c>
      <c r="J245" s="2">
        <f t="shared" si="14"/>
        <v>1909.76</v>
      </c>
      <c r="K245" s="1">
        <v>43385</v>
      </c>
      <c r="L245" s="4">
        <f t="shared" ca="1" si="15"/>
        <v>6.0138888888888893</v>
      </c>
      <c r="M245" s="4" t="str" cm="1">
        <f t="array" ref="M245">YEAR(G245) &amp; "-Q" &amp; _xlfn.IFS(
    MONTH(G245) &lt;= 3, 1,
    MONTH(G245) &lt;= 6, 2,
    MONTH(G245) &lt;= 9, 3,
    MONTH(G245) &lt;= 12, 4
)</f>
        <v>2023-Q3</v>
      </c>
    </row>
    <row r="246" spans="1:13" x14ac:dyDescent="0.25">
      <c r="A246" t="s">
        <v>501</v>
      </c>
      <c r="B246" t="s">
        <v>502</v>
      </c>
      <c r="C246" t="s">
        <v>20</v>
      </c>
      <c r="D246" s="2">
        <v>11488.73</v>
      </c>
      <c r="E246" s="2">
        <v>12000</v>
      </c>
      <c r="F246" t="str">
        <f t="shared" si="12"/>
        <v>Did not meet target</v>
      </c>
      <c r="G246" s="1">
        <v>45309</v>
      </c>
      <c r="H246" s="4">
        <f t="shared" si="13"/>
        <v>2024</v>
      </c>
      <c r="I246" t="s">
        <v>17</v>
      </c>
      <c r="J246" s="2">
        <f t="shared" si="14"/>
        <v>0</v>
      </c>
      <c r="K246" s="1">
        <v>44836</v>
      </c>
      <c r="L246" s="4">
        <f t="shared" ca="1" si="15"/>
        <v>2.0416666666666665</v>
      </c>
      <c r="M246" s="4" t="str" cm="1">
        <f t="array" ref="M246">YEAR(G246) &amp; "-Q" &amp; _xlfn.IFS(
    MONTH(G246) &lt;= 3, 1,
    MONTH(G246) &lt;= 6, 2,
    MONTH(G246) &lt;= 9, 3,
    MONTH(G246) &lt;= 12, 4
)</f>
        <v>2024-Q1</v>
      </c>
    </row>
    <row r="247" spans="1:13" x14ac:dyDescent="0.25">
      <c r="A247" t="s">
        <v>503</v>
      </c>
      <c r="B247" t="s">
        <v>504</v>
      </c>
      <c r="C247" t="s">
        <v>16</v>
      </c>
      <c r="D247" s="2">
        <v>12915.86</v>
      </c>
      <c r="E247" s="2">
        <v>10000</v>
      </c>
      <c r="F247" t="str">
        <f t="shared" si="12"/>
        <v>Met target</v>
      </c>
      <c r="G247" s="1">
        <v>45293</v>
      </c>
      <c r="H247" s="4">
        <f t="shared" si="13"/>
        <v>2024</v>
      </c>
      <c r="I247" t="s">
        <v>17</v>
      </c>
      <c r="J247" s="2">
        <f t="shared" si="14"/>
        <v>1291.5860000000002</v>
      </c>
      <c r="K247" s="1">
        <v>43915</v>
      </c>
      <c r="L247" s="4">
        <f t="shared" ca="1" si="15"/>
        <v>4.5611111111111109</v>
      </c>
      <c r="M247" s="4" t="str" cm="1">
        <f t="array" ref="M247">YEAR(G247) &amp; "-Q" &amp; _xlfn.IFS(
    MONTH(G247) &lt;= 3, 1,
    MONTH(G247) &lt;= 6, 2,
    MONTH(G247) &lt;= 9, 3,
    MONTH(G247) &lt;= 12, 4
)</f>
        <v>2024-Q1</v>
      </c>
    </row>
    <row r="248" spans="1:13" x14ac:dyDescent="0.25">
      <c r="A248" t="s">
        <v>505</v>
      </c>
      <c r="B248" t="s">
        <v>506</v>
      </c>
      <c r="C248" t="s">
        <v>20</v>
      </c>
      <c r="D248" s="2">
        <v>14094.9</v>
      </c>
      <c r="E248" s="2">
        <v>13000</v>
      </c>
      <c r="F248" t="str">
        <f t="shared" si="12"/>
        <v>Met target</v>
      </c>
      <c r="G248" s="1">
        <v>45365</v>
      </c>
      <c r="H248" s="4">
        <f t="shared" si="13"/>
        <v>2024</v>
      </c>
      <c r="I248" t="s">
        <v>17</v>
      </c>
      <c r="J248" s="2">
        <f t="shared" si="14"/>
        <v>1409.49</v>
      </c>
      <c r="K248" s="1">
        <v>44184</v>
      </c>
      <c r="L248" s="4">
        <f t="shared" ca="1" si="15"/>
        <v>3.8277777777777779</v>
      </c>
      <c r="M248" s="4" t="str" cm="1">
        <f t="array" ref="M248">YEAR(G248) &amp; "-Q" &amp; _xlfn.IFS(
    MONTH(G248) &lt;= 3, 1,
    MONTH(G248) &lt;= 6, 2,
    MONTH(G248) &lt;= 9, 3,
    MONTH(G248) &lt;= 12, 4
)</f>
        <v>2024-Q1</v>
      </c>
    </row>
    <row r="249" spans="1:13" x14ac:dyDescent="0.25">
      <c r="A249" t="s">
        <v>507</v>
      </c>
      <c r="B249" t="s">
        <v>508</v>
      </c>
      <c r="C249" t="s">
        <v>20</v>
      </c>
      <c r="D249" s="2">
        <v>11225.28</v>
      </c>
      <c r="E249" s="2">
        <v>15000</v>
      </c>
      <c r="F249" t="str">
        <f t="shared" si="12"/>
        <v>Did not meet target</v>
      </c>
      <c r="G249" s="1">
        <v>45453</v>
      </c>
      <c r="H249" s="4">
        <f t="shared" si="13"/>
        <v>2024</v>
      </c>
      <c r="I249" t="s">
        <v>11</v>
      </c>
      <c r="J249" s="2">
        <f t="shared" si="14"/>
        <v>0</v>
      </c>
      <c r="K249" s="1">
        <v>44444</v>
      </c>
      <c r="L249" s="4">
        <f t="shared" ca="1" si="15"/>
        <v>3.1166666666666667</v>
      </c>
      <c r="M249" s="4" t="str" cm="1">
        <f t="array" ref="M249">YEAR(G249) &amp; "-Q" &amp; _xlfn.IFS(
    MONTH(G249) &lt;= 3, 1,
    MONTH(G249) &lt;= 6, 2,
    MONTH(G249) &lt;= 9, 3,
    MONTH(G249) &lt;= 12, 4
)</f>
        <v>2024-Q2</v>
      </c>
    </row>
    <row r="250" spans="1:13" x14ac:dyDescent="0.25">
      <c r="A250" t="s">
        <v>509</v>
      </c>
      <c r="B250" t="s">
        <v>510</v>
      </c>
      <c r="C250" t="s">
        <v>16</v>
      </c>
      <c r="D250" s="2">
        <v>5781.52</v>
      </c>
      <c r="E250" s="2">
        <v>13000</v>
      </c>
      <c r="F250" t="str">
        <f t="shared" si="12"/>
        <v>Did not meet target</v>
      </c>
      <c r="G250" s="1">
        <v>45246</v>
      </c>
      <c r="H250" s="4">
        <f t="shared" si="13"/>
        <v>2023</v>
      </c>
      <c r="I250" t="s">
        <v>17</v>
      </c>
      <c r="J250" s="2">
        <f t="shared" si="14"/>
        <v>0</v>
      </c>
      <c r="K250" s="1">
        <v>44920</v>
      </c>
      <c r="L250" s="4">
        <f t="shared" ca="1" si="15"/>
        <v>1.8111111111111111</v>
      </c>
      <c r="M250" s="4" t="str" cm="1">
        <f t="array" ref="M250">YEAR(G250) &amp; "-Q" &amp; _xlfn.IFS(
    MONTH(G250) &lt;= 3, 1,
    MONTH(G250) &lt;= 6, 2,
    MONTH(G250) &lt;= 9, 3,
    MONTH(G250) &lt;= 12, 4
)</f>
        <v>2023-Q4</v>
      </c>
    </row>
    <row r="251" spans="1:13" x14ac:dyDescent="0.25">
      <c r="A251" t="s">
        <v>511</v>
      </c>
      <c r="B251" t="s">
        <v>512</v>
      </c>
      <c r="C251" t="s">
        <v>20</v>
      </c>
      <c r="D251" s="2">
        <v>6946.81</v>
      </c>
      <c r="E251" s="2">
        <v>10000</v>
      </c>
      <c r="F251" t="str">
        <f t="shared" si="12"/>
        <v>Did not meet target</v>
      </c>
      <c r="G251" s="1">
        <v>45431</v>
      </c>
      <c r="H251" s="4">
        <f t="shared" si="13"/>
        <v>2024</v>
      </c>
      <c r="I251" t="s">
        <v>11</v>
      </c>
      <c r="J251" s="2">
        <f t="shared" si="14"/>
        <v>0</v>
      </c>
      <c r="K251" s="1">
        <v>44571</v>
      </c>
      <c r="L251" s="4">
        <f t="shared" ca="1" si="15"/>
        <v>2.7694444444444444</v>
      </c>
      <c r="M251" s="4" t="str" cm="1">
        <f t="array" ref="M251">YEAR(G251) &amp; "-Q" &amp; _xlfn.IFS(
    MONTH(G251) &lt;= 3, 1,
    MONTH(G251) &lt;= 6, 2,
    MONTH(G251) &lt;= 9, 3,
    MONTH(G251) &lt;= 12, 4
)</f>
        <v>2024-Q2</v>
      </c>
    </row>
    <row r="252" spans="1:13" x14ac:dyDescent="0.25">
      <c r="A252" t="s">
        <v>513</v>
      </c>
      <c r="B252" t="s">
        <v>514</v>
      </c>
      <c r="C252" t="s">
        <v>10</v>
      </c>
      <c r="D252" s="2">
        <v>12623.07</v>
      </c>
      <c r="E252" s="2">
        <v>15000</v>
      </c>
      <c r="F252" t="str">
        <f t="shared" si="12"/>
        <v>Did not meet target</v>
      </c>
      <c r="G252" s="1">
        <v>45437</v>
      </c>
      <c r="H252" s="4">
        <f t="shared" si="13"/>
        <v>2024</v>
      </c>
      <c r="I252" t="s">
        <v>17</v>
      </c>
      <c r="J252" s="2">
        <f t="shared" si="14"/>
        <v>0</v>
      </c>
      <c r="K252" s="1">
        <v>44756</v>
      </c>
      <c r="L252" s="4">
        <f t="shared" ca="1" si="15"/>
        <v>2.2583333333333333</v>
      </c>
      <c r="M252" s="4" t="str" cm="1">
        <f t="array" ref="M252">YEAR(G252) &amp; "-Q" &amp; _xlfn.IFS(
    MONTH(G252) &lt;= 3, 1,
    MONTH(G252) &lt;= 6, 2,
    MONTH(G252) &lt;= 9, 3,
    MONTH(G252) &lt;= 12, 4
)</f>
        <v>2024-Q2</v>
      </c>
    </row>
    <row r="253" spans="1:13" x14ac:dyDescent="0.25">
      <c r="A253" t="s">
        <v>515</v>
      </c>
      <c r="B253" t="s">
        <v>516</v>
      </c>
      <c r="C253" t="s">
        <v>16</v>
      </c>
      <c r="D253" s="2">
        <v>5337.66</v>
      </c>
      <c r="E253" s="2">
        <v>10000</v>
      </c>
      <c r="F253" t="str">
        <f t="shared" si="12"/>
        <v>Did not meet target</v>
      </c>
      <c r="G253" s="1">
        <v>45314</v>
      </c>
      <c r="H253" s="4">
        <f t="shared" si="13"/>
        <v>2024</v>
      </c>
      <c r="I253" t="s">
        <v>11</v>
      </c>
      <c r="J253" s="2">
        <f t="shared" si="14"/>
        <v>0</v>
      </c>
      <c r="K253" s="1">
        <v>44469</v>
      </c>
      <c r="L253" s="4">
        <f t="shared" ca="1" si="15"/>
        <v>3.0472222222222221</v>
      </c>
      <c r="M253" s="4" t="str" cm="1">
        <f t="array" ref="M253">YEAR(G253) &amp; "-Q" &amp; _xlfn.IFS(
    MONTH(G253) &lt;= 3, 1,
    MONTH(G253) &lt;= 6, 2,
    MONTH(G253) &lt;= 9, 3,
    MONTH(G253) &lt;= 12, 4
)</f>
        <v>2024-Q1</v>
      </c>
    </row>
    <row r="254" spans="1:13" x14ac:dyDescent="0.25">
      <c r="A254" t="s">
        <v>517</v>
      </c>
      <c r="B254" t="s">
        <v>518</v>
      </c>
      <c r="C254" t="s">
        <v>20</v>
      </c>
      <c r="D254" s="2">
        <v>14288.44</v>
      </c>
      <c r="E254" s="2">
        <v>10000</v>
      </c>
      <c r="F254" t="str">
        <f t="shared" si="12"/>
        <v>Met target</v>
      </c>
      <c r="G254" s="1">
        <v>45518</v>
      </c>
      <c r="H254" s="4">
        <f t="shared" si="13"/>
        <v>2024</v>
      </c>
      <c r="I254" t="s">
        <v>17</v>
      </c>
      <c r="J254" s="2">
        <f t="shared" si="14"/>
        <v>1428.8440000000001</v>
      </c>
      <c r="K254" s="1">
        <v>44575</v>
      </c>
      <c r="L254" s="4">
        <f t="shared" ca="1" si="15"/>
        <v>2.7583333333333333</v>
      </c>
      <c r="M254" s="4" t="str" cm="1">
        <f t="array" ref="M254">YEAR(G254) &amp; "-Q" &amp; _xlfn.IFS(
    MONTH(G254) &lt;= 3, 1,
    MONTH(G254) &lt;= 6, 2,
    MONTH(G254) &lt;= 9, 3,
    MONTH(G254) &lt;= 12, 4
)</f>
        <v>2024-Q3</v>
      </c>
    </row>
    <row r="255" spans="1:13" x14ac:dyDescent="0.25">
      <c r="A255" t="s">
        <v>519</v>
      </c>
      <c r="B255" t="s">
        <v>520</v>
      </c>
      <c r="C255" t="s">
        <v>16</v>
      </c>
      <c r="D255" s="2">
        <v>9461.98</v>
      </c>
      <c r="E255" s="2">
        <v>15000</v>
      </c>
      <c r="F255" t="str">
        <f t="shared" si="12"/>
        <v>Did not meet target</v>
      </c>
      <c r="G255" s="1">
        <v>45184</v>
      </c>
      <c r="H255" s="4">
        <f t="shared" si="13"/>
        <v>2023</v>
      </c>
      <c r="I255" t="s">
        <v>11</v>
      </c>
      <c r="J255" s="2">
        <f t="shared" si="14"/>
        <v>0</v>
      </c>
      <c r="K255" s="1">
        <v>44380</v>
      </c>
      <c r="L255" s="4">
        <f t="shared" ca="1" si="15"/>
        <v>3.2888888888888888</v>
      </c>
      <c r="M255" s="4" t="str" cm="1">
        <f t="array" ref="M255">YEAR(G255) &amp; "-Q" &amp; _xlfn.IFS(
    MONTH(G255) &lt;= 3, 1,
    MONTH(G255) &lt;= 6, 2,
    MONTH(G255) &lt;= 9, 3,
    MONTH(G255) &lt;= 12, 4
)</f>
        <v>2023-Q3</v>
      </c>
    </row>
    <row r="256" spans="1:13" x14ac:dyDescent="0.25">
      <c r="A256" t="s">
        <v>521</v>
      </c>
      <c r="B256" t="s">
        <v>522</v>
      </c>
      <c r="C256" t="s">
        <v>20</v>
      </c>
      <c r="D256" s="2">
        <v>18035.96</v>
      </c>
      <c r="E256" s="2">
        <v>13000</v>
      </c>
      <c r="F256" t="str">
        <f t="shared" si="12"/>
        <v>Met target</v>
      </c>
      <c r="G256" s="1">
        <v>45169</v>
      </c>
      <c r="H256" s="4">
        <f t="shared" si="13"/>
        <v>2023</v>
      </c>
      <c r="I256" t="s">
        <v>11</v>
      </c>
      <c r="J256" s="2">
        <f t="shared" si="14"/>
        <v>0</v>
      </c>
      <c r="K256" s="1">
        <v>43708</v>
      </c>
      <c r="L256" s="4">
        <f t="shared" ca="1" si="15"/>
        <v>5.1305555555555555</v>
      </c>
      <c r="M256" s="4" t="str" cm="1">
        <f t="array" ref="M256">YEAR(G256) &amp; "-Q" &amp; _xlfn.IFS(
    MONTH(G256) &lt;= 3, 1,
    MONTH(G256) &lt;= 6, 2,
    MONTH(G256) &lt;= 9, 3,
    MONTH(G256) &lt;= 12, 4
)</f>
        <v>2023-Q3</v>
      </c>
    </row>
    <row r="257" spans="1:13" x14ac:dyDescent="0.25">
      <c r="A257" t="s">
        <v>523</v>
      </c>
      <c r="B257" t="s">
        <v>524</v>
      </c>
      <c r="C257" t="s">
        <v>16</v>
      </c>
      <c r="D257" s="2">
        <v>11121.3</v>
      </c>
      <c r="E257" s="2">
        <v>13000</v>
      </c>
      <c r="F257" t="str">
        <f t="shared" si="12"/>
        <v>Did not meet target</v>
      </c>
      <c r="G257" s="1">
        <v>45358</v>
      </c>
      <c r="H257" s="4">
        <f t="shared" si="13"/>
        <v>2024</v>
      </c>
      <c r="I257" t="s">
        <v>17</v>
      </c>
      <c r="J257" s="2">
        <f t="shared" si="14"/>
        <v>0</v>
      </c>
      <c r="K257" s="1">
        <v>43888</v>
      </c>
      <c r="L257" s="4">
        <f t="shared" ca="1" si="15"/>
        <v>4.6388888888888893</v>
      </c>
      <c r="M257" s="4" t="str" cm="1">
        <f t="array" ref="M257">YEAR(G257) &amp; "-Q" &amp; _xlfn.IFS(
    MONTH(G257) &lt;= 3, 1,
    MONTH(G257) &lt;= 6, 2,
    MONTH(G257) &lt;= 9, 3,
    MONTH(G257) &lt;= 12, 4
)</f>
        <v>2024-Q1</v>
      </c>
    </row>
    <row r="258" spans="1:13" x14ac:dyDescent="0.25">
      <c r="A258" t="s">
        <v>525</v>
      </c>
      <c r="B258" t="s">
        <v>526</v>
      </c>
      <c r="C258" t="s">
        <v>20</v>
      </c>
      <c r="D258" s="2">
        <v>13319.62</v>
      </c>
      <c r="E258" s="2">
        <v>12000</v>
      </c>
      <c r="F258" t="str">
        <f t="shared" si="12"/>
        <v>Met target</v>
      </c>
      <c r="G258" s="1">
        <v>45498</v>
      </c>
      <c r="H258" s="4">
        <f t="shared" si="13"/>
        <v>2024</v>
      </c>
      <c r="I258" t="s">
        <v>17</v>
      </c>
      <c r="J258" s="2">
        <f t="shared" si="14"/>
        <v>1331.9620000000002</v>
      </c>
      <c r="K258" s="1">
        <v>43624</v>
      </c>
      <c r="L258" s="4">
        <f t="shared" ca="1" si="15"/>
        <v>5.3583333333333334</v>
      </c>
      <c r="M258" s="4" t="str" cm="1">
        <f t="array" ref="M258">YEAR(G258) &amp; "-Q" &amp; _xlfn.IFS(
    MONTH(G258) &lt;= 3, 1,
    MONTH(G258) &lt;= 6, 2,
    MONTH(G258) &lt;= 9, 3,
    MONTH(G258) &lt;= 12, 4
)</f>
        <v>2024-Q3</v>
      </c>
    </row>
    <row r="259" spans="1:13" x14ac:dyDescent="0.25">
      <c r="A259" t="s">
        <v>527</v>
      </c>
      <c r="B259" t="s">
        <v>528</v>
      </c>
      <c r="C259" t="s">
        <v>20</v>
      </c>
      <c r="D259" s="2">
        <v>7894.54</v>
      </c>
      <c r="E259" s="2">
        <v>8000</v>
      </c>
      <c r="F259" t="str">
        <f t="shared" ref="F259:F322" si="16">IF(D259&gt;=E259,"Met target","Did not meet target")</f>
        <v>Did not meet target</v>
      </c>
      <c r="G259" s="1">
        <v>45292</v>
      </c>
      <c r="H259" s="4">
        <f t="shared" ref="H259:H322" si="17">YEAR(G259)</f>
        <v>2024</v>
      </c>
      <c r="I259" t="s">
        <v>11</v>
      </c>
      <c r="J259" s="2">
        <f t="shared" ref="J259:J322" si="18">IF(AND(F259 = "Met target",I259 = "YES"),D259*0.1,0)</f>
        <v>0</v>
      </c>
      <c r="K259" s="1">
        <v>44331</v>
      </c>
      <c r="L259" s="4">
        <f t="shared" ref="L259:L322" ca="1" si="19">YEARFRAC(K259,TODAY())</f>
        <v>3.4222222222222221</v>
      </c>
      <c r="M259" s="4" t="str" cm="1">
        <f t="array" ref="M259">YEAR(G259) &amp; "-Q" &amp; _xlfn.IFS(
    MONTH(G259) &lt;= 3, 1,
    MONTH(G259) &lt;= 6, 2,
    MONTH(G259) &lt;= 9, 3,
    MONTH(G259) &lt;= 12, 4
)</f>
        <v>2024-Q1</v>
      </c>
    </row>
    <row r="260" spans="1:13" x14ac:dyDescent="0.25">
      <c r="A260" t="s">
        <v>529</v>
      </c>
      <c r="B260" t="s">
        <v>13</v>
      </c>
      <c r="C260" t="s">
        <v>10</v>
      </c>
      <c r="D260" s="2">
        <v>17703.919999999998</v>
      </c>
      <c r="E260" s="2">
        <v>15000</v>
      </c>
      <c r="F260" t="str">
        <f t="shared" si="16"/>
        <v>Met target</v>
      </c>
      <c r="G260" s="1">
        <v>45389</v>
      </c>
      <c r="H260" s="4">
        <f t="shared" si="17"/>
        <v>2024</v>
      </c>
      <c r="I260" t="s">
        <v>17</v>
      </c>
      <c r="J260" s="2">
        <f t="shared" si="18"/>
        <v>1770.3919999999998</v>
      </c>
      <c r="K260" s="1">
        <v>44256</v>
      </c>
      <c r="L260" s="4">
        <f t="shared" ca="1" si="19"/>
        <v>3.6277777777777778</v>
      </c>
      <c r="M260" s="4" t="str" cm="1">
        <f t="array" ref="M260">YEAR(G260) &amp; "-Q" &amp; _xlfn.IFS(
    MONTH(G260) &lt;= 3, 1,
    MONTH(G260) &lt;= 6, 2,
    MONTH(G260) &lt;= 9, 3,
    MONTH(G260) &lt;= 12, 4
)</f>
        <v>2024-Q2</v>
      </c>
    </row>
    <row r="261" spans="1:13" x14ac:dyDescent="0.25">
      <c r="A261" t="s">
        <v>530</v>
      </c>
      <c r="B261" t="s">
        <v>531</v>
      </c>
      <c r="C261" t="s">
        <v>10</v>
      </c>
      <c r="D261" s="2">
        <v>12190.44</v>
      </c>
      <c r="E261" s="2">
        <v>10000</v>
      </c>
      <c r="F261" t="str">
        <f t="shared" si="16"/>
        <v>Met target</v>
      </c>
      <c r="G261" s="1">
        <v>45193</v>
      </c>
      <c r="H261" s="4">
        <f t="shared" si="17"/>
        <v>2023</v>
      </c>
      <c r="I261" t="s">
        <v>11</v>
      </c>
      <c r="J261" s="2">
        <f t="shared" si="18"/>
        <v>0</v>
      </c>
      <c r="K261" s="1">
        <v>44274</v>
      </c>
      <c r="L261" s="4">
        <f t="shared" ca="1" si="19"/>
        <v>3.5777777777777779</v>
      </c>
      <c r="M261" s="4" t="str" cm="1">
        <f t="array" ref="M261">YEAR(G261) &amp; "-Q" &amp; _xlfn.IFS(
    MONTH(G261) &lt;= 3, 1,
    MONTH(G261) &lt;= 6, 2,
    MONTH(G261) &lt;= 9, 3,
    MONTH(G261) &lt;= 12, 4
)</f>
        <v>2023-Q3</v>
      </c>
    </row>
    <row r="262" spans="1:13" x14ac:dyDescent="0.25">
      <c r="A262" t="s">
        <v>532</v>
      </c>
      <c r="B262" t="s">
        <v>533</v>
      </c>
      <c r="C262" t="s">
        <v>10</v>
      </c>
      <c r="D262" s="2">
        <v>19200.71</v>
      </c>
      <c r="E262" s="2">
        <v>15000</v>
      </c>
      <c r="F262" t="str">
        <f t="shared" si="16"/>
        <v>Met target</v>
      </c>
      <c r="G262" s="1">
        <v>45194</v>
      </c>
      <c r="H262" s="4">
        <f t="shared" si="17"/>
        <v>2023</v>
      </c>
      <c r="I262" t="s">
        <v>11</v>
      </c>
      <c r="J262" s="2">
        <f t="shared" si="18"/>
        <v>0</v>
      </c>
      <c r="K262" s="1">
        <v>44280</v>
      </c>
      <c r="L262" s="4">
        <f t="shared" ca="1" si="19"/>
        <v>3.5611111111111109</v>
      </c>
      <c r="M262" s="4" t="str" cm="1">
        <f t="array" ref="M262">YEAR(G262) &amp; "-Q" &amp; _xlfn.IFS(
    MONTH(G262) &lt;= 3, 1,
    MONTH(G262) &lt;= 6, 2,
    MONTH(G262) &lt;= 9, 3,
    MONTH(G262) &lt;= 12, 4
)</f>
        <v>2023-Q3</v>
      </c>
    </row>
    <row r="263" spans="1:13" x14ac:dyDescent="0.25">
      <c r="A263" t="s">
        <v>534</v>
      </c>
      <c r="B263" t="s">
        <v>535</v>
      </c>
      <c r="C263" t="s">
        <v>10</v>
      </c>
      <c r="D263" s="2">
        <v>19707.09</v>
      </c>
      <c r="E263" s="2">
        <v>8000</v>
      </c>
      <c r="F263" t="str">
        <f t="shared" si="16"/>
        <v>Met target</v>
      </c>
      <c r="G263" s="1">
        <v>45283</v>
      </c>
      <c r="H263" s="4">
        <f t="shared" si="17"/>
        <v>2023</v>
      </c>
      <c r="I263" t="s">
        <v>17</v>
      </c>
      <c r="J263" s="2">
        <f t="shared" si="18"/>
        <v>1970.7090000000001</v>
      </c>
      <c r="K263" s="1">
        <v>44203</v>
      </c>
      <c r="L263" s="4">
        <f t="shared" ca="1" si="19"/>
        <v>3.7777777777777777</v>
      </c>
      <c r="M263" s="4" t="str" cm="1">
        <f t="array" ref="M263">YEAR(G263) &amp; "-Q" &amp; _xlfn.IFS(
    MONTH(G263) &lt;= 3, 1,
    MONTH(G263) &lt;= 6, 2,
    MONTH(G263) &lt;= 9, 3,
    MONTH(G263) &lt;= 12, 4
)</f>
        <v>2023-Q4</v>
      </c>
    </row>
    <row r="264" spans="1:13" x14ac:dyDescent="0.25">
      <c r="A264" t="s">
        <v>536</v>
      </c>
      <c r="B264" t="s">
        <v>537</v>
      </c>
      <c r="C264" t="s">
        <v>20</v>
      </c>
      <c r="D264" s="2">
        <v>7308.24</v>
      </c>
      <c r="E264" s="2">
        <v>12000</v>
      </c>
      <c r="F264" t="str">
        <f t="shared" si="16"/>
        <v>Did not meet target</v>
      </c>
      <c r="G264" s="1">
        <v>45459</v>
      </c>
      <c r="H264" s="4">
        <f t="shared" si="17"/>
        <v>2024</v>
      </c>
      <c r="I264" t="s">
        <v>11</v>
      </c>
      <c r="J264" s="2">
        <f t="shared" si="18"/>
        <v>0</v>
      </c>
      <c r="K264" s="1">
        <v>43849</v>
      </c>
      <c r="L264" s="4">
        <f t="shared" ca="1" si="19"/>
        <v>4.7444444444444445</v>
      </c>
      <c r="M264" s="4" t="str" cm="1">
        <f t="array" ref="M264">YEAR(G264) &amp; "-Q" &amp; _xlfn.IFS(
    MONTH(G264) &lt;= 3, 1,
    MONTH(G264) &lt;= 6, 2,
    MONTH(G264) &lt;= 9, 3,
    MONTH(G264) &lt;= 12, 4
)</f>
        <v>2024-Q2</v>
      </c>
    </row>
    <row r="265" spans="1:13" x14ac:dyDescent="0.25">
      <c r="A265" t="s">
        <v>538</v>
      </c>
      <c r="B265" t="s">
        <v>539</v>
      </c>
      <c r="C265" t="s">
        <v>10</v>
      </c>
      <c r="D265" s="2">
        <v>19541.64</v>
      </c>
      <c r="E265" s="2">
        <v>15000</v>
      </c>
      <c r="F265" t="str">
        <f t="shared" si="16"/>
        <v>Met target</v>
      </c>
      <c r="G265" s="1">
        <v>45404</v>
      </c>
      <c r="H265" s="4">
        <f t="shared" si="17"/>
        <v>2024</v>
      </c>
      <c r="I265" t="s">
        <v>11</v>
      </c>
      <c r="J265" s="2">
        <f t="shared" si="18"/>
        <v>0</v>
      </c>
      <c r="K265" s="1">
        <v>44254</v>
      </c>
      <c r="L265" s="4">
        <f t="shared" ca="1" si="19"/>
        <v>3.6388888888888888</v>
      </c>
      <c r="M265" s="4" t="str" cm="1">
        <f t="array" ref="M265">YEAR(G265) &amp; "-Q" &amp; _xlfn.IFS(
    MONTH(G265) &lt;= 3, 1,
    MONTH(G265) &lt;= 6, 2,
    MONTH(G265) &lt;= 9, 3,
    MONTH(G265) &lt;= 12, 4
)</f>
        <v>2024-Q2</v>
      </c>
    </row>
    <row r="266" spans="1:13" x14ac:dyDescent="0.25">
      <c r="A266" t="s">
        <v>540</v>
      </c>
      <c r="B266" t="s">
        <v>541</v>
      </c>
      <c r="C266" t="s">
        <v>10</v>
      </c>
      <c r="D266" s="2">
        <v>10430.74</v>
      </c>
      <c r="E266" s="2">
        <v>8000</v>
      </c>
      <c r="F266" t="str">
        <f t="shared" si="16"/>
        <v>Met target</v>
      </c>
      <c r="G266" s="1">
        <v>45442</v>
      </c>
      <c r="H266" s="4">
        <f t="shared" si="17"/>
        <v>2024</v>
      </c>
      <c r="I266" t="s">
        <v>11</v>
      </c>
      <c r="J266" s="2">
        <f t="shared" si="18"/>
        <v>0</v>
      </c>
      <c r="K266" s="1">
        <v>43777</v>
      </c>
      <c r="L266" s="4">
        <f t="shared" ca="1" si="19"/>
        <v>4.9416666666666664</v>
      </c>
      <c r="M266" s="4" t="str" cm="1">
        <f t="array" ref="M266">YEAR(G266) &amp; "-Q" &amp; _xlfn.IFS(
    MONTH(G266) &lt;= 3, 1,
    MONTH(G266) &lt;= 6, 2,
    MONTH(G266) &lt;= 9, 3,
    MONTH(G266) &lt;= 12, 4
)</f>
        <v>2024-Q2</v>
      </c>
    </row>
    <row r="267" spans="1:13" x14ac:dyDescent="0.25">
      <c r="A267" t="s">
        <v>542</v>
      </c>
      <c r="B267" t="s">
        <v>543</v>
      </c>
      <c r="C267" t="s">
        <v>16</v>
      </c>
      <c r="D267" s="2">
        <v>7205.79</v>
      </c>
      <c r="E267" s="2">
        <v>8000</v>
      </c>
      <c r="F267" t="str">
        <f t="shared" si="16"/>
        <v>Did not meet target</v>
      </c>
      <c r="G267" s="1">
        <v>45224</v>
      </c>
      <c r="H267" s="4">
        <f t="shared" si="17"/>
        <v>2023</v>
      </c>
      <c r="I267" t="s">
        <v>11</v>
      </c>
      <c r="J267" s="2">
        <f t="shared" si="18"/>
        <v>0</v>
      </c>
      <c r="K267" s="1">
        <v>43894</v>
      </c>
      <c r="L267" s="4">
        <f t="shared" ca="1" si="19"/>
        <v>4.6194444444444445</v>
      </c>
      <c r="M267" s="4" t="str" cm="1">
        <f t="array" ref="M267">YEAR(G267) &amp; "-Q" &amp; _xlfn.IFS(
    MONTH(G267) &lt;= 3, 1,
    MONTH(G267) &lt;= 6, 2,
    MONTH(G267) &lt;= 9, 3,
    MONTH(G267) &lt;= 12, 4
)</f>
        <v>2023-Q4</v>
      </c>
    </row>
    <row r="268" spans="1:13" x14ac:dyDescent="0.25">
      <c r="A268" t="s">
        <v>544</v>
      </c>
      <c r="B268" t="s">
        <v>545</v>
      </c>
      <c r="C268" t="s">
        <v>10</v>
      </c>
      <c r="D268" s="2">
        <v>6783.52</v>
      </c>
      <c r="E268" s="2">
        <v>10000</v>
      </c>
      <c r="F268" t="str">
        <f t="shared" si="16"/>
        <v>Did not meet target</v>
      </c>
      <c r="G268" s="1">
        <v>45160</v>
      </c>
      <c r="H268" s="4">
        <f t="shared" si="17"/>
        <v>2023</v>
      </c>
      <c r="I268" t="s">
        <v>17</v>
      </c>
      <c r="J268" s="2">
        <f t="shared" si="18"/>
        <v>0</v>
      </c>
      <c r="K268" s="1">
        <v>45019</v>
      </c>
      <c r="L268" s="4">
        <f t="shared" ca="1" si="19"/>
        <v>1.538888888888889</v>
      </c>
      <c r="M268" s="4" t="str" cm="1">
        <f t="array" ref="M268">YEAR(G268) &amp; "-Q" &amp; _xlfn.IFS(
    MONTH(G268) &lt;= 3, 1,
    MONTH(G268) &lt;= 6, 2,
    MONTH(G268) &lt;= 9, 3,
    MONTH(G268) &lt;= 12, 4
)</f>
        <v>2023-Q3</v>
      </c>
    </row>
    <row r="269" spans="1:13" x14ac:dyDescent="0.25">
      <c r="A269" t="s">
        <v>546</v>
      </c>
      <c r="B269" t="s">
        <v>547</v>
      </c>
      <c r="C269" t="s">
        <v>10</v>
      </c>
      <c r="D269" s="2">
        <v>14994.87</v>
      </c>
      <c r="E269" s="2">
        <v>8000</v>
      </c>
      <c r="F269" t="str">
        <f t="shared" si="16"/>
        <v>Met target</v>
      </c>
      <c r="G269" s="1">
        <v>45447</v>
      </c>
      <c r="H269" s="4">
        <f t="shared" si="17"/>
        <v>2024</v>
      </c>
      <c r="I269" t="s">
        <v>17</v>
      </c>
      <c r="J269" s="2">
        <f t="shared" si="18"/>
        <v>1499.4870000000001</v>
      </c>
      <c r="K269" s="1">
        <v>44554</v>
      </c>
      <c r="L269" s="4">
        <f t="shared" ca="1" si="19"/>
        <v>2.8138888888888891</v>
      </c>
      <c r="M269" s="4" t="str" cm="1">
        <f t="array" ref="M269">YEAR(G269) &amp; "-Q" &amp; _xlfn.IFS(
    MONTH(G269) &lt;= 3, 1,
    MONTH(G269) &lt;= 6, 2,
    MONTH(G269) &lt;= 9, 3,
    MONTH(G269) &lt;= 12, 4
)</f>
        <v>2024-Q2</v>
      </c>
    </row>
    <row r="270" spans="1:13" x14ac:dyDescent="0.25">
      <c r="A270" t="s">
        <v>548</v>
      </c>
      <c r="B270" t="s">
        <v>549</v>
      </c>
      <c r="C270" t="s">
        <v>16</v>
      </c>
      <c r="D270" s="2">
        <v>16010.34</v>
      </c>
      <c r="E270" s="2">
        <v>13000</v>
      </c>
      <c r="F270" t="str">
        <f t="shared" si="16"/>
        <v>Met target</v>
      </c>
      <c r="G270" s="1">
        <v>45383</v>
      </c>
      <c r="H270" s="4">
        <f t="shared" si="17"/>
        <v>2024</v>
      </c>
      <c r="I270" t="s">
        <v>11</v>
      </c>
      <c r="J270" s="2">
        <f t="shared" si="18"/>
        <v>0</v>
      </c>
      <c r="K270" s="1">
        <v>44682</v>
      </c>
      <c r="L270" s="4">
        <f t="shared" ca="1" si="19"/>
        <v>2.4611111111111112</v>
      </c>
      <c r="M270" s="4" t="str" cm="1">
        <f t="array" ref="M270">YEAR(G270) &amp; "-Q" &amp; _xlfn.IFS(
    MONTH(G270) &lt;= 3, 1,
    MONTH(G270) &lt;= 6, 2,
    MONTH(G270) &lt;= 9, 3,
    MONTH(G270) &lt;= 12, 4
)</f>
        <v>2024-Q2</v>
      </c>
    </row>
    <row r="271" spans="1:13" x14ac:dyDescent="0.25">
      <c r="A271" t="s">
        <v>550</v>
      </c>
      <c r="B271" t="s">
        <v>551</v>
      </c>
      <c r="C271" t="s">
        <v>20</v>
      </c>
      <c r="D271" s="2">
        <v>16821.599999999999</v>
      </c>
      <c r="E271" s="2">
        <v>8000</v>
      </c>
      <c r="F271" t="str">
        <f t="shared" si="16"/>
        <v>Met target</v>
      </c>
      <c r="G271" s="1">
        <v>45462</v>
      </c>
      <c r="H271" s="4">
        <f t="shared" si="17"/>
        <v>2024</v>
      </c>
      <c r="I271" t="s">
        <v>11</v>
      </c>
      <c r="J271" s="2">
        <f t="shared" si="18"/>
        <v>0</v>
      </c>
      <c r="K271" s="1">
        <v>43915</v>
      </c>
      <c r="L271" s="4">
        <f t="shared" ca="1" si="19"/>
        <v>4.5611111111111109</v>
      </c>
      <c r="M271" s="4" t="str" cm="1">
        <f t="array" ref="M271">YEAR(G271) &amp; "-Q" &amp; _xlfn.IFS(
    MONTH(G271) &lt;= 3, 1,
    MONTH(G271) &lt;= 6, 2,
    MONTH(G271) &lt;= 9, 3,
    MONTH(G271) &lt;= 12, 4
)</f>
        <v>2024-Q2</v>
      </c>
    </row>
    <row r="272" spans="1:13" x14ac:dyDescent="0.25">
      <c r="A272" t="s">
        <v>552</v>
      </c>
      <c r="B272" t="s">
        <v>553</v>
      </c>
      <c r="C272" t="s">
        <v>20</v>
      </c>
      <c r="D272" s="2">
        <v>11923.31</v>
      </c>
      <c r="E272" s="2">
        <v>13000</v>
      </c>
      <c r="F272" t="str">
        <f t="shared" si="16"/>
        <v>Did not meet target</v>
      </c>
      <c r="G272" s="1">
        <v>45432</v>
      </c>
      <c r="H272" s="4">
        <f t="shared" si="17"/>
        <v>2024</v>
      </c>
      <c r="I272" t="s">
        <v>11</v>
      </c>
      <c r="J272" s="2">
        <f t="shared" si="18"/>
        <v>0</v>
      </c>
      <c r="K272" s="1">
        <v>44978</v>
      </c>
      <c r="L272" s="4">
        <f t="shared" ca="1" si="19"/>
        <v>1.6555555555555554</v>
      </c>
      <c r="M272" s="4" t="str" cm="1">
        <f t="array" ref="M272">YEAR(G272) &amp; "-Q" &amp; _xlfn.IFS(
    MONTH(G272) &lt;= 3, 1,
    MONTH(G272) &lt;= 6, 2,
    MONTH(G272) &lt;= 9, 3,
    MONTH(G272) &lt;= 12, 4
)</f>
        <v>2024-Q2</v>
      </c>
    </row>
    <row r="273" spans="1:13" x14ac:dyDescent="0.25">
      <c r="A273" t="s">
        <v>554</v>
      </c>
      <c r="B273" t="s">
        <v>555</v>
      </c>
      <c r="C273" t="s">
        <v>20</v>
      </c>
      <c r="D273" s="2">
        <v>14422.84</v>
      </c>
      <c r="E273" s="2">
        <v>12000</v>
      </c>
      <c r="F273" t="str">
        <f t="shared" si="16"/>
        <v>Met target</v>
      </c>
      <c r="G273" s="1">
        <v>45272</v>
      </c>
      <c r="H273" s="4">
        <f t="shared" si="17"/>
        <v>2023</v>
      </c>
      <c r="I273" t="s">
        <v>11</v>
      </c>
      <c r="J273" s="2">
        <f t="shared" si="18"/>
        <v>0</v>
      </c>
      <c r="K273" s="1">
        <v>44879</v>
      </c>
      <c r="L273" s="4">
        <f t="shared" ca="1" si="19"/>
        <v>1.925</v>
      </c>
      <c r="M273" s="4" t="str" cm="1">
        <f t="array" ref="M273">YEAR(G273) &amp; "-Q" &amp; _xlfn.IFS(
    MONTH(G273) &lt;= 3, 1,
    MONTH(G273) &lt;= 6, 2,
    MONTH(G273) &lt;= 9, 3,
    MONTH(G273) &lt;= 12, 4
)</f>
        <v>2023-Q4</v>
      </c>
    </row>
    <row r="274" spans="1:13" x14ac:dyDescent="0.25">
      <c r="A274" t="s">
        <v>556</v>
      </c>
      <c r="B274" t="s">
        <v>557</v>
      </c>
      <c r="C274" t="s">
        <v>16</v>
      </c>
      <c r="D274" s="2">
        <v>16469.939999999999</v>
      </c>
      <c r="E274" s="2">
        <v>13000</v>
      </c>
      <c r="F274" t="str">
        <f t="shared" si="16"/>
        <v>Met target</v>
      </c>
      <c r="G274" s="1">
        <v>45248</v>
      </c>
      <c r="H274" s="4">
        <f t="shared" si="17"/>
        <v>2023</v>
      </c>
      <c r="I274" t="s">
        <v>11</v>
      </c>
      <c r="J274" s="2">
        <f t="shared" si="18"/>
        <v>0</v>
      </c>
      <c r="K274" s="1">
        <v>43616</v>
      </c>
      <c r="L274" s="4">
        <f t="shared" ca="1" si="19"/>
        <v>5.3805555555555555</v>
      </c>
      <c r="M274" s="4" t="str" cm="1">
        <f t="array" ref="M274">YEAR(G274) &amp; "-Q" &amp; _xlfn.IFS(
    MONTH(G274) &lt;= 3, 1,
    MONTH(G274) &lt;= 6, 2,
    MONTH(G274) &lt;= 9, 3,
    MONTH(G274) &lt;= 12, 4
)</f>
        <v>2023-Q4</v>
      </c>
    </row>
    <row r="275" spans="1:13" x14ac:dyDescent="0.25">
      <c r="A275" t="s">
        <v>558</v>
      </c>
      <c r="B275" t="s">
        <v>559</v>
      </c>
      <c r="C275" t="s">
        <v>16</v>
      </c>
      <c r="D275" s="2">
        <v>17053.82</v>
      </c>
      <c r="E275" s="2">
        <v>15000</v>
      </c>
      <c r="F275" t="str">
        <f t="shared" si="16"/>
        <v>Met target</v>
      </c>
      <c r="G275" s="1">
        <v>45514</v>
      </c>
      <c r="H275" s="4">
        <f t="shared" si="17"/>
        <v>2024</v>
      </c>
      <c r="I275" t="s">
        <v>11</v>
      </c>
      <c r="J275" s="2">
        <f t="shared" si="18"/>
        <v>0</v>
      </c>
      <c r="K275" s="1">
        <v>43585</v>
      </c>
      <c r="L275" s="4">
        <f t="shared" ca="1" si="19"/>
        <v>5.4638888888888886</v>
      </c>
      <c r="M275" s="4" t="str" cm="1">
        <f t="array" ref="M275">YEAR(G275) &amp; "-Q" &amp; _xlfn.IFS(
    MONTH(G275) &lt;= 3, 1,
    MONTH(G275) &lt;= 6, 2,
    MONTH(G275) &lt;= 9, 3,
    MONTH(G275) &lt;= 12, 4
)</f>
        <v>2024-Q3</v>
      </c>
    </row>
    <row r="276" spans="1:13" x14ac:dyDescent="0.25">
      <c r="A276" t="s">
        <v>560</v>
      </c>
      <c r="B276" t="s">
        <v>561</v>
      </c>
      <c r="C276" t="s">
        <v>10</v>
      </c>
      <c r="D276" s="2">
        <v>5819.29</v>
      </c>
      <c r="E276" s="2">
        <v>10000</v>
      </c>
      <c r="F276" t="str">
        <f t="shared" si="16"/>
        <v>Did not meet target</v>
      </c>
      <c r="G276" s="1">
        <v>45339</v>
      </c>
      <c r="H276" s="4">
        <f t="shared" si="17"/>
        <v>2024</v>
      </c>
      <c r="I276" t="s">
        <v>11</v>
      </c>
      <c r="J276" s="2">
        <f t="shared" si="18"/>
        <v>0</v>
      </c>
      <c r="K276" s="1">
        <v>44066</v>
      </c>
      <c r="L276" s="4">
        <f t="shared" ca="1" si="19"/>
        <v>4.1500000000000004</v>
      </c>
      <c r="M276" s="4" t="str" cm="1">
        <f t="array" ref="M276">YEAR(G276) &amp; "-Q" &amp; _xlfn.IFS(
    MONTH(G276) &lt;= 3, 1,
    MONTH(G276) &lt;= 6, 2,
    MONTH(G276) &lt;= 9, 3,
    MONTH(G276) &lt;= 12, 4
)</f>
        <v>2024-Q1</v>
      </c>
    </row>
    <row r="277" spans="1:13" x14ac:dyDescent="0.25">
      <c r="A277" t="s">
        <v>562</v>
      </c>
      <c r="B277" t="s">
        <v>563</v>
      </c>
      <c r="C277" t="s">
        <v>10</v>
      </c>
      <c r="D277" s="2">
        <v>9599.76</v>
      </c>
      <c r="E277" s="2">
        <v>12000</v>
      </c>
      <c r="F277" t="str">
        <f t="shared" si="16"/>
        <v>Did not meet target</v>
      </c>
      <c r="G277" s="1">
        <v>45394</v>
      </c>
      <c r="H277" s="4">
        <f t="shared" si="17"/>
        <v>2024</v>
      </c>
      <c r="I277" t="s">
        <v>17</v>
      </c>
      <c r="J277" s="2">
        <f t="shared" si="18"/>
        <v>0</v>
      </c>
      <c r="K277" s="1">
        <v>44999</v>
      </c>
      <c r="L277" s="4">
        <f t="shared" ca="1" si="19"/>
        <v>1.5916666666666666</v>
      </c>
      <c r="M277" s="4" t="str" cm="1">
        <f t="array" ref="M277">YEAR(G277) &amp; "-Q" &amp; _xlfn.IFS(
    MONTH(G277) &lt;= 3, 1,
    MONTH(G277) &lt;= 6, 2,
    MONTH(G277) &lt;= 9, 3,
    MONTH(G277) &lt;= 12, 4
)</f>
        <v>2024-Q2</v>
      </c>
    </row>
    <row r="278" spans="1:13" x14ac:dyDescent="0.25">
      <c r="A278" t="s">
        <v>564</v>
      </c>
      <c r="B278" t="s">
        <v>565</v>
      </c>
      <c r="C278" t="s">
        <v>20</v>
      </c>
      <c r="D278" s="2">
        <v>5759.14</v>
      </c>
      <c r="E278" s="2">
        <v>15000</v>
      </c>
      <c r="F278" t="str">
        <f t="shared" si="16"/>
        <v>Did not meet target</v>
      </c>
      <c r="G278" s="1">
        <v>45495</v>
      </c>
      <c r="H278" s="4">
        <f t="shared" si="17"/>
        <v>2024</v>
      </c>
      <c r="I278" t="s">
        <v>17</v>
      </c>
      <c r="J278" s="2">
        <f t="shared" si="18"/>
        <v>0</v>
      </c>
      <c r="K278" s="1">
        <v>43542</v>
      </c>
      <c r="L278" s="4">
        <f t="shared" ca="1" si="19"/>
        <v>5.5805555555555557</v>
      </c>
      <c r="M278" s="4" t="str" cm="1">
        <f t="array" ref="M278">YEAR(G278) &amp; "-Q" &amp; _xlfn.IFS(
    MONTH(G278) &lt;= 3, 1,
    MONTH(G278) &lt;= 6, 2,
    MONTH(G278) &lt;= 9, 3,
    MONTH(G278) &lt;= 12, 4
)</f>
        <v>2024-Q3</v>
      </c>
    </row>
    <row r="279" spans="1:13" x14ac:dyDescent="0.25">
      <c r="A279" t="s">
        <v>566</v>
      </c>
      <c r="B279" t="s">
        <v>567</v>
      </c>
      <c r="C279" t="s">
        <v>16</v>
      </c>
      <c r="D279" s="2">
        <v>9938.56</v>
      </c>
      <c r="E279" s="2">
        <v>10000</v>
      </c>
      <c r="F279" t="str">
        <f t="shared" si="16"/>
        <v>Did not meet target</v>
      </c>
      <c r="G279" s="1">
        <v>45378</v>
      </c>
      <c r="H279" s="4">
        <f t="shared" si="17"/>
        <v>2024</v>
      </c>
      <c r="I279" t="s">
        <v>17</v>
      </c>
      <c r="J279" s="2">
        <f t="shared" si="18"/>
        <v>0</v>
      </c>
      <c r="K279" s="1">
        <v>44943</v>
      </c>
      <c r="L279" s="4">
        <f t="shared" ca="1" si="19"/>
        <v>1.75</v>
      </c>
      <c r="M279" s="4" t="str" cm="1">
        <f t="array" ref="M279">YEAR(G279) &amp; "-Q" &amp; _xlfn.IFS(
    MONTH(G279) &lt;= 3, 1,
    MONTH(G279) &lt;= 6, 2,
    MONTH(G279) &lt;= 9, 3,
    MONTH(G279) &lt;= 12, 4
)</f>
        <v>2024-Q1</v>
      </c>
    </row>
    <row r="280" spans="1:13" x14ac:dyDescent="0.25">
      <c r="A280" t="s">
        <v>568</v>
      </c>
      <c r="B280" t="s">
        <v>569</v>
      </c>
      <c r="C280" t="s">
        <v>16</v>
      </c>
      <c r="D280" s="2">
        <v>8731.84</v>
      </c>
      <c r="E280" s="2">
        <v>13000</v>
      </c>
      <c r="F280" t="str">
        <f t="shared" si="16"/>
        <v>Did not meet target</v>
      </c>
      <c r="G280" s="1">
        <v>45389</v>
      </c>
      <c r="H280" s="4">
        <f t="shared" si="17"/>
        <v>2024</v>
      </c>
      <c r="I280" t="s">
        <v>11</v>
      </c>
      <c r="J280" s="2">
        <f t="shared" si="18"/>
        <v>0</v>
      </c>
      <c r="K280" s="1">
        <v>43413</v>
      </c>
      <c r="L280" s="4">
        <f t="shared" ca="1" si="19"/>
        <v>5.9388888888888891</v>
      </c>
      <c r="M280" s="4" t="str" cm="1">
        <f t="array" ref="M280">YEAR(G280) &amp; "-Q" &amp; _xlfn.IFS(
    MONTH(G280) &lt;= 3, 1,
    MONTH(G280) &lt;= 6, 2,
    MONTH(G280) &lt;= 9, 3,
    MONTH(G280) &lt;= 12, 4
)</f>
        <v>2024-Q2</v>
      </c>
    </row>
    <row r="281" spans="1:13" x14ac:dyDescent="0.25">
      <c r="A281" t="s">
        <v>570</v>
      </c>
      <c r="B281" t="s">
        <v>571</v>
      </c>
      <c r="C281" t="s">
        <v>10</v>
      </c>
      <c r="D281" s="2">
        <v>11031.63</v>
      </c>
      <c r="E281" s="2">
        <v>15000</v>
      </c>
      <c r="F281" t="str">
        <f t="shared" si="16"/>
        <v>Did not meet target</v>
      </c>
      <c r="G281" s="1">
        <v>45503</v>
      </c>
      <c r="H281" s="4">
        <f t="shared" si="17"/>
        <v>2024</v>
      </c>
      <c r="I281" t="s">
        <v>11</v>
      </c>
      <c r="J281" s="2">
        <f t="shared" si="18"/>
        <v>0</v>
      </c>
      <c r="K281" s="1">
        <v>44375</v>
      </c>
      <c r="L281" s="4">
        <f t="shared" ca="1" si="19"/>
        <v>3.3027777777777776</v>
      </c>
      <c r="M281" s="4" t="str" cm="1">
        <f t="array" ref="M281">YEAR(G281) &amp; "-Q" &amp; _xlfn.IFS(
    MONTH(G281) &lt;= 3, 1,
    MONTH(G281) &lt;= 6, 2,
    MONTH(G281) &lt;= 9, 3,
    MONTH(G281) &lt;= 12, 4
)</f>
        <v>2024-Q3</v>
      </c>
    </row>
    <row r="282" spans="1:13" x14ac:dyDescent="0.25">
      <c r="A282" t="s">
        <v>572</v>
      </c>
      <c r="B282" t="s">
        <v>573</v>
      </c>
      <c r="C282" t="s">
        <v>20</v>
      </c>
      <c r="D282" s="2">
        <v>18013.98</v>
      </c>
      <c r="E282" s="2">
        <v>13000</v>
      </c>
      <c r="F282" t="str">
        <f t="shared" si="16"/>
        <v>Met target</v>
      </c>
      <c r="G282" s="1">
        <v>45398</v>
      </c>
      <c r="H282" s="4">
        <f t="shared" si="17"/>
        <v>2024</v>
      </c>
      <c r="I282" t="s">
        <v>17</v>
      </c>
      <c r="J282" s="2">
        <f t="shared" si="18"/>
        <v>1801.3980000000001</v>
      </c>
      <c r="K282" s="1">
        <v>43897</v>
      </c>
      <c r="L282" s="4">
        <f t="shared" ca="1" si="19"/>
        <v>4.6111111111111107</v>
      </c>
      <c r="M282" s="4" t="str" cm="1">
        <f t="array" ref="M282">YEAR(G282) &amp; "-Q" &amp; _xlfn.IFS(
    MONTH(G282) &lt;= 3, 1,
    MONTH(G282) &lt;= 6, 2,
    MONTH(G282) &lt;= 9, 3,
    MONTH(G282) &lt;= 12, 4
)</f>
        <v>2024-Q2</v>
      </c>
    </row>
    <row r="283" spans="1:13" x14ac:dyDescent="0.25">
      <c r="A283" t="s">
        <v>574</v>
      </c>
      <c r="B283" t="s">
        <v>575</v>
      </c>
      <c r="C283" t="s">
        <v>10</v>
      </c>
      <c r="D283" s="2">
        <v>9887.5300000000007</v>
      </c>
      <c r="E283" s="2">
        <v>12000</v>
      </c>
      <c r="F283" t="str">
        <f t="shared" si="16"/>
        <v>Did not meet target</v>
      </c>
      <c r="G283" s="1">
        <v>45367</v>
      </c>
      <c r="H283" s="4">
        <f t="shared" si="17"/>
        <v>2024</v>
      </c>
      <c r="I283" t="s">
        <v>17</v>
      </c>
      <c r="J283" s="2">
        <f t="shared" si="18"/>
        <v>0</v>
      </c>
      <c r="K283" s="1">
        <v>43783</v>
      </c>
      <c r="L283" s="4">
        <f t="shared" ca="1" si="19"/>
        <v>4.9249999999999998</v>
      </c>
      <c r="M283" s="4" t="str" cm="1">
        <f t="array" ref="M283">YEAR(G283) &amp; "-Q" &amp; _xlfn.IFS(
    MONTH(G283) &lt;= 3, 1,
    MONTH(G283) &lt;= 6, 2,
    MONTH(G283) &lt;= 9, 3,
    MONTH(G283) &lt;= 12, 4
)</f>
        <v>2024-Q1</v>
      </c>
    </row>
    <row r="284" spans="1:13" x14ac:dyDescent="0.25">
      <c r="A284" t="s">
        <v>576</v>
      </c>
      <c r="B284" t="s">
        <v>577</v>
      </c>
      <c r="C284" t="s">
        <v>10</v>
      </c>
      <c r="D284" s="2">
        <v>16379.01</v>
      </c>
      <c r="E284" s="2">
        <v>13000</v>
      </c>
      <c r="F284" t="str">
        <f t="shared" si="16"/>
        <v>Met target</v>
      </c>
      <c r="G284" s="1">
        <v>45507</v>
      </c>
      <c r="H284" s="4">
        <f t="shared" si="17"/>
        <v>2024</v>
      </c>
      <c r="I284" t="s">
        <v>11</v>
      </c>
      <c r="J284" s="2">
        <f t="shared" si="18"/>
        <v>0</v>
      </c>
      <c r="K284" s="1">
        <v>43682</v>
      </c>
      <c r="L284" s="4">
        <f t="shared" ca="1" si="19"/>
        <v>5.2</v>
      </c>
      <c r="M284" s="4" t="str" cm="1">
        <f t="array" ref="M284">YEAR(G284) &amp; "-Q" &amp; _xlfn.IFS(
    MONTH(G284) &lt;= 3, 1,
    MONTH(G284) &lt;= 6, 2,
    MONTH(G284) &lt;= 9, 3,
    MONTH(G284) &lt;= 12, 4
)</f>
        <v>2024-Q3</v>
      </c>
    </row>
    <row r="285" spans="1:13" x14ac:dyDescent="0.25">
      <c r="A285" t="s">
        <v>578</v>
      </c>
      <c r="B285" t="s">
        <v>579</v>
      </c>
      <c r="C285" t="s">
        <v>16</v>
      </c>
      <c r="D285" s="2">
        <v>14361.09</v>
      </c>
      <c r="E285" s="2">
        <v>8000</v>
      </c>
      <c r="F285" t="str">
        <f t="shared" si="16"/>
        <v>Met target</v>
      </c>
      <c r="G285" s="1">
        <v>45191</v>
      </c>
      <c r="H285" s="4">
        <f t="shared" si="17"/>
        <v>2023</v>
      </c>
      <c r="I285" t="s">
        <v>11</v>
      </c>
      <c r="J285" s="2">
        <f t="shared" si="18"/>
        <v>0</v>
      </c>
      <c r="K285" s="1">
        <v>44003</v>
      </c>
      <c r="L285" s="4">
        <f t="shared" ca="1" si="19"/>
        <v>4.322222222222222</v>
      </c>
      <c r="M285" s="4" t="str" cm="1">
        <f t="array" ref="M285">YEAR(G285) &amp; "-Q" &amp; _xlfn.IFS(
    MONTH(G285) &lt;= 3, 1,
    MONTH(G285) &lt;= 6, 2,
    MONTH(G285) &lt;= 9, 3,
    MONTH(G285) &lt;= 12, 4
)</f>
        <v>2023-Q3</v>
      </c>
    </row>
    <row r="286" spans="1:13" x14ac:dyDescent="0.25">
      <c r="A286" t="s">
        <v>580</v>
      </c>
      <c r="B286" t="s">
        <v>581</v>
      </c>
      <c r="C286" t="s">
        <v>16</v>
      </c>
      <c r="D286" s="2">
        <v>11394.36</v>
      </c>
      <c r="E286" s="2">
        <v>15000</v>
      </c>
      <c r="F286" t="str">
        <f t="shared" si="16"/>
        <v>Did not meet target</v>
      </c>
      <c r="G286" s="1">
        <v>45283</v>
      </c>
      <c r="H286" s="4">
        <f t="shared" si="17"/>
        <v>2023</v>
      </c>
      <c r="I286" t="s">
        <v>11</v>
      </c>
      <c r="J286" s="2">
        <f t="shared" si="18"/>
        <v>0</v>
      </c>
      <c r="K286" s="1">
        <v>44325</v>
      </c>
      <c r="L286" s="4">
        <f t="shared" ca="1" si="19"/>
        <v>3.4388888888888891</v>
      </c>
      <c r="M286" s="4" t="str" cm="1">
        <f t="array" ref="M286">YEAR(G286) &amp; "-Q" &amp; _xlfn.IFS(
    MONTH(G286) &lt;= 3, 1,
    MONTH(G286) &lt;= 6, 2,
    MONTH(G286) &lt;= 9, 3,
    MONTH(G286) &lt;= 12, 4
)</f>
        <v>2023-Q4</v>
      </c>
    </row>
    <row r="287" spans="1:13" x14ac:dyDescent="0.25">
      <c r="A287" t="s">
        <v>582</v>
      </c>
      <c r="B287" t="s">
        <v>583</v>
      </c>
      <c r="C287" t="s">
        <v>10</v>
      </c>
      <c r="D287" s="2">
        <v>16921.490000000002</v>
      </c>
      <c r="E287" s="2">
        <v>15000</v>
      </c>
      <c r="F287" t="str">
        <f t="shared" si="16"/>
        <v>Met target</v>
      </c>
      <c r="G287" s="1">
        <v>45279</v>
      </c>
      <c r="H287" s="4">
        <f t="shared" si="17"/>
        <v>2023</v>
      </c>
      <c r="I287" t="s">
        <v>11</v>
      </c>
      <c r="J287" s="2">
        <f t="shared" si="18"/>
        <v>0</v>
      </c>
      <c r="K287" s="1">
        <v>45002</v>
      </c>
      <c r="L287" s="4">
        <f t="shared" ca="1" si="19"/>
        <v>1.5833333333333333</v>
      </c>
      <c r="M287" s="4" t="str" cm="1">
        <f t="array" ref="M287">YEAR(G287) &amp; "-Q" &amp; _xlfn.IFS(
    MONTH(G287) &lt;= 3, 1,
    MONTH(G287) &lt;= 6, 2,
    MONTH(G287) &lt;= 9, 3,
    MONTH(G287) &lt;= 12, 4
)</f>
        <v>2023-Q4</v>
      </c>
    </row>
    <row r="288" spans="1:13" x14ac:dyDescent="0.25">
      <c r="A288" t="s">
        <v>584</v>
      </c>
      <c r="B288" t="s">
        <v>585</v>
      </c>
      <c r="C288" t="s">
        <v>16</v>
      </c>
      <c r="D288" s="2">
        <v>15922.46</v>
      </c>
      <c r="E288" s="2">
        <v>13000</v>
      </c>
      <c r="F288" t="str">
        <f t="shared" si="16"/>
        <v>Met target</v>
      </c>
      <c r="G288" s="1">
        <v>45279</v>
      </c>
      <c r="H288" s="4">
        <f t="shared" si="17"/>
        <v>2023</v>
      </c>
      <c r="I288" t="s">
        <v>17</v>
      </c>
      <c r="J288" s="2">
        <f t="shared" si="18"/>
        <v>1592.2460000000001</v>
      </c>
      <c r="K288" s="1">
        <v>43895</v>
      </c>
      <c r="L288" s="4">
        <f t="shared" ca="1" si="19"/>
        <v>4.6166666666666663</v>
      </c>
      <c r="M288" s="4" t="str" cm="1">
        <f t="array" ref="M288">YEAR(G288) &amp; "-Q" &amp; _xlfn.IFS(
    MONTH(G288) &lt;= 3, 1,
    MONTH(G288) &lt;= 6, 2,
    MONTH(G288) &lt;= 9, 3,
    MONTH(G288) &lt;= 12, 4
)</f>
        <v>2023-Q4</v>
      </c>
    </row>
    <row r="289" spans="1:13" x14ac:dyDescent="0.25">
      <c r="A289" t="s">
        <v>586</v>
      </c>
      <c r="B289" t="s">
        <v>587</v>
      </c>
      <c r="C289" t="s">
        <v>16</v>
      </c>
      <c r="D289" s="2">
        <v>6968.19</v>
      </c>
      <c r="E289" s="2">
        <v>13000</v>
      </c>
      <c r="F289" t="str">
        <f t="shared" si="16"/>
        <v>Did not meet target</v>
      </c>
      <c r="G289" s="1">
        <v>45166</v>
      </c>
      <c r="H289" s="4">
        <f t="shared" si="17"/>
        <v>2023</v>
      </c>
      <c r="I289" t="s">
        <v>17</v>
      </c>
      <c r="J289" s="2">
        <f t="shared" si="18"/>
        <v>0</v>
      </c>
      <c r="K289" s="1">
        <v>44507</v>
      </c>
      <c r="L289" s="4">
        <f t="shared" ca="1" si="19"/>
        <v>2.9444444444444446</v>
      </c>
      <c r="M289" s="4" t="str" cm="1">
        <f t="array" ref="M289">YEAR(G289) &amp; "-Q" &amp; _xlfn.IFS(
    MONTH(G289) &lt;= 3, 1,
    MONTH(G289) &lt;= 6, 2,
    MONTH(G289) &lt;= 9, 3,
    MONTH(G289) &lt;= 12, 4
)</f>
        <v>2023-Q3</v>
      </c>
    </row>
    <row r="290" spans="1:13" x14ac:dyDescent="0.25">
      <c r="A290" t="s">
        <v>588</v>
      </c>
      <c r="B290" t="s">
        <v>589</v>
      </c>
      <c r="C290" t="s">
        <v>10</v>
      </c>
      <c r="D290" s="2">
        <v>12363.26</v>
      </c>
      <c r="E290" s="2">
        <v>8000</v>
      </c>
      <c r="F290" t="str">
        <f t="shared" si="16"/>
        <v>Met target</v>
      </c>
      <c r="G290" s="1">
        <v>45334</v>
      </c>
      <c r="H290" s="4">
        <f t="shared" si="17"/>
        <v>2024</v>
      </c>
      <c r="I290" t="s">
        <v>11</v>
      </c>
      <c r="J290" s="2">
        <f t="shared" si="18"/>
        <v>0</v>
      </c>
      <c r="K290" s="1">
        <v>44025</v>
      </c>
      <c r="L290" s="4">
        <f t="shared" ca="1" si="19"/>
        <v>4.2611111111111111</v>
      </c>
      <c r="M290" s="4" t="str" cm="1">
        <f t="array" ref="M290">YEAR(G290) &amp; "-Q" &amp; _xlfn.IFS(
    MONTH(G290) &lt;= 3, 1,
    MONTH(G290) &lt;= 6, 2,
    MONTH(G290) &lt;= 9, 3,
    MONTH(G290) &lt;= 12, 4
)</f>
        <v>2024-Q1</v>
      </c>
    </row>
    <row r="291" spans="1:13" x14ac:dyDescent="0.25">
      <c r="A291" t="s">
        <v>590</v>
      </c>
      <c r="B291" t="s">
        <v>591</v>
      </c>
      <c r="C291" t="s">
        <v>10</v>
      </c>
      <c r="D291" s="2">
        <v>18848.2</v>
      </c>
      <c r="E291" s="2">
        <v>15000</v>
      </c>
      <c r="F291" t="str">
        <f t="shared" si="16"/>
        <v>Met target</v>
      </c>
      <c r="G291" s="1">
        <v>45168</v>
      </c>
      <c r="H291" s="4">
        <f t="shared" si="17"/>
        <v>2023</v>
      </c>
      <c r="I291" t="s">
        <v>17</v>
      </c>
      <c r="J291" s="2">
        <f t="shared" si="18"/>
        <v>1884.8200000000002</v>
      </c>
      <c r="K291" s="1">
        <v>44530</v>
      </c>
      <c r="L291" s="4">
        <f t="shared" ca="1" si="19"/>
        <v>2.8805555555555555</v>
      </c>
      <c r="M291" s="4" t="str" cm="1">
        <f t="array" ref="M291">YEAR(G291) &amp; "-Q" &amp; _xlfn.IFS(
    MONTH(G291) &lt;= 3, 1,
    MONTH(G291) &lt;= 6, 2,
    MONTH(G291) &lt;= 9, 3,
    MONTH(G291) &lt;= 12, 4
)</f>
        <v>2023-Q3</v>
      </c>
    </row>
    <row r="292" spans="1:13" x14ac:dyDescent="0.25">
      <c r="A292" t="s">
        <v>592</v>
      </c>
      <c r="B292" t="s">
        <v>593</v>
      </c>
      <c r="C292" t="s">
        <v>10</v>
      </c>
      <c r="D292" s="2">
        <v>18653.830000000002</v>
      </c>
      <c r="E292" s="2">
        <v>13000</v>
      </c>
      <c r="F292" t="str">
        <f t="shared" si="16"/>
        <v>Met target</v>
      </c>
      <c r="G292" s="1">
        <v>45196</v>
      </c>
      <c r="H292" s="4">
        <f t="shared" si="17"/>
        <v>2023</v>
      </c>
      <c r="I292" t="s">
        <v>17</v>
      </c>
      <c r="J292" s="2">
        <f t="shared" si="18"/>
        <v>1865.3830000000003</v>
      </c>
      <c r="K292" s="1">
        <v>44305</v>
      </c>
      <c r="L292" s="4">
        <f t="shared" ca="1" si="19"/>
        <v>3.4944444444444445</v>
      </c>
      <c r="M292" s="4" t="str" cm="1">
        <f t="array" ref="M292">YEAR(G292) &amp; "-Q" &amp; _xlfn.IFS(
    MONTH(G292) &lt;= 3, 1,
    MONTH(G292) &lt;= 6, 2,
    MONTH(G292) &lt;= 9, 3,
    MONTH(G292) &lt;= 12, 4
)</f>
        <v>2023-Q3</v>
      </c>
    </row>
    <row r="293" spans="1:13" x14ac:dyDescent="0.25">
      <c r="A293" t="s">
        <v>594</v>
      </c>
      <c r="B293" t="s">
        <v>595</v>
      </c>
      <c r="C293" t="s">
        <v>20</v>
      </c>
      <c r="D293" s="2">
        <v>17102.060000000001</v>
      </c>
      <c r="E293" s="2">
        <v>15000</v>
      </c>
      <c r="F293" t="str">
        <f t="shared" si="16"/>
        <v>Met target</v>
      </c>
      <c r="G293" s="1">
        <v>45293</v>
      </c>
      <c r="H293" s="4">
        <f t="shared" si="17"/>
        <v>2024</v>
      </c>
      <c r="I293" t="s">
        <v>17</v>
      </c>
      <c r="J293" s="2">
        <f t="shared" si="18"/>
        <v>1710.2060000000001</v>
      </c>
      <c r="K293" s="1">
        <v>45132</v>
      </c>
      <c r="L293" s="4">
        <f t="shared" ca="1" si="19"/>
        <v>1.2277777777777779</v>
      </c>
      <c r="M293" s="4" t="str" cm="1">
        <f t="array" ref="M293">YEAR(G293) &amp; "-Q" &amp; _xlfn.IFS(
    MONTH(G293) &lt;= 3, 1,
    MONTH(G293) &lt;= 6, 2,
    MONTH(G293) &lt;= 9, 3,
    MONTH(G293) &lt;= 12, 4
)</f>
        <v>2024-Q1</v>
      </c>
    </row>
    <row r="294" spans="1:13" x14ac:dyDescent="0.25">
      <c r="A294" t="s">
        <v>596</v>
      </c>
      <c r="B294" t="s">
        <v>597</v>
      </c>
      <c r="C294" t="s">
        <v>16</v>
      </c>
      <c r="D294" s="2">
        <v>18259.439999999999</v>
      </c>
      <c r="E294" s="2">
        <v>12000</v>
      </c>
      <c r="F294" t="str">
        <f t="shared" si="16"/>
        <v>Met target</v>
      </c>
      <c r="G294" s="1">
        <v>45423</v>
      </c>
      <c r="H294" s="4">
        <f t="shared" si="17"/>
        <v>2024</v>
      </c>
      <c r="I294" t="s">
        <v>11</v>
      </c>
      <c r="J294" s="2">
        <f t="shared" si="18"/>
        <v>0</v>
      </c>
      <c r="K294" s="1">
        <v>44131</v>
      </c>
      <c r="L294" s="4">
        <f t="shared" ca="1" si="19"/>
        <v>3.9722222222222223</v>
      </c>
      <c r="M294" s="4" t="str" cm="1">
        <f t="array" ref="M294">YEAR(G294) &amp; "-Q" &amp; _xlfn.IFS(
    MONTH(G294) &lt;= 3, 1,
    MONTH(G294) &lt;= 6, 2,
    MONTH(G294) &lt;= 9, 3,
    MONTH(G294) &lt;= 12, 4
)</f>
        <v>2024-Q2</v>
      </c>
    </row>
    <row r="295" spans="1:13" x14ac:dyDescent="0.25">
      <c r="A295" t="s">
        <v>598</v>
      </c>
      <c r="B295" t="s">
        <v>599</v>
      </c>
      <c r="C295" t="s">
        <v>16</v>
      </c>
      <c r="D295" s="2">
        <v>9838.5400000000009</v>
      </c>
      <c r="E295" s="2">
        <v>10000</v>
      </c>
      <c r="F295" t="str">
        <f t="shared" si="16"/>
        <v>Did not meet target</v>
      </c>
      <c r="G295" s="1">
        <v>45217</v>
      </c>
      <c r="H295" s="4">
        <f t="shared" si="17"/>
        <v>2023</v>
      </c>
      <c r="I295" t="s">
        <v>11</v>
      </c>
      <c r="J295" s="2">
        <f t="shared" si="18"/>
        <v>0</v>
      </c>
      <c r="K295" s="1">
        <v>43409</v>
      </c>
      <c r="L295" s="4">
        <f t="shared" ca="1" si="19"/>
        <v>5.95</v>
      </c>
      <c r="M295" s="4" t="str" cm="1">
        <f t="array" ref="M295">YEAR(G295) &amp; "-Q" &amp; _xlfn.IFS(
    MONTH(G295) &lt;= 3, 1,
    MONTH(G295) &lt;= 6, 2,
    MONTH(G295) &lt;= 9, 3,
    MONTH(G295) &lt;= 12, 4
)</f>
        <v>2023-Q4</v>
      </c>
    </row>
    <row r="296" spans="1:13" x14ac:dyDescent="0.25">
      <c r="A296" t="s">
        <v>600</v>
      </c>
      <c r="B296" t="s">
        <v>28</v>
      </c>
      <c r="C296" t="s">
        <v>16</v>
      </c>
      <c r="D296" s="2">
        <v>9786.64</v>
      </c>
      <c r="E296" s="2">
        <v>8000</v>
      </c>
      <c r="F296" t="str">
        <f t="shared" si="16"/>
        <v>Met target</v>
      </c>
      <c r="G296" s="1">
        <v>45308</v>
      </c>
      <c r="H296" s="4">
        <f t="shared" si="17"/>
        <v>2024</v>
      </c>
      <c r="I296" t="s">
        <v>17</v>
      </c>
      <c r="J296" s="2">
        <f t="shared" si="18"/>
        <v>978.66399999999999</v>
      </c>
      <c r="K296" s="1">
        <v>43843</v>
      </c>
      <c r="L296" s="4">
        <f t="shared" ca="1" si="19"/>
        <v>4.7611111111111111</v>
      </c>
      <c r="M296" s="4" t="str" cm="1">
        <f t="array" ref="M296">YEAR(G296) &amp; "-Q" &amp; _xlfn.IFS(
    MONTH(G296) &lt;= 3, 1,
    MONTH(G296) &lt;= 6, 2,
    MONTH(G296) &lt;= 9, 3,
    MONTH(G296) &lt;= 12, 4
)</f>
        <v>2024-Q1</v>
      </c>
    </row>
    <row r="297" spans="1:13" x14ac:dyDescent="0.25">
      <c r="A297" t="s">
        <v>601</v>
      </c>
      <c r="B297" t="s">
        <v>602</v>
      </c>
      <c r="C297" t="s">
        <v>10</v>
      </c>
      <c r="D297" s="2">
        <v>16952.099999999999</v>
      </c>
      <c r="E297" s="2">
        <v>12000</v>
      </c>
      <c r="F297" t="str">
        <f t="shared" si="16"/>
        <v>Met target</v>
      </c>
      <c r="G297" s="1">
        <v>45362</v>
      </c>
      <c r="H297" s="4">
        <f t="shared" si="17"/>
        <v>2024</v>
      </c>
      <c r="I297" t="s">
        <v>17</v>
      </c>
      <c r="J297" s="2">
        <f t="shared" si="18"/>
        <v>1695.21</v>
      </c>
      <c r="K297" s="1">
        <v>44523</v>
      </c>
      <c r="L297" s="4">
        <f t="shared" ca="1" si="19"/>
        <v>2.9</v>
      </c>
      <c r="M297" s="4" t="str" cm="1">
        <f t="array" ref="M297">YEAR(G297) &amp; "-Q" &amp; _xlfn.IFS(
    MONTH(G297) &lt;= 3, 1,
    MONTH(G297) &lt;= 6, 2,
    MONTH(G297) &lt;= 9, 3,
    MONTH(G297) &lt;= 12, 4
)</f>
        <v>2024-Q1</v>
      </c>
    </row>
    <row r="298" spans="1:13" x14ac:dyDescent="0.25">
      <c r="A298" t="s">
        <v>603</v>
      </c>
      <c r="B298" t="s">
        <v>604</v>
      </c>
      <c r="C298" t="s">
        <v>20</v>
      </c>
      <c r="D298" s="2">
        <v>16449.89</v>
      </c>
      <c r="E298" s="2">
        <v>8000</v>
      </c>
      <c r="F298" t="str">
        <f t="shared" si="16"/>
        <v>Met target</v>
      </c>
      <c r="G298" s="1">
        <v>45170</v>
      </c>
      <c r="H298" s="4">
        <f t="shared" si="17"/>
        <v>2023</v>
      </c>
      <c r="I298" t="s">
        <v>11</v>
      </c>
      <c r="J298" s="2">
        <f t="shared" si="18"/>
        <v>0</v>
      </c>
      <c r="K298" s="1">
        <v>44304</v>
      </c>
      <c r="L298" s="4">
        <f t="shared" ca="1" si="19"/>
        <v>3.4972222222222222</v>
      </c>
      <c r="M298" s="4" t="str" cm="1">
        <f t="array" ref="M298">YEAR(G298) &amp; "-Q" &amp; _xlfn.IFS(
    MONTH(G298) &lt;= 3, 1,
    MONTH(G298) &lt;= 6, 2,
    MONTH(G298) &lt;= 9, 3,
    MONTH(G298) &lt;= 12, 4
)</f>
        <v>2023-Q3</v>
      </c>
    </row>
    <row r="299" spans="1:13" x14ac:dyDescent="0.25">
      <c r="A299" t="s">
        <v>605</v>
      </c>
      <c r="B299" t="s">
        <v>606</v>
      </c>
      <c r="C299" t="s">
        <v>20</v>
      </c>
      <c r="D299" s="2">
        <v>11615.53</v>
      </c>
      <c r="E299" s="2">
        <v>12000</v>
      </c>
      <c r="F299" t="str">
        <f t="shared" si="16"/>
        <v>Did not meet target</v>
      </c>
      <c r="G299" s="1">
        <v>45435</v>
      </c>
      <c r="H299" s="4">
        <f t="shared" si="17"/>
        <v>2024</v>
      </c>
      <c r="I299" t="s">
        <v>17</v>
      </c>
      <c r="J299" s="2">
        <f t="shared" si="18"/>
        <v>0</v>
      </c>
      <c r="K299" s="1">
        <v>43970</v>
      </c>
      <c r="L299" s="4">
        <f t="shared" ca="1" si="19"/>
        <v>4.4111111111111114</v>
      </c>
      <c r="M299" s="4" t="str" cm="1">
        <f t="array" ref="M299">YEAR(G299) &amp; "-Q" &amp; _xlfn.IFS(
    MONTH(G299) &lt;= 3, 1,
    MONTH(G299) &lt;= 6, 2,
    MONTH(G299) &lt;= 9, 3,
    MONTH(G299) &lt;= 12, 4
)</f>
        <v>2024-Q2</v>
      </c>
    </row>
    <row r="300" spans="1:13" x14ac:dyDescent="0.25">
      <c r="A300" t="s">
        <v>607</v>
      </c>
      <c r="B300" t="s">
        <v>608</v>
      </c>
      <c r="C300" t="s">
        <v>16</v>
      </c>
      <c r="D300" s="2">
        <v>14966.33</v>
      </c>
      <c r="E300" s="2">
        <v>8000</v>
      </c>
      <c r="F300" t="str">
        <f t="shared" si="16"/>
        <v>Met target</v>
      </c>
      <c r="G300" s="1">
        <v>45254</v>
      </c>
      <c r="H300" s="4">
        <f t="shared" si="17"/>
        <v>2023</v>
      </c>
      <c r="I300" t="s">
        <v>11</v>
      </c>
      <c r="J300" s="2">
        <f t="shared" si="18"/>
        <v>0</v>
      </c>
      <c r="K300" s="1">
        <v>43747</v>
      </c>
      <c r="L300" s="4">
        <f t="shared" ca="1" si="19"/>
        <v>5.0222222222222221</v>
      </c>
      <c r="M300" s="4" t="str" cm="1">
        <f t="array" ref="M300">YEAR(G300) &amp; "-Q" &amp; _xlfn.IFS(
    MONTH(G300) &lt;= 3, 1,
    MONTH(G300) &lt;= 6, 2,
    MONTH(G300) &lt;= 9, 3,
    MONTH(G300) &lt;= 12, 4
)</f>
        <v>2023-Q4</v>
      </c>
    </row>
    <row r="301" spans="1:13" x14ac:dyDescent="0.25">
      <c r="A301" t="s">
        <v>609</v>
      </c>
      <c r="B301" t="s">
        <v>610</v>
      </c>
      <c r="C301" t="s">
        <v>16</v>
      </c>
      <c r="D301" s="2">
        <v>19689.52</v>
      </c>
      <c r="E301" s="2">
        <v>13000</v>
      </c>
      <c r="F301" t="str">
        <f t="shared" si="16"/>
        <v>Met target</v>
      </c>
      <c r="G301" s="1">
        <v>45355</v>
      </c>
      <c r="H301" s="4">
        <f t="shared" si="17"/>
        <v>2024</v>
      </c>
      <c r="I301" t="s">
        <v>17</v>
      </c>
      <c r="J301" s="2">
        <f t="shared" si="18"/>
        <v>1968.9520000000002</v>
      </c>
      <c r="K301" s="1">
        <v>44207</v>
      </c>
      <c r="L301" s="4">
        <f t="shared" ca="1" si="19"/>
        <v>3.7666666666666666</v>
      </c>
      <c r="M301" s="4" t="str" cm="1">
        <f t="array" ref="M301">YEAR(G301) &amp; "-Q" &amp; _xlfn.IFS(
    MONTH(G301) &lt;= 3, 1,
    MONTH(G301) &lt;= 6, 2,
    MONTH(G301) &lt;= 9, 3,
    MONTH(G301) &lt;= 12, 4
)</f>
        <v>2024-Q1</v>
      </c>
    </row>
    <row r="302" spans="1:13" x14ac:dyDescent="0.25">
      <c r="A302" t="s">
        <v>611</v>
      </c>
      <c r="B302" t="s">
        <v>612</v>
      </c>
      <c r="C302" t="s">
        <v>16</v>
      </c>
      <c r="D302" s="2">
        <v>15246.65</v>
      </c>
      <c r="E302" s="2">
        <v>15000</v>
      </c>
      <c r="F302" t="str">
        <f t="shared" si="16"/>
        <v>Met target</v>
      </c>
      <c r="G302" s="1">
        <v>45365</v>
      </c>
      <c r="H302" s="4">
        <f t="shared" si="17"/>
        <v>2024</v>
      </c>
      <c r="I302" t="s">
        <v>17</v>
      </c>
      <c r="J302" s="2">
        <f t="shared" si="18"/>
        <v>1524.665</v>
      </c>
      <c r="K302" s="1">
        <v>44067</v>
      </c>
      <c r="L302" s="4">
        <f t="shared" ca="1" si="19"/>
        <v>4.1472222222222221</v>
      </c>
      <c r="M302" s="4" t="str" cm="1">
        <f t="array" ref="M302">YEAR(G302) &amp; "-Q" &amp; _xlfn.IFS(
    MONTH(G302) &lt;= 3, 1,
    MONTH(G302) &lt;= 6, 2,
    MONTH(G302) &lt;= 9, 3,
    MONTH(G302) &lt;= 12, 4
)</f>
        <v>2024-Q1</v>
      </c>
    </row>
    <row r="303" spans="1:13" x14ac:dyDescent="0.25">
      <c r="A303" t="s">
        <v>613</v>
      </c>
      <c r="B303" t="s">
        <v>614</v>
      </c>
      <c r="C303" t="s">
        <v>20</v>
      </c>
      <c r="D303" s="2">
        <v>17832.16</v>
      </c>
      <c r="E303" s="2">
        <v>10000</v>
      </c>
      <c r="F303" t="str">
        <f t="shared" si="16"/>
        <v>Met target</v>
      </c>
      <c r="G303" s="1">
        <v>45277</v>
      </c>
      <c r="H303" s="4">
        <f t="shared" si="17"/>
        <v>2023</v>
      </c>
      <c r="I303" t="s">
        <v>17</v>
      </c>
      <c r="J303" s="2">
        <f t="shared" si="18"/>
        <v>1783.2160000000001</v>
      </c>
      <c r="K303" s="1">
        <v>43990</v>
      </c>
      <c r="L303" s="4">
        <f t="shared" ca="1" si="19"/>
        <v>4.3583333333333334</v>
      </c>
      <c r="M303" s="4" t="str" cm="1">
        <f t="array" ref="M303">YEAR(G303) &amp; "-Q" &amp; _xlfn.IFS(
    MONTH(G303) &lt;= 3, 1,
    MONTH(G303) &lt;= 6, 2,
    MONTH(G303) &lt;= 9, 3,
    MONTH(G303) &lt;= 12, 4
)</f>
        <v>2023-Q4</v>
      </c>
    </row>
    <row r="304" spans="1:13" x14ac:dyDescent="0.25">
      <c r="A304" t="s">
        <v>615</v>
      </c>
      <c r="B304" t="s">
        <v>616</v>
      </c>
      <c r="C304" t="s">
        <v>16</v>
      </c>
      <c r="D304" s="2">
        <v>17963.78</v>
      </c>
      <c r="E304" s="2">
        <v>10000</v>
      </c>
      <c r="F304" t="str">
        <f t="shared" si="16"/>
        <v>Met target</v>
      </c>
      <c r="G304" s="1">
        <v>45401</v>
      </c>
      <c r="H304" s="4">
        <f t="shared" si="17"/>
        <v>2024</v>
      </c>
      <c r="I304" t="s">
        <v>11</v>
      </c>
      <c r="J304" s="2">
        <f t="shared" si="18"/>
        <v>0</v>
      </c>
      <c r="K304" s="1">
        <v>43997</v>
      </c>
      <c r="L304" s="4">
        <f t="shared" ca="1" si="19"/>
        <v>4.3388888888888886</v>
      </c>
      <c r="M304" s="4" t="str" cm="1">
        <f t="array" ref="M304">YEAR(G304) &amp; "-Q" &amp; _xlfn.IFS(
    MONTH(G304) &lt;= 3, 1,
    MONTH(G304) &lt;= 6, 2,
    MONTH(G304) &lt;= 9, 3,
    MONTH(G304) &lt;= 12, 4
)</f>
        <v>2024-Q2</v>
      </c>
    </row>
    <row r="305" spans="1:13" x14ac:dyDescent="0.25">
      <c r="A305" t="s">
        <v>617</v>
      </c>
      <c r="B305" t="s">
        <v>618</v>
      </c>
      <c r="C305" t="s">
        <v>10</v>
      </c>
      <c r="D305" s="2">
        <v>12938.8</v>
      </c>
      <c r="E305" s="2">
        <v>15000</v>
      </c>
      <c r="F305" t="str">
        <f t="shared" si="16"/>
        <v>Did not meet target</v>
      </c>
      <c r="G305" s="1">
        <v>45361</v>
      </c>
      <c r="H305" s="4">
        <f t="shared" si="17"/>
        <v>2024</v>
      </c>
      <c r="I305" t="s">
        <v>11</v>
      </c>
      <c r="J305" s="2">
        <f t="shared" si="18"/>
        <v>0</v>
      </c>
      <c r="K305" s="1">
        <v>44323</v>
      </c>
      <c r="L305" s="4">
        <f t="shared" ca="1" si="19"/>
        <v>3.4444444444444446</v>
      </c>
      <c r="M305" s="4" t="str" cm="1">
        <f t="array" ref="M305">YEAR(G305) &amp; "-Q" &amp; _xlfn.IFS(
    MONTH(G305) &lt;= 3, 1,
    MONTH(G305) &lt;= 6, 2,
    MONTH(G305) &lt;= 9, 3,
    MONTH(G305) &lt;= 12, 4
)</f>
        <v>2024-Q1</v>
      </c>
    </row>
    <row r="306" spans="1:13" x14ac:dyDescent="0.25">
      <c r="A306" t="s">
        <v>619</v>
      </c>
      <c r="B306" t="s">
        <v>620</v>
      </c>
      <c r="C306" t="s">
        <v>20</v>
      </c>
      <c r="D306" s="2">
        <v>18325.79</v>
      </c>
      <c r="E306" s="2">
        <v>13000</v>
      </c>
      <c r="F306" t="str">
        <f t="shared" si="16"/>
        <v>Met target</v>
      </c>
      <c r="G306" s="1">
        <v>45257</v>
      </c>
      <c r="H306" s="4">
        <f t="shared" si="17"/>
        <v>2023</v>
      </c>
      <c r="I306" t="s">
        <v>17</v>
      </c>
      <c r="J306" s="2">
        <f t="shared" si="18"/>
        <v>1832.5790000000002</v>
      </c>
      <c r="K306" s="1">
        <v>44708</v>
      </c>
      <c r="L306" s="4">
        <f t="shared" ca="1" si="19"/>
        <v>2.3888888888888888</v>
      </c>
      <c r="M306" s="4" t="str" cm="1">
        <f t="array" ref="M306">YEAR(G306) &amp; "-Q" &amp; _xlfn.IFS(
    MONTH(G306) &lt;= 3, 1,
    MONTH(G306) &lt;= 6, 2,
    MONTH(G306) &lt;= 9, 3,
    MONTH(G306) &lt;= 12, 4
)</f>
        <v>2023-Q4</v>
      </c>
    </row>
    <row r="307" spans="1:13" x14ac:dyDescent="0.25">
      <c r="A307" t="s">
        <v>621</v>
      </c>
      <c r="B307" t="s">
        <v>622</v>
      </c>
      <c r="C307" t="s">
        <v>20</v>
      </c>
      <c r="D307" s="2">
        <v>19980.990000000002</v>
      </c>
      <c r="E307" s="2">
        <v>13000</v>
      </c>
      <c r="F307" t="str">
        <f t="shared" si="16"/>
        <v>Met target</v>
      </c>
      <c r="G307" s="1">
        <v>45403</v>
      </c>
      <c r="H307" s="4">
        <f t="shared" si="17"/>
        <v>2024</v>
      </c>
      <c r="I307" t="s">
        <v>17</v>
      </c>
      <c r="J307" s="2">
        <f t="shared" si="18"/>
        <v>1998.0990000000002</v>
      </c>
      <c r="K307" s="1">
        <v>43539</v>
      </c>
      <c r="L307" s="4">
        <f t="shared" ca="1" si="19"/>
        <v>5.5888888888888886</v>
      </c>
      <c r="M307" s="4" t="str" cm="1">
        <f t="array" ref="M307">YEAR(G307) &amp; "-Q" &amp; _xlfn.IFS(
    MONTH(G307) &lt;= 3, 1,
    MONTH(G307) &lt;= 6, 2,
    MONTH(G307) &lt;= 9, 3,
    MONTH(G307) &lt;= 12, 4
)</f>
        <v>2024-Q2</v>
      </c>
    </row>
    <row r="308" spans="1:13" x14ac:dyDescent="0.25">
      <c r="A308" t="s">
        <v>623</v>
      </c>
      <c r="B308" t="s">
        <v>624</v>
      </c>
      <c r="C308" t="s">
        <v>20</v>
      </c>
      <c r="D308" s="2">
        <v>12743.39</v>
      </c>
      <c r="E308" s="2">
        <v>13000</v>
      </c>
      <c r="F308" t="str">
        <f t="shared" si="16"/>
        <v>Did not meet target</v>
      </c>
      <c r="G308" s="1">
        <v>45212</v>
      </c>
      <c r="H308" s="4">
        <f t="shared" si="17"/>
        <v>2023</v>
      </c>
      <c r="I308" t="s">
        <v>17</v>
      </c>
      <c r="J308" s="2">
        <f t="shared" si="18"/>
        <v>0</v>
      </c>
      <c r="K308" s="1">
        <v>43878</v>
      </c>
      <c r="L308" s="4">
        <f t="shared" ca="1" si="19"/>
        <v>4.666666666666667</v>
      </c>
      <c r="M308" s="4" t="str" cm="1">
        <f t="array" ref="M308">YEAR(G308) &amp; "-Q" &amp; _xlfn.IFS(
    MONTH(G308) &lt;= 3, 1,
    MONTH(G308) &lt;= 6, 2,
    MONTH(G308) &lt;= 9, 3,
    MONTH(G308) &lt;= 12, 4
)</f>
        <v>2023-Q4</v>
      </c>
    </row>
    <row r="309" spans="1:13" x14ac:dyDescent="0.25">
      <c r="A309" t="s">
        <v>625</v>
      </c>
      <c r="B309" t="s">
        <v>626</v>
      </c>
      <c r="C309" t="s">
        <v>16</v>
      </c>
      <c r="D309" s="2">
        <v>9130.07</v>
      </c>
      <c r="E309" s="2">
        <v>15000</v>
      </c>
      <c r="F309" t="str">
        <f t="shared" si="16"/>
        <v>Did not meet target</v>
      </c>
      <c r="G309" s="1">
        <v>45197</v>
      </c>
      <c r="H309" s="4">
        <f t="shared" si="17"/>
        <v>2023</v>
      </c>
      <c r="I309" t="s">
        <v>11</v>
      </c>
      <c r="J309" s="2">
        <f t="shared" si="18"/>
        <v>0</v>
      </c>
      <c r="K309" s="1">
        <v>44506</v>
      </c>
      <c r="L309" s="4">
        <f t="shared" ca="1" si="19"/>
        <v>2.9472222222222224</v>
      </c>
      <c r="M309" s="4" t="str" cm="1">
        <f t="array" ref="M309">YEAR(G309) &amp; "-Q" &amp; _xlfn.IFS(
    MONTH(G309) &lt;= 3, 1,
    MONTH(G309) &lt;= 6, 2,
    MONTH(G309) &lt;= 9, 3,
    MONTH(G309) &lt;= 12, 4
)</f>
        <v>2023-Q3</v>
      </c>
    </row>
    <row r="310" spans="1:13" x14ac:dyDescent="0.25">
      <c r="A310" t="s">
        <v>627</v>
      </c>
      <c r="B310" t="s">
        <v>628</v>
      </c>
      <c r="C310" t="s">
        <v>10</v>
      </c>
      <c r="D310" s="2">
        <v>6699.97</v>
      </c>
      <c r="E310" s="2">
        <v>12000</v>
      </c>
      <c r="F310" t="str">
        <f t="shared" si="16"/>
        <v>Did not meet target</v>
      </c>
      <c r="G310" s="1">
        <v>45502</v>
      </c>
      <c r="H310" s="4">
        <f t="shared" si="17"/>
        <v>2024</v>
      </c>
      <c r="I310" t="s">
        <v>11</v>
      </c>
      <c r="J310" s="2">
        <f t="shared" si="18"/>
        <v>0</v>
      </c>
      <c r="K310" s="1">
        <v>43771</v>
      </c>
      <c r="L310" s="4">
        <f t="shared" ca="1" si="19"/>
        <v>4.958333333333333</v>
      </c>
      <c r="M310" s="4" t="str" cm="1">
        <f t="array" ref="M310">YEAR(G310) &amp; "-Q" &amp; _xlfn.IFS(
    MONTH(G310) &lt;= 3, 1,
    MONTH(G310) &lt;= 6, 2,
    MONTH(G310) &lt;= 9, 3,
    MONTH(G310) &lt;= 12, 4
)</f>
        <v>2024-Q3</v>
      </c>
    </row>
    <row r="311" spans="1:13" x14ac:dyDescent="0.25">
      <c r="A311" t="s">
        <v>629</v>
      </c>
      <c r="B311" t="s">
        <v>630</v>
      </c>
      <c r="C311" t="s">
        <v>20</v>
      </c>
      <c r="D311" s="2">
        <v>6019.91</v>
      </c>
      <c r="E311" s="2">
        <v>13000</v>
      </c>
      <c r="F311" t="str">
        <f t="shared" si="16"/>
        <v>Did not meet target</v>
      </c>
      <c r="G311" s="1">
        <v>45271</v>
      </c>
      <c r="H311" s="4">
        <f t="shared" si="17"/>
        <v>2023</v>
      </c>
      <c r="I311" t="s">
        <v>11</v>
      </c>
      <c r="J311" s="2">
        <f t="shared" si="18"/>
        <v>0</v>
      </c>
      <c r="K311" s="1">
        <v>44897</v>
      </c>
      <c r="L311" s="4">
        <f t="shared" ca="1" si="19"/>
        <v>1.875</v>
      </c>
      <c r="M311" s="4" t="str" cm="1">
        <f t="array" ref="M311">YEAR(G311) &amp; "-Q" &amp; _xlfn.IFS(
    MONTH(G311) &lt;= 3, 1,
    MONTH(G311) &lt;= 6, 2,
    MONTH(G311) &lt;= 9, 3,
    MONTH(G311) &lt;= 12, 4
)</f>
        <v>2023-Q4</v>
      </c>
    </row>
    <row r="312" spans="1:13" x14ac:dyDescent="0.25">
      <c r="A312" t="s">
        <v>631</v>
      </c>
      <c r="B312" t="s">
        <v>632</v>
      </c>
      <c r="C312" t="s">
        <v>10</v>
      </c>
      <c r="D312" s="2">
        <v>15164.03</v>
      </c>
      <c r="E312" s="2">
        <v>15000</v>
      </c>
      <c r="F312" t="str">
        <f t="shared" si="16"/>
        <v>Met target</v>
      </c>
      <c r="G312" s="1">
        <v>45270</v>
      </c>
      <c r="H312" s="4">
        <f t="shared" si="17"/>
        <v>2023</v>
      </c>
      <c r="I312" t="s">
        <v>11</v>
      </c>
      <c r="J312" s="2">
        <f t="shared" si="18"/>
        <v>0</v>
      </c>
      <c r="K312" s="1">
        <v>43733</v>
      </c>
      <c r="L312" s="4">
        <f t="shared" ca="1" si="19"/>
        <v>5.0611111111111109</v>
      </c>
      <c r="M312" s="4" t="str" cm="1">
        <f t="array" ref="M312">YEAR(G312) &amp; "-Q" &amp; _xlfn.IFS(
    MONTH(G312) &lt;= 3, 1,
    MONTH(G312) &lt;= 6, 2,
    MONTH(G312) &lt;= 9, 3,
    MONTH(G312) &lt;= 12, 4
)</f>
        <v>2023-Q4</v>
      </c>
    </row>
    <row r="313" spans="1:13" x14ac:dyDescent="0.25">
      <c r="A313" t="s">
        <v>633</v>
      </c>
      <c r="B313" t="s">
        <v>634</v>
      </c>
      <c r="C313" t="s">
        <v>16</v>
      </c>
      <c r="D313" s="2">
        <v>10911.15</v>
      </c>
      <c r="E313" s="2">
        <v>15000</v>
      </c>
      <c r="F313" t="str">
        <f t="shared" si="16"/>
        <v>Did not meet target</v>
      </c>
      <c r="G313" s="1">
        <v>45254</v>
      </c>
      <c r="H313" s="4">
        <f t="shared" si="17"/>
        <v>2023</v>
      </c>
      <c r="I313" t="s">
        <v>11</v>
      </c>
      <c r="J313" s="2">
        <f t="shared" si="18"/>
        <v>0</v>
      </c>
      <c r="K313" s="1">
        <v>44939</v>
      </c>
      <c r="L313" s="4">
        <f t="shared" ca="1" si="19"/>
        <v>1.7611111111111111</v>
      </c>
      <c r="M313" s="4" t="str" cm="1">
        <f t="array" ref="M313">YEAR(G313) &amp; "-Q" &amp; _xlfn.IFS(
    MONTH(G313) &lt;= 3, 1,
    MONTH(G313) &lt;= 6, 2,
    MONTH(G313) &lt;= 9, 3,
    MONTH(G313) &lt;= 12, 4
)</f>
        <v>2023-Q4</v>
      </c>
    </row>
    <row r="314" spans="1:13" x14ac:dyDescent="0.25">
      <c r="A314" t="s">
        <v>635</v>
      </c>
      <c r="B314" t="s">
        <v>636</v>
      </c>
      <c r="C314" t="s">
        <v>10</v>
      </c>
      <c r="D314" s="2">
        <v>6795.47</v>
      </c>
      <c r="E314" s="2">
        <v>13000</v>
      </c>
      <c r="F314" t="str">
        <f t="shared" si="16"/>
        <v>Did not meet target</v>
      </c>
      <c r="G314" s="1">
        <v>45410</v>
      </c>
      <c r="H314" s="4">
        <f t="shared" si="17"/>
        <v>2024</v>
      </c>
      <c r="I314" t="s">
        <v>11</v>
      </c>
      <c r="J314" s="2">
        <f t="shared" si="18"/>
        <v>0</v>
      </c>
      <c r="K314" s="1">
        <v>44990</v>
      </c>
      <c r="L314" s="4">
        <f t="shared" ca="1" si="19"/>
        <v>1.6166666666666667</v>
      </c>
      <c r="M314" s="4" t="str" cm="1">
        <f t="array" ref="M314">YEAR(G314) &amp; "-Q" &amp; _xlfn.IFS(
    MONTH(G314) &lt;= 3, 1,
    MONTH(G314) &lt;= 6, 2,
    MONTH(G314) &lt;= 9, 3,
    MONTH(G314) &lt;= 12, 4
)</f>
        <v>2024-Q2</v>
      </c>
    </row>
    <row r="315" spans="1:13" x14ac:dyDescent="0.25">
      <c r="A315" t="s">
        <v>637</v>
      </c>
      <c r="B315" t="s">
        <v>638</v>
      </c>
      <c r="C315" t="s">
        <v>10</v>
      </c>
      <c r="D315" s="2">
        <v>13141.01</v>
      </c>
      <c r="E315" s="2">
        <v>12000</v>
      </c>
      <c r="F315" t="str">
        <f t="shared" si="16"/>
        <v>Met target</v>
      </c>
      <c r="G315" s="1">
        <v>45507</v>
      </c>
      <c r="H315" s="4">
        <f t="shared" si="17"/>
        <v>2024</v>
      </c>
      <c r="I315" t="s">
        <v>11</v>
      </c>
      <c r="J315" s="2">
        <f t="shared" si="18"/>
        <v>0</v>
      </c>
      <c r="K315" s="1">
        <v>44998</v>
      </c>
      <c r="L315" s="4">
        <f t="shared" ca="1" si="19"/>
        <v>1.5944444444444446</v>
      </c>
      <c r="M315" s="4" t="str" cm="1">
        <f t="array" ref="M315">YEAR(G315) &amp; "-Q" &amp; _xlfn.IFS(
    MONTH(G315) &lt;= 3, 1,
    MONTH(G315) &lt;= 6, 2,
    MONTH(G315) &lt;= 9, 3,
    MONTH(G315) &lt;= 12, 4
)</f>
        <v>2024-Q3</v>
      </c>
    </row>
    <row r="316" spans="1:13" x14ac:dyDescent="0.25">
      <c r="A316" t="s">
        <v>639</v>
      </c>
      <c r="B316" t="s">
        <v>640</v>
      </c>
      <c r="C316" t="s">
        <v>16</v>
      </c>
      <c r="D316" s="2">
        <v>12422.75</v>
      </c>
      <c r="E316" s="2">
        <v>10000</v>
      </c>
      <c r="F316" t="str">
        <f t="shared" si="16"/>
        <v>Met target</v>
      </c>
      <c r="G316" s="1">
        <v>45247</v>
      </c>
      <c r="H316" s="4">
        <f t="shared" si="17"/>
        <v>2023</v>
      </c>
      <c r="I316" t="s">
        <v>17</v>
      </c>
      <c r="J316" s="2">
        <f t="shared" si="18"/>
        <v>1242.2750000000001</v>
      </c>
      <c r="K316" s="1">
        <v>45132</v>
      </c>
      <c r="L316" s="4">
        <f t="shared" ca="1" si="19"/>
        <v>1.2277777777777779</v>
      </c>
      <c r="M316" s="4" t="str" cm="1">
        <f t="array" ref="M316">YEAR(G316) &amp; "-Q" &amp; _xlfn.IFS(
    MONTH(G316) &lt;= 3, 1,
    MONTH(G316) &lt;= 6, 2,
    MONTH(G316) &lt;= 9, 3,
    MONTH(G316) &lt;= 12, 4
)</f>
        <v>2023-Q4</v>
      </c>
    </row>
    <row r="317" spans="1:13" x14ac:dyDescent="0.25">
      <c r="A317" t="s">
        <v>641</v>
      </c>
      <c r="B317" t="s">
        <v>642</v>
      </c>
      <c r="C317" t="s">
        <v>16</v>
      </c>
      <c r="D317" s="2">
        <v>13684.67</v>
      </c>
      <c r="E317" s="2">
        <v>8000</v>
      </c>
      <c r="F317" t="str">
        <f t="shared" si="16"/>
        <v>Met target</v>
      </c>
      <c r="G317" s="1">
        <v>45386</v>
      </c>
      <c r="H317" s="4">
        <f t="shared" si="17"/>
        <v>2024</v>
      </c>
      <c r="I317" t="s">
        <v>17</v>
      </c>
      <c r="J317" s="2">
        <f t="shared" si="18"/>
        <v>1368.4670000000001</v>
      </c>
      <c r="K317" s="1">
        <v>43645</v>
      </c>
      <c r="L317" s="4">
        <f t="shared" ca="1" si="19"/>
        <v>5.3</v>
      </c>
      <c r="M317" s="4" t="str" cm="1">
        <f t="array" ref="M317">YEAR(G317) &amp; "-Q" &amp; _xlfn.IFS(
    MONTH(G317) &lt;= 3, 1,
    MONTH(G317) &lt;= 6, 2,
    MONTH(G317) &lt;= 9, 3,
    MONTH(G317) &lt;= 12, 4
)</f>
        <v>2024-Q2</v>
      </c>
    </row>
    <row r="318" spans="1:13" x14ac:dyDescent="0.25">
      <c r="A318" t="s">
        <v>643</v>
      </c>
      <c r="B318" t="s">
        <v>644</v>
      </c>
      <c r="C318" t="s">
        <v>10</v>
      </c>
      <c r="D318" s="2">
        <v>10778.99</v>
      </c>
      <c r="E318" s="2">
        <v>15000</v>
      </c>
      <c r="F318" t="str">
        <f t="shared" si="16"/>
        <v>Did not meet target</v>
      </c>
      <c r="G318" s="1">
        <v>45291</v>
      </c>
      <c r="H318" s="4">
        <f t="shared" si="17"/>
        <v>2023</v>
      </c>
      <c r="I318" t="s">
        <v>11</v>
      </c>
      <c r="J318" s="2">
        <f t="shared" si="18"/>
        <v>0</v>
      </c>
      <c r="K318" s="1">
        <v>43562</v>
      </c>
      <c r="L318" s="4">
        <f t="shared" ca="1" si="19"/>
        <v>5.5277777777777777</v>
      </c>
      <c r="M318" s="4" t="str" cm="1">
        <f t="array" ref="M318">YEAR(G318) &amp; "-Q" &amp; _xlfn.IFS(
    MONTH(G318) &lt;= 3, 1,
    MONTH(G318) &lt;= 6, 2,
    MONTH(G318) &lt;= 9, 3,
    MONTH(G318) &lt;= 12, 4
)</f>
        <v>2023-Q4</v>
      </c>
    </row>
    <row r="319" spans="1:13" x14ac:dyDescent="0.25">
      <c r="A319" t="s">
        <v>645</v>
      </c>
      <c r="B319" t="s">
        <v>646</v>
      </c>
      <c r="C319" t="s">
        <v>20</v>
      </c>
      <c r="D319" s="2">
        <v>13114.86</v>
      </c>
      <c r="E319" s="2">
        <v>12000</v>
      </c>
      <c r="F319" t="str">
        <f t="shared" si="16"/>
        <v>Met target</v>
      </c>
      <c r="G319" s="1">
        <v>45249</v>
      </c>
      <c r="H319" s="4">
        <f t="shared" si="17"/>
        <v>2023</v>
      </c>
      <c r="I319" t="s">
        <v>17</v>
      </c>
      <c r="J319" s="2">
        <f t="shared" si="18"/>
        <v>1311.4860000000001</v>
      </c>
      <c r="K319" s="1">
        <v>43886</v>
      </c>
      <c r="L319" s="4">
        <f t="shared" ca="1" si="19"/>
        <v>4.6444444444444448</v>
      </c>
      <c r="M319" s="4" t="str" cm="1">
        <f t="array" ref="M319">YEAR(G319) &amp; "-Q" &amp; _xlfn.IFS(
    MONTH(G319) &lt;= 3, 1,
    MONTH(G319) &lt;= 6, 2,
    MONTH(G319) &lt;= 9, 3,
    MONTH(G319) &lt;= 12, 4
)</f>
        <v>2023-Q4</v>
      </c>
    </row>
    <row r="320" spans="1:13" x14ac:dyDescent="0.25">
      <c r="A320" t="s">
        <v>647</v>
      </c>
      <c r="B320" t="s">
        <v>648</v>
      </c>
      <c r="C320" t="s">
        <v>16</v>
      </c>
      <c r="D320" s="2">
        <v>19842.11</v>
      </c>
      <c r="E320" s="2">
        <v>12000</v>
      </c>
      <c r="F320" t="str">
        <f t="shared" si="16"/>
        <v>Met target</v>
      </c>
      <c r="G320" s="1">
        <v>45345</v>
      </c>
      <c r="H320" s="4">
        <f t="shared" si="17"/>
        <v>2024</v>
      </c>
      <c r="I320" t="s">
        <v>17</v>
      </c>
      <c r="J320" s="2">
        <f t="shared" si="18"/>
        <v>1984.2110000000002</v>
      </c>
      <c r="K320" s="1">
        <v>43466</v>
      </c>
      <c r="L320" s="4">
        <f t="shared" ca="1" si="19"/>
        <v>5.7944444444444443</v>
      </c>
      <c r="M320" s="4" t="str" cm="1">
        <f t="array" ref="M320">YEAR(G320) &amp; "-Q" &amp; _xlfn.IFS(
    MONTH(G320) &lt;= 3, 1,
    MONTH(G320) &lt;= 6, 2,
    MONTH(G320) &lt;= 9, 3,
    MONTH(G320) &lt;= 12, 4
)</f>
        <v>2024-Q1</v>
      </c>
    </row>
    <row r="321" spans="1:13" x14ac:dyDescent="0.25">
      <c r="A321" t="s">
        <v>649</v>
      </c>
      <c r="B321" t="s">
        <v>650</v>
      </c>
      <c r="C321" t="s">
        <v>20</v>
      </c>
      <c r="D321" s="2">
        <v>16377.79</v>
      </c>
      <c r="E321" s="2">
        <v>13000</v>
      </c>
      <c r="F321" t="str">
        <f t="shared" si="16"/>
        <v>Met target</v>
      </c>
      <c r="G321" s="1">
        <v>45451</v>
      </c>
      <c r="H321" s="4">
        <f t="shared" si="17"/>
        <v>2024</v>
      </c>
      <c r="I321" t="s">
        <v>11</v>
      </c>
      <c r="J321" s="2">
        <f t="shared" si="18"/>
        <v>0</v>
      </c>
      <c r="K321" s="1">
        <v>43400</v>
      </c>
      <c r="L321" s="4">
        <f t="shared" ca="1" si="19"/>
        <v>5.9722222222222223</v>
      </c>
      <c r="M321" s="4" t="str" cm="1">
        <f t="array" ref="M321">YEAR(G321) &amp; "-Q" &amp; _xlfn.IFS(
    MONTH(G321) &lt;= 3, 1,
    MONTH(G321) &lt;= 6, 2,
    MONTH(G321) &lt;= 9, 3,
    MONTH(G321) &lt;= 12, 4
)</f>
        <v>2024-Q2</v>
      </c>
    </row>
    <row r="322" spans="1:13" x14ac:dyDescent="0.25">
      <c r="A322" t="s">
        <v>651</v>
      </c>
      <c r="B322" t="s">
        <v>652</v>
      </c>
      <c r="C322" t="s">
        <v>16</v>
      </c>
      <c r="D322" s="2">
        <v>7014.27</v>
      </c>
      <c r="E322" s="2">
        <v>12000</v>
      </c>
      <c r="F322" t="str">
        <f t="shared" si="16"/>
        <v>Did not meet target</v>
      </c>
      <c r="G322" s="1">
        <v>45435</v>
      </c>
      <c r="H322" s="4">
        <f t="shared" si="17"/>
        <v>2024</v>
      </c>
      <c r="I322" t="s">
        <v>11</v>
      </c>
      <c r="J322" s="2">
        <f t="shared" si="18"/>
        <v>0</v>
      </c>
      <c r="K322" s="1">
        <v>44377</v>
      </c>
      <c r="L322" s="4">
        <f t="shared" ca="1" si="19"/>
        <v>3.2972222222222221</v>
      </c>
      <c r="M322" s="4" t="str" cm="1">
        <f t="array" ref="M322">YEAR(G322) &amp; "-Q" &amp; _xlfn.IFS(
    MONTH(G322) &lt;= 3, 1,
    MONTH(G322) &lt;= 6, 2,
    MONTH(G322) &lt;= 9, 3,
    MONTH(G322) &lt;= 12, 4
)</f>
        <v>2024-Q2</v>
      </c>
    </row>
    <row r="323" spans="1:13" x14ac:dyDescent="0.25">
      <c r="A323" t="s">
        <v>653</v>
      </c>
      <c r="B323" t="s">
        <v>654</v>
      </c>
      <c r="C323" t="s">
        <v>20</v>
      </c>
      <c r="D323" s="2">
        <v>5237.97</v>
      </c>
      <c r="E323" s="2">
        <v>13000</v>
      </c>
      <c r="F323" t="str">
        <f t="shared" ref="F323:F386" si="20">IF(D323&gt;=E323,"Met target","Did not meet target")</f>
        <v>Did not meet target</v>
      </c>
      <c r="G323" s="1">
        <v>45440</v>
      </c>
      <c r="H323" s="4">
        <f t="shared" ref="H323:H386" si="21">YEAR(G323)</f>
        <v>2024</v>
      </c>
      <c r="I323" t="s">
        <v>11</v>
      </c>
      <c r="J323" s="2">
        <f t="shared" ref="J323:J386" si="22">IF(AND(F323 = "Met target",I323 = "YES"),D323*0.1,0)</f>
        <v>0</v>
      </c>
      <c r="K323" s="1">
        <v>44010</v>
      </c>
      <c r="L323" s="4">
        <f t="shared" ref="L323:L386" ca="1" si="23">YEARFRAC(K323,TODAY())</f>
        <v>4.302777777777778</v>
      </c>
      <c r="M323" s="4" t="str" cm="1">
        <f t="array" ref="M323">YEAR(G323) &amp; "-Q" &amp; _xlfn.IFS(
    MONTH(G323) &lt;= 3, 1,
    MONTH(G323) &lt;= 6, 2,
    MONTH(G323) &lt;= 9, 3,
    MONTH(G323) &lt;= 12, 4
)</f>
        <v>2024-Q2</v>
      </c>
    </row>
    <row r="324" spans="1:13" x14ac:dyDescent="0.25">
      <c r="A324" t="s">
        <v>655</v>
      </c>
      <c r="B324" t="s">
        <v>36</v>
      </c>
      <c r="C324" t="s">
        <v>20</v>
      </c>
      <c r="D324" s="2">
        <v>9113.02</v>
      </c>
      <c r="E324" s="2">
        <v>13000</v>
      </c>
      <c r="F324" t="str">
        <f t="shared" si="20"/>
        <v>Did not meet target</v>
      </c>
      <c r="G324" s="1">
        <v>45520</v>
      </c>
      <c r="H324" s="4">
        <f t="shared" si="21"/>
        <v>2024</v>
      </c>
      <c r="I324" t="s">
        <v>11</v>
      </c>
      <c r="J324" s="2">
        <f t="shared" si="22"/>
        <v>0</v>
      </c>
      <c r="K324" s="1">
        <v>44044</v>
      </c>
      <c r="L324" s="4">
        <f t="shared" ca="1" si="23"/>
        <v>4.2111111111111112</v>
      </c>
      <c r="M324" s="4" t="str" cm="1">
        <f t="array" ref="M324">YEAR(G324) &amp; "-Q" &amp; _xlfn.IFS(
    MONTH(G324) &lt;= 3, 1,
    MONTH(G324) &lt;= 6, 2,
    MONTH(G324) &lt;= 9, 3,
    MONTH(G324) &lt;= 12, 4
)</f>
        <v>2024-Q3</v>
      </c>
    </row>
    <row r="325" spans="1:13" x14ac:dyDescent="0.25">
      <c r="A325" t="s">
        <v>656</v>
      </c>
      <c r="B325" t="s">
        <v>657</v>
      </c>
      <c r="C325" t="s">
        <v>20</v>
      </c>
      <c r="D325" s="2">
        <v>8748.32</v>
      </c>
      <c r="E325" s="2">
        <v>8000</v>
      </c>
      <c r="F325" t="str">
        <f t="shared" si="20"/>
        <v>Met target</v>
      </c>
      <c r="G325" s="1">
        <v>45370</v>
      </c>
      <c r="H325" s="4">
        <f t="shared" si="21"/>
        <v>2024</v>
      </c>
      <c r="I325" t="s">
        <v>17</v>
      </c>
      <c r="J325" s="2">
        <f t="shared" si="22"/>
        <v>874.83199999999999</v>
      </c>
      <c r="K325" s="1">
        <v>44285</v>
      </c>
      <c r="L325" s="4">
        <f t="shared" ca="1" si="23"/>
        <v>3.5472222222222221</v>
      </c>
      <c r="M325" s="4" t="str" cm="1">
        <f t="array" ref="M325">YEAR(G325) &amp; "-Q" &amp; _xlfn.IFS(
    MONTH(G325) &lt;= 3, 1,
    MONTH(G325) &lt;= 6, 2,
    MONTH(G325) &lt;= 9, 3,
    MONTH(G325) &lt;= 12, 4
)</f>
        <v>2024-Q1</v>
      </c>
    </row>
    <row r="326" spans="1:13" x14ac:dyDescent="0.25">
      <c r="A326" t="s">
        <v>658</v>
      </c>
      <c r="B326" t="s">
        <v>659</v>
      </c>
      <c r="C326" t="s">
        <v>16</v>
      </c>
      <c r="D326" s="2">
        <v>7868.03</v>
      </c>
      <c r="E326" s="2">
        <v>12000</v>
      </c>
      <c r="F326" t="str">
        <f t="shared" si="20"/>
        <v>Did not meet target</v>
      </c>
      <c r="G326" s="1">
        <v>45402</v>
      </c>
      <c r="H326" s="4">
        <f t="shared" si="21"/>
        <v>2024</v>
      </c>
      <c r="I326" t="s">
        <v>17</v>
      </c>
      <c r="J326" s="2">
        <f t="shared" si="22"/>
        <v>0</v>
      </c>
      <c r="K326" s="1">
        <v>45081</v>
      </c>
      <c r="L326" s="4">
        <f t="shared" ca="1" si="23"/>
        <v>1.3694444444444445</v>
      </c>
      <c r="M326" s="4" t="str" cm="1">
        <f t="array" ref="M326">YEAR(G326) &amp; "-Q" &amp; _xlfn.IFS(
    MONTH(G326) &lt;= 3, 1,
    MONTH(G326) &lt;= 6, 2,
    MONTH(G326) &lt;= 9, 3,
    MONTH(G326) &lt;= 12, 4
)</f>
        <v>2024-Q2</v>
      </c>
    </row>
    <row r="327" spans="1:13" x14ac:dyDescent="0.25">
      <c r="A327" t="s">
        <v>660</v>
      </c>
      <c r="B327" t="s">
        <v>661</v>
      </c>
      <c r="C327" t="s">
        <v>16</v>
      </c>
      <c r="D327" s="2">
        <v>19893.22</v>
      </c>
      <c r="E327" s="2">
        <v>13000</v>
      </c>
      <c r="F327" t="str">
        <f t="shared" si="20"/>
        <v>Met target</v>
      </c>
      <c r="G327" s="1">
        <v>45271</v>
      </c>
      <c r="H327" s="4">
        <f t="shared" si="21"/>
        <v>2023</v>
      </c>
      <c r="I327" t="s">
        <v>11</v>
      </c>
      <c r="J327" s="2">
        <f t="shared" si="22"/>
        <v>0</v>
      </c>
      <c r="K327" s="1">
        <v>44383</v>
      </c>
      <c r="L327" s="4">
        <f t="shared" ca="1" si="23"/>
        <v>3.2805555555555554</v>
      </c>
      <c r="M327" s="4" t="str" cm="1">
        <f t="array" ref="M327">YEAR(G327) &amp; "-Q" &amp; _xlfn.IFS(
    MONTH(G327) &lt;= 3, 1,
    MONTH(G327) &lt;= 6, 2,
    MONTH(G327) &lt;= 9, 3,
    MONTH(G327) &lt;= 12, 4
)</f>
        <v>2023-Q4</v>
      </c>
    </row>
    <row r="328" spans="1:13" x14ac:dyDescent="0.25">
      <c r="A328" t="s">
        <v>662</v>
      </c>
      <c r="B328" t="s">
        <v>663</v>
      </c>
      <c r="C328" t="s">
        <v>10</v>
      </c>
      <c r="D328" s="2">
        <v>6188.7</v>
      </c>
      <c r="E328" s="2">
        <v>12000</v>
      </c>
      <c r="F328" t="str">
        <f t="shared" si="20"/>
        <v>Did not meet target</v>
      </c>
      <c r="G328" s="1">
        <v>45330</v>
      </c>
      <c r="H328" s="4">
        <f t="shared" si="21"/>
        <v>2024</v>
      </c>
      <c r="I328" t="s">
        <v>11</v>
      </c>
      <c r="J328" s="2">
        <f t="shared" si="22"/>
        <v>0</v>
      </c>
      <c r="K328" s="1">
        <v>44508</v>
      </c>
      <c r="L328" s="4">
        <f t="shared" ca="1" si="23"/>
        <v>2.9416666666666669</v>
      </c>
      <c r="M328" s="4" t="str" cm="1">
        <f t="array" ref="M328">YEAR(G328) &amp; "-Q" &amp; _xlfn.IFS(
    MONTH(G328) &lt;= 3, 1,
    MONTH(G328) &lt;= 6, 2,
    MONTH(G328) &lt;= 9, 3,
    MONTH(G328) &lt;= 12, 4
)</f>
        <v>2024-Q1</v>
      </c>
    </row>
    <row r="329" spans="1:13" x14ac:dyDescent="0.25">
      <c r="A329" t="s">
        <v>664</v>
      </c>
      <c r="B329" t="s">
        <v>665</v>
      </c>
      <c r="C329" t="s">
        <v>16</v>
      </c>
      <c r="D329" s="2">
        <v>6090.4</v>
      </c>
      <c r="E329" s="2">
        <v>8000</v>
      </c>
      <c r="F329" t="str">
        <f t="shared" si="20"/>
        <v>Did not meet target</v>
      </c>
      <c r="G329" s="1">
        <v>45239</v>
      </c>
      <c r="H329" s="4">
        <f t="shared" si="21"/>
        <v>2023</v>
      </c>
      <c r="I329" t="s">
        <v>17</v>
      </c>
      <c r="J329" s="2">
        <f t="shared" si="22"/>
        <v>0</v>
      </c>
      <c r="K329" s="1">
        <v>44533</v>
      </c>
      <c r="L329" s="4">
        <f t="shared" ca="1" si="23"/>
        <v>2.8722222222222222</v>
      </c>
      <c r="M329" s="4" t="str" cm="1">
        <f t="array" ref="M329">YEAR(G329) &amp; "-Q" &amp; _xlfn.IFS(
    MONTH(G329) &lt;= 3, 1,
    MONTH(G329) &lt;= 6, 2,
    MONTH(G329) &lt;= 9, 3,
    MONTH(G329) &lt;= 12, 4
)</f>
        <v>2023-Q4</v>
      </c>
    </row>
    <row r="330" spans="1:13" x14ac:dyDescent="0.25">
      <c r="A330" t="s">
        <v>666</v>
      </c>
      <c r="B330" t="s">
        <v>667</v>
      </c>
      <c r="C330" t="s">
        <v>10</v>
      </c>
      <c r="D330" s="2">
        <v>14982.64</v>
      </c>
      <c r="E330" s="2">
        <v>15000</v>
      </c>
      <c r="F330" t="str">
        <f t="shared" si="20"/>
        <v>Did not meet target</v>
      </c>
      <c r="G330" s="1">
        <v>45291</v>
      </c>
      <c r="H330" s="4">
        <f t="shared" si="21"/>
        <v>2023</v>
      </c>
      <c r="I330" t="s">
        <v>17</v>
      </c>
      <c r="J330" s="2">
        <f t="shared" si="22"/>
        <v>0</v>
      </c>
      <c r="K330" s="1">
        <v>44171</v>
      </c>
      <c r="L330" s="4">
        <f t="shared" ca="1" si="23"/>
        <v>3.8638888888888889</v>
      </c>
      <c r="M330" s="4" t="str" cm="1">
        <f t="array" ref="M330">YEAR(G330) &amp; "-Q" &amp; _xlfn.IFS(
    MONTH(G330) &lt;= 3, 1,
    MONTH(G330) &lt;= 6, 2,
    MONTH(G330) &lt;= 9, 3,
    MONTH(G330) &lt;= 12, 4
)</f>
        <v>2023-Q4</v>
      </c>
    </row>
    <row r="331" spans="1:13" x14ac:dyDescent="0.25">
      <c r="A331" t="s">
        <v>668</v>
      </c>
      <c r="B331" t="s">
        <v>669</v>
      </c>
      <c r="C331" t="s">
        <v>20</v>
      </c>
      <c r="D331" s="2">
        <v>12587.03</v>
      </c>
      <c r="E331" s="2">
        <v>10000</v>
      </c>
      <c r="F331" t="str">
        <f t="shared" si="20"/>
        <v>Met target</v>
      </c>
      <c r="G331" s="1">
        <v>45319</v>
      </c>
      <c r="H331" s="4">
        <f t="shared" si="21"/>
        <v>2024</v>
      </c>
      <c r="I331" t="s">
        <v>17</v>
      </c>
      <c r="J331" s="2">
        <f t="shared" si="22"/>
        <v>1258.7030000000002</v>
      </c>
      <c r="K331" s="1">
        <v>43492</v>
      </c>
      <c r="L331" s="4">
        <f t="shared" ca="1" si="23"/>
        <v>5.7222222222222223</v>
      </c>
      <c r="M331" s="4" t="str" cm="1">
        <f t="array" ref="M331">YEAR(G331) &amp; "-Q" &amp; _xlfn.IFS(
    MONTH(G331) &lt;= 3, 1,
    MONTH(G331) &lt;= 6, 2,
    MONTH(G331) &lt;= 9, 3,
    MONTH(G331) &lt;= 12, 4
)</f>
        <v>2024-Q1</v>
      </c>
    </row>
    <row r="332" spans="1:13" x14ac:dyDescent="0.25">
      <c r="A332" t="s">
        <v>670</v>
      </c>
      <c r="B332" t="s">
        <v>671</v>
      </c>
      <c r="C332" t="s">
        <v>10</v>
      </c>
      <c r="D332" s="2">
        <v>16366.98</v>
      </c>
      <c r="E332" s="2">
        <v>13000</v>
      </c>
      <c r="F332" t="str">
        <f t="shared" si="20"/>
        <v>Met target</v>
      </c>
      <c r="G332" s="1">
        <v>45223</v>
      </c>
      <c r="H332" s="4">
        <f t="shared" si="21"/>
        <v>2023</v>
      </c>
      <c r="I332" t="s">
        <v>11</v>
      </c>
      <c r="J332" s="2">
        <f t="shared" si="22"/>
        <v>0</v>
      </c>
      <c r="K332" s="1">
        <v>45156</v>
      </c>
      <c r="L332" s="4">
        <f t="shared" ca="1" si="23"/>
        <v>1.163888888888889</v>
      </c>
      <c r="M332" s="4" t="str" cm="1">
        <f t="array" ref="M332">YEAR(G332) &amp; "-Q" &amp; _xlfn.IFS(
    MONTH(G332) &lt;= 3, 1,
    MONTH(G332) &lt;= 6, 2,
    MONTH(G332) &lt;= 9, 3,
    MONTH(G332) &lt;= 12, 4
)</f>
        <v>2023-Q4</v>
      </c>
    </row>
    <row r="333" spans="1:13" x14ac:dyDescent="0.25">
      <c r="A333" t="s">
        <v>672</v>
      </c>
      <c r="B333" t="s">
        <v>673</v>
      </c>
      <c r="C333" t="s">
        <v>10</v>
      </c>
      <c r="D333" s="2">
        <v>11505.9</v>
      </c>
      <c r="E333" s="2">
        <v>10000</v>
      </c>
      <c r="F333" t="str">
        <f t="shared" si="20"/>
        <v>Met target</v>
      </c>
      <c r="G333" s="1">
        <v>45202</v>
      </c>
      <c r="H333" s="4">
        <f t="shared" si="21"/>
        <v>2023</v>
      </c>
      <c r="I333" t="s">
        <v>17</v>
      </c>
      <c r="J333" s="2">
        <f t="shared" si="22"/>
        <v>1150.5899999999999</v>
      </c>
      <c r="K333" s="1">
        <v>44128</v>
      </c>
      <c r="L333" s="4">
        <f t="shared" ca="1" si="23"/>
        <v>3.9805555555555556</v>
      </c>
      <c r="M333" s="4" t="str" cm="1">
        <f t="array" ref="M333">YEAR(G333) &amp; "-Q" &amp; _xlfn.IFS(
    MONTH(G333) &lt;= 3, 1,
    MONTH(G333) &lt;= 6, 2,
    MONTH(G333) &lt;= 9, 3,
    MONTH(G333) &lt;= 12, 4
)</f>
        <v>2023-Q4</v>
      </c>
    </row>
    <row r="334" spans="1:13" x14ac:dyDescent="0.25">
      <c r="A334" t="s">
        <v>674</v>
      </c>
      <c r="B334" t="s">
        <v>675</v>
      </c>
      <c r="C334" t="s">
        <v>20</v>
      </c>
      <c r="D334" s="2">
        <v>10566.46</v>
      </c>
      <c r="E334" s="2">
        <v>15000</v>
      </c>
      <c r="F334" t="str">
        <f t="shared" si="20"/>
        <v>Did not meet target</v>
      </c>
      <c r="G334" s="1">
        <v>45400</v>
      </c>
      <c r="H334" s="4">
        <f t="shared" si="21"/>
        <v>2024</v>
      </c>
      <c r="I334" t="s">
        <v>11</v>
      </c>
      <c r="J334" s="2">
        <f t="shared" si="22"/>
        <v>0</v>
      </c>
      <c r="K334" s="1">
        <v>45073</v>
      </c>
      <c r="L334" s="4">
        <f t="shared" ca="1" si="23"/>
        <v>1.3888888888888888</v>
      </c>
      <c r="M334" s="4" t="str" cm="1">
        <f t="array" ref="M334">YEAR(G334) &amp; "-Q" &amp; _xlfn.IFS(
    MONTH(G334) &lt;= 3, 1,
    MONTH(G334) &lt;= 6, 2,
    MONTH(G334) &lt;= 9, 3,
    MONTH(G334) &lt;= 12, 4
)</f>
        <v>2024-Q2</v>
      </c>
    </row>
    <row r="335" spans="1:13" x14ac:dyDescent="0.25">
      <c r="A335" t="s">
        <v>676</v>
      </c>
      <c r="B335" t="s">
        <v>677</v>
      </c>
      <c r="C335" t="s">
        <v>10</v>
      </c>
      <c r="D335" s="2">
        <v>13664.75</v>
      </c>
      <c r="E335" s="2">
        <v>15000</v>
      </c>
      <c r="F335" t="str">
        <f t="shared" si="20"/>
        <v>Did not meet target</v>
      </c>
      <c r="G335" s="1">
        <v>45192</v>
      </c>
      <c r="H335" s="4">
        <f t="shared" si="21"/>
        <v>2023</v>
      </c>
      <c r="I335" t="s">
        <v>11</v>
      </c>
      <c r="J335" s="2">
        <f t="shared" si="22"/>
        <v>0</v>
      </c>
      <c r="K335" s="1">
        <v>44910</v>
      </c>
      <c r="L335" s="4">
        <f t="shared" ca="1" si="23"/>
        <v>1.8388888888888888</v>
      </c>
      <c r="M335" s="4" t="str" cm="1">
        <f t="array" ref="M335">YEAR(G335) &amp; "-Q" &amp; _xlfn.IFS(
    MONTH(G335) &lt;= 3, 1,
    MONTH(G335) &lt;= 6, 2,
    MONTH(G335) &lt;= 9, 3,
    MONTH(G335) &lt;= 12, 4
)</f>
        <v>2023-Q3</v>
      </c>
    </row>
    <row r="336" spans="1:13" x14ac:dyDescent="0.25">
      <c r="A336" t="s">
        <v>678</v>
      </c>
      <c r="B336" t="s">
        <v>679</v>
      </c>
      <c r="C336" t="s">
        <v>16</v>
      </c>
      <c r="D336" s="2">
        <v>16175.32</v>
      </c>
      <c r="E336" s="2">
        <v>13000</v>
      </c>
      <c r="F336" t="str">
        <f t="shared" si="20"/>
        <v>Met target</v>
      </c>
      <c r="G336" s="1">
        <v>45206</v>
      </c>
      <c r="H336" s="4">
        <f t="shared" si="21"/>
        <v>2023</v>
      </c>
      <c r="I336" t="s">
        <v>11</v>
      </c>
      <c r="J336" s="2">
        <f t="shared" si="22"/>
        <v>0</v>
      </c>
      <c r="K336" s="1">
        <v>43689</v>
      </c>
      <c r="L336" s="4">
        <f t="shared" ca="1" si="23"/>
        <v>5.1805555555555554</v>
      </c>
      <c r="M336" s="4" t="str" cm="1">
        <f t="array" ref="M336">YEAR(G336) &amp; "-Q" &amp; _xlfn.IFS(
    MONTH(G336) &lt;= 3, 1,
    MONTH(G336) &lt;= 6, 2,
    MONTH(G336) &lt;= 9, 3,
    MONTH(G336) &lt;= 12, 4
)</f>
        <v>2023-Q4</v>
      </c>
    </row>
    <row r="337" spans="1:13" x14ac:dyDescent="0.25">
      <c r="A337" t="s">
        <v>680</v>
      </c>
      <c r="B337" t="s">
        <v>681</v>
      </c>
      <c r="C337" t="s">
        <v>10</v>
      </c>
      <c r="D337" s="2">
        <v>7377.04</v>
      </c>
      <c r="E337" s="2">
        <v>15000</v>
      </c>
      <c r="F337" t="str">
        <f t="shared" si="20"/>
        <v>Did not meet target</v>
      </c>
      <c r="G337" s="1">
        <v>45419</v>
      </c>
      <c r="H337" s="4">
        <f t="shared" si="21"/>
        <v>2024</v>
      </c>
      <c r="I337" t="s">
        <v>17</v>
      </c>
      <c r="J337" s="2">
        <f t="shared" si="22"/>
        <v>0</v>
      </c>
      <c r="K337" s="1">
        <v>43679</v>
      </c>
      <c r="L337" s="4">
        <f t="shared" ca="1" si="23"/>
        <v>5.208333333333333</v>
      </c>
      <c r="M337" s="4" t="str" cm="1">
        <f t="array" ref="M337">YEAR(G337) &amp; "-Q" &amp; _xlfn.IFS(
    MONTH(G337) &lt;= 3, 1,
    MONTH(G337) &lt;= 6, 2,
    MONTH(G337) &lt;= 9, 3,
    MONTH(G337) &lt;= 12, 4
)</f>
        <v>2024-Q2</v>
      </c>
    </row>
    <row r="338" spans="1:13" x14ac:dyDescent="0.25">
      <c r="A338" t="s">
        <v>682</v>
      </c>
      <c r="B338" t="s">
        <v>683</v>
      </c>
      <c r="C338" t="s">
        <v>20</v>
      </c>
      <c r="D338" s="2">
        <v>12876.84</v>
      </c>
      <c r="E338" s="2">
        <v>8000</v>
      </c>
      <c r="F338" t="str">
        <f t="shared" si="20"/>
        <v>Met target</v>
      </c>
      <c r="G338" s="1">
        <v>45403</v>
      </c>
      <c r="H338" s="4">
        <f t="shared" si="21"/>
        <v>2024</v>
      </c>
      <c r="I338" t="s">
        <v>11</v>
      </c>
      <c r="J338" s="2">
        <f t="shared" si="22"/>
        <v>0</v>
      </c>
      <c r="K338" s="1">
        <v>44792</v>
      </c>
      <c r="L338" s="4">
        <f t="shared" ca="1" si="23"/>
        <v>2.161111111111111</v>
      </c>
      <c r="M338" s="4" t="str" cm="1">
        <f t="array" ref="M338">YEAR(G338) &amp; "-Q" &amp; _xlfn.IFS(
    MONTH(G338) &lt;= 3, 1,
    MONTH(G338) &lt;= 6, 2,
    MONTH(G338) &lt;= 9, 3,
    MONTH(G338) &lt;= 12, 4
)</f>
        <v>2024-Q2</v>
      </c>
    </row>
    <row r="339" spans="1:13" x14ac:dyDescent="0.25">
      <c r="A339" t="s">
        <v>684</v>
      </c>
      <c r="B339" t="s">
        <v>685</v>
      </c>
      <c r="C339" t="s">
        <v>10</v>
      </c>
      <c r="D339" s="2">
        <v>15702.71</v>
      </c>
      <c r="E339" s="2">
        <v>12000</v>
      </c>
      <c r="F339" t="str">
        <f t="shared" si="20"/>
        <v>Met target</v>
      </c>
      <c r="G339" s="1">
        <v>45354</v>
      </c>
      <c r="H339" s="4">
        <f t="shared" si="21"/>
        <v>2024</v>
      </c>
      <c r="I339" t="s">
        <v>17</v>
      </c>
      <c r="J339" s="2">
        <f t="shared" si="22"/>
        <v>1570.271</v>
      </c>
      <c r="K339" s="1">
        <v>43423</v>
      </c>
      <c r="L339" s="4">
        <f t="shared" ca="1" si="23"/>
        <v>5.9111111111111114</v>
      </c>
      <c r="M339" s="4" t="str" cm="1">
        <f t="array" ref="M339">YEAR(G339) &amp; "-Q" &amp; _xlfn.IFS(
    MONTH(G339) &lt;= 3, 1,
    MONTH(G339) &lt;= 6, 2,
    MONTH(G339) &lt;= 9, 3,
    MONTH(G339) &lt;= 12, 4
)</f>
        <v>2024-Q1</v>
      </c>
    </row>
    <row r="340" spans="1:13" x14ac:dyDescent="0.25">
      <c r="A340" t="s">
        <v>686</v>
      </c>
      <c r="B340" t="s">
        <v>687</v>
      </c>
      <c r="C340" t="s">
        <v>20</v>
      </c>
      <c r="D340" s="2">
        <v>7102.05</v>
      </c>
      <c r="E340" s="2">
        <v>10000</v>
      </c>
      <c r="F340" t="str">
        <f t="shared" si="20"/>
        <v>Did not meet target</v>
      </c>
      <c r="G340" s="1">
        <v>45371</v>
      </c>
      <c r="H340" s="4">
        <f t="shared" si="21"/>
        <v>2024</v>
      </c>
      <c r="I340" t="s">
        <v>17</v>
      </c>
      <c r="J340" s="2">
        <f t="shared" si="22"/>
        <v>0</v>
      </c>
      <c r="K340" s="1">
        <v>43874</v>
      </c>
      <c r="L340" s="4">
        <f t="shared" ca="1" si="23"/>
        <v>4.677777777777778</v>
      </c>
      <c r="M340" s="4" t="str" cm="1">
        <f t="array" ref="M340">YEAR(G340) &amp; "-Q" &amp; _xlfn.IFS(
    MONTH(G340) &lt;= 3, 1,
    MONTH(G340) &lt;= 6, 2,
    MONTH(G340) &lt;= 9, 3,
    MONTH(G340) &lt;= 12, 4
)</f>
        <v>2024-Q1</v>
      </c>
    </row>
    <row r="341" spans="1:13" x14ac:dyDescent="0.25">
      <c r="A341" t="s">
        <v>688</v>
      </c>
      <c r="B341" t="s">
        <v>689</v>
      </c>
      <c r="C341" t="s">
        <v>10</v>
      </c>
      <c r="D341" s="2">
        <v>18243.57</v>
      </c>
      <c r="E341" s="2">
        <v>12000</v>
      </c>
      <c r="F341" t="str">
        <f t="shared" si="20"/>
        <v>Met target</v>
      </c>
      <c r="G341" s="1">
        <v>45406</v>
      </c>
      <c r="H341" s="4">
        <f t="shared" si="21"/>
        <v>2024</v>
      </c>
      <c r="I341" t="s">
        <v>11</v>
      </c>
      <c r="J341" s="2">
        <f t="shared" si="22"/>
        <v>0</v>
      </c>
      <c r="K341" s="1">
        <v>45131</v>
      </c>
      <c r="L341" s="4">
        <f t="shared" ca="1" si="23"/>
        <v>1.2305555555555556</v>
      </c>
      <c r="M341" s="4" t="str" cm="1">
        <f t="array" ref="M341">YEAR(G341) &amp; "-Q" &amp; _xlfn.IFS(
    MONTH(G341) &lt;= 3, 1,
    MONTH(G341) &lt;= 6, 2,
    MONTH(G341) &lt;= 9, 3,
    MONTH(G341) &lt;= 12, 4
)</f>
        <v>2024-Q2</v>
      </c>
    </row>
    <row r="342" spans="1:13" x14ac:dyDescent="0.25">
      <c r="A342" t="s">
        <v>690</v>
      </c>
      <c r="B342" t="s">
        <v>691</v>
      </c>
      <c r="C342" t="s">
        <v>10</v>
      </c>
      <c r="D342" s="2">
        <v>8421.75</v>
      </c>
      <c r="E342" s="2">
        <v>15000</v>
      </c>
      <c r="F342" t="str">
        <f t="shared" si="20"/>
        <v>Did not meet target</v>
      </c>
      <c r="G342" s="1">
        <v>45240</v>
      </c>
      <c r="H342" s="4">
        <f t="shared" si="21"/>
        <v>2023</v>
      </c>
      <c r="I342" t="s">
        <v>17</v>
      </c>
      <c r="J342" s="2">
        <f t="shared" si="22"/>
        <v>0</v>
      </c>
      <c r="K342" s="1">
        <v>43809</v>
      </c>
      <c r="L342" s="4">
        <f t="shared" ca="1" si="23"/>
        <v>4.8527777777777779</v>
      </c>
      <c r="M342" s="4" t="str" cm="1">
        <f t="array" ref="M342">YEAR(G342) &amp; "-Q" &amp; _xlfn.IFS(
    MONTH(G342) &lt;= 3, 1,
    MONTH(G342) &lt;= 6, 2,
    MONTH(G342) &lt;= 9, 3,
    MONTH(G342) &lt;= 12, 4
)</f>
        <v>2023-Q4</v>
      </c>
    </row>
    <row r="343" spans="1:13" x14ac:dyDescent="0.25">
      <c r="A343" t="s">
        <v>692</v>
      </c>
      <c r="B343" t="s">
        <v>693</v>
      </c>
      <c r="C343" t="s">
        <v>10</v>
      </c>
      <c r="D343" s="2">
        <v>12411.9</v>
      </c>
      <c r="E343" s="2">
        <v>10000</v>
      </c>
      <c r="F343" t="str">
        <f t="shared" si="20"/>
        <v>Met target</v>
      </c>
      <c r="G343" s="1">
        <v>45479</v>
      </c>
      <c r="H343" s="4">
        <f t="shared" si="21"/>
        <v>2024</v>
      </c>
      <c r="I343" t="s">
        <v>11</v>
      </c>
      <c r="J343" s="2">
        <f t="shared" si="22"/>
        <v>0</v>
      </c>
      <c r="K343" s="1">
        <v>44355</v>
      </c>
      <c r="L343" s="4">
        <f t="shared" ca="1" si="23"/>
        <v>3.3583333333333334</v>
      </c>
      <c r="M343" s="4" t="str" cm="1">
        <f t="array" ref="M343">YEAR(G343) &amp; "-Q" &amp; _xlfn.IFS(
    MONTH(G343) &lt;= 3, 1,
    MONTH(G343) &lt;= 6, 2,
    MONTH(G343) &lt;= 9, 3,
    MONTH(G343) &lt;= 12, 4
)</f>
        <v>2024-Q3</v>
      </c>
    </row>
    <row r="344" spans="1:13" x14ac:dyDescent="0.25">
      <c r="A344" t="s">
        <v>694</v>
      </c>
      <c r="B344" t="s">
        <v>695</v>
      </c>
      <c r="C344" t="s">
        <v>16</v>
      </c>
      <c r="D344" s="2">
        <v>10565.51</v>
      </c>
      <c r="E344" s="2">
        <v>13000</v>
      </c>
      <c r="F344" t="str">
        <f t="shared" si="20"/>
        <v>Did not meet target</v>
      </c>
      <c r="G344" s="1">
        <v>45223</v>
      </c>
      <c r="H344" s="4">
        <f t="shared" si="21"/>
        <v>2023</v>
      </c>
      <c r="I344" t="s">
        <v>11</v>
      </c>
      <c r="J344" s="2">
        <f t="shared" si="22"/>
        <v>0</v>
      </c>
      <c r="K344" s="1">
        <v>44487</v>
      </c>
      <c r="L344" s="4">
        <f t="shared" ca="1" si="23"/>
        <v>2.9972222222222222</v>
      </c>
      <c r="M344" s="4" t="str" cm="1">
        <f t="array" ref="M344">YEAR(G344) &amp; "-Q" &amp; _xlfn.IFS(
    MONTH(G344) &lt;= 3, 1,
    MONTH(G344) &lt;= 6, 2,
    MONTH(G344) &lt;= 9, 3,
    MONTH(G344) &lt;= 12, 4
)</f>
        <v>2023-Q4</v>
      </c>
    </row>
    <row r="345" spans="1:13" x14ac:dyDescent="0.25">
      <c r="A345" t="s">
        <v>696</v>
      </c>
      <c r="B345" t="s">
        <v>697</v>
      </c>
      <c r="C345" t="s">
        <v>20</v>
      </c>
      <c r="D345" s="2">
        <v>9398.5400000000009</v>
      </c>
      <c r="E345" s="2">
        <v>12000</v>
      </c>
      <c r="F345" t="str">
        <f t="shared" si="20"/>
        <v>Did not meet target</v>
      </c>
      <c r="G345" s="1">
        <v>45311</v>
      </c>
      <c r="H345" s="4">
        <f t="shared" si="21"/>
        <v>2024</v>
      </c>
      <c r="I345" t="s">
        <v>11</v>
      </c>
      <c r="J345" s="2">
        <f t="shared" si="22"/>
        <v>0</v>
      </c>
      <c r="K345" s="1">
        <v>43958</v>
      </c>
      <c r="L345" s="4">
        <f t="shared" ca="1" si="23"/>
        <v>4.4444444444444446</v>
      </c>
      <c r="M345" s="4" t="str" cm="1">
        <f t="array" ref="M345">YEAR(G345) &amp; "-Q" &amp; _xlfn.IFS(
    MONTH(G345) &lt;= 3, 1,
    MONTH(G345) &lt;= 6, 2,
    MONTH(G345) &lt;= 9, 3,
    MONTH(G345) &lt;= 12, 4
)</f>
        <v>2024-Q1</v>
      </c>
    </row>
    <row r="346" spans="1:13" x14ac:dyDescent="0.25">
      <c r="A346" t="s">
        <v>698</v>
      </c>
      <c r="B346" t="s">
        <v>699</v>
      </c>
      <c r="C346" t="s">
        <v>10</v>
      </c>
      <c r="D346" s="2">
        <v>16435.43</v>
      </c>
      <c r="E346" s="2">
        <v>15000</v>
      </c>
      <c r="F346" t="str">
        <f t="shared" si="20"/>
        <v>Met target</v>
      </c>
      <c r="G346" s="1">
        <v>45190</v>
      </c>
      <c r="H346" s="4">
        <f t="shared" si="21"/>
        <v>2023</v>
      </c>
      <c r="I346" t="s">
        <v>11</v>
      </c>
      <c r="J346" s="2">
        <f t="shared" si="22"/>
        <v>0</v>
      </c>
      <c r="K346" s="1">
        <v>44490</v>
      </c>
      <c r="L346" s="4">
        <f t="shared" ca="1" si="23"/>
        <v>2.9888888888888889</v>
      </c>
      <c r="M346" s="4" t="str" cm="1">
        <f t="array" ref="M346">YEAR(G346) &amp; "-Q" &amp; _xlfn.IFS(
    MONTH(G346) &lt;= 3, 1,
    MONTH(G346) &lt;= 6, 2,
    MONTH(G346) &lt;= 9, 3,
    MONTH(G346) &lt;= 12, 4
)</f>
        <v>2023-Q3</v>
      </c>
    </row>
    <row r="347" spans="1:13" x14ac:dyDescent="0.25">
      <c r="A347" t="s">
        <v>700</v>
      </c>
      <c r="B347" t="s">
        <v>701</v>
      </c>
      <c r="C347" t="s">
        <v>20</v>
      </c>
      <c r="D347" s="2">
        <v>17605.900000000001</v>
      </c>
      <c r="E347" s="2">
        <v>8000</v>
      </c>
      <c r="F347" t="str">
        <f t="shared" si="20"/>
        <v>Met target</v>
      </c>
      <c r="G347" s="1">
        <v>45362</v>
      </c>
      <c r="H347" s="4">
        <f t="shared" si="21"/>
        <v>2024</v>
      </c>
      <c r="I347" t="s">
        <v>11</v>
      </c>
      <c r="J347" s="2">
        <f t="shared" si="22"/>
        <v>0</v>
      </c>
      <c r="K347" s="1">
        <v>44236</v>
      </c>
      <c r="L347" s="4">
        <f t="shared" ca="1" si="23"/>
        <v>3.6888888888888891</v>
      </c>
      <c r="M347" s="4" t="str" cm="1">
        <f t="array" ref="M347">YEAR(G347) &amp; "-Q" &amp; _xlfn.IFS(
    MONTH(G347) &lt;= 3, 1,
    MONTH(G347) &lt;= 6, 2,
    MONTH(G347) &lt;= 9, 3,
    MONTH(G347) &lt;= 12, 4
)</f>
        <v>2024-Q1</v>
      </c>
    </row>
    <row r="348" spans="1:13" x14ac:dyDescent="0.25">
      <c r="A348" t="s">
        <v>702</v>
      </c>
      <c r="B348" t="s">
        <v>703</v>
      </c>
      <c r="C348" t="s">
        <v>10</v>
      </c>
      <c r="D348" s="2">
        <v>9929.2099999999991</v>
      </c>
      <c r="E348" s="2">
        <v>8000</v>
      </c>
      <c r="F348" t="str">
        <f t="shared" si="20"/>
        <v>Met target</v>
      </c>
      <c r="G348" s="1">
        <v>45344</v>
      </c>
      <c r="H348" s="4">
        <f t="shared" si="21"/>
        <v>2024</v>
      </c>
      <c r="I348" t="s">
        <v>11</v>
      </c>
      <c r="J348" s="2">
        <f t="shared" si="22"/>
        <v>0</v>
      </c>
      <c r="K348" s="1">
        <v>44944</v>
      </c>
      <c r="L348" s="4">
        <f t="shared" ca="1" si="23"/>
        <v>1.7472222222222222</v>
      </c>
      <c r="M348" s="4" t="str" cm="1">
        <f t="array" ref="M348">YEAR(G348) &amp; "-Q" &amp; _xlfn.IFS(
    MONTH(G348) &lt;= 3, 1,
    MONTH(G348) &lt;= 6, 2,
    MONTH(G348) &lt;= 9, 3,
    MONTH(G348) &lt;= 12, 4
)</f>
        <v>2024-Q1</v>
      </c>
    </row>
    <row r="349" spans="1:13" x14ac:dyDescent="0.25">
      <c r="A349" t="s">
        <v>704</v>
      </c>
      <c r="B349" t="s">
        <v>705</v>
      </c>
      <c r="C349" t="s">
        <v>16</v>
      </c>
      <c r="D349" s="2">
        <v>14574.29</v>
      </c>
      <c r="E349" s="2">
        <v>12000</v>
      </c>
      <c r="F349" t="str">
        <f t="shared" si="20"/>
        <v>Met target</v>
      </c>
      <c r="G349" s="1">
        <v>45347</v>
      </c>
      <c r="H349" s="4">
        <f t="shared" si="21"/>
        <v>2024</v>
      </c>
      <c r="I349" t="s">
        <v>11</v>
      </c>
      <c r="J349" s="2">
        <f t="shared" si="22"/>
        <v>0</v>
      </c>
      <c r="K349" s="1">
        <v>43366</v>
      </c>
      <c r="L349" s="4">
        <f t="shared" ca="1" si="23"/>
        <v>6.0666666666666664</v>
      </c>
      <c r="M349" s="4" t="str" cm="1">
        <f t="array" ref="M349">YEAR(G349) &amp; "-Q" &amp; _xlfn.IFS(
    MONTH(G349) &lt;= 3, 1,
    MONTH(G349) &lt;= 6, 2,
    MONTH(G349) &lt;= 9, 3,
    MONTH(G349) &lt;= 12, 4
)</f>
        <v>2024-Q1</v>
      </c>
    </row>
    <row r="350" spans="1:13" x14ac:dyDescent="0.25">
      <c r="A350" t="s">
        <v>706</v>
      </c>
      <c r="B350" t="s">
        <v>707</v>
      </c>
      <c r="C350" t="s">
        <v>10</v>
      </c>
      <c r="D350" s="2">
        <v>9728.81</v>
      </c>
      <c r="E350" s="2">
        <v>13000</v>
      </c>
      <c r="F350" t="str">
        <f t="shared" si="20"/>
        <v>Did not meet target</v>
      </c>
      <c r="G350" s="1">
        <v>45211</v>
      </c>
      <c r="H350" s="4">
        <f t="shared" si="21"/>
        <v>2023</v>
      </c>
      <c r="I350" t="s">
        <v>11</v>
      </c>
      <c r="J350" s="2">
        <f t="shared" si="22"/>
        <v>0</v>
      </c>
      <c r="K350" s="1">
        <v>43407</v>
      </c>
      <c r="L350" s="4">
        <f t="shared" ca="1" si="23"/>
        <v>5.9555555555555557</v>
      </c>
      <c r="M350" s="4" t="str" cm="1">
        <f t="array" ref="M350">YEAR(G350) &amp; "-Q" &amp; _xlfn.IFS(
    MONTH(G350) &lt;= 3, 1,
    MONTH(G350) &lt;= 6, 2,
    MONTH(G350) &lt;= 9, 3,
    MONTH(G350) &lt;= 12, 4
)</f>
        <v>2023-Q4</v>
      </c>
    </row>
    <row r="351" spans="1:13" x14ac:dyDescent="0.25">
      <c r="A351" t="s">
        <v>708</v>
      </c>
      <c r="B351" t="s">
        <v>709</v>
      </c>
      <c r="C351" t="s">
        <v>10</v>
      </c>
      <c r="D351" s="2">
        <v>7426.04</v>
      </c>
      <c r="E351" s="2">
        <v>8000</v>
      </c>
      <c r="F351" t="str">
        <f t="shared" si="20"/>
        <v>Did not meet target</v>
      </c>
      <c r="G351" s="1">
        <v>45524</v>
      </c>
      <c r="H351" s="4">
        <f t="shared" si="21"/>
        <v>2024</v>
      </c>
      <c r="I351" t="s">
        <v>17</v>
      </c>
      <c r="J351" s="2">
        <f t="shared" si="22"/>
        <v>0</v>
      </c>
      <c r="K351" s="1">
        <v>44994</v>
      </c>
      <c r="L351" s="4">
        <f t="shared" ca="1" si="23"/>
        <v>1.6055555555555556</v>
      </c>
      <c r="M351" s="4" t="str" cm="1">
        <f t="array" ref="M351">YEAR(G351) &amp; "-Q" &amp; _xlfn.IFS(
    MONTH(G351) &lt;= 3, 1,
    MONTH(G351) &lt;= 6, 2,
    MONTH(G351) &lt;= 9, 3,
    MONTH(G351) &lt;= 12, 4
)</f>
        <v>2024-Q3</v>
      </c>
    </row>
    <row r="352" spans="1:13" x14ac:dyDescent="0.25">
      <c r="A352" t="s">
        <v>710</v>
      </c>
      <c r="B352" t="s">
        <v>711</v>
      </c>
      <c r="C352" t="s">
        <v>16</v>
      </c>
      <c r="D352" s="2">
        <v>8581.41</v>
      </c>
      <c r="E352" s="2">
        <v>10000</v>
      </c>
      <c r="F352" t="str">
        <f t="shared" si="20"/>
        <v>Did not meet target</v>
      </c>
      <c r="G352" s="1">
        <v>45473</v>
      </c>
      <c r="H352" s="4">
        <f t="shared" si="21"/>
        <v>2024</v>
      </c>
      <c r="I352" t="s">
        <v>11</v>
      </c>
      <c r="J352" s="2">
        <f t="shared" si="22"/>
        <v>0</v>
      </c>
      <c r="K352" s="1">
        <v>44716</v>
      </c>
      <c r="L352" s="4">
        <f t="shared" ca="1" si="23"/>
        <v>2.3694444444444445</v>
      </c>
      <c r="M352" s="4" t="str" cm="1">
        <f t="array" ref="M352">YEAR(G352) &amp; "-Q" &amp; _xlfn.IFS(
    MONTH(G352) &lt;= 3, 1,
    MONTH(G352) &lt;= 6, 2,
    MONTH(G352) &lt;= 9, 3,
    MONTH(G352) &lt;= 12, 4
)</f>
        <v>2024-Q2</v>
      </c>
    </row>
    <row r="353" spans="1:13" x14ac:dyDescent="0.25">
      <c r="A353" t="s">
        <v>712</v>
      </c>
      <c r="B353" t="s">
        <v>713</v>
      </c>
      <c r="C353" t="s">
        <v>20</v>
      </c>
      <c r="D353" s="2">
        <v>17528.53</v>
      </c>
      <c r="E353" s="2">
        <v>8000</v>
      </c>
      <c r="F353" t="str">
        <f t="shared" si="20"/>
        <v>Met target</v>
      </c>
      <c r="G353" s="1">
        <v>45251</v>
      </c>
      <c r="H353" s="4">
        <f t="shared" si="21"/>
        <v>2023</v>
      </c>
      <c r="I353" t="s">
        <v>11</v>
      </c>
      <c r="J353" s="2">
        <f t="shared" si="22"/>
        <v>0</v>
      </c>
      <c r="K353" s="1">
        <v>44437</v>
      </c>
      <c r="L353" s="4">
        <f t="shared" ca="1" si="23"/>
        <v>3.1333333333333333</v>
      </c>
      <c r="M353" s="4" t="str" cm="1">
        <f t="array" ref="M353">YEAR(G353) &amp; "-Q" &amp; _xlfn.IFS(
    MONTH(G353) &lt;= 3, 1,
    MONTH(G353) &lt;= 6, 2,
    MONTH(G353) &lt;= 9, 3,
    MONTH(G353) &lt;= 12, 4
)</f>
        <v>2023-Q4</v>
      </c>
    </row>
    <row r="354" spans="1:13" x14ac:dyDescent="0.25">
      <c r="A354" t="s">
        <v>714</v>
      </c>
      <c r="B354" t="s">
        <v>715</v>
      </c>
      <c r="C354" t="s">
        <v>20</v>
      </c>
      <c r="D354" s="2">
        <v>12317.03</v>
      </c>
      <c r="E354" s="2">
        <v>13000</v>
      </c>
      <c r="F354" t="str">
        <f t="shared" si="20"/>
        <v>Did not meet target</v>
      </c>
      <c r="G354" s="1">
        <v>45277</v>
      </c>
      <c r="H354" s="4">
        <f t="shared" si="21"/>
        <v>2023</v>
      </c>
      <c r="I354" t="s">
        <v>11</v>
      </c>
      <c r="J354" s="2">
        <f t="shared" si="22"/>
        <v>0</v>
      </c>
      <c r="K354" s="1">
        <v>44917</v>
      </c>
      <c r="L354" s="4">
        <f t="shared" ca="1" si="23"/>
        <v>1.8194444444444444</v>
      </c>
      <c r="M354" s="4" t="str" cm="1">
        <f t="array" ref="M354">YEAR(G354) &amp; "-Q" &amp; _xlfn.IFS(
    MONTH(G354) &lt;= 3, 1,
    MONTH(G354) &lt;= 6, 2,
    MONTH(G354) &lt;= 9, 3,
    MONTH(G354) &lt;= 12, 4
)</f>
        <v>2023-Q4</v>
      </c>
    </row>
    <row r="355" spans="1:13" x14ac:dyDescent="0.25">
      <c r="A355" t="s">
        <v>716</v>
      </c>
      <c r="B355" t="s">
        <v>717</v>
      </c>
      <c r="C355" t="s">
        <v>16</v>
      </c>
      <c r="D355" s="2">
        <v>11162.23</v>
      </c>
      <c r="E355" s="2">
        <v>12000</v>
      </c>
      <c r="F355" t="str">
        <f t="shared" si="20"/>
        <v>Did not meet target</v>
      </c>
      <c r="G355" s="1">
        <v>45482</v>
      </c>
      <c r="H355" s="4">
        <f t="shared" si="21"/>
        <v>2024</v>
      </c>
      <c r="I355" t="s">
        <v>17</v>
      </c>
      <c r="J355" s="2">
        <f t="shared" si="22"/>
        <v>0</v>
      </c>
      <c r="K355" s="1">
        <v>44351</v>
      </c>
      <c r="L355" s="4">
        <f t="shared" ca="1" si="23"/>
        <v>3.3694444444444445</v>
      </c>
      <c r="M355" s="4" t="str" cm="1">
        <f t="array" ref="M355">YEAR(G355) &amp; "-Q" &amp; _xlfn.IFS(
    MONTH(G355) &lt;= 3, 1,
    MONTH(G355) &lt;= 6, 2,
    MONTH(G355) &lt;= 9, 3,
    MONTH(G355) &lt;= 12, 4
)</f>
        <v>2024-Q3</v>
      </c>
    </row>
    <row r="356" spans="1:13" x14ac:dyDescent="0.25">
      <c r="A356" t="s">
        <v>718</v>
      </c>
      <c r="B356" t="s">
        <v>719</v>
      </c>
      <c r="C356" t="s">
        <v>10</v>
      </c>
      <c r="D356" s="2">
        <v>6767.19</v>
      </c>
      <c r="E356" s="2">
        <v>10000</v>
      </c>
      <c r="F356" t="str">
        <f t="shared" si="20"/>
        <v>Did not meet target</v>
      </c>
      <c r="G356" s="1">
        <v>45262</v>
      </c>
      <c r="H356" s="4">
        <f t="shared" si="21"/>
        <v>2023</v>
      </c>
      <c r="I356" t="s">
        <v>17</v>
      </c>
      <c r="J356" s="2">
        <f t="shared" si="22"/>
        <v>0</v>
      </c>
      <c r="K356" s="1">
        <v>44445</v>
      </c>
      <c r="L356" s="4">
        <f t="shared" ca="1" si="23"/>
        <v>3.1138888888888889</v>
      </c>
      <c r="M356" s="4" t="str" cm="1">
        <f t="array" ref="M356">YEAR(G356) &amp; "-Q" &amp; _xlfn.IFS(
    MONTH(G356) &lt;= 3, 1,
    MONTH(G356) &lt;= 6, 2,
    MONTH(G356) &lt;= 9, 3,
    MONTH(G356) &lt;= 12, 4
)</f>
        <v>2023-Q4</v>
      </c>
    </row>
    <row r="357" spans="1:13" x14ac:dyDescent="0.25">
      <c r="A357" t="s">
        <v>720</v>
      </c>
      <c r="B357" t="s">
        <v>721</v>
      </c>
      <c r="C357" t="s">
        <v>20</v>
      </c>
      <c r="D357" s="2">
        <v>13121.53</v>
      </c>
      <c r="E357" s="2">
        <v>8000</v>
      </c>
      <c r="F357" t="str">
        <f t="shared" si="20"/>
        <v>Met target</v>
      </c>
      <c r="G357" s="1">
        <v>45489</v>
      </c>
      <c r="H357" s="4">
        <f t="shared" si="21"/>
        <v>2024</v>
      </c>
      <c r="I357" t="s">
        <v>17</v>
      </c>
      <c r="J357" s="2">
        <f t="shared" si="22"/>
        <v>1312.1530000000002</v>
      </c>
      <c r="K357" s="1">
        <v>44267</v>
      </c>
      <c r="L357" s="4">
        <f t="shared" ca="1" si="23"/>
        <v>3.5972222222222223</v>
      </c>
      <c r="M357" s="4" t="str" cm="1">
        <f t="array" ref="M357">YEAR(G357) &amp; "-Q" &amp; _xlfn.IFS(
    MONTH(G357) &lt;= 3, 1,
    MONTH(G357) &lt;= 6, 2,
    MONTH(G357) &lt;= 9, 3,
    MONTH(G357) &lt;= 12, 4
)</f>
        <v>2024-Q3</v>
      </c>
    </row>
    <row r="358" spans="1:13" x14ac:dyDescent="0.25">
      <c r="A358" t="s">
        <v>722</v>
      </c>
      <c r="B358" t="s">
        <v>723</v>
      </c>
      <c r="C358" t="s">
        <v>16</v>
      </c>
      <c r="D358" s="2">
        <v>13786.57</v>
      </c>
      <c r="E358" s="2">
        <v>13000</v>
      </c>
      <c r="F358" t="str">
        <f t="shared" si="20"/>
        <v>Met target</v>
      </c>
      <c r="G358" s="1">
        <v>45405</v>
      </c>
      <c r="H358" s="4">
        <f t="shared" si="21"/>
        <v>2024</v>
      </c>
      <c r="I358" t="s">
        <v>11</v>
      </c>
      <c r="J358" s="2">
        <f t="shared" si="22"/>
        <v>0</v>
      </c>
      <c r="K358" s="1">
        <v>43655</v>
      </c>
      <c r="L358" s="4">
        <f t="shared" ca="1" si="23"/>
        <v>5.2722222222222221</v>
      </c>
      <c r="M358" s="4" t="str" cm="1">
        <f t="array" ref="M358">YEAR(G358) &amp; "-Q" &amp; _xlfn.IFS(
    MONTH(G358) &lt;= 3, 1,
    MONTH(G358) &lt;= 6, 2,
    MONTH(G358) &lt;= 9, 3,
    MONTH(G358) &lt;= 12, 4
)</f>
        <v>2024-Q2</v>
      </c>
    </row>
    <row r="359" spans="1:13" x14ac:dyDescent="0.25">
      <c r="A359" t="s">
        <v>724</v>
      </c>
      <c r="B359" t="s">
        <v>725</v>
      </c>
      <c r="C359" t="s">
        <v>10</v>
      </c>
      <c r="D359" s="2">
        <v>13996.63</v>
      </c>
      <c r="E359" s="2">
        <v>13000</v>
      </c>
      <c r="F359" t="str">
        <f t="shared" si="20"/>
        <v>Met target</v>
      </c>
      <c r="G359" s="1">
        <v>45481</v>
      </c>
      <c r="H359" s="4">
        <f t="shared" si="21"/>
        <v>2024</v>
      </c>
      <c r="I359" t="s">
        <v>17</v>
      </c>
      <c r="J359" s="2">
        <f t="shared" si="22"/>
        <v>1399.663</v>
      </c>
      <c r="K359" s="1">
        <v>43411</v>
      </c>
      <c r="L359" s="4">
        <f t="shared" ca="1" si="23"/>
        <v>5.9444444444444446</v>
      </c>
      <c r="M359" s="4" t="str" cm="1">
        <f t="array" ref="M359">YEAR(G359) &amp; "-Q" &amp; _xlfn.IFS(
    MONTH(G359) &lt;= 3, 1,
    MONTH(G359) &lt;= 6, 2,
    MONTH(G359) &lt;= 9, 3,
    MONTH(G359) &lt;= 12, 4
)</f>
        <v>2024-Q3</v>
      </c>
    </row>
    <row r="360" spans="1:13" x14ac:dyDescent="0.25">
      <c r="A360" t="s">
        <v>726</v>
      </c>
      <c r="B360" t="s">
        <v>727</v>
      </c>
      <c r="C360" t="s">
        <v>16</v>
      </c>
      <c r="D360" s="2">
        <v>11043.37</v>
      </c>
      <c r="E360" s="2">
        <v>13000</v>
      </c>
      <c r="F360" t="str">
        <f t="shared" si="20"/>
        <v>Did not meet target</v>
      </c>
      <c r="G360" s="1">
        <v>45487</v>
      </c>
      <c r="H360" s="4">
        <f t="shared" si="21"/>
        <v>2024</v>
      </c>
      <c r="I360" t="s">
        <v>17</v>
      </c>
      <c r="J360" s="2">
        <f t="shared" si="22"/>
        <v>0</v>
      </c>
      <c r="K360" s="1">
        <v>44109</v>
      </c>
      <c r="L360" s="4">
        <f t="shared" ca="1" si="23"/>
        <v>4.0333333333333332</v>
      </c>
      <c r="M360" s="4" t="str" cm="1">
        <f t="array" ref="M360">YEAR(G360) &amp; "-Q" &amp; _xlfn.IFS(
    MONTH(G360) &lt;= 3, 1,
    MONTH(G360) &lt;= 6, 2,
    MONTH(G360) &lt;= 9, 3,
    MONTH(G360) &lt;= 12, 4
)</f>
        <v>2024-Q3</v>
      </c>
    </row>
    <row r="361" spans="1:13" x14ac:dyDescent="0.25">
      <c r="A361" t="s">
        <v>728</v>
      </c>
      <c r="B361" t="s">
        <v>729</v>
      </c>
      <c r="C361" t="s">
        <v>16</v>
      </c>
      <c r="D361" s="2">
        <v>8708.85</v>
      </c>
      <c r="E361" s="2">
        <v>8000</v>
      </c>
      <c r="F361" t="str">
        <f t="shared" si="20"/>
        <v>Met target</v>
      </c>
      <c r="G361" s="1">
        <v>45200</v>
      </c>
      <c r="H361" s="4">
        <f t="shared" si="21"/>
        <v>2023</v>
      </c>
      <c r="I361" t="s">
        <v>11</v>
      </c>
      <c r="J361" s="2">
        <f t="shared" si="22"/>
        <v>0</v>
      </c>
      <c r="K361" s="1">
        <v>45138</v>
      </c>
      <c r="L361" s="4">
        <f t="shared" ca="1" si="23"/>
        <v>1.2138888888888888</v>
      </c>
      <c r="M361" s="4" t="str" cm="1">
        <f t="array" ref="M361">YEAR(G361) &amp; "-Q" &amp; _xlfn.IFS(
    MONTH(G361) &lt;= 3, 1,
    MONTH(G361) &lt;= 6, 2,
    MONTH(G361) &lt;= 9, 3,
    MONTH(G361) &lt;= 12, 4
)</f>
        <v>2023-Q4</v>
      </c>
    </row>
    <row r="362" spans="1:13" x14ac:dyDescent="0.25">
      <c r="A362" t="s">
        <v>730</v>
      </c>
      <c r="B362" t="s">
        <v>731</v>
      </c>
      <c r="C362" t="s">
        <v>20</v>
      </c>
      <c r="D362" s="2">
        <v>14037.33</v>
      </c>
      <c r="E362" s="2">
        <v>12000</v>
      </c>
      <c r="F362" t="str">
        <f t="shared" si="20"/>
        <v>Met target</v>
      </c>
      <c r="G362" s="1">
        <v>45447</v>
      </c>
      <c r="H362" s="4">
        <f t="shared" si="21"/>
        <v>2024</v>
      </c>
      <c r="I362" t="s">
        <v>11</v>
      </c>
      <c r="J362" s="2">
        <f t="shared" si="22"/>
        <v>0</v>
      </c>
      <c r="K362" s="1">
        <v>43397</v>
      </c>
      <c r="L362" s="4">
        <f t="shared" ca="1" si="23"/>
        <v>5.9805555555555552</v>
      </c>
      <c r="M362" s="4" t="str" cm="1">
        <f t="array" ref="M362">YEAR(G362) &amp; "-Q" &amp; _xlfn.IFS(
    MONTH(G362) &lt;= 3, 1,
    MONTH(G362) &lt;= 6, 2,
    MONTH(G362) &lt;= 9, 3,
    MONTH(G362) &lt;= 12, 4
)</f>
        <v>2024-Q2</v>
      </c>
    </row>
    <row r="363" spans="1:13" x14ac:dyDescent="0.25">
      <c r="A363" t="s">
        <v>732</v>
      </c>
      <c r="B363" t="s">
        <v>733</v>
      </c>
      <c r="C363" t="s">
        <v>20</v>
      </c>
      <c r="D363" s="2">
        <v>17801.990000000002</v>
      </c>
      <c r="E363" s="2">
        <v>8000</v>
      </c>
      <c r="F363" t="str">
        <f t="shared" si="20"/>
        <v>Met target</v>
      </c>
      <c r="G363" s="1">
        <v>45353</v>
      </c>
      <c r="H363" s="4">
        <f t="shared" si="21"/>
        <v>2024</v>
      </c>
      <c r="I363" t="s">
        <v>17</v>
      </c>
      <c r="J363" s="2">
        <f t="shared" si="22"/>
        <v>1780.1990000000003</v>
      </c>
      <c r="K363" s="1">
        <v>44571</v>
      </c>
      <c r="L363" s="4">
        <f t="shared" ca="1" si="23"/>
        <v>2.7694444444444444</v>
      </c>
      <c r="M363" s="4" t="str" cm="1">
        <f t="array" ref="M363">YEAR(G363) &amp; "-Q" &amp; _xlfn.IFS(
    MONTH(G363) &lt;= 3, 1,
    MONTH(G363) &lt;= 6, 2,
    MONTH(G363) &lt;= 9, 3,
    MONTH(G363) &lt;= 12, 4
)</f>
        <v>2024-Q1</v>
      </c>
    </row>
    <row r="364" spans="1:13" x14ac:dyDescent="0.25">
      <c r="A364" t="s">
        <v>734</v>
      </c>
      <c r="B364" t="s">
        <v>735</v>
      </c>
      <c r="C364" t="s">
        <v>20</v>
      </c>
      <c r="D364" s="2">
        <v>8920.33</v>
      </c>
      <c r="E364" s="2">
        <v>13000</v>
      </c>
      <c r="F364" t="str">
        <f t="shared" si="20"/>
        <v>Did not meet target</v>
      </c>
      <c r="G364" s="1">
        <v>45160</v>
      </c>
      <c r="H364" s="4">
        <f t="shared" si="21"/>
        <v>2023</v>
      </c>
      <c r="I364" t="s">
        <v>17</v>
      </c>
      <c r="J364" s="2">
        <f t="shared" si="22"/>
        <v>0</v>
      </c>
      <c r="K364" s="1">
        <v>44258</v>
      </c>
      <c r="L364" s="4">
        <f t="shared" ca="1" si="23"/>
        <v>3.6222222222222222</v>
      </c>
      <c r="M364" s="4" t="str" cm="1">
        <f t="array" ref="M364">YEAR(G364) &amp; "-Q" &amp; _xlfn.IFS(
    MONTH(G364) &lt;= 3, 1,
    MONTH(G364) &lt;= 6, 2,
    MONTH(G364) &lt;= 9, 3,
    MONTH(G364) &lt;= 12, 4
)</f>
        <v>2023-Q3</v>
      </c>
    </row>
    <row r="365" spans="1:13" x14ac:dyDescent="0.25">
      <c r="A365" t="s">
        <v>736</v>
      </c>
      <c r="B365" t="s">
        <v>737</v>
      </c>
      <c r="C365" t="s">
        <v>20</v>
      </c>
      <c r="D365" s="2">
        <v>12402.64</v>
      </c>
      <c r="E365" s="2">
        <v>8000</v>
      </c>
      <c r="F365" t="str">
        <f t="shared" si="20"/>
        <v>Met target</v>
      </c>
      <c r="G365" s="1">
        <v>45253</v>
      </c>
      <c r="H365" s="4">
        <f t="shared" si="21"/>
        <v>2023</v>
      </c>
      <c r="I365" t="s">
        <v>11</v>
      </c>
      <c r="J365" s="2">
        <f t="shared" si="22"/>
        <v>0</v>
      </c>
      <c r="K365" s="1">
        <v>43732</v>
      </c>
      <c r="L365" s="4">
        <f t="shared" ca="1" si="23"/>
        <v>5.0638888888888891</v>
      </c>
      <c r="M365" s="4" t="str" cm="1">
        <f t="array" ref="M365">YEAR(G365) &amp; "-Q" &amp; _xlfn.IFS(
    MONTH(G365) &lt;= 3, 1,
    MONTH(G365) &lt;= 6, 2,
    MONTH(G365) &lt;= 9, 3,
    MONTH(G365) &lt;= 12, 4
)</f>
        <v>2023-Q4</v>
      </c>
    </row>
    <row r="366" spans="1:13" x14ac:dyDescent="0.25">
      <c r="A366" t="s">
        <v>738</v>
      </c>
      <c r="B366" t="s">
        <v>739</v>
      </c>
      <c r="C366" t="s">
        <v>10</v>
      </c>
      <c r="D366" s="2">
        <v>10760.79</v>
      </c>
      <c r="E366" s="2">
        <v>13000</v>
      </c>
      <c r="F366" t="str">
        <f t="shared" si="20"/>
        <v>Did not meet target</v>
      </c>
      <c r="G366" s="1">
        <v>45228</v>
      </c>
      <c r="H366" s="4">
        <f t="shared" si="21"/>
        <v>2023</v>
      </c>
      <c r="I366" t="s">
        <v>11</v>
      </c>
      <c r="J366" s="2">
        <f t="shared" si="22"/>
        <v>0</v>
      </c>
      <c r="K366" s="1">
        <v>43594</v>
      </c>
      <c r="L366" s="4">
        <f t="shared" ca="1" si="23"/>
        <v>5.4388888888888891</v>
      </c>
      <c r="M366" s="4" t="str" cm="1">
        <f t="array" ref="M366">YEAR(G366) &amp; "-Q" &amp; _xlfn.IFS(
    MONTH(G366) &lt;= 3, 1,
    MONTH(G366) &lt;= 6, 2,
    MONTH(G366) &lt;= 9, 3,
    MONTH(G366) &lt;= 12, 4
)</f>
        <v>2023-Q4</v>
      </c>
    </row>
    <row r="367" spans="1:13" x14ac:dyDescent="0.25">
      <c r="A367" t="s">
        <v>740</v>
      </c>
      <c r="B367" t="s">
        <v>741</v>
      </c>
      <c r="C367" t="s">
        <v>20</v>
      </c>
      <c r="D367" s="2">
        <v>12174.9</v>
      </c>
      <c r="E367" s="2">
        <v>8000</v>
      </c>
      <c r="F367" t="str">
        <f t="shared" si="20"/>
        <v>Met target</v>
      </c>
      <c r="G367" s="1">
        <v>45520</v>
      </c>
      <c r="H367" s="4">
        <f t="shared" si="21"/>
        <v>2024</v>
      </c>
      <c r="I367" t="s">
        <v>11</v>
      </c>
      <c r="J367" s="2">
        <f t="shared" si="22"/>
        <v>0</v>
      </c>
      <c r="K367" s="1">
        <v>44202</v>
      </c>
      <c r="L367" s="4">
        <f t="shared" ca="1" si="23"/>
        <v>3.7805555555555554</v>
      </c>
      <c r="M367" s="4" t="str" cm="1">
        <f t="array" ref="M367">YEAR(G367) &amp; "-Q" &amp; _xlfn.IFS(
    MONTH(G367) &lt;= 3, 1,
    MONTH(G367) &lt;= 6, 2,
    MONTH(G367) &lt;= 9, 3,
    MONTH(G367) &lt;= 12, 4
)</f>
        <v>2024-Q3</v>
      </c>
    </row>
    <row r="368" spans="1:13" x14ac:dyDescent="0.25">
      <c r="A368" t="s">
        <v>742</v>
      </c>
      <c r="B368" t="s">
        <v>743</v>
      </c>
      <c r="C368" t="s">
        <v>20</v>
      </c>
      <c r="D368" s="2">
        <v>8474.98</v>
      </c>
      <c r="E368" s="2">
        <v>15000</v>
      </c>
      <c r="F368" t="str">
        <f t="shared" si="20"/>
        <v>Did not meet target</v>
      </c>
      <c r="G368" s="1">
        <v>45186</v>
      </c>
      <c r="H368" s="4">
        <f t="shared" si="21"/>
        <v>2023</v>
      </c>
      <c r="I368" t="s">
        <v>11</v>
      </c>
      <c r="J368" s="2">
        <f t="shared" si="22"/>
        <v>0</v>
      </c>
      <c r="K368" s="1">
        <v>44329</v>
      </c>
      <c r="L368" s="4">
        <f t="shared" ca="1" si="23"/>
        <v>3.4277777777777776</v>
      </c>
      <c r="M368" s="4" t="str" cm="1">
        <f t="array" ref="M368">YEAR(G368) &amp; "-Q" &amp; _xlfn.IFS(
    MONTH(G368) &lt;= 3, 1,
    MONTH(G368) &lt;= 6, 2,
    MONTH(G368) &lt;= 9, 3,
    MONTH(G368) &lt;= 12, 4
)</f>
        <v>2023-Q3</v>
      </c>
    </row>
    <row r="369" spans="1:13" x14ac:dyDescent="0.25">
      <c r="A369" t="s">
        <v>744</v>
      </c>
      <c r="B369" t="s">
        <v>745</v>
      </c>
      <c r="C369" t="s">
        <v>10</v>
      </c>
      <c r="D369" s="2">
        <v>6488.71</v>
      </c>
      <c r="E369" s="2">
        <v>8000</v>
      </c>
      <c r="F369" t="str">
        <f t="shared" si="20"/>
        <v>Did not meet target</v>
      </c>
      <c r="G369" s="1">
        <v>45469</v>
      </c>
      <c r="H369" s="4">
        <f t="shared" si="21"/>
        <v>2024</v>
      </c>
      <c r="I369" t="s">
        <v>17</v>
      </c>
      <c r="J369" s="2">
        <f t="shared" si="22"/>
        <v>0</v>
      </c>
      <c r="K369" s="1">
        <v>44672</v>
      </c>
      <c r="L369" s="4">
        <f t="shared" ca="1" si="23"/>
        <v>2.4888888888888889</v>
      </c>
      <c r="M369" s="4" t="str" cm="1">
        <f t="array" ref="M369">YEAR(G369) &amp; "-Q" &amp; _xlfn.IFS(
    MONTH(G369) &lt;= 3, 1,
    MONTH(G369) &lt;= 6, 2,
    MONTH(G369) &lt;= 9, 3,
    MONTH(G369) &lt;= 12, 4
)</f>
        <v>2024-Q2</v>
      </c>
    </row>
    <row r="370" spans="1:13" x14ac:dyDescent="0.25">
      <c r="A370" t="s">
        <v>746</v>
      </c>
      <c r="B370" t="s">
        <v>747</v>
      </c>
      <c r="C370" t="s">
        <v>16</v>
      </c>
      <c r="D370" s="2">
        <v>5714.58</v>
      </c>
      <c r="E370" s="2">
        <v>10000</v>
      </c>
      <c r="F370" t="str">
        <f t="shared" si="20"/>
        <v>Did not meet target</v>
      </c>
      <c r="G370" s="1">
        <v>45175</v>
      </c>
      <c r="H370" s="4">
        <f t="shared" si="21"/>
        <v>2023</v>
      </c>
      <c r="I370" t="s">
        <v>17</v>
      </c>
      <c r="J370" s="2">
        <f t="shared" si="22"/>
        <v>0</v>
      </c>
      <c r="K370" s="1">
        <v>44818</v>
      </c>
      <c r="L370" s="4">
        <f t="shared" ca="1" si="23"/>
        <v>2.0916666666666668</v>
      </c>
      <c r="M370" s="4" t="str" cm="1">
        <f t="array" ref="M370">YEAR(G370) &amp; "-Q" &amp; _xlfn.IFS(
    MONTH(G370) &lt;= 3, 1,
    MONTH(G370) &lt;= 6, 2,
    MONTH(G370) &lt;= 9, 3,
    MONTH(G370) &lt;= 12, 4
)</f>
        <v>2023-Q3</v>
      </c>
    </row>
    <row r="371" spans="1:13" x14ac:dyDescent="0.25">
      <c r="A371" t="s">
        <v>748</v>
      </c>
      <c r="B371" t="s">
        <v>749</v>
      </c>
      <c r="C371" t="s">
        <v>20</v>
      </c>
      <c r="D371" s="2">
        <v>6334.17</v>
      </c>
      <c r="E371" s="2">
        <v>15000</v>
      </c>
      <c r="F371" t="str">
        <f t="shared" si="20"/>
        <v>Did not meet target</v>
      </c>
      <c r="G371" s="1">
        <v>45161</v>
      </c>
      <c r="H371" s="4">
        <f t="shared" si="21"/>
        <v>2023</v>
      </c>
      <c r="I371" t="s">
        <v>11</v>
      </c>
      <c r="J371" s="2">
        <f t="shared" si="22"/>
        <v>0</v>
      </c>
      <c r="K371" s="1">
        <v>44297</v>
      </c>
      <c r="L371" s="4">
        <f t="shared" ca="1" si="23"/>
        <v>3.5166666666666666</v>
      </c>
      <c r="M371" s="4" t="str" cm="1">
        <f t="array" ref="M371">YEAR(G371) &amp; "-Q" &amp; _xlfn.IFS(
    MONTH(G371) &lt;= 3, 1,
    MONTH(G371) &lt;= 6, 2,
    MONTH(G371) &lt;= 9, 3,
    MONTH(G371) &lt;= 12, 4
)</f>
        <v>2023-Q3</v>
      </c>
    </row>
    <row r="372" spans="1:13" x14ac:dyDescent="0.25">
      <c r="A372" t="s">
        <v>750</v>
      </c>
      <c r="B372" t="s">
        <v>751</v>
      </c>
      <c r="C372" t="s">
        <v>16</v>
      </c>
      <c r="D372" s="2">
        <v>16747.27</v>
      </c>
      <c r="E372" s="2">
        <v>15000</v>
      </c>
      <c r="F372" t="str">
        <f t="shared" si="20"/>
        <v>Met target</v>
      </c>
      <c r="G372" s="1">
        <v>45252</v>
      </c>
      <c r="H372" s="4">
        <f t="shared" si="21"/>
        <v>2023</v>
      </c>
      <c r="I372" t="s">
        <v>17</v>
      </c>
      <c r="J372" s="2">
        <f t="shared" si="22"/>
        <v>1674.7270000000001</v>
      </c>
      <c r="K372" s="1">
        <v>44461</v>
      </c>
      <c r="L372" s="4">
        <f t="shared" ca="1" si="23"/>
        <v>3.0694444444444446</v>
      </c>
      <c r="M372" s="4" t="str" cm="1">
        <f t="array" ref="M372">YEAR(G372) &amp; "-Q" &amp; _xlfn.IFS(
    MONTH(G372) &lt;= 3, 1,
    MONTH(G372) &lt;= 6, 2,
    MONTH(G372) &lt;= 9, 3,
    MONTH(G372) &lt;= 12, 4
)</f>
        <v>2023-Q4</v>
      </c>
    </row>
    <row r="373" spans="1:13" x14ac:dyDescent="0.25">
      <c r="A373" t="s">
        <v>752</v>
      </c>
      <c r="B373" t="s">
        <v>753</v>
      </c>
      <c r="C373" t="s">
        <v>16</v>
      </c>
      <c r="D373" s="2">
        <v>19292.23</v>
      </c>
      <c r="E373" s="2">
        <v>10000</v>
      </c>
      <c r="F373" t="str">
        <f t="shared" si="20"/>
        <v>Met target</v>
      </c>
      <c r="G373" s="1">
        <v>45468</v>
      </c>
      <c r="H373" s="4">
        <f t="shared" si="21"/>
        <v>2024</v>
      </c>
      <c r="I373" t="s">
        <v>17</v>
      </c>
      <c r="J373" s="2">
        <f t="shared" si="22"/>
        <v>1929.223</v>
      </c>
      <c r="K373" s="1">
        <v>43567</v>
      </c>
      <c r="L373" s="4">
        <f t="shared" ca="1" si="23"/>
        <v>5.5138888888888893</v>
      </c>
      <c r="M373" s="4" t="str" cm="1">
        <f t="array" ref="M373">YEAR(G373) &amp; "-Q" &amp; _xlfn.IFS(
    MONTH(G373) &lt;= 3, 1,
    MONTH(G373) &lt;= 6, 2,
    MONTH(G373) &lt;= 9, 3,
    MONTH(G373) &lt;= 12, 4
)</f>
        <v>2024-Q2</v>
      </c>
    </row>
    <row r="374" spans="1:13" x14ac:dyDescent="0.25">
      <c r="A374" t="s">
        <v>754</v>
      </c>
      <c r="B374" t="s">
        <v>755</v>
      </c>
      <c r="C374" t="s">
        <v>20</v>
      </c>
      <c r="D374" s="2">
        <v>11106.33</v>
      </c>
      <c r="E374" s="2">
        <v>10000</v>
      </c>
      <c r="F374" t="str">
        <f t="shared" si="20"/>
        <v>Met target</v>
      </c>
      <c r="G374" s="1">
        <v>45498</v>
      </c>
      <c r="H374" s="4">
        <f t="shared" si="21"/>
        <v>2024</v>
      </c>
      <c r="I374" t="s">
        <v>17</v>
      </c>
      <c r="J374" s="2">
        <f t="shared" si="22"/>
        <v>1110.633</v>
      </c>
      <c r="K374" s="1">
        <v>44557</v>
      </c>
      <c r="L374" s="4">
        <f t="shared" ca="1" si="23"/>
        <v>2.8055555555555554</v>
      </c>
      <c r="M374" s="4" t="str" cm="1">
        <f t="array" ref="M374">YEAR(G374) &amp; "-Q" &amp; _xlfn.IFS(
    MONTH(G374) &lt;= 3, 1,
    MONTH(G374) &lt;= 6, 2,
    MONTH(G374) &lt;= 9, 3,
    MONTH(G374) &lt;= 12, 4
)</f>
        <v>2024-Q3</v>
      </c>
    </row>
    <row r="375" spans="1:13" x14ac:dyDescent="0.25">
      <c r="A375" t="s">
        <v>756</v>
      </c>
      <c r="B375" t="s">
        <v>757</v>
      </c>
      <c r="C375" t="s">
        <v>16</v>
      </c>
      <c r="D375" s="2">
        <v>5645.06</v>
      </c>
      <c r="E375" s="2">
        <v>8000</v>
      </c>
      <c r="F375" t="str">
        <f t="shared" si="20"/>
        <v>Did not meet target</v>
      </c>
      <c r="G375" s="1">
        <v>45284</v>
      </c>
      <c r="H375" s="4">
        <f t="shared" si="21"/>
        <v>2023</v>
      </c>
      <c r="I375" t="s">
        <v>17</v>
      </c>
      <c r="J375" s="2">
        <f t="shared" si="22"/>
        <v>0</v>
      </c>
      <c r="K375" s="1">
        <v>45056</v>
      </c>
      <c r="L375" s="4">
        <f t="shared" ca="1" si="23"/>
        <v>1.4361111111111111</v>
      </c>
      <c r="M375" s="4" t="str" cm="1">
        <f t="array" ref="M375">YEAR(G375) &amp; "-Q" &amp; _xlfn.IFS(
    MONTH(G375) &lt;= 3, 1,
    MONTH(G375) &lt;= 6, 2,
    MONTH(G375) &lt;= 9, 3,
    MONTH(G375) &lt;= 12, 4
)</f>
        <v>2023-Q4</v>
      </c>
    </row>
    <row r="376" spans="1:13" x14ac:dyDescent="0.25">
      <c r="A376" t="s">
        <v>758</v>
      </c>
      <c r="B376" t="s">
        <v>759</v>
      </c>
      <c r="C376" t="s">
        <v>20</v>
      </c>
      <c r="D376" s="2">
        <v>11843.9</v>
      </c>
      <c r="E376" s="2">
        <v>12000</v>
      </c>
      <c r="F376" t="str">
        <f t="shared" si="20"/>
        <v>Did not meet target</v>
      </c>
      <c r="G376" s="1">
        <v>45240</v>
      </c>
      <c r="H376" s="4">
        <f t="shared" si="21"/>
        <v>2023</v>
      </c>
      <c r="I376" t="s">
        <v>17</v>
      </c>
      <c r="J376" s="2">
        <f t="shared" si="22"/>
        <v>0</v>
      </c>
      <c r="K376" s="1">
        <v>43880</v>
      </c>
      <c r="L376" s="4">
        <f t="shared" ca="1" si="23"/>
        <v>4.6611111111111114</v>
      </c>
      <c r="M376" s="4" t="str" cm="1">
        <f t="array" ref="M376">YEAR(G376) &amp; "-Q" &amp; _xlfn.IFS(
    MONTH(G376) &lt;= 3, 1,
    MONTH(G376) &lt;= 6, 2,
    MONTH(G376) &lt;= 9, 3,
    MONTH(G376) &lt;= 12, 4
)</f>
        <v>2023-Q4</v>
      </c>
    </row>
    <row r="377" spans="1:13" x14ac:dyDescent="0.25">
      <c r="A377" t="s">
        <v>760</v>
      </c>
      <c r="B377" t="s">
        <v>761</v>
      </c>
      <c r="C377" t="s">
        <v>16</v>
      </c>
      <c r="D377" s="2">
        <v>11980.51</v>
      </c>
      <c r="E377" s="2">
        <v>15000</v>
      </c>
      <c r="F377" t="str">
        <f t="shared" si="20"/>
        <v>Did not meet target</v>
      </c>
      <c r="G377" s="1">
        <v>45171</v>
      </c>
      <c r="H377" s="4">
        <f t="shared" si="21"/>
        <v>2023</v>
      </c>
      <c r="I377" t="s">
        <v>11</v>
      </c>
      <c r="J377" s="2">
        <f t="shared" si="22"/>
        <v>0</v>
      </c>
      <c r="K377" s="1">
        <v>43949</v>
      </c>
      <c r="L377" s="4">
        <f t="shared" ca="1" si="23"/>
        <v>4.4694444444444441</v>
      </c>
      <c r="M377" s="4" t="str" cm="1">
        <f t="array" ref="M377">YEAR(G377) &amp; "-Q" &amp; _xlfn.IFS(
    MONTH(G377) &lt;= 3, 1,
    MONTH(G377) &lt;= 6, 2,
    MONTH(G377) &lt;= 9, 3,
    MONTH(G377) &lt;= 12, 4
)</f>
        <v>2023-Q3</v>
      </c>
    </row>
    <row r="378" spans="1:13" x14ac:dyDescent="0.25">
      <c r="A378" t="s">
        <v>762</v>
      </c>
      <c r="B378" t="s">
        <v>763</v>
      </c>
      <c r="C378" t="s">
        <v>10</v>
      </c>
      <c r="D378" s="2">
        <v>8986.06</v>
      </c>
      <c r="E378" s="2">
        <v>15000</v>
      </c>
      <c r="F378" t="str">
        <f t="shared" si="20"/>
        <v>Did not meet target</v>
      </c>
      <c r="G378" s="1">
        <v>45379</v>
      </c>
      <c r="H378" s="4">
        <f t="shared" si="21"/>
        <v>2024</v>
      </c>
      <c r="I378" t="s">
        <v>11</v>
      </c>
      <c r="J378" s="2">
        <f t="shared" si="22"/>
        <v>0</v>
      </c>
      <c r="K378" s="1">
        <v>43416</v>
      </c>
      <c r="L378" s="4">
        <f t="shared" ca="1" si="23"/>
        <v>5.9305555555555554</v>
      </c>
      <c r="M378" s="4" t="str" cm="1">
        <f t="array" ref="M378">YEAR(G378) &amp; "-Q" &amp; _xlfn.IFS(
    MONTH(G378) &lt;= 3, 1,
    MONTH(G378) &lt;= 6, 2,
    MONTH(G378) &lt;= 9, 3,
    MONTH(G378) &lt;= 12, 4
)</f>
        <v>2024-Q1</v>
      </c>
    </row>
    <row r="379" spans="1:13" x14ac:dyDescent="0.25">
      <c r="A379" t="s">
        <v>764</v>
      </c>
      <c r="B379" t="s">
        <v>765</v>
      </c>
      <c r="C379" t="s">
        <v>16</v>
      </c>
      <c r="D379" s="2">
        <v>9556.9</v>
      </c>
      <c r="E379" s="2">
        <v>13000</v>
      </c>
      <c r="F379" t="str">
        <f t="shared" si="20"/>
        <v>Did not meet target</v>
      </c>
      <c r="G379" s="1">
        <v>45521</v>
      </c>
      <c r="H379" s="4">
        <f t="shared" si="21"/>
        <v>2024</v>
      </c>
      <c r="I379" t="s">
        <v>17</v>
      </c>
      <c r="J379" s="2">
        <f t="shared" si="22"/>
        <v>0</v>
      </c>
      <c r="K379" s="1">
        <v>43638</v>
      </c>
      <c r="L379" s="4">
        <f t="shared" ca="1" si="23"/>
        <v>5.3194444444444446</v>
      </c>
      <c r="M379" s="4" t="str" cm="1">
        <f t="array" ref="M379">YEAR(G379) &amp; "-Q" &amp; _xlfn.IFS(
    MONTH(G379) &lt;= 3, 1,
    MONTH(G379) &lt;= 6, 2,
    MONTH(G379) &lt;= 9, 3,
    MONTH(G379) &lt;= 12, 4
)</f>
        <v>2024-Q3</v>
      </c>
    </row>
    <row r="380" spans="1:13" x14ac:dyDescent="0.25">
      <c r="A380" t="s">
        <v>766</v>
      </c>
      <c r="B380" t="s">
        <v>767</v>
      </c>
      <c r="C380" t="s">
        <v>20</v>
      </c>
      <c r="D380" s="2">
        <v>11078.42</v>
      </c>
      <c r="E380" s="2">
        <v>13000</v>
      </c>
      <c r="F380" t="str">
        <f t="shared" si="20"/>
        <v>Did not meet target</v>
      </c>
      <c r="G380" s="1">
        <v>45373</v>
      </c>
      <c r="H380" s="4">
        <f t="shared" si="21"/>
        <v>2024</v>
      </c>
      <c r="I380" t="s">
        <v>17</v>
      </c>
      <c r="J380" s="2">
        <f t="shared" si="22"/>
        <v>0</v>
      </c>
      <c r="K380" s="1">
        <v>44165</v>
      </c>
      <c r="L380" s="4">
        <f t="shared" ca="1" si="23"/>
        <v>3.8805555555555555</v>
      </c>
      <c r="M380" s="4" t="str" cm="1">
        <f t="array" ref="M380">YEAR(G380) &amp; "-Q" &amp; _xlfn.IFS(
    MONTH(G380) &lt;= 3, 1,
    MONTH(G380) &lt;= 6, 2,
    MONTH(G380) &lt;= 9, 3,
    MONTH(G380) &lt;= 12, 4
)</f>
        <v>2024-Q1</v>
      </c>
    </row>
    <row r="381" spans="1:13" x14ac:dyDescent="0.25">
      <c r="A381" t="s">
        <v>768</v>
      </c>
      <c r="B381" t="s">
        <v>769</v>
      </c>
      <c r="C381" t="s">
        <v>10</v>
      </c>
      <c r="D381" s="2">
        <v>11085.95</v>
      </c>
      <c r="E381" s="2">
        <v>13000</v>
      </c>
      <c r="F381" t="str">
        <f t="shared" si="20"/>
        <v>Did not meet target</v>
      </c>
      <c r="G381" s="1">
        <v>45404</v>
      </c>
      <c r="H381" s="4">
        <f t="shared" si="21"/>
        <v>2024</v>
      </c>
      <c r="I381" t="s">
        <v>17</v>
      </c>
      <c r="J381" s="2">
        <f t="shared" si="22"/>
        <v>0</v>
      </c>
      <c r="K381" s="1">
        <v>43657</v>
      </c>
      <c r="L381" s="4">
        <f t="shared" ca="1" si="23"/>
        <v>5.2666666666666666</v>
      </c>
      <c r="M381" s="4" t="str" cm="1">
        <f t="array" ref="M381">YEAR(G381) &amp; "-Q" &amp; _xlfn.IFS(
    MONTH(G381) &lt;= 3, 1,
    MONTH(G381) &lt;= 6, 2,
    MONTH(G381) &lt;= 9, 3,
    MONTH(G381) &lt;= 12, 4
)</f>
        <v>2024-Q2</v>
      </c>
    </row>
    <row r="382" spans="1:13" x14ac:dyDescent="0.25">
      <c r="A382" t="s">
        <v>770</v>
      </c>
      <c r="B382" t="s">
        <v>771</v>
      </c>
      <c r="C382" t="s">
        <v>16</v>
      </c>
      <c r="D382" s="2">
        <v>10285</v>
      </c>
      <c r="E382" s="2">
        <v>10000</v>
      </c>
      <c r="F382" t="str">
        <f t="shared" si="20"/>
        <v>Met target</v>
      </c>
      <c r="G382" s="1">
        <v>45163</v>
      </c>
      <c r="H382" s="4">
        <f t="shared" si="21"/>
        <v>2023</v>
      </c>
      <c r="I382" t="s">
        <v>17</v>
      </c>
      <c r="J382" s="2">
        <f t="shared" si="22"/>
        <v>1028.5</v>
      </c>
      <c r="K382" s="1">
        <v>44222</v>
      </c>
      <c r="L382" s="4">
        <f t="shared" ca="1" si="23"/>
        <v>3.7250000000000001</v>
      </c>
      <c r="M382" s="4" t="str" cm="1">
        <f t="array" ref="M382">YEAR(G382) &amp; "-Q" &amp; _xlfn.IFS(
    MONTH(G382) &lt;= 3, 1,
    MONTH(G382) &lt;= 6, 2,
    MONTH(G382) &lt;= 9, 3,
    MONTH(G382) &lt;= 12, 4
)</f>
        <v>2023-Q3</v>
      </c>
    </row>
    <row r="383" spans="1:13" x14ac:dyDescent="0.25">
      <c r="A383" t="s">
        <v>772</v>
      </c>
      <c r="B383" t="s">
        <v>773</v>
      </c>
      <c r="C383" t="s">
        <v>16</v>
      </c>
      <c r="D383" s="2">
        <v>9655.57</v>
      </c>
      <c r="E383" s="2">
        <v>15000</v>
      </c>
      <c r="F383" t="str">
        <f t="shared" si="20"/>
        <v>Did not meet target</v>
      </c>
      <c r="G383" s="1">
        <v>45383</v>
      </c>
      <c r="H383" s="4">
        <f t="shared" si="21"/>
        <v>2024</v>
      </c>
      <c r="I383" t="s">
        <v>17</v>
      </c>
      <c r="J383" s="2">
        <f t="shared" si="22"/>
        <v>0</v>
      </c>
      <c r="K383" s="1">
        <v>43558</v>
      </c>
      <c r="L383" s="4">
        <f t="shared" ca="1" si="23"/>
        <v>5.5388888888888888</v>
      </c>
      <c r="M383" s="4" t="str" cm="1">
        <f t="array" ref="M383">YEAR(G383) &amp; "-Q" &amp; _xlfn.IFS(
    MONTH(G383) &lt;= 3, 1,
    MONTH(G383) &lt;= 6, 2,
    MONTH(G383) &lt;= 9, 3,
    MONTH(G383) &lt;= 12, 4
)</f>
        <v>2024-Q2</v>
      </c>
    </row>
    <row r="384" spans="1:13" x14ac:dyDescent="0.25">
      <c r="A384" t="s">
        <v>774</v>
      </c>
      <c r="B384" t="s">
        <v>775</v>
      </c>
      <c r="C384" t="s">
        <v>16</v>
      </c>
      <c r="D384" s="2">
        <v>14615.37</v>
      </c>
      <c r="E384" s="2">
        <v>13000</v>
      </c>
      <c r="F384" t="str">
        <f t="shared" si="20"/>
        <v>Met target</v>
      </c>
      <c r="G384" s="1">
        <v>45447</v>
      </c>
      <c r="H384" s="4">
        <f t="shared" si="21"/>
        <v>2024</v>
      </c>
      <c r="I384" t="s">
        <v>17</v>
      </c>
      <c r="J384" s="2">
        <f t="shared" si="22"/>
        <v>1461.5370000000003</v>
      </c>
      <c r="K384" s="1">
        <v>44159</v>
      </c>
      <c r="L384" s="4">
        <f t="shared" ca="1" si="23"/>
        <v>3.8972222222222221</v>
      </c>
      <c r="M384" s="4" t="str" cm="1">
        <f t="array" ref="M384">YEAR(G384) &amp; "-Q" &amp; _xlfn.IFS(
    MONTH(G384) &lt;= 3, 1,
    MONTH(G384) &lt;= 6, 2,
    MONTH(G384) &lt;= 9, 3,
    MONTH(G384) &lt;= 12, 4
)</f>
        <v>2024-Q2</v>
      </c>
    </row>
    <row r="385" spans="1:13" x14ac:dyDescent="0.25">
      <c r="A385" t="s">
        <v>776</v>
      </c>
      <c r="B385" t="s">
        <v>777</v>
      </c>
      <c r="C385" t="s">
        <v>20</v>
      </c>
      <c r="D385" s="2">
        <v>7519.52</v>
      </c>
      <c r="E385" s="2">
        <v>10000</v>
      </c>
      <c r="F385" t="str">
        <f t="shared" si="20"/>
        <v>Did not meet target</v>
      </c>
      <c r="G385" s="1">
        <v>45214</v>
      </c>
      <c r="H385" s="4">
        <f t="shared" si="21"/>
        <v>2023</v>
      </c>
      <c r="I385" t="s">
        <v>11</v>
      </c>
      <c r="J385" s="2">
        <f t="shared" si="22"/>
        <v>0</v>
      </c>
      <c r="K385" s="1">
        <v>44669</v>
      </c>
      <c r="L385" s="4">
        <f t="shared" ca="1" si="23"/>
        <v>2.4972222222222222</v>
      </c>
      <c r="M385" s="4" t="str" cm="1">
        <f t="array" ref="M385">YEAR(G385) &amp; "-Q" &amp; _xlfn.IFS(
    MONTH(G385) &lt;= 3, 1,
    MONTH(G385) &lt;= 6, 2,
    MONTH(G385) &lt;= 9, 3,
    MONTH(G385) &lt;= 12, 4
)</f>
        <v>2023-Q4</v>
      </c>
    </row>
    <row r="386" spans="1:13" x14ac:dyDescent="0.25">
      <c r="A386" t="s">
        <v>778</v>
      </c>
      <c r="B386" t="s">
        <v>779</v>
      </c>
      <c r="C386" t="s">
        <v>10</v>
      </c>
      <c r="D386" s="2">
        <v>8766.52</v>
      </c>
      <c r="E386" s="2">
        <v>13000</v>
      </c>
      <c r="F386" t="str">
        <f t="shared" si="20"/>
        <v>Did not meet target</v>
      </c>
      <c r="G386" s="1">
        <v>45442</v>
      </c>
      <c r="H386" s="4">
        <f t="shared" si="21"/>
        <v>2024</v>
      </c>
      <c r="I386" t="s">
        <v>17</v>
      </c>
      <c r="J386" s="2">
        <f t="shared" si="22"/>
        <v>0</v>
      </c>
      <c r="K386" s="1">
        <v>43434</v>
      </c>
      <c r="L386" s="4">
        <f t="shared" ca="1" si="23"/>
        <v>5.8805555555555555</v>
      </c>
      <c r="M386" s="4" t="str" cm="1">
        <f t="array" ref="M386">YEAR(G386) &amp; "-Q" &amp; _xlfn.IFS(
    MONTH(G386) &lt;= 3, 1,
    MONTH(G386) &lt;= 6, 2,
    MONTH(G386) &lt;= 9, 3,
    MONTH(G386) &lt;= 12, 4
)</f>
        <v>2024-Q2</v>
      </c>
    </row>
    <row r="387" spans="1:13" x14ac:dyDescent="0.25">
      <c r="A387" t="s">
        <v>780</v>
      </c>
      <c r="B387" t="s">
        <v>781</v>
      </c>
      <c r="C387" t="s">
        <v>16</v>
      </c>
      <c r="D387" s="2">
        <v>10299.18</v>
      </c>
      <c r="E387" s="2">
        <v>15000</v>
      </c>
      <c r="F387" t="str">
        <f t="shared" ref="F387:F450" si="24">IF(D387&gt;=E387,"Met target","Did not meet target")</f>
        <v>Did not meet target</v>
      </c>
      <c r="G387" s="1">
        <v>45457</v>
      </c>
      <c r="H387" s="4">
        <f t="shared" ref="H387:H450" si="25">YEAR(G387)</f>
        <v>2024</v>
      </c>
      <c r="I387" t="s">
        <v>11</v>
      </c>
      <c r="J387" s="2">
        <f t="shared" ref="J387:J450" si="26">IF(AND(F387 = "Met target",I387 = "YES"),D387*0.1,0)</f>
        <v>0</v>
      </c>
      <c r="K387" s="1">
        <v>43575</v>
      </c>
      <c r="L387" s="4">
        <f t="shared" ref="L387:L450" ca="1" si="27">YEARFRAC(K387,TODAY())</f>
        <v>5.4916666666666663</v>
      </c>
      <c r="M387" s="4" t="str" cm="1">
        <f t="array" ref="M387">YEAR(G387) &amp; "-Q" &amp; _xlfn.IFS(
    MONTH(G387) &lt;= 3, 1,
    MONTH(G387) &lt;= 6, 2,
    MONTH(G387) &lt;= 9, 3,
    MONTH(G387) &lt;= 12, 4
)</f>
        <v>2024-Q2</v>
      </c>
    </row>
    <row r="388" spans="1:13" x14ac:dyDescent="0.25">
      <c r="A388" t="s">
        <v>782</v>
      </c>
      <c r="B388" t="s">
        <v>783</v>
      </c>
      <c r="C388" t="s">
        <v>20</v>
      </c>
      <c r="D388" s="2">
        <v>16897.68</v>
      </c>
      <c r="E388" s="2">
        <v>10000</v>
      </c>
      <c r="F388" t="str">
        <f t="shared" si="24"/>
        <v>Met target</v>
      </c>
      <c r="G388" s="1">
        <v>45385</v>
      </c>
      <c r="H388" s="4">
        <f t="shared" si="25"/>
        <v>2024</v>
      </c>
      <c r="I388" t="s">
        <v>17</v>
      </c>
      <c r="J388" s="2">
        <f t="shared" si="26"/>
        <v>1689.768</v>
      </c>
      <c r="K388" s="1">
        <v>43849</v>
      </c>
      <c r="L388" s="4">
        <f t="shared" ca="1" si="27"/>
        <v>4.7444444444444445</v>
      </c>
      <c r="M388" s="4" t="str" cm="1">
        <f t="array" ref="M388">YEAR(G388) &amp; "-Q" &amp; _xlfn.IFS(
    MONTH(G388) &lt;= 3, 1,
    MONTH(G388) &lt;= 6, 2,
    MONTH(G388) &lt;= 9, 3,
    MONTH(G388) &lt;= 12, 4
)</f>
        <v>2024-Q2</v>
      </c>
    </row>
    <row r="389" spans="1:13" x14ac:dyDescent="0.25">
      <c r="A389" t="s">
        <v>784</v>
      </c>
      <c r="B389" t="s">
        <v>785</v>
      </c>
      <c r="C389" t="s">
        <v>10</v>
      </c>
      <c r="D389" s="2">
        <v>14187.84</v>
      </c>
      <c r="E389" s="2">
        <v>8000</v>
      </c>
      <c r="F389" t="str">
        <f t="shared" si="24"/>
        <v>Met target</v>
      </c>
      <c r="G389" s="1">
        <v>45247</v>
      </c>
      <c r="H389" s="4">
        <f t="shared" si="25"/>
        <v>2023</v>
      </c>
      <c r="I389" t="s">
        <v>17</v>
      </c>
      <c r="J389" s="2">
        <f t="shared" si="26"/>
        <v>1418.7840000000001</v>
      </c>
      <c r="K389" s="1">
        <v>44288</v>
      </c>
      <c r="L389" s="4">
        <f t="shared" ca="1" si="27"/>
        <v>3.5416666666666665</v>
      </c>
      <c r="M389" s="4" t="str" cm="1">
        <f t="array" ref="M389">YEAR(G389) &amp; "-Q" &amp; _xlfn.IFS(
    MONTH(G389) &lt;= 3, 1,
    MONTH(G389) &lt;= 6, 2,
    MONTH(G389) &lt;= 9, 3,
    MONTH(G389) &lt;= 12, 4
)</f>
        <v>2023-Q4</v>
      </c>
    </row>
    <row r="390" spans="1:13" x14ac:dyDescent="0.25">
      <c r="A390" t="s">
        <v>786</v>
      </c>
      <c r="B390" t="s">
        <v>787</v>
      </c>
      <c r="C390" t="s">
        <v>16</v>
      </c>
      <c r="D390" s="2">
        <v>15672.23</v>
      </c>
      <c r="E390" s="2">
        <v>8000</v>
      </c>
      <c r="F390" t="str">
        <f t="shared" si="24"/>
        <v>Met target</v>
      </c>
      <c r="G390" s="1">
        <v>45499</v>
      </c>
      <c r="H390" s="4">
        <f t="shared" si="25"/>
        <v>2024</v>
      </c>
      <c r="I390" t="s">
        <v>11</v>
      </c>
      <c r="J390" s="2">
        <f t="shared" si="26"/>
        <v>0</v>
      </c>
      <c r="K390" s="1">
        <v>43682</v>
      </c>
      <c r="L390" s="4">
        <f t="shared" ca="1" si="27"/>
        <v>5.2</v>
      </c>
      <c r="M390" s="4" t="str" cm="1">
        <f t="array" ref="M390">YEAR(G390) &amp; "-Q" &amp; _xlfn.IFS(
    MONTH(G390) &lt;= 3, 1,
    MONTH(G390) &lt;= 6, 2,
    MONTH(G390) &lt;= 9, 3,
    MONTH(G390) &lt;= 12, 4
)</f>
        <v>2024-Q3</v>
      </c>
    </row>
    <row r="391" spans="1:13" x14ac:dyDescent="0.25">
      <c r="A391" t="s">
        <v>788</v>
      </c>
      <c r="B391" t="s">
        <v>789</v>
      </c>
      <c r="C391" t="s">
        <v>20</v>
      </c>
      <c r="D391" s="2">
        <v>11192.02</v>
      </c>
      <c r="E391" s="2">
        <v>15000</v>
      </c>
      <c r="F391" t="str">
        <f t="shared" si="24"/>
        <v>Did not meet target</v>
      </c>
      <c r="G391" s="1">
        <v>45476</v>
      </c>
      <c r="H391" s="4">
        <f t="shared" si="25"/>
        <v>2024</v>
      </c>
      <c r="I391" t="s">
        <v>11</v>
      </c>
      <c r="J391" s="2">
        <f t="shared" si="26"/>
        <v>0</v>
      </c>
      <c r="K391" s="1">
        <v>43460</v>
      </c>
      <c r="L391" s="4">
        <f t="shared" ca="1" si="27"/>
        <v>5.8083333333333336</v>
      </c>
      <c r="M391" s="4" t="str" cm="1">
        <f t="array" ref="M391">YEAR(G391) &amp; "-Q" &amp; _xlfn.IFS(
    MONTH(G391) &lt;= 3, 1,
    MONTH(G391) &lt;= 6, 2,
    MONTH(G391) &lt;= 9, 3,
    MONTH(G391) &lt;= 12, 4
)</f>
        <v>2024-Q3</v>
      </c>
    </row>
    <row r="392" spans="1:13" x14ac:dyDescent="0.25">
      <c r="A392" t="s">
        <v>790</v>
      </c>
      <c r="B392" t="s">
        <v>791</v>
      </c>
      <c r="C392" t="s">
        <v>20</v>
      </c>
      <c r="D392" s="2">
        <v>10683.97</v>
      </c>
      <c r="E392" s="2">
        <v>10000</v>
      </c>
      <c r="F392" t="str">
        <f t="shared" si="24"/>
        <v>Met target</v>
      </c>
      <c r="G392" s="1">
        <v>45174</v>
      </c>
      <c r="H392" s="4">
        <f t="shared" si="25"/>
        <v>2023</v>
      </c>
      <c r="I392" t="s">
        <v>11</v>
      </c>
      <c r="J392" s="2">
        <f t="shared" si="26"/>
        <v>0</v>
      </c>
      <c r="K392" s="1">
        <v>43466</v>
      </c>
      <c r="L392" s="4">
        <f t="shared" ca="1" si="27"/>
        <v>5.7944444444444443</v>
      </c>
      <c r="M392" s="4" t="str" cm="1">
        <f t="array" ref="M392">YEAR(G392) &amp; "-Q" &amp; _xlfn.IFS(
    MONTH(G392) &lt;= 3, 1,
    MONTH(G392) &lt;= 6, 2,
    MONTH(G392) &lt;= 9, 3,
    MONTH(G392) &lt;= 12, 4
)</f>
        <v>2023-Q3</v>
      </c>
    </row>
    <row r="393" spans="1:13" x14ac:dyDescent="0.25">
      <c r="A393" t="s">
        <v>792</v>
      </c>
      <c r="B393" t="s">
        <v>793</v>
      </c>
      <c r="C393" t="s">
        <v>16</v>
      </c>
      <c r="D393" s="2">
        <v>17055.59</v>
      </c>
      <c r="E393" s="2">
        <v>12000</v>
      </c>
      <c r="F393" t="str">
        <f t="shared" si="24"/>
        <v>Met target</v>
      </c>
      <c r="G393" s="1">
        <v>45332</v>
      </c>
      <c r="H393" s="4">
        <f t="shared" si="25"/>
        <v>2024</v>
      </c>
      <c r="I393" t="s">
        <v>11</v>
      </c>
      <c r="J393" s="2">
        <f t="shared" si="26"/>
        <v>0</v>
      </c>
      <c r="K393" s="1">
        <v>44612</v>
      </c>
      <c r="L393" s="4">
        <f t="shared" ca="1" si="27"/>
        <v>2.6583333333333332</v>
      </c>
      <c r="M393" s="4" t="str" cm="1">
        <f t="array" ref="M393">YEAR(G393) &amp; "-Q" &amp; _xlfn.IFS(
    MONTH(G393) &lt;= 3, 1,
    MONTH(G393) &lt;= 6, 2,
    MONTH(G393) &lt;= 9, 3,
    MONTH(G393) &lt;= 12, 4
)</f>
        <v>2024-Q1</v>
      </c>
    </row>
    <row r="394" spans="1:13" x14ac:dyDescent="0.25">
      <c r="A394" t="s">
        <v>794</v>
      </c>
      <c r="B394" t="s">
        <v>783</v>
      </c>
      <c r="C394" t="s">
        <v>20</v>
      </c>
      <c r="D394" s="2">
        <v>9125.01</v>
      </c>
      <c r="E394" s="2">
        <v>13000</v>
      </c>
      <c r="F394" t="str">
        <f t="shared" si="24"/>
        <v>Did not meet target</v>
      </c>
      <c r="G394" s="1">
        <v>45279</v>
      </c>
      <c r="H394" s="4">
        <f t="shared" si="25"/>
        <v>2023</v>
      </c>
      <c r="I394" t="s">
        <v>11</v>
      </c>
      <c r="J394" s="2">
        <f t="shared" si="26"/>
        <v>0</v>
      </c>
      <c r="K394" s="1">
        <v>43984</v>
      </c>
      <c r="L394" s="4">
        <f t="shared" ca="1" si="27"/>
        <v>4.375</v>
      </c>
      <c r="M394" s="4" t="str" cm="1">
        <f t="array" ref="M394">YEAR(G394) &amp; "-Q" &amp; _xlfn.IFS(
    MONTH(G394) &lt;= 3, 1,
    MONTH(G394) &lt;= 6, 2,
    MONTH(G394) &lt;= 9, 3,
    MONTH(G394) &lt;= 12, 4
)</f>
        <v>2023-Q4</v>
      </c>
    </row>
    <row r="395" spans="1:13" x14ac:dyDescent="0.25">
      <c r="A395" t="s">
        <v>795</v>
      </c>
      <c r="B395" t="s">
        <v>796</v>
      </c>
      <c r="C395" t="s">
        <v>10</v>
      </c>
      <c r="D395" s="2">
        <v>7336.68</v>
      </c>
      <c r="E395" s="2">
        <v>15000</v>
      </c>
      <c r="F395" t="str">
        <f t="shared" si="24"/>
        <v>Did not meet target</v>
      </c>
      <c r="G395" s="1">
        <v>45456</v>
      </c>
      <c r="H395" s="4">
        <f t="shared" si="25"/>
        <v>2024</v>
      </c>
      <c r="I395" t="s">
        <v>17</v>
      </c>
      <c r="J395" s="2">
        <f t="shared" si="26"/>
        <v>0</v>
      </c>
      <c r="K395" s="1">
        <v>44525</v>
      </c>
      <c r="L395" s="4">
        <f t="shared" ca="1" si="27"/>
        <v>2.8944444444444444</v>
      </c>
      <c r="M395" s="4" t="str" cm="1">
        <f t="array" ref="M395">YEAR(G395) &amp; "-Q" &amp; _xlfn.IFS(
    MONTH(G395) &lt;= 3, 1,
    MONTH(G395) &lt;= 6, 2,
    MONTH(G395) &lt;= 9, 3,
    MONTH(G395) &lt;= 12, 4
)</f>
        <v>2024-Q2</v>
      </c>
    </row>
    <row r="396" spans="1:13" x14ac:dyDescent="0.25">
      <c r="A396" t="s">
        <v>797</v>
      </c>
      <c r="B396" t="s">
        <v>798</v>
      </c>
      <c r="C396" t="s">
        <v>20</v>
      </c>
      <c r="D396" s="2">
        <v>14334.89</v>
      </c>
      <c r="E396" s="2">
        <v>12000</v>
      </c>
      <c r="F396" t="str">
        <f t="shared" si="24"/>
        <v>Met target</v>
      </c>
      <c r="G396" s="1">
        <v>45168</v>
      </c>
      <c r="H396" s="4">
        <f t="shared" si="25"/>
        <v>2023</v>
      </c>
      <c r="I396" t="s">
        <v>17</v>
      </c>
      <c r="J396" s="2">
        <f t="shared" si="26"/>
        <v>1433.489</v>
      </c>
      <c r="K396" s="1">
        <v>44189</v>
      </c>
      <c r="L396" s="4">
        <f t="shared" ca="1" si="27"/>
        <v>3.8138888888888891</v>
      </c>
      <c r="M396" s="4" t="str" cm="1">
        <f t="array" ref="M396">YEAR(G396) &amp; "-Q" &amp; _xlfn.IFS(
    MONTH(G396) &lt;= 3, 1,
    MONTH(G396) &lt;= 6, 2,
    MONTH(G396) &lt;= 9, 3,
    MONTH(G396) &lt;= 12, 4
)</f>
        <v>2023-Q3</v>
      </c>
    </row>
    <row r="397" spans="1:13" x14ac:dyDescent="0.25">
      <c r="A397" t="s">
        <v>799</v>
      </c>
      <c r="B397" t="s">
        <v>800</v>
      </c>
      <c r="C397" t="s">
        <v>16</v>
      </c>
      <c r="D397" s="2">
        <v>5538.09</v>
      </c>
      <c r="E397" s="2">
        <v>12000</v>
      </c>
      <c r="F397" t="str">
        <f t="shared" si="24"/>
        <v>Did not meet target</v>
      </c>
      <c r="G397" s="1">
        <v>45229</v>
      </c>
      <c r="H397" s="4">
        <f t="shared" si="25"/>
        <v>2023</v>
      </c>
      <c r="I397" t="s">
        <v>11</v>
      </c>
      <c r="J397" s="2">
        <f t="shared" si="26"/>
        <v>0</v>
      </c>
      <c r="K397" s="1">
        <v>44373</v>
      </c>
      <c r="L397" s="4">
        <f t="shared" ca="1" si="27"/>
        <v>3.3083333333333331</v>
      </c>
      <c r="M397" s="4" t="str" cm="1">
        <f t="array" ref="M397">YEAR(G397) &amp; "-Q" &amp; _xlfn.IFS(
    MONTH(G397) &lt;= 3, 1,
    MONTH(G397) &lt;= 6, 2,
    MONTH(G397) &lt;= 9, 3,
    MONTH(G397) &lt;= 12, 4
)</f>
        <v>2023-Q4</v>
      </c>
    </row>
    <row r="398" spans="1:13" x14ac:dyDescent="0.25">
      <c r="A398" t="s">
        <v>801</v>
      </c>
      <c r="B398" t="s">
        <v>802</v>
      </c>
      <c r="C398" t="s">
        <v>20</v>
      </c>
      <c r="D398" s="2">
        <v>16304.97</v>
      </c>
      <c r="E398" s="2">
        <v>12000</v>
      </c>
      <c r="F398" t="str">
        <f t="shared" si="24"/>
        <v>Met target</v>
      </c>
      <c r="G398" s="1">
        <v>45514</v>
      </c>
      <c r="H398" s="4">
        <f t="shared" si="25"/>
        <v>2024</v>
      </c>
      <c r="I398" t="s">
        <v>11</v>
      </c>
      <c r="J398" s="2">
        <f t="shared" si="26"/>
        <v>0</v>
      </c>
      <c r="K398" s="1">
        <v>43646</v>
      </c>
      <c r="L398" s="4">
        <f t="shared" ca="1" si="27"/>
        <v>5.2972222222222225</v>
      </c>
      <c r="M398" s="4" t="str" cm="1">
        <f t="array" ref="M398">YEAR(G398) &amp; "-Q" &amp; _xlfn.IFS(
    MONTH(G398) &lt;= 3, 1,
    MONTH(G398) &lt;= 6, 2,
    MONTH(G398) &lt;= 9, 3,
    MONTH(G398) &lt;= 12, 4
)</f>
        <v>2024-Q3</v>
      </c>
    </row>
    <row r="399" spans="1:13" x14ac:dyDescent="0.25">
      <c r="A399" t="s">
        <v>803</v>
      </c>
      <c r="B399" t="s">
        <v>804</v>
      </c>
      <c r="C399" t="s">
        <v>16</v>
      </c>
      <c r="D399" s="2">
        <v>6674.23</v>
      </c>
      <c r="E399" s="2">
        <v>10000</v>
      </c>
      <c r="F399" t="str">
        <f t="shared" si="24"/>
        <v>Did not meet target</v>
      </c>
      <c r="G399" s="1">
        <v>45380</v>
      </c>
      <c r="H399" s="4">
        <f t="shared" si="25"/>
        <v>2024</v>
      </c>
      <c r="I399" t="s">
        <v>17</v>
      </c>
      <c r="J399" s="2">
        <f t="shared" si="26"/>
        <v>0</v>
      </c>
      <c r="K399" s="1">
        <v>44841</v>
      </c>
      <c r="L399" s="4">
        <f t="shared" ca="1" si="27"/>
        <v>2.0277777777777777</v>
      </c>
      <c r="M399" s="4" t="str" cm="1">
        <f t="array" ref="M399">YEAR(G399) &amp; "-Q" &amp; _xlfn.IFS(
    MONTH(G399) &lt;= 3, 1,
    MONTH(G399) &lt;= 6, 2,
    MONTH(G399) &lt;= 9, 3,
    MONTH(G399) &lt;= 12, 4
)</f>
        <v>2024-Q1</v>
      </c>
    </row>
    <row r="400" spans="1:13" x14ac:dyDescent="0.25">
      <c r="A400" t="s">
        <v>805</v>
      </c>
      <c r="B400" t="s">
        <v>806</v>
      </c>
      <c r="C400" t="s">
        <v>16</v>
      </c>
      <c r="D400" s="2">
        <v>15868.4</v>
      </c>
      <c r="E400" s="2">
        <v>15000</v>
      </c>
      <c r="F400" t="str">
        <f t="shared" si="24"/>
        <v>Met target</v>
      </c>
      <c r="G400" s="1">
        <v>45303</v>
      </c>
      <c r="H400" s="4">
        <f t="shared" si="25"/>
        <v>2024</v>
      </c>
      <c r="I400" t="s">
        <v>17</v>
      </c>
      <c r="J400" s="2">
        <f t="shared" si="26"/>
        <v>1586.8400000000001</v>
      </c>
      <c r="K400" s="1">
        <v>44115</v>
      </c>
      <c r="L400" s="4">
        <f t="shared" ca="1" si="27"/>
        <v>4.0166666666666666</v>
      </c>
      <c r="M400" s="4" t="str" cm="1">
        <f t="array" ref="M400">YEAR(G400) &amp; "-Q" &amp; _xlfn.IFS(
    MONTH(G400) &lt;= 3, 1,
    MONTH(G400) &lt;= 6, 2,
    MONTH(G400) &lt;= 9, 3,
    MONTH(G400) &lt;= 12, 4
)</f>
        <v>2024-Q1</v>
      </c>
    </row>
    <row r="401" spans="1:13" x14ac:dyDescent="0.25">
      <c r="A401" t="s">
        <v>807</v>
      </c>
      <c r="B401" t="s">
        <v>808</v>
      </c>
      <c r="C401" t="s">
        <v>16</v>
      </c>
      <c r="D401" s="2">
        <v>15731.84</v>
      </c>
      <c r="E401" s="2">
        <v>12000</v>
      </c>
      <c r="F401" t="str">
        <f t="shared" si="24"/>
        <v>Met target</v>
      </c>
      <c r="G401" s="1">
        <v>45295</v>
      </c>
      <c r="H401" s="4">
        <f t="shared" si="25"/>
        <v>2024</v>
      </c>
      <c r="I401" t="s">
        <v>17</v>
      </c>
      <c r="J401" s="2">
        <f t="shared" si="26"/>
        <v>1573.1840000000002</v>
      </c>
      <c r="K401" s="1">
        <v>44743</v>
      </c>
      <c r="L401" s="4">
        <f t="shared" ca="1" si="27"/>
        <v>2.2944444444444443</v>
      </c>
      <c r="M401" s="4" t="str" cm="1">
        <f t="array" ref="M401">YEAR(G401) &amp; "-Q" &amp; _xlfn.IFS(
    MONTH(G401) &lt;= 3, 1,
    MONTH(G401) &lt;= 6, 2,
    MONTH(G401) &lt;= 9, 3,
    MONTH(G401) &lt;= 12, 4
)</f>
        <v>2024-Q1</v>
      </c>
    </row>
    <row r="402" spans="1:13" x14ac:dyDescent="0.25">
      <c r="A402" t="s">
        <v>809</v>
      </c>
      <c r="B402" t="s">
        <v>810</v>
      </c>
      <c r="C402" t="s">
        <v>10</v>
      </c>
      <c r="D402" s="2">
        <v>14592.23</v>
      </c>
      <c r="E402" s="2">
        <v>13000</v>
      </c>
      <c r="F402" t="str">
        <f t="shared" si="24"/>
        <v>Met target</v>
      </c>
      <c r="G402" s="1">
        <v>45320</v>
      </c>
      <c r="H402" s="4">
        <f t="shared" si="25"/>
        <v>2024</v>
      </c>
      <c r="I402" t="s">
        <v>17</v>
      </c>
      <c r="J402" s="2">
        <f t="shared" si="26"/>
        <v>1459.223</v>
      </c>
      <c r="K402" s="1">
        <v>44623</v>
      </c>
      <c r="L402" s="4">
        <f t="shared" ca="1" si="27"/>
        <v>2.6222222222222222</v>
      </c>
      <c r="M402" s="4" t="str" cm="1">
        <f t="array" ref="M402">YEAR(G402) &amp; "-Q" &amp; _xlfn.IFS(
    MONTH(G402) &lt;= 3, 1,
    MONTH(G402) &lt;= 6, 2,
    MONTH(G402) &lt;= 9, 3,
    MONTH(G402) &lt;= 12, 4
)</f>
        <v>2024-Q1</v>
      </c>
    </row>
    <row r="403" spans="1:13" x14ac:dyDescent="0.25">
      <c r="A403" t="s">
        <v>811</v>
      </c>
      <c r="B403" t="s">
        <v>812</v>
      </c>
      <c r="C403" t="s">
        <v>16</v>
      </c>
      <c r="D403" s="2">
        <v>8906.43</v>
      </c>
      <c r="E403" s="2">
        <v>15000</v>
      </c>
      <c r="F403" t="str">
        <f t="shared" si="24"/>
        <v>Did not meet target</v>
      </c>
      <c r="G403" s="1">
        <v>45209</v>
      </c>
      <c r="H403" s="4">
        <f t="shared" si="25"/>
        <v>2023</v>
      </c>
      <c r="I403" t="s">
        <v>17</v>
      </c>
      <c r="J403" s="2">
        <f t="shared" si="26"/>
        <v>0</v>
      </c>
      <c r="K403" s="1">
        <v>44007</v>
      </c>
      <c r="L403" s="4">
        <f t="shared" ca="1" si="27"/>
        <v>4.3111111111111109</v>
      </c>
      <c r="M403" s="4" t="str" cm="1">
        <f t="array" ref="M403">YEAR(G403) &amp; "-Q" &amp; _xlfn.IFS(
    MONTH(G403) &lt;= 3, 1,
    MONTH(G403) &lt;= 6, 2,
    MONTH(G403) &lt;= 9, 3,
    MONTH(G403) &lt;= 12, 4
)</f>
        <v>2023-Q4</v>
      </c>
    </row>
    <row r="404" spans="1:13" x14ac:dyDescent="0.25">
      <c r="A404" t="s">
        <v>813</v>
      </c>
      <c r="B404" t="s">
        <v>814</v>
      </c>
      <c r="C404" t="s">
        <v>20</v>
      </c>
      <c r="D404" s="2">
        <v>16737.18</v>
      </c>
      <c r="E404" s="2">
        <v>10000</v>
      </c>
      <c r="F404" t="str">
        <f t="shared" si="24"/>
        <v>Met target</v>
      </c>
      <c r="G404" s="1">
        <v>45443</v>
      </c>
      <c r="H404" s="4">
        <f t="shared" si="25"/>
        <v>2024</v>
      </c>
      <c r="I404" t="s">
        <v>17</v>
      </c>
      <c r="J404" s="2">
        <f t="shared" si="26"/>
        <v>1673.7180000000001</v>
      </c>
      <c r="K404" s="1">
        <v>43934</v>
      </c>
      <c r="L404" s="4">
        <f t="shared" ca="1" si="27"/>
        <v>4.5111111111111111</v>
      </c>
      <c r="M404" s="4" t="str" cm="1">
        <f t="array" ref="M404">YEAR(G404) &amp; "-Q" &amp; _xlfn.IFS(
    MONTH(G404) &lt;= 3, 1,
    MONTH(G404) &lt;= 6, 2,
    MONTH(G404) &lt;= 9, 3,
    MONTH(G404) &lt;= 12, 4
)</f>
        <v>2024-Q2</v>
      </c>
    </row>
    <row r="405" spans="1:13" x14ac:dyDescent="0.25">
      <c r="A405" t="s">
        <v>815</v>
      </c>
      <c r="B405" t="s">
        <v>816</v>
      </c>
      <c r="C405" t="s">
        <v>16</v>
      </c>
      <c r="D405" s="2">
        <v>16774.37</v>
      </c>
      <c r="E405" s="2">
        <v>12000</v>
      </c>
      <c r="F405" t="str">
        <f t="shared" si="24"/>
        <v>Met target</v>
      </c>
      <c r="G405" s="1">
        <v>45330</v>
      </c>
      <c r="H405" s="4">
        <f t="shared" si="25"/>
        <v>2024</v>
      </c>
      <c r="I405" t="s">
        <v>17</v>
      </c>
      <c r="J405" s="2">
        <f t="shared" si="26"/>
        <v>1677.4369999999999</v>
      </c>
      <c r="K405" s="1">
        <v>44999</v>
      </c>
      <c r="L405" s="4">
        <f t="shared" ca="1" si="27"/>
        <v>1.5916666666666666</v>
      </c>
      <c r="M405" s="4" t="str" cm="1">
        <f t="array" ref="M405">YEAR(G405) &amp; "-Q" &amp; _xlfn.IFS(
    MONTH(G405) &lt;= 3, 1,
    MONTH(G405) &lt;= 6, 2,
    MONTH(G405) &lt;= 9, 3,
    MONTH(G405) &lt;= 12, 4
)</f>
        <v>2024-Q1</v>
      </c>
    </row>
    <row r="406" spans="1:13" x14ac:dyDescent="0.25">
      <c r="A406" t="s">
        <v>817</v>
      </c>
      <c r="B406" t="s">
        <v>818</v>
      </c>
      <c r="C406" t="s">
        <v>10</v>
      </c>
      <c r="D406" s="2">
        <v>13507.29</v>
      </c>
      <c r="E406" s="2">
        <v>8000</v>
      </c>
      <c r="F406" t="str">
        <f t="shared" si="24"/>
        <v>Met target</v>
      </c>
      <c r="G406" s="1">
        <v>45436</v>
      </c>
      <c r="H406" s="4">
        <f t="shared" si="25"/>
        <v>2024</v>
      </c>
      <c r="I406" t="s">
        <v>17</v>
      </c>
      <c r="J406" s="2">
        <f t="shared" si="26"/>
        <v>1350.7290000000003</v>
      </c>
      <c r="K406" s="1">
        <v>43420</v>
      </c>
      <c r="L406" s="4">
        <f t="shared" ca="1" si="27"/>
        <v>5.9194444444444443</v>
      </c>
      <c r="M406" s="4" t="str" cm="1">
        <f t="array" ref="M406">YEAR(G406) &amp; "-Q" &amp; _xlfn.IFS(
    MONTH(G406) &lt;= 3, 1,
    MONTH(G406) &lt;= 6, 2,
    MONTH(G406) &lt;= 9, 3,
    MONTH(G406) &lt;= 12, 4
)</f>
        <v>2024-Q2</v>
      </c>
    </row>
    <row r="407" spans="1:13" x14ac:dyDescent="0.25">
      <c r="A407" t="s">
        <v>819</v>
      </c>
      <c r="B407" t="s">
        <v>820</v>
      </c>
      <c r="C407" t="s">
        <v>16</v>
      </c>
      <c r="D407" s="2">
        <v>5561.98</v>
      </c>
      <c r="E407" s="2">
        <v>10000</v>
      </c>
      <c r="F407" t="str">
        <f t="shared" si="24"/>
        <v>Did not meet target</v>
      </c>
      <c r="G407" s="1">
        <v>45170</v>
      </c>
      <c r="H407" s="4">
        <f t="shared" si="25"/>
        <v>2023</v>
      </c>
      <c r="I407" t="s">
        <v>11</v>
      </c>
      <c r="J407" s="2">
        <f t="shared" si="26"/>
        <v>0</v>
      </c>
      <c r="K407" s="1">
        <v>43419</v>
      </c>
      <c r="L407" s="4">
        <f t="shared" ca="1" si="27"/>
        <v>5.9222222222222225</v>
      </c>
      <c r="M407" s="4" t="str" cm="1">
        <f t="array" ref="M407">YEAR(G407) &amp; "-Q" &amp; _xlfn.IFS(
    MONTH(G407) &lt;= 3, 1,
    MONTH(G407) &lt;= 6, 2,
    MONTH(G407) &lt;= 9, 3,
    MONTH(G407) &lt;= 12, 4
)</f>
        <v>2023-Q3</v>
      </c>
    </row>
    <row r="408" spans="1:13" x14ac:dyDescent="0.25">
      <c r="A408" t="s">
        <v>821</v>
      </c>
      <c r="B408" t="s">
        <v>822</v>
      </c>
      <c r="C408" t="s">
        <v>10</v>
      </c>
      <c r="D408" s="2">
        <v>18731.080000000002</v>
      </c>
      <c r="E408" s="2">
        <v>10000</v>
      </c>
      <c r="F408" t="str">
        <f t="shared" si="24"/>
        <v>Met target</v>
      </c>
      <c r="G408" s="1">
        <v>45291</v>
      </c>
      <c r="H408" s="4">
        <f t="shared" si="25"/>
        <v>2023</v>
      </c>
      <c r="I408" t="s">
        <v>11</v>
      </c>
      <c r="J408" s="2">
        <f t="shared" si="26"/>
        <v>0</v>
      </c>
      <c r="K408" s="1">
        <v>44712</v>
      </c>
      <c r="L408" s="4">
        <f t="shared" ca="1" si="27"/>
        <v>2.3805555555555555</v>
      </c>
      <c r="M408" s="4" t="str" cm="1">
        <f t="array" ref="M408">YEAR(G408) &amp; "-Q" &amp; _xlfn.IFS(
    MONTH(G408) &lt;= 3, 1,
    MONTH(G408) &lt;= 6, 2,
    MONTH(G408) &lt;= 9, 3,
    MONTH(G408) &lt;= 12, 4
)</f>
        <v>2023-Q4</v>
      </c>
    </row>
    <row r="409" spans="1:13" x14ac:dyDescent="0.25">
      <c r="A409" t="s">
        <v>823</v>
      </c>
      <c r="B409" t="s">
        <v>824</v>
      </c>
      <c r="C409" t="s">
        <v>16</v>
      </c>
      <c r="D409" s="2">
        <v>5859.35</v>
      </c>
      <c r="E409" s="2">
        <v>8000</v>
      </c>
      <c r="F409" t="str">
        <f t="shared" si="24"/>
        <v>Did not meet target</v>
      </c>
      <c r="G409" s="1">
        <v>45249</v>
      </c>
      <c r="H409" s="4">
        <f t="shared" si="25"/>
        <v>2023</v>
      </c>
      <c r="I409" t="s">
        <v>11</v>
      </c>
      <c r="J409" s="2">
        <f t="shared" si="26"/>
        <v>0</v>
      </c>
      <c r="K409" s="1">
        <v>43551</v>
      </c>
      <c r="L409" s="4">
        <f t="shared" ca="1" si="27"/>
        <v>5.5555555555555554</v>
      </c>
      <c r="M409" s="4" t="str" cm="1">
        <f t="array" ref="M409">YEAR(G409) &amp; "-Q" &amp; _xlfn.IFS(
    MONTH(G409) &lt;= 3, 1,
    MONTH(G409) &lt;= 6, 2,
    MONTH(G409) &lt;= 9, 3,
    MONTH(G409) &lt;= 12, 4
)</f>
        <v>2023-Q4</v>
      </c>
    </row>
    <row r="410" spans="1:13" x14ac:dyDescent="0.25">
      <c r="A410" t="s">
        <v>825</v>
      </c>
      <c r="B410" t="s">
        <v>826</v>
      </c>
      <c r="C410" t="s">
        <v>16</v>
      </c>
      <c r="D410" s="2">
        <v>16327.47</v>
      </c>
      <c r="E410" s="2">
        <v>8000</v>
      </c>
      <c r="F410" t="str">
        <f t="shared" si="24"/>
        <v>Met target</v>
      </c>
      <c r="G410" s="1">
        <v>45365</v>
      </c>
      <c r="H410" s="4">
        <f t="shared" si="25"/>
        <v>2024</v>
      </c>
      <c r="I410" t="s">
        <v>11</v>
      </c>
      <c r="J410" s="2">
        <f t="shared" si="26"/>
        <v>0</v>
      </c>
      <c r="K410" s="1">
        <v>43388</v>
      </c>
      <c r="L410" s="4">
        <f t="shared" ca="1" si="27"/>
        <v>6.0055555555555555</v>
      </c>
      <c r="M410" s="4" t="str" cm="1">
        <f t="array" ref="M410">YEAR(G410) &amp; "-Q" &amp; _xlfn.IFS(
    MONTH(G410) &lt;= 3, 1,
    MONTH(G410) &lt;= 6, 2,
    MONTH(G410) &lt;= 9, 3,
    MONTH(G410) &lt;= 12, 4
)</f>
        <v>2024-Q1</v>
      </c>
    </row>
    <row r="411" spans="1:13" x14ac:dyDescent="0.25">
      <c r="A411" t="s">
        <v>827</v>
      </c>
      <c r="B411" t="s">
        <v>828</v>
      </c>
      <c r="C411" t="s">
        <v>10</v>
      </c>
      <c r="D411" s="2">
        <v>19303.53</v>
      </c>
      <c r="E411" s="2">
        <v>15000</v>
      </c>
      <c r="F411" t="str">
        <f t="shared" si="24"/>
        <v>Met target</v>
      </c>
      <c r="G411" s="1">
        <v>45366</v>
      </c>
      <c r="H411" s="4">
        <f t="shared" si="25"/>
        <v>2024</v>
      </c>
      <c r="I411" t="s">
        <v>11</v>
      </c>
      <c r="J411" s="2">
        <f t="shared" si="26"/>
        <v>0</v>
      </c>
      <c r="K411" s="1">
        <v>43358</v>
      </c>
      <c r="L411" s="4">
        <f t="shared" ca="1" si="27"/>
        <v>6.0888888888888886</v>
      </c>
      <c r="M411" s="4" t="str" cm="1">
        <f t="array" ref="M411">YEAR(G411) &amp; "-Q" &amp; _xlfn.IFS(
    MONTH(G411) &lt;= 3, 1,
    MONTH(G411) &lt;= 6, 2,
    MONTH(G411) &lt;= 9, 3,
    MONTH(G411) &lt;= 12, 4
)</f>
        <v>2024-Q1</v>
      </c>
    </row>
    <row r="412" spans="1:13" x14ac:dyDescent="0.25">
      <c r="A412" t="s">
        <v>829</v>
      </c>
      <c r="B412" t="s">
        <v>830</v>
      </c>
      <c r="C412" t="s">
        <v>10</v>
      </c>
      <c r="D412" s="2">
        <v>15884.37</v>
      </c>
      <c r="E412" s="2">
        <v>13000</v>
      </c>
      <c r="F412" t="str">
        <f t="shared" si="24"/>
        <v>Met target</v>
      </c>
      <c r="G412" s="1">
        <v>45432</v>
      </c>
      <c r="H412" s="4">
        <f t="shared" si="25"/>
        <v>2024</v>
      </c>
      <c r="I412" t="s">
        <v>17</v>
      </c>
      <c r="J412" s="2">
        <f t="shared" si="26"/>
        <v>1588.4370000000001</v>
      </c>
      <c r="K412" s="1">
        <v>44027</v>
      </c>
      <c r="L412" s="4">
        <f t="shared" ca="1" si="27"/>
        <v>4.2555555555555555</v>
      </c>
      <c r="M412" s="4" t="str" cm="1">
        <f t="array" ref="M412">YEAR(G412) &amp; "-Q" &amp; _xlfn.IFS(
    MONTH(G412) &lt;= 3, 1,
    MONTH(G412) &lt;= 6, 2,
    MONTH(G412) &lt;= 9, 3,
    MONTH(G412) &lt;= 12, 4
)</f>
        <v>2024-Q2</v>
      </c>
    </row>
    <row r="413" spans="1:13" x14ac:dyDescent="0.25">
      <c r="A413" t="s">
        <v>831</v>
      </c>
      <c r="B413" t="s">
        <v>832</v>
      </c>
      <c r="C413" t="s">
        <v>20</v>
      </c>
      <c r="D413" s="2">
        <v>6723.51</v>
      </c>
      <c r="E413" s="2">
        <v>10000</v>
      </c>
      <c r="F413" t="str">
        <f t="shared" si="24"/>
        <v>Did not meet target</v>
      </c>
      <c r="G413" s="1">
        <v>45451</v>
      </c>
      <c r="H413" s="4">
        <f t="shared" si="25"/>
        <v>2024</v>
      </c>
      <c r="I413" t="s">
        <v>17</v>
      </c>
      <c r="J413" s="2">
        <f t="shared" si="26"/>
        <v>0</v>
      </c>
      <c r="K413" s="1">
        <v>44743</v>
      </c>
      <c r="L413" s="4">
        <f t="shared" ca="1" si="27"/>
        <v>2.2944444444444443</v>
      </c>
      <c r="M413" s="4" t="str" cm="1">
        <f t="array" ref="M413">YEAR(G413) &amp; "-Q" &amp; _xlfn.IFS(
    MONTH(G413) &lt;= 3, 1,
    MONTH(G413) &lt;= 6, 2,
    MONTH(G413) &lt;= 9, 3,
    MONTH(G413) &lt;= 12, 4
)</f>
        <v>2024-Q2</v>
      </c>
    </row>
    <row r="414" spans="1:13" x14ac:dyDescent="0.25">
      <c r="A414" t="s">
        <v>833</v>
      </c>
      <c r="B414" t="s">
        <v>834</v>
      </c>
      <c r="C414" t="s">
        <v>16</v>
      </c>
      <c r="D414" s="2">
        <v>12837.77</v>
      </c>
      <c r="E414" s="2">
        <v>12000</v>
      </c>
      <c r="F414" t="str">
        <f t="shared" si="24"/>
        <v>Met target</v>
      </c>
      <c r="G414" s="1">
        <v>45219</v>
      </c>
      <c r="H414" s="4">
        <f t="shared" si="25"/>
        <v>2023</v>
      </c>
      <c r="I414" t="s">
        <v>11</v>
      </c>
      <c r="J414" s="2">
        <f t="shared" si="26"/>
        <v>0</v>
      </c>
      <c r="K414" s="1">
        <v>45016</v>
      </c>
      <c r="L414" s="4">
        <f t="shared" ca="1" si="27"/>
        <v>1.5472222222222223</v>
      </c>
      <c r="M414" s="4" t="str" cm="1">
        <f t="array" ref="M414">YEAR(G414) &amp; "-Q" &amp; _xlfn.IFS(
    MONTH(G414) &lt;= 3, 1,
    MONTH(G414) &lt;= 6, 2,
    MONTH(G414) &lt;= 9, 3,
    MONTH(G414) &lt;= 12, 4
)</f>
        <v>2023-Q4</v>
      </c>
    </row>
    <row r="415" spans="1:13" x14ac:dyDescent="0.25">
      <c r="A415" t="s">
        <v>835</v>
      </c>
      <c r="B415" t="s">
        <v>836</v>
      </c>
      <c r="C415" t="s">
        <v>16</v>
      </c>
      <c r="D415" s="2">
        <v>10151.92</v>
      </c>
      <c r="E415" s="2">
        <v>10000</v>
      </c>
      <c r="F415" t="str">
        <f t="shared" si="24"/>
        <v>Met target</v>
      </c>
      <c r="G415" s="1">
        <v>45523</v>
      </c>
      <c r="H415" s="4">
        <f t="shared" si="25"/>
        <v>2024</v>
      </c>
      <c r="I415" t="s">
        <v>11</v>
      </c>
      <c r="J415" s="2">
        <f t="shared" si="26"/>
        <v>0</v>
      </c>
      <c r="K415" s="1">
        <v>44064</v>
      </c>
      <c r="L415" s="4">
        <f t="shared" ca="1" si="27"/>
        <v>4.1555555555555559</v>
      </c>
      <c r="M415" s="4" t="str" cm="1">
        <f t="array" ref="M415">YEAR(G415) &amp; "-Q" &amp; _xlfn.IFS(
    MONTH(G415) &lt;= 3, 1,
    MONTH(G415) &lt;= 6, 2,
    MONTH(G415) &lt;= 9, 3,
    MONTH(G415) &lt;= 12, 4
)</f>
        <v>2024-Q3</v>
      </c>
    </row>
    <row r="416" spans="1:13" x14ac:dyDescent="0.25">
      <c r="A416" t="s">
        <v>837</v>
      </c>
      <c r="B416" t="s">
        <v>838</v>
      </c>
      <c r="C416" t="s">
        <v>16</v>
      </c>
      <c r="D416" s="2">
        <v>19578.990000000002</v>
      </c>
      <c r="E416" s="2">
        <v>12000</v>
      </c>
      <c r="F416" t="str">
        <f t="shared" si="24"/>
        <v>Met target</v>
      </c>
      <c r="G416" s="1">
        <v>45433</v>
      </c>
      <c r="H416" s="4">
        <f t="shared" si="25"/>
        <v>2024</v>
      </c>
      <c r="I416" t="s">
        <v>11</v>
      </c>
      <c r="J416" s="2">
        <f t="shared" si="26"/>
        <v>0</v>
      </c>
      <c r="K416" s="1">
        <v>44884</v>
      </c>
      <c r="L416" s="4">
        <f t="shared" ca="1" si="27"/>
        <v>1.9111111111111112</v>
      </c>
      <c r="M416" s="4" t="str" cm="1">
        <f t="array" ref="M416">YEAR(G416) &amp; "-Q" &amp; _xlfn.IFS(
    MONTH(G416) &lt;= 3, 1,
    MONTH(G416) &lt;= 6, 2,
    MONTH(G416) &lt;= 9, 3,
    MONTH(G416) &lt;= 12, 4
)</f>
        <v>2024-Q2</v>
      </c>
    </row>
    <row r="417" spans="1:13" x14ac:dyDescent="0.25">
      <c r="A417" t="s">
        <v>839</v>
      </c>
      <c r="B417" t="s">
        <v>840</v>
      </c>
      <c r="C417" t="s">
        <v>10</v>
      </c>
      <c r="D417" s="2">
        <v>12645.51</v>
      </c>
      <c r="E417" s="2">
        <v>8000</v>
      </c>
      <c r="F417" t="str">
        <f t="shared" si="24"/>
        <v>Met target</v>
      </c>
      <c r="G417" s="1">
        <v>45411</v>
      </c>
      <c r="H417" s="4">
        <f t="shared" si="25"/>
        <v>2024</v>
      </c>
      <c r="I417" t="s">
        <v>11</v>
      </c>
      <c r="J417" s="2">
        <f t="shared" si="26"/>
        <v>0</v>
      </c>
      <c r="K417" s="1">
        <v>43541</v>
      </c>
      <c r="L417" s="4">
        <f t="shared" ca="1" si="27"/>
        <v>5.583333333333333</v>
      </c>
      <c r="M417" s="4" t="str" cm="1">
        <f t="array" ref="M417">YEAR(G417) &amp; "-Q" &amp; _xlfn.IFS(
    MONTH(G417) &lt;= 3, 1,
    MONTH(G417) &lt;= 6, 2,
    MONTH(G417) &lt;= 9, 3,
    MONTH(G417) &lt;= 12, 4
)</f>
        <v>2024-Q2</v>
      </c>
    </row>
    <row r="418" spans="1:13" x14ac:dyDescent="0.25">
      <c r="A418" t="s">
        <v>841</v>
      </c>
      <c r="B418" t="s">
        <v>842</v>
      </c>
      <c r="C418" t="s">
        <v>10</v>
      </c>
      <c r="D418" s="2">
        <v>11003.05</v>
      </c>
      <c r="E418" s="2">
        <v>12000</v>
      </c>
      <c r="F418" t="str">
        <f t="shared" si="24"/>
        <v>Did not meet target</v>
      </c>
      <c r="G418" s="1">
        <v>45388</v>
      </c>
      <c r="H418" s="4">
        <f t="shared" si="25"/>
        <v>2024</v>
      </c>
      <c r="I418" t="s">
        <v>11</v>
      </c>
      <c r="J418" s="2">
        <f t="shared" si="26"/>
        <v>0</v>
      </c>
      <c r="K418" s="1">
        <v>44925</v>
      </c>
      <c r="L418" s="4">
        <f t="shared" ca="1" si="27"/>
        <v>1.7972222222222223</v>
      </c>
      <c r="M418" s="4" t="str" cm="1">
        <f t="array" ref="M418">YEAR(G418) &amp; "-Q" &amp; _xlfn.IFS(
    MONTH(G418) &lt;= 3, 1,
    MONTH(G418) &lt;= 6, 2,
    MONTH(G418) &lt;= 9, 3,
    MONTH(G418) &lt;= 12, 4
)</f>
        <v>2024-Q2</v>
      </c>
    </row>
    <row r="419" spans="1:13" x14ac:dyDescent="0.25">
      <c r="A419" t="s">
        <v>843</v>
      </c>
      <c r="B419" t="s">
        <v>844</v>
      </c>
      <c r="C419" t="s">
        <v>10</v>
      </c>
      <c r="D419" s="2">
        <v>10908.9</v>
      </c>
      <c r="E419" s="2">
        <v>10000</v>
      </c>
      <c r="F419" t="str">
        <f t="shared" si="24"/>
        <v>Met target</v>
      </c>
      <c r="G419" s="1">
        <v>45294</v>
      </c>
      <c r="H419" s="4">
        <f t="shared" si="25"/>
        <v>2024</v>
      </c>
      <c r="I419" t="s">
        <v>17</v>
      </c>
      <c r="J419" s="2">
        <f t="shared" si="26"/>
        <v>1090.8900000000001</v>
      </c>
      <c r="K419" s="1">
        <v>45091</v>
      </c>
      <c r="L419" s="4">
        <f t="shared" ca="1" si="27"/>
        <v>1.3416666666666666</v>
      </c>
      <c r="M419" s="4" t="str" cm="1">
        <f t="array" ref="M419">YEAR(G419) &amp; "-Q" &amp; _xlfn.IFS(
    MONTH(G419) &lt;= 3, 1,
    MONTH(G419) &lt;= 6, 2,
    MONTH(G419) &lt;= 9, 3,
    MONTH(G419) &lt;= 12, 4
)</f>
        <v>2024-Q1</v>
      </c>
    </row>
    <row r="420" spans="1:13" x14ac:dyDescent="0.25">
      <c r="A420" t="s">
        <v>845</v>
      </c>
      <c r="B420" t="s">
        <v>846</v>
      </c>
      <c r="C420" t="s">
        <v>16</v>
      </c>
      <c r="D420" s="2">
        <v>15120.13</v>
      </c>
      <c r="E420" s="2">
        <v>8000</v>
      </c>
      <c r="F420" t="str">
        <f t="shared" si="24"/>
        <v>Met target</v>
      </c>
      <c r="G420" s="1">
        <v>45360</v>
      </c>
      <c r="H420" s="4">
        <f t="shared" si="25"/>
        <v>2024</v>
      </c>
      <c r="I420" t="s">
        <v>11</v>
      </c>
      <c r="J420" s="2">
        <f t="shared" si="26"/>
        <v>0</v>
      </c>
      <c r="K420" s="1">
        <v>43430</v>
      </c>
      <c r="L420" s="4">
        <f t="shared" ca="1" si="27"/>
        <v>5.8916666666666666</v>
      </c>
      <c r="M420" s="4" t="str" cm="1">
        <f t="array" ref="M420">YEAR(G420) &amp; "-Q" &amp; _xlfn.IFS(
    MONTH(G420) &lt;= 3, 1,
    MONTH(G420) &lt;= 6, 2,
    MONTH(G420) &lt;= 9, 3,
    MONTH(G420) &lt;= 12, 4
)</f>
        <v>2024-Q1</v>
      </c>
    </row>
    <row r="421" spans="1:13" x14ac:dyDescent="0.25">
      <c r="A421" t="s">
        <v>847</v>
      </c>
      <c r="B421" t="s">
        <v>848</v>
      </c>
      <c r="C421" t="s">
        <v>16</v>
      </c>
      <c r="D421" s="2">
        <v>18023.34</v>
      </c>
      <c r="E421" s="2">
        <v>13000</v>
      </c>
      <c r="F421" t="str">
        <f t="shared" si="24"/>
        <v>Met target</v>
      </c>
      <c r="G421" s="1">
        <v>45351</v>
      </c>
      <c r="H421" s="4">
        <f t="shared" si="25"/>
        <v>2024</v>
      </c>
      <c r="I421" t="s">
        <v>11</v>
      </c>
      <c r="J421" s="2">
        <f t="shared" si="26"/>
        <v>0</v>
      </c>
      <c r="K421" s="1">
        <v>44042</v>
      </c>
      <c r="L421" s="4">
        <f t="shared" ca="1" si="27"/>
        <v>4.2138888888888886</v>
      </c>
      <c r="M421" s="4" t="str" cm="1">
        <f t="array" ref="M421">YEAR(G421) &amp; "-Q" &amp; _xlfn.IFS(
    MONTH(G421) &lt;= 3, 1,
    MONTH(G421) &lt;= 6, 2,
    MONTH(G421) &lt;= 9, 3,
    MONTH(G421) &lt;= 12, 4
)</f>
        <v>2024-Q1</v>
      </c>
    </row>
    <row r="422" spans="1:13" x14ac:dyDescent="0.25">
      <c r="A422" t="s">
        <v>849</v>
      </c>
      <c r="B422" t="s">
        <v>850</v>
      </c>
      <c r="C422" t="s">
        <v>16</v>
      </c>
      <c r="D422" s="2">
        <v>11984.29</v>
      </c>
      <c r="E422" s="2">
        <v>12000</v>
      </c>
      <c r="F422" t="str">
        <f t="shared" si="24"/>
        <v>Did not meet target</v>
      </c>
      <c r="G422" s="1">
        <v>45323</v>
      </c>
      <c r="H422" s="4">
        <f t="shared" si="25"/>
        <v>2024</v>
      </c>
      <c r="I422" t="s">
        <v>17</v>
      </c>
      <c r="J422" s="2">
        <f t="shared" si="26"/>
        <v>0</v>
      </c>
      <c r="K422" s="1">
        <v>44938</v>
      </c>
      <c r="L422" s="4">
        <f t="shared" ca="1" si="27"/>
        <v>1.7638888888888888</v>
      </c>
      <c r="M422" s="4" t="str" cm="1">
        <f t="array" ref="M422">YEAR(G422) &amp; "-Q" &amp; _xlfn.IFS(
    MONTH(G422) &lt;= 3, 1,
    MONTH(G422) &lt;= 6, 2,
    MONTH(G422) &lt;= 9, 3,
    MONTH(G422) &lt;= 12, 4
)</f>
        <v>2024-Q1</v>
      </c>
    </row>
    <row r="423" spans="1:13" x14ac:dyDescent="0.25">
      <c r="A423" t="s">
        <v>851</v>
      </c>
      <c r="B423" t="s">
        <v>852</v>
      </c>
      <c r="C423" t="s">
        <v>20</v>
      </c>
      <c r="D423" s="2">
        <v>14210.61</v>
      </c>
      <c r="E423" s="2">
        <v>10000</v>
      </c>
      <c r="F423" t="str">
        <f t="shared" si="24"/>
        <v>Met target</v>
      </c>
      <c r="G423" s="1">
        <v>45295</v>
      </c>
      <c r="H423" s="4">
        <f t="shared" si="25"/>
        <v>2024</v>
      </c>
      <c r="I423" t="s">
        <v>17</v>
      </c>
      <c r="J423" s="2">
        <f t="shared" si="26"/>
        <v>1421.0610000000001</v>
      </c>
      <c r="K423" s="1">
        <v>45008</v>
      </c>
      <c r="L423" s="4">
        <f t="shared" ca="1" si="27"/>
        <v>1.5666666666666667</v>
      </c>
      <c r="M423" s="4" t="str" cm="1">
        <f t="array" ref="M423">YEAR(G423) &amp; "-Q" &amp; _xlfn.IFS(
    MONTH(G423) &lt;= 3, 1,
    MONTH(G423) &lt;= 6, 2,
    MONTH(G423) &lt;= 9, 3,
    MONTH(G423) &lt;= 12, 4
)</f>
        <v>2024-Q1</v>
      </c>
    </row>
    <row r="424" spans="1:13" x14ac:dyDescent="0.25">
      <c r="A424" t="s">
        <v>853</v>
      </c>
      <c r="B424" t="s">
        <v>854</v>
      </c>
      <c r="C424" t="s">
        <v>16</v>
      </c>
      <c r="D424" s="2">
        <v>19720.25</v>
      </c>
      <c r="E424" s="2">
        <v>10000</v>
      </c>
      <c r="F424" t="str">
        <f t="shared" si="24"/>
        <v>Met target</v>
      </c>
      <c r="G424" s="1">
        <v>45329</v>
      </c>
      <c r="H424" s="4">
        <f t="shared" si="25"/>
        <v>2024</v>
      </c>
      <c r="I424" t="s">
        <v>17</v>
      </c>
      <c r="J424" s="2">
        <f t="shared" si="26"/>
        <v>1972.0250000000001</v>
      </c>
      <c r="K424" s="1">
        <v>44127</v>
      </c>
      <c r="L424" s="4">
        <f t="shared" ca="1" si="27"/>
        <v>3.9833333333333334</v>
      </c>
      <c r="M424" s="4" t="str" cm="1">
        <f t="array" ref="M424">YEAR(G424) &amp; "-Q" &amp; _xlfn.IFS(
    MONTH(G424) &lt;= 3, 1,
    MONTH(G424) &lt;= 6, 2,
    MONTH(G424) &lt;= 9, 3,
    MONTH(G424) &lt;= 12, 4
)</f>
        <v>2024-Q1</v>
      </c>
    </row>
    <row r="425" spans="1:13" x14ac:dyDescent="0.25">
      <c r="A425" t="s">
        <v>855</v>
      </c>
      <c r="B425" t="s">
        <v>856</v>
      </c>
      <c r="C425" t="s">
        <v>10</v>
      </c>
      <c r="D425" s="2">
        <v>17130.05</v>
      </c>
      <c r="E425" s="2">
        <v>10000</v>
      </c>
      <c r="F425" t="str">
        <f t="shared" si="24"/>
        <v>Met target</v>
      </c>
      <c r="G425" s="1">
        <v>45415</v>
      </c>
      <c r="H425" s="4">
        <f t="shared" si="25"/>
        <v>2024</v>
      </c>
      <c r="I425" t="s">
        <v>17</v>
      </c>
      <c r="J425" s="2">
        <f t="shared" si="26"/>
        <v>1713.0050000000001</v>
      </c>
      <c r="K425" s="1">
        <v>45087</v>
      </c>
      <c r="L425" s="4">
        <f t="shared" ca="1" si="27"/>
        <v>1.3527777777777779</v>
      </c>
      <c r="M425" s="4" t="str" cm="1">
        <f t="array" ref="M425">YEAR(G425) &amp; "-Q" &amp; _xlfn.IFS(
    MONTH(G425) &lt;= 3, 1,
    MONTH(G425) &lt;= 6, 2,
    MONTH(G425) &lt;= 9, 3,
    MONTH(G425) &lt;= 12, 4
)</f>
        <v>2024-Q2</v>
      </c>
    </row>
    <row r="426" spans="1:13" x14ac:dyDescent="0.25">
      <c r="A426" t="s">
        <v>857</v>
      </c>
      <c r="B426" t="s">
        <v>858</v>
      </c>
      <c r="C426" t="s">
        <v>10</v>
      </c>
      <c r="D426" s="2">
        <v>8412.76</v>
      </c>
      <c r="E426" s="2">
        <v>8000</v>
      </c>
      <c r="F426" t="str">
        <f t="shared" si="24"/>
        <v>Met target</v>
      </c>
      <c r="G426" s="1">
        <v>45291</v>
      </c>
      <c r="H426" s="4">
        <f t="shared" si="25"/>
        <v>2023</v>
      </c>
      <c r="I426" t="s">
        <v>11</v>
      </c>
      <c r="J426" s="2">
        <f t="shared" si="26"/>
        <v>0</v>
      </c>
      <c r="K426" s="1">
        <v>44823</v>
      </c>
      <c r="L426" s="4">
        <f t="shared" ca="1" si="27"/>
        <v>2.0777777777777779</v>
      </c>
      <c r="M426" s="4" t="str" cm="1">
        <f t="array" ref="M426">YEAR(G426) &amp; "-Q" &amp; _xlfn.IFS(
    MONTH(G426) &lt;= 3, 1,
    MONTH(G426) &lt;= 6, 2,
    MONTH(G426) &lt;= 9, 3,
    MONTH(G426) &lt;= 12, 4
)</f>
        <v>2023-Q4</v>
      </c>
    </row>
    <row r="427" spans="1:13" x14ac:dyDescent="0.25">
      <c r="A427" t="s">
        <v>859</v>
      </c>
      <c r="B427" t="s">
        <v>860</v>
      </c>
      <c r="C427" t="s">
        <v>10</v>
      </c>
      <c r="D427" s="2">
        <v>5554.69</v>
      </c>
      <c r="E427" s="2">
        <v>13000</v>
      </c>
      <c r="F427" t="str">
        <f t="shared" si="24"/>
        <v>Did not meet target</v>
      </c>
      <c r="G427" s="1">
        <v>45309</v>
      </c>
      <c r="H427" s="4">
        <f t="shared" si="25"/>
        <v>2024</v>
      </c>
      <c r="I427" t="s">
        <v>11</v>
      </c>
      <c r="J427" s="2">
        <f t="shared" si="26"/>
        <v>0</v>
      </c>
      <c r="K427" s="1">
        <v>44599</v>
      </c>
      <c r="L427" s="4">
        <f t="shared" ca="1" si="27"/>
        <v>2.6944444444444446</v>
      </c>
      <c r="M427" s="4" t="str" cm="1">
        <f t="array" ref="M427">YEAR(G427) &amp; "-Q" &amp; _xlfn.IFS(
    MONTH(G427) &lt;= 3, 1,
    MONTH(G427) &lt;= 6, 2,
    MONTH(G427) &lt;= 9, 3,
    MONTH(G427) &lt;= 12, 4
)</f>
        <v>2024-Q1</v>
      </c>
    </row>
    <row r="428" spans="1:13" x14ac:dyDescent="0.25">
      <c r="A428" t="s">
        <v>861</v>
      </c>
      <c r="B428" t="s">
        <v>862</v>
      </c>
      <c r="C428" t="s">
        <v>20</v>
      </c>
      <c r="D428" s="2">
        <v>12686.08</v>
      </c>
      <c r="E428" s="2">
        <v>15000</v>
      </c>
      <c r="F428" t="str">
        <f t="shared" si="24"/>
        <v>Did not meet target</v>
      </c>
      <c r="G428" s="1">
        <v>45168</v>
      </c>
      <c r="H428" s="4">
        <f t="shared" si="25"/>
        <v>2023</v>
      </c>
      <c r="I428" t="s">
        <v>17</v>
      </c>
      <c r="J428" s="2">
        <f t="shared" si="26"/>
        <v>0</v>
      </c>
      <c r="K428" s="1">
        <v>44282</v>
      </c>
      <c r="L428" s="4">
        <f t="shared" ca="1" si="27"/>
        <v>3.5555555555555554</v>
      </c>
      <c r="M428" s="4" t="str" cm="1">
        <f t="array" ref="M428">YEAR(G428) &amp; "-Q" &amp; _xlfn.IFS(
    MONTH(G428) &lt;= 3, 1,
    MONTH(G428) &lt;= 6, 2,
    MONTH(G428) &lt;= 9, 3,
    MONTH(G428) &lt;= 12, 4
)</f>
        <v>2023-Q3</v>
      </c>
    </row>
    <row r="429" spans="1:13" x14ac:dyDescent="0.25">
      <c r="A429" t="s">
        <v>863</v>
      </c>
      <c r="B429" t="s">
        <v>864</v>
      </c>
      <c r="C429" t="s">
        <v>10</v>
      </c>
      <c r="D429" s="2">
        <v>15312.99</v>
      </c>
      <c r="E429" s="2">
        <v>12000</v>
      </c>
      <c r="F429" t="str">
        <f t="shared" si="24"/>
        <v>Met target</v>
      </c>
      <c r="G429" s="1">
        <v>45171</v>
      </c>
      <c r="H429" s="4">
        <f t="shared" si="25"/>
        <v>2023</v>
      </c>
      <c r="I429" t="s">
        <v>17</v>
      </c>
      <c r="J429" s="2">
        <f t="shared" si="26"/>
        <v>1531.299</v>
      </c>
      <c r="K429" s="1">
        <v>44015</v>
      </c>
      <c r="L429" s="4">
        <f t="shared" ca="1" si="27"/>
        <v>4.2888888888888888</v>
      </c>
      <c r="M429" s="4" t="str" cm="1">
        <f t="array" ref="M429">YEAR(G429) &amp; "-Q" &amp; _xlfn.IFS(
    MONTH(G429) &lt;= 3, 1,
    MONTH(G429) &lt;= 6, 2,
    MONTH(G429) &lt;= 9, 3,
    MONTH(G429) &lt;= 12, 4
)</f>
        <v>2023-Q3</v>
      </c>
    </row>
    <row r="430" spans="1:13" x14ac:dyDescent="0.25">
      <c r="A430" t="s">
        <v>865</v>
      </c>
      <c r="B430" t="s">
        <v>866</v>
      </c>
      <c r="C430" t="s">
        <v>20</v>
      </c>
      <c r="D430" s="2">
        <v>7951.1</v>
      </c>
      <c r="E430" s="2">
        <v>15000</v>
      </c>
      <c r="F430" t="str">
        <f t="shared" si="24"/>
        <v>Did not meet target</v>
      </c>
      <c r="G430" s="1">
        <v>45292</v>
      </c>
      <c r="H430" s="4">
        <f t="shared" si="25"/>
        <v>2024</v>
      </c>
      <c r="I430" t="s">
        <v>11</v>
      </c>
      <c r="J430" s="2">
        <f t="shared" si="26"/>
        <v>0</v>
      </c>
      <c r="K430" s="1">
        <v>43364</v>
      </c>
      <c r="L430" s="4">
        <f t="shared" ca="1" si="27"/>
        <v>6.072222222222222</v>
      </c>
      <c r="M430" s="4" t="str" cm="1">
        <f t="array" ref="M430">YEAR(G430) &amp; "-Q" &amp; _xlfn.IFS(
    MONTH(G430) &lt;= 3, 1,
    MONTH(G430) &lt;= 6, 2,
    MONTH(G430) &lt;= 9, 3,
    MONTH(G430) &lt;= 12, 4
)</f>
        <v>2024-Q1</v>
      </c>
    </row>
    <row r="431" spans="1:13" x14ac:dyDescent="0.25">
      <c r="A431" t="s">
        <v>867</v>
      </c>
      <c r="B431" t="s">
        <v>868</v>
      </c>
      <c r="C431" t="s">
        <v>20</v>
      </c>
      <c r="D431" s="2">
        <v>7421.18</v>
      </c>
      <c r="E431" s="2">
        <v>15000</v>
      </c>
      <c r="F431" t="str">
        <f t="shared" si="24"/>
        <v>Did not meet target</v>
      </c>
      <c r="G431" s="1">
        <v>45485</v>
      </c>
      <c r="H431" s="4">
        <f t="shared" si="25"/>
        <v>2024</v>
      </c>
      <c r="I431" t="s">
        <v>17</v>
      </c>
      <c r="J431" s="2">
        <f t="shared" si="26"/>
        <v>0</v>
      </c>
      <c r="K431" s="1">
        <v>43921</v>
      </c>
      <c r="L431" s="4">
        <f t="shared" ca="1" si="27"/>
        <v>4.5472222222222225</v>
      </c>
      <c r="M431" s="4" t="str" cm="1">
        <f t="array" ref="M431">YEAR(G431) &amp; "-Q" &amp; _xlfn.IFS(
    MONTH(G431) &lt;= 3, 1,
    MONTH(G431) &lt;= 6, 2,
    MONTH(G431) &lt;= 9, 3,
    MONTH(G431) &lt;= 12, 4
)</f>
        <v>2024-Q3</v>
      </c>
    </row>
    <row r="432" spans="1:13" x14ac:dyDescent="0.25">
      <c r="A432" t="s">
        <v>869</v>
      </c>
      <c r="B432" t="s">
        <v>870</v>
      </c>
      <c r="C432" t="s">
        <v>16</v>
      </c>
      <c r="D432" s="2">
        <v>11960.43</v>
      </c>
      <c r="E432" s="2">
        <v>10000</v>
      </c>
      <c r="F432" t="str">
        <f t="shared" si="24"/>
        <v>Met target</v>
      </c>
      <c r="G432" s="1">
        <v>45267</v>
      </c>
      <c r="H432" s="4">
        <f t="shared" si="25"/>
        <v>2023</v>
      </c>
      <c r="I432" t="s">
        <v>11</v>
      </c>
      <c r="J432" s="2">
        <f t="shared" si="26"/>
        <v>0</v>
      </c>
      <c r="K432" s="1">
        <v>45043</v>
      </c>
      <c r="L432" s="4">
        <f t="shared" ca="1" si="27"/>
        <v>1.4722222222222223</v>
      </c>
      <c r="M432" s="4" t="str" cm="1">
        <f t="array" ref="M432">YEAR(G432) &amp; "-Q" &amp; _xlfn.IFS(
    MONTH(G432) &lt;= 3, 1,
    MONTH(G432) &lt;= 6, 2,
    MONTH(G432) &lt;= 9, 3,
    MONTH(G432) &lt;= 12, 4
)</f>
        <v>2023-Q4</v>
      </c>
    </row>
    <row r="433" spans="1:13" x14ac:dyDescent="0.25">
      <c r="A433" t="s">
        <v>871</v>
      </c>
      <c r="B433" t="s">
        <v>872</v>
      </c>
      <c r="C433" t="s">
        <v>20</v>
      </c>
      <c r="D433" s="2">
        <v>12282.45</v>
      </c>
      <c r="E433" s="2">
        <v>8000</v>
      </c>
      <c r="F433" t="str">
        <f t="shared" si="24"/>
        <v>Met target</v>
      </c>
      <c r="G433" s="1">
        <v>45363</v>
      </c>
      <c r="H433" s="4">
        <f t="shared" si="25"/>
        <v>2024</v>
      </c>
      <c r="I433" t="s">
        <v>17</v>
      </c>
      <c r="J433" s="2">
        <f t="shared" si="26"/>
        <v>1228.2450000000001</v>
      </c>
      <c r="K433" s="1">
        <v>44576</v>
      </c>
      <c r="L433" s="4">
        <f t="shared" ca="1" si="27"/>
        <v>2.7555555555555555</v>
      </c>
      <c r="M433" s="4" t="str" cm="1">
        <f t="array" ref="M433">YEAR(G433) &amp; "-Q" &amp; _xlfn.IFS(
    MONTH(G433) &lt;= 3, 1,
    MONTH(G433) &lt;= 6, 2,
    MONTH(G433) &lt;= 9, 3,
    MONTH(G433) &lt;= 12, 4
)</f>
        <v>2024-Q1</v>
      </c>
    </row>
    <row r="434" spans="1:13" x14ac:dyDescent="0.25">
      <c r="A434" t="s">
        <v>873</v>
      </c>
      <c r="B434" t="s">
        <v>874</v>
      </c>
      <c r="C434" t="s">
        <v>16</v>
      </c>
      <c r="D434" s="2">
        <v>11532.13</v>
      </c>
      <c r="E434" s="2">
        <v>10000</v>
      </c>
      <c r="F434" t="str">
        <f t="shared" si="24"/>
        <v>Met target</v>
      </c>
      <c r="G434" s="1">
        <v>45159</v>
      </c>
      <c r="H434" s="4">
        <f t="shared" si="25"/>
        <v>2023</v>
      </c>
      <c r="I434" t="s">
        <v>11</v>
      </c>
      <c r="J434" s="2">
        <f t="shared" si="26"/>
        <v>0</v>
      </c>
      <c r="K434" s="1">
        <v>44348</v>
      </c>
      <c r="L434" s="4">
        <f t="shared" ca="1" si="27"/>
        <v>3.3777777777777778</v>
      </c>
      <c r="M434" s="4" t="str" cm="1">
        <f t="array" ref="M434">YEAR(G434) &amp; "-Q" &amp; _xlfn.IFS(
    MONTH(G434) &lt;= 3, 1,
    MONTH(G434) &lt;= 6, 2,
    MONTH(G434) &lt;= 9, 3,
    MONTH(G434) &lt;= 12, 4
)</f>
        <v>2023-Q3</v>
      </c>
    </row>
    <row r="435" spans="1:13" x14ac:dyDescent="0.25">
      <c r="A435" t="s">
        <v>875</v>
      </c>
      <c r="B435" t="s">
        <v>876</v>
      </c>
      <c r="C435" t="s">
        <v>16</v>
      </c>
      <c r="D435" s="2">
        <v>16890.28</v>
      </c>
      <c r="E435" s="2">
        <v>8000</v>
      </c>
      <c r="F435" t="str">
        <f t="shared" si="24"/>
        <v>Met target</v>
      </c>
      <c r="G435" s="1">
        <v>45253</v>
      </c>
      <c r="H435" s="4">
        <f t="shared" si="25"/>
        <v>2023</v>
      </c>
      <c r="I435" t="s">
        <v>11</v>
      </c>
      <c r="J435" s="2">
        <f t="shared" si="26"/>
        <v>0</v>
      </c>
      <c r="K435" s="1">
        <v>43996</v>
      </c>
      <c r="L435" s="4">
        <f t="shared" ca="1" si="27"/>
        <v>4.3416666666666668</v>
      </c>
      <c r="M435" s="4" t="str" cm="1">
        <f t="array" ref="M435">YEAR(G435) &amp; "-Q" &amp; _xlfn.IFS(
    MONTH(G435) &lt;= 3, 1,
    MONTH(G435) &lt;= 6, 2,
    MONTH(G435) &lt;= 9, 3,
    MONTH(G435) &lt;= 12, 4
)</f>
        <v>2023-Q4</v>
      </c>
    </row>
    <row r="436" spans="1:13" x14ac:dyDescent="0.25">
      <c r="A436" t="s">
        <v>877</v>
      </c>
      <c r="B436" t="s">
        <v>878</v>
      </c>
      <c r="C436" t="s">
        <v>16</v>
      </c>
      <c r="D436" s="2">
        <v>9642.24</v>
      </c>
      <c r="E436" s="2">
        <v>8000</v>
      </c>
      <c r="F436" t="str">
        <f t="shared" si="24"/>
        <v>Met target</v>
      </c>
      <c r="G436" s="1">
        <v>45188</v>
      </c>
      <c r="H436" s="4">
        <f t="shared" si="25"/>
        <v>2023</v>
      </c>
      <c r="I436" t="s">
        <v>11</v>
      </c>
      <c r="J436" s="2">
        <f t="shared" si="26"/>
        <v>0</v>
      </c>
      <c r="K436" s="1">
        <v>45111</v>
      </c>
      <c r="L436" s="4">
        <f t="shared" ca="1" si="27"/>
        <v>1.2861111111111112</v>
      </c>
      <c r="M436" s="4" t="str" cm="1">
        <f t="array" ref="M436">YEAR(G436) &amp; "-Q" &amp; _xlfn.IFS(
    MONTH(G436) &lt;= 3, 1,
    MONTH(G436) &lt;= 6, 2,
    MONTH(G436) &lt;= 9, 3,
    MONTH(G436) &lt;= 12, 4
)</f>
        <v>2023-Q3</v>
      </c>
    </row>
    <row r="437" spans="1:13" x14ac:dyDescent="0.25">
      <c r="A437" t="s">
        <v>879</v>
      </c>
      <c r="B437" t="s">
        <v>880</v>
      </c>
      <c r="C437" t="s">
        <v>10</v>
      </c>
      <c r="D437" s="2">
        <v>18271.02</v>
      </c>
      <c r="E437" s="2">
        <v>8000</v>
      </c>
      <c r="F437" t="str">
        <f t="shared" si="24"/>
        <v>Met target</v>
      </c>
      <c r="G437" s="1">
        <v>45202</v>
      </c>
      <c r="H437" s="4">
        <f t="shared" si="25"/>
        <v>2023</v>
      </c>
      <c r="I437" t="s">
        <v>17</v>
      </c>
      <c r="J437" s="2">
        <f t="shared" si="26"/>
        <v>1827.1020000000001</v>
      </c>
      <c r="K437" s="1">
        <v>44092</v>
      </c>
      <c r="L437" s="4">
        <f t="shared" ca="1" si="27"/>
        <v>4.0805555555555557</v>
      </c>
      <c r="M437" s="4" t="str" cm="1">
        <f t="array" ref="M437">YEAR(G437) &amp; "-Q" &amp; _xlfn.IFS(
    MONTH(G437) &lt;= 3, 1,
    MONTH(G437) &lt;= 6, 2,
    MONTH(G437) &lt;= 9, 3,
    MONTH(G437) &lt;= 12, 4
)</f>
        <v>2023-Q4</v>
      </c>
    </row>
    <row r="438" spans="1:13" x14ac:dyDescent="0.25">
      <c r="A438" t="s">
        <v>881</v>
      </c>
      <c r="B438" t="s">
        <v>882</v>
      </c>
      <c r="C438" t="s">
        <v>10</v>
      </c>
      <c r="D438" s="2">
        <v>17960.32</v>
      </c>
      <c r="E438" s="2">
        <v>10000</v>
      </c>
      <c r="F438" t="str">
        <f t="shared" si="24"/>
        <v>Met target</v>
      </c>
      <c r="G438" s="1">
        <v>45459</v>
      </c>
      <c r="H438" s="4">
        <f t="shared" si="25"/>
        <v>2024</v>
      </c>
      <c r="I438" t="s">
        <v>11</v>
      </c>
      <c r="J438" s="2">
        <f t="shared" si="26"/>
        <v>0</v>
      </c>
      <c r="K438" s="1">
        <v>43684</v>
      </c>
      <c r="L438" s="4">
        <f t="shared" ca="1" si="27"/>
        <v>5.1944444444444446</v>
      </c>
      <c r="M438" s="4" t="str" cm="1">
        <f t="array" ref="M438">YEAR(G438) &amp; "-Q" &amp; _xlfn.IFS(
    MONTH(G438) &lt;= 3, 1,
    MONTH(G438) &lt;= 6, 2,
    MONTH(G438) &lt;= 9, 3,
    MONTH(G438) &lt;= 12, 4
)</f>
        <v>2024-Q2</v>
      </c>
    </row>
    <row r="439" spans="1:13" x14ac:dyDescent="0.25">
      <c r="A439" t="s">
        <v>883</v>
      </c>
      <c r="B439" t="s">
        <v>884</v>
      </c>
      <c r="C439" t="s">
        <v>20</v>
      </c>
      <c r="D439" s="2">
        <v>10156.51</v>
      </c>
      <c r="E439" s="2">
        <v>8000</v>
      </c>
      <c r="F439" t="str">
        <f t="shared" si="24"/>
        <v>Met target</v>
      </c>
      <c r="G439" s="1">
        <v>45231</v>
      </c>
      <c r="H439" s="4">
        <f t="shared" si="25"/>
        <v>2023</v>
      </c>
      <c r="I439" t="s">
        <v>17</v>
      </c>
      <c r="J439" s="2">
        <f t="shared" si="26"/>
        <v>1015.6510000000001</v>
      </c>
      <c r="K439" s="1">
        <v>44112</v>
      </c>
      <c r="L439" s="4">
        <f t="shared" ca="1" si="27"/>
        <v>4.0250000000000004</v>
      </c>
      <c r="M439" s="4" t="str" cm="1">
        <f t="array" ref="M439">YEAR(G439) &amp; "-Q" &amp; _xlfn.IFS(
    MONTH(G439) &lt;= 3, 1,
    MONTH(G439) &lt;= 6, 2,
    MONTH(G439) &lt;= 9, 3,
    MONTH(G439) &lt;= 12, 4
)</f>
        <v>2023-Q4</v>
      </c>
    </row>
    <row r="440" spans="1:13" x14ac:dyDescent="0.25">
      <c r="A440" t="s">
        <v>885</v>
      </c>
      <c r="B440" t="s">
        <v>886</v>
      </c>
      <c r="C440" t="s">
        <v>10</v>
      </c>
      <c r="D440" s="2">
        <v>10027.629999999999</v>
      </c>
      <c r="E440" s="2">
        <v>13000</v>
      </c>
      <c r="F440" t="str">
        <f t="shared" si="24"/>
        <v>Did not meet target</v>
      </c>
      <c r="G440" s="1">
        <v>45463</v>
      </c>
      <c r="H440" s="4">
        <f t="shared" si="25"/>
        <v>2024</v>
      </c>
      <c r="I440" t="s">
        <v>17</v>
      </c>
      <c r="J440" s="2">
        <f t="shared" si="26"/>
        <v>0</v>
      </c>
      <c r="K440" s="1">
        <v>43682</v>
      </c>
      <c r="L440" s="4">
        <f t="shared" ca="1" si="27"/>
        <v>5.2</v>
      </c>
      <c r="M440" s="4" t="str" cm="1">
        <f t="array" ref="M440">YEAR(G440) &amp; "-Q" &amp; _xlfn.IFS(
    MONTH(G440) &lt;= 3, 1,
    MONTH(G440) &lt;= 6, 2,
    MONTH(G440) &lt;= 9, 3,
    MONTH(G440) &lt;= 12, 4
)</f>
        <v>2024-Q2</v>
      </c>
    </row>
    <row r="441" spans="1:13" x14ac:dyDescent="0.25">
      <c r="A441" t="s">
        <v>887</v>
      </c>
      <c r="B441" t="s">
        <v>888</v>
      </c>
      <c r="C441" t="s">
        <v>20</v>
      </c>
      <c r="D441" s="2">
        <v>10836.53</v>
      </c>
      <c r="E441" s="2">
        <v>12000</v>
      </c>
      <c r="F441" t="str">
        <f t="shared" si="24"/>
        <v>Did not meet target</v>
      </c>
      <c r="G441" s="1">
        <v>45427</v>
      </c>
      <c r="H441" s="4">
        <f t="shared" si="25"/>
        <v>2024</v>
      </c>
      <c r="I441" t="s">
        <v>11</v>
      </c>
      <c r="J441" s="2">
        <f t="shared" si="26"/>
        <v>0</v>
      </c>
      <c r="K441" s="1">
        <v>44084</v>
      </c>
      <c r="L441" s="4">
        <f t="shared" ca="1" si="27"/>
        <v>4.1027777777777779</v>
      </c>
      <c r="M441" s="4" t="str" cm="1">
        <f t="array" ref="M441">YEAR(G441) &amp; "-Q" &amp; _xlfn.IFS(
    MONTH(G441) &lt;= 3, 1,
    MONTH(G441) &lt;= 6, 2,
    MONTH(G441) &lt;= 9, 3,
    MONTH(G441) &lt;= 12, 4
)</f>
        <v>2024-Q2</v>
      </c>
    </row>
    <row r="442" spans="1:13" x14ac:dyDescent="0.25">
      <c r="A442" t="s">
        <v>889</v>
      </c>
      <c r="B442" t="s">
        <v>890</v>
      </c>
      <c r="C442" t="s">
        <v>20</v>
      </c>
      <c r="D442" s="2">
        <v>11519.16</v>
      </c>
      <c r="E442" s="2">
        <v>13000</v>
      </c>
      <c r="F442" t="str">
        <f t="shared" si="24"/>
        <v>Did not meet target</v>
      </c>
      <c r="G442" s="1">
        <v>45350</v>
      </c>
      <c r="H442" s="4">
        <f t="shared" si="25"/>
        <v>2024</v>
      </c>
      <c r="I442" t="s">
        <v>17</v>
      </c>
      <c r="J442" s="2">
        <f t="shared" si="26"/>
        <v>0</v>
      </c>
      <c r="K442" s="1">
        <v>44625</v>
      </c>
      <c r="L442" s="4">
        <f t="shared" ca="1" si="27"/>
        <v>2.6166666666666667</v>
      </c>
      <c r="M442" s="4" t="str" cm="1">
        <f t="array" ref="M442">YEAR(G442) &amp; "-Q" &amp; _xlfn.IFS(
    MONTH(G442) &lt;= 3, 1,
    MONTH(G442) &lt;= 6, 2,
    MONTH(G442) &lt;= 9, 3,
    MONTH(G442) &lt;= 12, 4
)</f>
        <v>2024-Q1</v>
      </c>
    </row>
    <row r="443" spans="1:13" x14ac:dyDescent="0.25">
      <c r="A443" t="s">
        <v>891</v>
      </c>
      <c r="B443" t="s">
        <v>892</v>
      </c>
      <c r="C443" t="s">
        <v>16</v>
      </c>
      <c r="D443" s="2">
        <v>8212.82</v>
      </c>
      <c r="E443" s="2">
        <v>15000</v>
      </c>
      <c r="F443" t="str">
        <f t="shared" si="24"/>
        <v>Did not meet target</v>
      </c>
      <c r="G443" s="1">
        <v>45325</v>
      </c>
      <c r="H443" s="4">
        <f t="shared" si="25"/>
        <v>2024</v>
      </c>
      <c r="I443" t="s">
        <v>11</v>
      </c>
      <c r="J443" s="2">
        <f t="shared" si="26"/>
        <v>0</v>
      </c>
      <c r="K443" s="1">
        <v>44792</v>
      </c>
      <c r="L443" s="4">
        <f t="shared" ca="1" si="27"/>
        <v>2.161111111111111</v>
      </c>
      <c r="M443" s="4" t="str" cm="1">
        <f t="array" ref="M443">YEAR(G443) &amp; "-Q" &amp; _xlfn.IFS(
    MONTH(G443) &lt;= 3, 1,
    MONTH(G443) &lt;= 6, 2,
    MONTH(G443) &lt;= 9, 3,
    MONTH(G443) &lt;= 12, 4
)</f>
        <v>2024-Q1</v>
      </c>
    </row>
    <row r="444" spans="1:13" x14ac:dyDescent="0.25">
      <c r="A444" t="s">
        <v>893</v>
      </c>
      <c r="B444" t="s">
        <v>894</v>
      </c>
      <c r="C444" t="s">
        <v>16</v>
      </c>
      <c r="D444" s="2">
        <v>11720.32</v>
      </c>
      <c r="E444" s="2">
        <v>8000</v>
      </c>
      <c r="F444" t="str">
        <f t="shared" si="24"/>
        <v>Met target</v>
      </c>
      <c r="G444" s="1">
        <v>45414</v>
      </c>
      <c r="H444" s="4">
        <f t="shared" si="25"/>
        <v>2024</v>
      </c>
      <c r="I444" t="s">
        <v>17</v>
      </c>
      <c r="J444" s="2">
        <f t="shared" si="26"/>
        <v>1172.0319999999999</v>
      </c>
      <c r="K444" s="1">
        <v>43786</v>
      </c>
      <c r="L444" s="4">
        <f t="shared" ca="1" si="27"/>
        <v>4.916666666666667</v>
      </c>
      <c r="M444" s="4" t="str" cm="1">
        <f t="array" ref="M444">YEAR(G444) &amp; "-Q" &amp; _xlfn.IFS(
    MONTH(G444) &lt;= 3, 1,
    MONTH(G444) &lt;= 6, 2,
    MONTH(G444) &lt;= 9, 3,
    MONTH(G444) &lt;= 12, 4
)</f>
        <v>2024-Q2</v>
      </c>
    </row>
    <row r="445" spans="1:13" x14ac:dyDescent="0.25">
      <c r="A445" t="s">
        <v>895</v>
      </c>
      <c r="B445" t="s">
        <v>896</v>
      </c>
      <c r="C445" t="s">
        <v>20</v>
      </c>
      <c r="D445" s="2">
        <v>17737.18</v>
      </c>
      <c r="E445" s="2">
        <v>13000</v>
      </c>
      <c r="F445" t="str">
        <f t="shared" si="24"/>
        <v>Met target</v>
      </c>
      <c r="G445" s="1">
        <v>45338</v>
      </c>
      <c r="H445" s="4">
        <f t="shared" si="25"/>
        <v>2024</v>
      </c>
      <c r="I445" t="s">
        <v>17</v>
      </c>
      <c r="J445" s="2">
        <f t="shared" si="26"/>
        <v>1773.7180000000001</v>
      </c>
      <c r="K445" s="1">
        <v>44894</v>
      </c>
      <c r="L445" s="4">
        <f t="shared" ca="1" si="27"/>
        <v>1.8833333333333333</v>
      </c>
      <c r="M445" s="4" t="str" cm="1">
        <f t="array" ref="M445">YEAR(G445) &amp; "-Q" &amp; _xlfn.IFS(
    MONTH(G445) &lt;= 3, 1,
    MONTH(G445) &lt;= 6, 2,
    MONTH(G445) &lt;= 9, 3,
    MONTH(G445) &lt;= 12, 4
)</f>
        <v>2024-Q1</v>
      </c>
    </row>
    <row r="446" spans="1:13" x14ac:dyDescent="0.25">
      <c r="A446" t="s">
        <v>897</v>
      </c>
      <c r="B446" t="s">
        <v>898</v>
      </c>
      <c r="C446" t="s">
        <v>16</v>
      </c>
      <c r="D446" s="2">
        <v>19702.2</v>
      </c>
      <c r="E446" s="2">
        <v>15000</v>
      </c>
      <c r="F446" t="str">
        <f t="shared" si="24"/>
        <v>Met target</v>
      </c>
      <c r="G446" s="1">
        <v>45275</v>
      </c>
      <c r="H446" s="4">
        <f t="shared" si="25"/>
        <v>2023</v>
      </c>
      <c r="I446" t="s">
        <v>11</v>
      </c>
      <c r="J446" s="2">
        <f t="shared" si="26"/>
        <v>0</v>
      </c>
      <c r="K446" s="1">
        <v>44746</v>
      </c>
      <c r="L446" s="4">
        <f t="shared" ca="1" si="27"/>
        <v>2.286111111111111</v>
      </c>
      <c r="M446" s="4" t="str" cm="1">
        <f t="array" ref="M446">YEAR(G446) &amp; "-Q" &amp; _xlfn.IFS(
    MONTH(G446) &lt;= 3, 1,
    MONTH(G446) &lt;= 6, 2,
    MONTH(G446) &lt;= 9, 3,
    MONTH(G446) &lt;= 12, 4
)</f>
        <v>2023-Q4</v>
      </c>
    </row>
    <row r="447" spans="1:13" x14ac:dyDescent="0.25">
      <c r="A447" t="s">
        <v>899</v>
      </c>
      <c r="B447" t="s">
        <v>900</v>
      </c>
      <c r="C447" t="s">
        <v>16</v>
      </c>
      <c r="D447" s="2">
        <v>12082</v>
      </c>
      <c r="E447" s="2">
        <v>8000</v>
      </c>
      <c r="F447" t="str">
        <f t="shared" si="24"/>
        <v>Met target</v>
      </c>
      <c r="G447" s="1">
        <v>45420</v>
      </c>
      <c r="H447" s="4">
        <f t="shared" si="25"/>
        <v>2024</v>
      </c>
      <c r="I447" t="s">
        <v>11</v>
      </c>
      <c r="J447" s="2">
        <f t="shared" si="26"/>
        <v>0</v>
      </c>
      <c r="K447" s="1">
        <v>44514</v>
      </c>
      <c r="L447" s="4">
        <f t="shared" ca="1" si="27"/>
        <v>2.9249999999999998</v>
      </c>
      <c r="M447" s="4" t="str" cm="1">
        <f t="array" ref="M447">YEAR(G447) &amp; "-Q" &amp; _xlfn.IFS(
    MONTH(G447) &lt;= 3, 1,
    MONTH(G447) &lt;= 6, 2,
    MONTH(G447) &lt;= 9, 3,
    MONTH(G447) &lt;= 12, 4
)</f>
        <v>2024-Q2</v>
      </c>
    </row>
    <row r="448" spans="1:13" x14ac:dyDescent="0.25">
      <c r="A448" t="s">
        <v>901</v>
      </c>
      <c r="B448" t="s">
        <v>902</v>
      </c>
      <c r="C448" t="s">
        <v>10</v>
      </c>
      <c r="D448" s="2">
        <v>7422.04</v>
      </c>
      <c r="E448" s="2">
        <v>12000</v>
      </c>
      <c r="F448" t="str">
        <f t="shared" si="24"/>
        <v>Did not meet target</v>
      </c>
      <c r="G448" s="1">
        <v>45430</v>
      </c>
      <c r="H448" s="4">
        <f t="shared" si="25"/>
        <v>2024</v>
      </c>
      <c r="I448" t="s">
        <v>17</v>
      </c>
      <c r="J448" s="2">
        <f t="shared" si="26"/>
        <v>0</v>
      </c>
      <c r="K448" s="1">
        <v>44362</v>
      </c>
      <c r="L448" s="4">
        <f t="shared" ca="1" si="27"/>
        <v>3.338888888888889</v>
      </c>
      <c r="M448" s="4" t="str" cm="1">
        <f t="array" ref="M448">YEAR(G448) &amp; "-Q" &amp; _xlfn.IFS(
    MONTH(G448) &lt;= 3, 1,
    MONTH(G448) &lt;= 6, 2,
    MONTH(G448) &lt;= 9, 3,
    MONTH(G448) &lt;= 12, 4
)</f>
        <v>2024-Q2</v>
      </c>
    </row>
    <row r="449" spans="1:13" x14ac:dyDescent="0.25">
      <c r="A449" t="s">
        <v>903</v>
      </c>
      <c r="B449" t="s">
        <v>904</v>
      </c>
      <c r="C449" t="s">
        <v>20</v>
      </c>
      <c r="D449" s="2">
        <v>12208.78</v>
      </c>
      <c r="E449" s="2">
        <v>10000</v>
      </c>
      <c r="F449" t="str">
        <f t="shared" si="24"/>
        <v>Met target</v>
      </c>
      <c r="G449" s="1">
        <v>45161</v>
      </c>
      <c r="H449" s="4">
        <f t="shared" si="25"/>
        <v>2023</v>
      </c>
      <c r="I449" t="s">
        <v>17</v>
      </c>
      <c r="J449" s="2">
        <f t="shared" si="26"/>
        <v>1220.8780000000002</v>
      </c>
      <c r="K449" s="1">
        <v>43589</v>
      </c>
      <c r="L449" s="4">
        <f t="shared" ca="1" si="27"/>
        <v>5.4527777777777775</v>
      </c>
      <c r="M449" s="4" t="str" cm="1">
        <f t="array" ref="M449">YEAR(G449) &amp; "-Q" &amp; _xlfn.IFS(
    MONTH(G449) &lt;= 3, 1,
    MONTH(G449) &lt;= 6, 2,
    MONTH(G449) &lt;= 9, 3,
    MONTH(G449) &lt;= 12, 4
)</f>
        <v>2023-Q3</v>
      </c>
    </row>
    <row r="450" spans="1:13" x14ac:dyDescent="0.25">
      <c r="A450" t="s">
        <v>905</v>
      </c>
      <c r="B450" t="s">
        <v>906</v>
      </c>
      <c r="C450" t="s">
        <v>20</v>
      </c>
      <c r="D450" s="2">
        <v>12733.36</v>
      </c>
      <c r="E450" s="2">
        <v>8000</v>
      </c>
      <c r="F450" t="str">
        <f t="shared" si="24"/>
        <v>Met target</v>
      </c>
      <c r="G450" s="1">
        <v>45379</v>
      </c>
      <c r="H450" s="4">
        <f t="shared" si="25"/>
        <v>2024</v>
      </c>
      <c r="I450" t="s">
        <v>17</v>
      </c>
      <c r="J450" s="2">
        <f t="shared" si="26"/>
        <v>1273.3360000000002</v>
      </c>
      <c r="K450" s="1">
        <v>44882</v>
      </c>
      <c r="L450" s="4">
        <f t="shared" ca="1" si="27"/>
        <v>1.9166666666666667</v>
      </c>
      <c r="M450" s="4" t="str" cm="1">
        <f t="array" ref="M450">YEAR(G450) &amp; "-Q" &amp; _xlfn.IFS(
    MONTH(G450) &lt;= 3, 1,
    MONTH(G450) &lt;= 6, 2,
    MONTH(G450) &lt;= 9, 3,
    MONTH(G450) &lt;= 12, 4
)</f>
        <v>2024-Q1</v>
      </c>
    </row>
    <row r="451" spans="1:13" x14ac:dyDescent="0.25">
      <c r="A451" t="s">
        <v>907</v>
      </c>
      <c r="B451" t="s">
        <v>908</v>
      </c>
      <c r="C451" t="s">
        <v>16</v>
      </c>
      <c r="D451" s="2">
        <v>8318.7199999999993</v>
      </c>
      <c r="E451" s="2">
        <v>13000</v>
      </c>
      <c r="F451" t="str">
        <f t="shared" ref="F451:F501" si="28">IF(D451&gt;=E451,"Met target","Did not meet target")</f>
        <v>Did not meet target</v>
      </c>
      <c r="G451" s="1">
        <v>45348</v>
      </c>
      <c r="H451" s="4">
        <f t="shared" ref="H451:H501" si="29">YEAR(G451)</f>
        <v>2024</v>
      </c>
      <c r="I451" t="s">
        <v>11</v>
      </c>
      <c r="J451" s="2">
        <f t="shared" ref="J451:J501" si="30">IF(AND(F451 = "Met target",I451 = "YES"),D451*0.1,0)</f>
        <v>0</v>
      </c>
      <c r="K451" s="1">
        <v>44006</v>
      </c>
      <c r="L451" s="4">
        <f t="shared" ref="L451:L501" ca="1" si="31">YEARFRAC(K451,TODAY())</f>
        <v>4.3138888888888891</v>
      </c>
      <c r="M451" s="4" t="str" cm="1">
        <f t="array" ref="M451">YEAR(G451) &amp; "-Q" &amp; _xlfn.IFS(
    MONTH(G451) &lt;= 3, 1,
    MONTH(G451) &lt;= 6, 2,
    MONTH(G451) &lt;= 9, 3,
    MONTH(G451) &lt;= 12, 4
)</f>
        <v>2024-Q1</v>
      </c>
    </row>
    <row r="452" spans="1:13" x14ac:dyDescent="0.25">
      <c r="A452" t="s">
        <v>909</v>
      </c>
      <c r="B452" t="s">
        <v>910</v>
      </c>
      <c r="C452" t="s">
        <v>16</v>
      </c>
      <c r="D452" s="2">
        <v>14721.67</v>
      </c>
      <c r="E452" s="2">
        <v>10000</v>
      </c>
      <c r="F452" t="str">
        <f t="shared" si="28"/>
        <v>Met target</v>
      </c>
      <c r="G452" s="1">
        <v>45318</v>
      </c>
      <c r="H452" s="4">
        <f t="shared" si="29"/>
        <v>2024</v>
      </c>
      <c r="I452" t="s">
        <v>11</v>
      </c>
      <c r="J452" s="2">
        <f t="shared" si="30"/>
        <v>0</v>
      </c>
      <c r="K452" s="1">
        <v>44343</v>
      </c>
      <c r="L452" s="4">
        <f t="shared" ca="1" si="31"/>
        <v>3.3888888888888888</v>
      </c>
      <c r="M452" s="4" t="str" cm="1">
        <f t="array" ref="M452">YEAR(G452) &amp; "-Q" &amp; _xlfn.IFS(
    MONTH(G452) &lt;= 3, 1,
    MONTH(G452) &lt;= 6, 2,
    MONTH(G452) &lt;= 9, 3,
    MONTH(G452) &lt;= 12, 4
)</f>
        <v>2024-Q1</v>
      </c>
    </row>
    <row r="453" spans="1:13" x14ac:dyDescent="0.25">
      <c r="A453" t="s">
        <v>911</v>
      </c>
      <c r="B453" t="s">
        <v>912</v>
      </c>
      <c r="C453" t="s">
        <v>10</v>
      </c>
      <c r="D453" s="2">
        <v>13658.69</v>
      </c>
      <c r="E453" s="2">
        <v>8000</v>
      </c>
      <c r="F453" t="str">
        <f t="shared" si="28"/>
        <v>Met target</v>
      </c>
      <c r="G453" s="1">
        <v>45336</v>
      </c>
      <c r="H453" s="4">
        <f t="shared" si="29"/>
        <v>2024</v>
      </c>
      <c r="I453" t="s">
        <v>17</v>
      </c>
      <c r="J453" s="2">
        <f t="shared" si="30"/>
        <v>1365.8690000000001</v>
      </c>
      <c r="K453" s="1">
        <v>43753</v>
      </c>
      <c r="L453" s="4">
        <f t="shared" ca="1" si="31"/>
        <v>5.0055555555555555</v>
      </c>
      <c r="M453" s="4" t="str" cm="1">
        <f t="array" ref="M453">YEAR(G453) &amp; "-Q" &amp; _xlfn.IFS(
    MONTH(G453) &lt;= 3, 1,
    MONTH(G453) &lt;= 6, 2,
    MONTH(G453) &lt;= 9, 3,
    MONTH(G453) &lt;= 12, 4
)</f>
        <v>2024-Q1</v>
      </c>
    </row>
    <row r="454" spans="1:13" x14ac:dyDescent="0.25">
      <c r="A454" t="s">
        <v>913</v>
      </c>
      <c r="B454" t="s">
        <v>914</v>
      </c>
      <c r="C454" t="s">
        <v>20</v>
      </c>
      <c r="D454" s="2">
        <v>5139.07</v>
      </c>
      <c r="E454" s="2">
        <v>15000</v>
      </c>
      <c r="F454" t="str">
        <f t="shared" si="28"/>
        <v>Did not meet target</v>
      </c>
      <c r="G454" s="1">
        <v>45273</v>
      </c>
      <c r="H454" s="4">
        <f t="shared" si="29"/>
        <v>2023</v>
      </c>
      <c r="I454" t="s">
        <v>17</v>
      </c>
      <c r="J454" s="2">
        <f t="shared" si="30"/>
        <v>0</v>
      </c>
      <c r="K454" s="1">
        <v>43827</v>
      </c>
      <c r="L454" s="4">
        <f t="shared" ca="1" si="31"/>
        <v>4.802777777777778</v>
      </c>
      <c r="M454" s="4" t="str" cm="1">
        <f t="array" ref="M454">YEAR(G454) &amp; "-Q" &amp; _xlfn.IFS(
    MONTH(G454) &lt;= 3, 1,
    MONTH(G454) &lt;= 6, 2,
    MONTH(G454) &lt;= 9, 3,
    MONTH(G454) &lt;= 12, 4
)</f>
        <v>2023-Q4</v>
      </c>
    </row>
    <row r="455" spans="1:13" x14ac:dyDescent="0.25">
      <c r="A455" t="s">
        <v>915</v>
      </c>
      <c r="B455" t="s">
        <v>916</v>
      </c>
      <c r="C455" t="s">
        <v>10</v>
      </c>
      <c r="D455" s="2">
        <v>17823.490000000002</v>
      </c>
      <c r="E455" s="2">
        <v>8000</v>
      </c>
      <c r="F455" t="str">
        <f t="shared" si="28"/>
        <v>Met target</v>
      </c>
      <c r="G455" s="1">
        <v>45358</v>
      </c>
      <c r="H455" s="4">
        <f t="shared" si="29"/>
        <v>2024</v>
      </c>
      <c r="I455" t="s">
        <v>11</v>
      </c>
      <c r="J455" s="2">
        <f t="shared" si="30"/>
        <v>0</v>
      </c>
      <c r="K455" s="1">
        <v>45001</v>
      </c>
      <c r="L455" s="4">
        <f t="shared" ca="1" si="31"/>
        <v>1.586111111111111</v>
      </c>
      <c r="M455" s="4" t="str" cm="1">
        <f t="array" ref="M455">YEAR(G455) &amp; "-Q" &amp; _xlfn.IFS(
    MONTH(G455) &lt;= 3, 1,
    MONTH(G455) &lt;= 6, 2,
    MONTH(G455) &lt;= 9, 3,
    MONTH(G455) &lt;= 12, 4
)</f>
        <v>2024-Q1</v>
      </c>
    </row>
    <row r="456" spans="1:13" x14ac:dyDescent="0.25">
      <c r="A456" t="s">
        <v>917</v>
      </c>
      <c r="B456" t="s">
        <v>918</v>
      </c>
      <c r="C456" t="s">
        <v>10</v>
      </c>
      <c r="D456" s="2">
        <v>9476.41</v>
      </c>
      <c r="E456" s="2">
        <v>13000</v>
      </c>
      <c r="F456" t="str">
        <f t="shared" si="28"/>
        <v>Did not meet target</v>
      </c>
      <c r="G456" s="1">
        <v>45353</v>
      </c>
      <c r="H456" s="4">
        <f t="shared" si="29"/>
        <v>2024</v>
      </c>
      <c r="I456" t="s">
        <v>17</v>
      </c>
      <c r="J456" s="2">
        <f t="shared" si="30"/>
        <v>0</v>
      </c>
      <c r="K456" s="1">
        <v>45002</v>
      </c>
      <c r="L456" s="4">
        <f t="shared" ca="1" si="31"/>
        <v>1.5833333333333333</v>
      </c>
      <c r="M456" s="4" t="str" cm="1">
        <f t="array" ref="M456">YEAR(G456) &amp; "-Q" &amp; _xlfn.IFS(
    MONTH(G456) &lt;= 3, 1,
    MONTH(G456) &lt;= 6, 2,
    MONTH(G456) &lt;= 9, 3,
    MONTH(G456) &lt;= 12, 4
)</f>
        <v>2024-Q1</v>
      </c>
    </row>
    <row r="457" spans="1:13" x14ac:dyDescent="0.25">
      <c r="A457" t="s">
        <v>919</v>
      </c>
      <c r="B457" t="s">
        <v>920</v>
      </c>
      <c r="C457" t="s">
        <v>20</v>
      </c>
      <c r="D457" s="2">
        <v>18356.3</v>
      </c>
      <c r="E457" s="2">
        <v>15000</v>
      </c>
      <c r="F457" t="str">
        <f t="shared" si="28"/>
        <v>Met target</v>
      </c>
      <c r="G457" s="1">
        <v>45255</v>
      </c>
      <c r="H457" s="4">
        <f t="shared" si="29"/>
        <v>2023</v>
      </c>
      <c r="I457" t="s">
        <v>17</v>
      </c>
      <c r="J457" s="2">
        <f t="shared" si="30"/>
        <v>1835.63</v>
      </c>
      <c r="K457" s="1">
        <v>43950</v>
      </c>
      <c r="L457" s="4">
        <f t="shared" ca="1" si="31"/>
        <v>4.4666666666666668</v>
      </c>
      <c r="M457" s="4" t="str" cm="1">
        <f t="array" ref="M457">YEAR(G457) &amp; "-Q" &amp; _xlfn.IFS(
    MONTH(G457) &lt;= 3, 1,
    MONTH(G457) &lt;= 6, 2,
    MONTH(G457) &lt;= 9, 3,
    MONTH(G457) &lt;= 12, 4
)</f>
        <v>2023-Q4</v>
      </c>
    </row>
    <row r="458" spans="1:13" x14ac:dyDescent="0.25">
      <c r="A458" t="s">
        <v>921</v>
      </c>
      <c r="B458" t="s">
        <v>922</v>
      </c>
      <c r="C458" t="s">
        <v>16</v>
      </c>
      <c r="D458" s="2">
        <v>13712.53</v>
      </c>
      <c r="E458" s="2">
        <v>13000</v>
      </c>
      <c r="F458" t="str">
        <f t="shared" si="28"/>
        <v>Met target</v>
      </c>
      <c r="G458" s="1">
        <v>45283</v>
      </c>
      <c r="H458" s="4">
        <f t="shared" si="29"/>
        <v>2023</v>
      </c>
      <c r="I458" t="s">
        <v>11</v>
      </c>
      <c r="J458" s="2">
        <f t="shared" si="30"/>
        <v>0</v>
      </c>
      <c r="K458" s="1">
        <v>44994</v>
      </c>
      <c r="L458" s="4">
        <f t="shared" ca="1" si="31"/>
        <v>1.6055555555555556</v>
      </c>
      <c r="M458" s="4" t="str" cm="1">
        <f t="array" ref="M458">YEAR(G458) &amp; "-Q" &amp; _xlfn.IFS(
    MONTH(G458) &lt;= 3, 1,
    MONTH(G458) &lt;= 6, 2,
    MONTH(G458) &lt;= 9, 3,
    MONTH(G458) &lt;= 12, 4
)</f>
        <v>2023-Q4</v>
      </c>
    </row>
    <row r="459" spans="1:13" x14ac:dyDescent="0.25">
      <c r="A459" t="s">
        <v>923</v>
      </c>
      <c r="B459" t="s">
        <v>924</v>
      </c>
      <c r="C459" t="s">
        <v>16</v>
      </c>
      <c r="D459" s="2">
        <v>18544.310000000001</v>
      </c>
      <c r="E459" s="2">
        <v>13000</v>
      </c>
      <c r="F459" t="str">
        <f t="shared" si="28"/>
        <v>Met target</v>
      </c>
      <c r="G459" s="1">
        <v>45237</v>
      </c>
      <c r="H459" s="4">
        <f t="shared" si="29"/>
        <v>2023</v>
      </c>
      <c r="I459" t="s">
        <v>17</v>
      </c>
      <c r="J459" s="2">
        <f t="shared" si="30"/>
        <v>1854.4310000000003</v>
      </c>
      <c r="K459" s="1">
        <v>43944</v>
      </c>
      <c r="L459" s="4">
        <f t="shared" ca="1" si="31"/>
        <v>4.4833333333333334</v>
      </c>
      <c r="M459" s="4" t="str" cm="1">
        <f t="array" ref="M459">YEAR(G459) &amp; "-Q" &amp; _xlfn.IFS(
    MONTH(G459) &lt;= 3, 1,
    MONTH(G459) &lt;= 6, 2,
    MONTH(G459) &lt;= 9, 3,
    MONTH(G459) &lt;= 12, 4
)</f>
        <v>2023-Q4</v>
      </c>
    </row>
    <row r="460" spans="1:13" x14ac:dyDescent="0.25">
      <c r="A460" t="s">
        <v>925</v>
      </c>
      <c r="B460" t="s">
        <v>747</v>
      </c>
      <c r="C460" t="s">
        <v>16</v>
      </c>
      <c r="D460" s="2">
        <v>12385.59</v>
      </c>
      <c r="E460" s="2">
        <v>15000</v>
      </c>
      <c r="F460" t="str">
        <f t="shared" si="28"/>
        <v>Did not meet target</v>
      </c>
      <c r="G460" s="1">
        <v>45255</v>
      </c>
      <c r="H460" s="4">
        <f t="shared" si="29"/>
        <v>2023</v>
      </c>
      <c r="I460" t="s">
        <v>17</v>
      </c>
      <c r="J460" s="2">
        <f t="shared" si="30"/>
        <v>0</v>
      </c>
      <c r="K460" s="1">
        <v>44758</v>
      </c>
      <c r="L460" s="4">
        <f t="shared" ca="1" si="31"/>
        <v>2.2527777777777778</v>
      </c>
      <c r="M460" s="4" t="str" cm="1">
        <f t="array" ref="M460">YEAR(G460) &amp; "-Q" &amp; _xlfn.IFS(
    MONTH(G460) &lt;= 3, 1,
    MONTH(G460) &lt;= 6, 2,
    MONTH(G460) &lt;= 9, 3,
    MONTH(G460) &lt;= 12, 4
)</f>
        <v>2023-Q4</v>
      </c>
    </row>
    <row r="461" spans="1:13" x14ac:dyDescent="0.25">
      <c r="A461" t="s">
        <v>926</v>
      </c>
      <c r="B461" t="s">
        <v>927</v>
      </c>
      <c r="C461" t="s">
        <v>10</v>
      </c>
      <c r="D461" s="2">
        <v>8904.49</v>
      </c>
      <c r="E461" s="2">
        <v>10000</v>
      </c>
      <c r="F461" t="str">
        <f t="shared" si="28"/>
        <v>Did not meet target</v>
      </c>
      <c r="G461" s="1">
        <v>45426</v>
      </c>
      <c r="H461" s="4">
        <f t="shared" si="29"/>
        <v>2024</v>
      </c>
      <c r="I461" t="s">
        <v>17</v>
      </c>
      <c r="J461" s="2">
        <f t="shared" si="30"/>
        <v>0</v>
      </c>
      <c r="K461" s="1">
        <v>45139</v>
      </c>
      <c r="L461" s="4">
        <f t="shared" ca="1" si="31"/>
        <v>1.211111111111111</v>
      </c>
      <c r="M461" s="4" t="str" cm="1">
        <f t="array" ref="M461">YEAR(G461) &amp; "-Q" &amp; _xlfn.IFS(
    MONTH(G461) &lt;= 3, 1,
    MONTH(G461) &lt;= 6, 2,
    MONTH(G461) &lt;= 9, 3,
    MONTH(G461) &lt;= 12, 4
)</f>
        <v>2024-Q2</v>
      </c>
    </row>
    <row r="462" spans="1:13" x14ac:dyDescent="0.25">
      <c r="A462" t="s">
        <v>928</v>
      </c>
      <c r="B462" t="s">
        <v>929</v>
      </c>
      <c r="C462" t="s">
        <v>16</v>
      </c>
      <c r="D462" s="2">
        <v>10153.370000000001</v>
      </c>
      <c r="E462" s="2">
        <v>8000</v>
      </c>
      <c r="F462" t="str">
        <f t="shared" si="28"/>
        <v>Met target</v>
      </c>
      <c r="G462" s="1">
        <v>45264</v>
      </c>
      <c r="H462" s="4">
        <f t="shared" si="29"/>
        <v>2023</v>
      </c>
      <c r="I462" t="s">
        <v>11</v>
      </c>
      <c r="J462" s="2">
        <f t="shared" si="30"/>
        <v>0</v>
      </c>
      <c r="K462" s="1">
        <v>44028</v>
      </c>
      <c r="L462" s="4">
        <f t="shared" ca="1" si="31"/>
        <v>4.2527777777777782</v>
      </c>
      <c r="M462" s="4" t="str" cm="1">
        <f t="array" ref="M462">YEAR(G462) &amp; "-Q" &amp; _xlfn.IFS(
    MONTH(G462) &lt;= 3, 1,
    MONTH(G462) &lt;= 6, 2,
    MONTH(G462) &lt;= 9, 3,
    MONTH(G462) &lt;= 12, 4
)</f>
        <v>2023-Q4</v>
      </c>
    </row>
    <row r="463" spans="1:13" x14ac:dyDescent="0.25">
      <c r="A463" t="s">
        <v>930</v>
      </c>
      <c r="B463" t="s">
        <v>931</v>
      </c>
      <c r="C463" t="s">
        <v>20</v>
      </c>
      <c r="D463" s="2">
        <v>13373.01</v>
      </c>
      <c r="E463" s="2">
        <v>12000</v>
      </c>
      <c r="F463" t="str">
        <f t="shared" si="28"/>
        <v>Met target</v>
      </c>
      <c r="G463" s="1">
        <v>45378</v>
      </c>
      <c r="H463" s="4">
        <f t="shared" si="29"/>
        <v>2024</v>
      </c>
      <c r="I463" t="s">
        <v>17</v>
      </c>
      <c r="J463" s="2">
        <f t="shared" si="30"/>
        <v>1337.3010000000002</v>
      </c>
      <c r="K463" s="1">
        <v>44448</v>
      </c>
      <c r="L463" s="4">
        <f t="shared" ca="1" si="31"/>
        <v>3.1055555555555556</v>
      </c>
      <c r="M463" s="4" t="str" cm="1">
        <f t="array" ref="M463">YEAR(G463) &amp; "-Q" &amp; _xlfn.IFS(
    MONTH(G463) &lt;= 3, 1,
    MONTH(G463) &lt;= 6, 2,
    MONTH(G463) &lt;= 9, 3,
    MONTH(G463) &lt;= 12, 4
)</f>
        <v>2024-Q1</v>
      </c>
    </row>
    <row r="464" spans="1:13" x14ac:dyDescent="0.25">
      <c r="A464" t="s">
        <v>932</v>
      </c>
      <c r="B464" t="s">
        <v>933</v>
      </c>
      <c r="C464" t="s">
        <v>16</v>
      </c>
      <c r="D464" s="2">
        <v>7504.86</v>
      </c>
      <c r="E464" s="2">
        <v>12000</v>
      </c>
      <c r="F464" t="str">
        <f t="shared" si="28"/>
        <v>Did not meet target</v>
      </c>
      <c r="G464" s="1">
        <v>45282</v>
      </c>
      <c r="H464" s="4">
        <f t="shared" si="29"/>
        <v>2023</v>
      </c>
      <c r="I464" t="s">
        <v>11</v>
      </c>
      <c r="J464" s="2">
        <f t="shared" si="30"/>
        <v>0</v>
      </c>
      <c r="K464" s="1">
        <v>43917</v>
      </c>
      <c r="L464" s="4">
        <f t="shared" ca="1" si="31"/>
        <v>4.5555555555555554</v>
      </c>
      <c r="M464" s="4" t="str" cm="1">
        <f t="array" ref="M464">YEAR(G464) &amp; "-Q" &amp; _xlfn.IFS(
    MONTH(G464) &lt;= 3, 1,
    MONTH(G464) &lt;= 6, 2,
    MONTH(G464) &lt;= 9, 3,
    MONTH(G464) &lt;= 12, 4
)</f>
        <v>2023-Q4</v>
      </c>
    </row>
    <row r="465" spans="1:13" x14ac:dyDescent="0.25">
      <c r="A465" t="s">
        <v>934</v>
      </c>
      <c r="B465" t="s">
        <v>935</v>
      </c>
      <c r="C465" t="s">
        <v>10</v>
      </c>
      <c r="D465" s="2">
        <v>14971.96</v>
      </c>
      <c r="E465" s="2">
        <v>12000</v>
      </c>
      <c r="F465" t="str">
        <f t="shared" si="28"/>
        <v>Met target</v>
      </c>
      <c r="G465" s="1">
        <v>45220</v>
      </c>
      <c r="H465" s="4">
        <f t="shared" si="29"/>
        <v>2023</v>
      </c>
      <c r="I465" t="s">
        <v>17</v>
      </c>
      <c r="J465" s="2">
        <f t="shared" si="30"/>
        <v>1497.1959999999999</v>
      </c>
      <c r="K465" s="1">
        <v>44418</v>
      </c>
      <c r="L465" s="4">
        <f t="shared" ca="1" si="31"/>
        <v>3.1861111111111109</v>
      </c>
      <c r="M465" s="4" t="str" cm="1">
        <f t="array" ref="M465">YEAR(G465) &amp; "-Q" &amp; _xlfn.IFS(
    MONTH(G465) &lt;= 3, 1,
    MONTH(G465) &lt;= 6, 2,
    MONTH(G465) &lt;= 9, 3,
    MONTH(G465) &lt;= 12, 4
)</f>
        <v>2023-Q4</v>
      </c>
    </row>
    <row r="466" spans="1:13" x14ac:dyDescent="0.25">
      <c r="A466" t="s">
        <v>936</v>
      </c>
      <c r="B466" t="s">
        <v>937</v>
      </c>
      <c r="C466" t="s">
        <v>16</v>
      </c>
      <c r="D466" s="2">
        <v>8112.01</v>
      </c>
      <c r="E466" s="2">
        <v>8000</v>
      </c>
      <c r="F466" t="str">
        <f t="shared" si="28"/>
        <v>Met target</v>
      </c>
      <c r="G466" s="1">
        <v>45167</v>
      </c>
      <c r="H466" s="4">
        <f t="shared" si="29"/>
        <v>2023</v>
      </c>
      <c r="I466" t="s">
        <v>11</v>
      </c>
      <c r="J466" s="2">
        <f t="shared" si="30"/>
        <v>0</v>
      </c>
      <c r="K466" s="1">
        <v>44842</v>
      </c>
      <c r="L466" s="4">
        <f t="shared" ca="1" si="31"/>
        <v>2.0249999999999999</v>
      </c>
      <c r="M466" s="4" t="str" cm="1">
        <f t="array" ref="M466">YEAR(G466) &amp; "-Q" &amp; _xlfn.IFS(
    MONTH(G466) &lt;= 3, 1,
    MONTH(G466) &lt;= 6, 2,
    MONTH(G466) &lt;= 9, 3,
    MONTH(G466) &lt;= 12, 4
)</f>
        <v>2023-Q3</v>
      </c>
    </row>
    <row r="467" spans="1:13" x14ac:dyDescent="0.25">
      <c r="A467" t="s">
        <v>938</v>
      </c>
      <c r="B467" t="s">
        <v>939</v>
      </c>
      <c r="C467" t="s">
        <v>10</v>
      </c>
      <c r="D467" s="2">
        <v>14467.52</v>
      </c>
      <c r="E467" s="2">
        <v>15000</v>
      </c>
      <c r="F467" t="str">
        <f t="shared" si="28"/>
        <v>Did not meet target</v>
      </c>
      <c r="G467" s="1">
        <v>45274</v>
      </c>
      <c r="H467" s="4">
        <f t="shared" si="29"/>
        <v>2023</v>
      </c>
      <c r="I467" t="s">
        <v>11</v>
      </c>
      <c r="J467" s="2">
        <f t="shared" si="30"/>
        <v>0</v>
      </c>
      <c r="K467" s="1">
        <v>43509</v>
      </c>
      <c r="L467" s="4">
        <f t="shared" ca="1" si="31"/>
        <v>5.677777777777778</v>
      </c>
      <c r="M467" s="4" t="str" cm="1">
        <f t="array" ref="M467">YEAR(G467) &amp; "-Q" &amp; _xlfn.IFS(
    MONTH(G467) &lt;= 3, 1,
    MONTH(G467) &lt;= 6, 2,
    MONTH(G467) &lt;= 9, 3,
    MONTH(G467) &lt;= 12, 4
)</f>
        <v>2023-Q4</v>
      </c>
    </row>
    <row r="468" spans="1:13" x14ac:dyDescent="0.25">
      <c r="A468" t="s">
        <v>940</v>
      </c>
      <c r="B468" t="s">
        <v>941</v>
      </c>
      <c r="C468" t="s">
        <v>16</v>
      </c>
      <c r="D468" s="2">
        <v>17666.169999999998</v>
      </c>
      <c r="E468" s="2">
        <v>8000</v>
      </c>
      <c r="F468" t="str">
        <f t="shared" si="28"/>
        <v>Met target</v>
      </c>
      <c r="G468" s="1">
        <v>45389</v>
      </c>
      <c r="H468" s="4">
        <f t="shared" si="29"/>
        <v>2024</v>
      </c>
      <c r="I468" t="s">
        <v>17</v>
      </c>
      <c r="J468" s="2">
        <f t="shared" si="30"/>
        <v>1766.617</v>
      </c>
      <c r="K468" s="1">
        <v>43875</v>
      </c>
      <c r="L468" s="4">
        <f t="shared" ca="1" si="31"/>
        <v>4.6749999999999998</v>
      </c>
      <c r="M468" s="4" t="str" cm="1">
        <f t="array" ref="M468">YEAR(G468) &amp; "-Q" &amp; _xlfn.IFS(
    MONTH(G468) &lt;= 3, 1,
    MONTH(G468) &lt;= 6, 2,
    MONTH(G468) &lt;= 9, 3,
    MONTH(G468) &lt;= 12, 4
)</f>
        <v>2024-Q2</v>
      </c>
    </row>
    <row r="469" spans="1:13" x14ac:dyDescent="0.25">
      <c r="A469" t="s">
        <v>942</v>
      </c>
      <c r="B469" t="s">
        <v>943</v>
      </c>
      <c r="C469" t="s">
        <v>16</v>
      </c>
      <c r="D469" s="2">
        <v>10577.8</v>
      </c>
      <c r="E469" s="2">
        <v>13000</v>
      </c>
      <c r="F469" t="str">
        <f t="shared" si="28"/>
        <v>Did not meet target</v>
      </c>
      <c r="G469" s="1">
        <v>45523</v>
      </c>
      <c r="H469" s="4">
        <f t="shared" si="29"/>
        <v>2024</v>
      </c>
      <c r="I469" t="s">
        <v>11</v>
      </c>
      <c r="J469" s="2">
        <f t="shared" si="30"/>
        <v>0</v>
      </c>
      <c r="K469" s="1">
        <v>43359</v>
      </c>
      <c r="L469" s="4">
        <f t="shared" ca="1" si="31"/>
        <v>6.0861111111111112</v>
      </c>
      <c r="M469" s="4" t="str" cm="1">
        <f t="array" ref="M469">YEAR(G469) &amp; "-Q" &amp; _xlfn.IFS(
    MONTH(G469) &lt;= 3, 1,
    MONTH(G469) &lt;= 6, 2,
    MONTH(G469) &lt;= 9, 3,
    MONTH(G469) &lt;= 12, 4
)</f>
        <v>2024-Q3</v>
      </c>
    </row>
    <row r="470" spans="1:13" x14ac:dyDescent="0.25">
      <c r="A470" t="s">
        <v>944</v>
      </c>
      <c r="B470" t="s">
        <v>945</v>
      </c>
      <c r="C470" t="s">
        <v>10</v>
      </c>
      <c r="D470" s="2">
        <v>11054.55</v>
      </c>
      <c r="E470" s="2">
        <v>10000</v>
      </c>
      <c r="F470" t="str">
        <f t="shared" si="28"/>
        <v>Met target</v>
      </c>
      <c r="G470" s="1">
        <v>45283</v>
      </c>
      <c r="H470" s="4">
        <f t="shared" si="29"/>
        <v>2023</v>
      </c>
      <c r="I470" t="s">
        <v>11</v>
      </c>
      <c r="J470" s="2">
        <f t="shared" si="30"/>
        <v>0</v>
      </c>
      <c r="K470" s="1">
        <v>43601</v>
      </c>
      <c r="L470" s="4">
        <f t="shared" ca="1" si="31"/>
        <v>5.4194444444444443</v>
      </c>
      <c r="M470" s="4" t="str" cm="1">
        <f t="array" ref="M470">YEAR(G470) &amp; "-Q" &amp; _xlfn.IFS(
    MONTH(G470) &lt;= 3, 1,
    MONTH(G470) &lt;= 6, 2,
    MONTH(G470) &lt;= 9, 3,
    MONTH(G470) &lt;= 12, 4
)</f>
        <v>2023-Q4</v>
      </c>
    </row>
    <row r="471" spans="1:13" x14ac:dyDescent="0.25">
      <c r="A471" t="s">
        <v>946</v>
      </c>
      <c r="B471" t="s">
        <v>947</v>
      </c>
      <c r="C471" t="s">
        <v>20</v>
      </c>
      <c r="D471" s="2">
        <v>18348.830000000002</v>
      </c>
      <c r="E471" s="2">
        <v>13000</v>
      </c>
      <c r="F471" t="str">
        <f t="shared" si="28"/>
        <v>Met target</v>
      </c>
      <c r="G471" s="1">
        <v>45347</v>
      </c>
      <c r="H471" s="4">
        <f t="shared" si="29"/>
        <v>2024</v>
      </c>
      <c r="I471" t="s">
        <v>11</v>
      </c>
      <c r="J471" s="2">
        <f t="shared" si="30"/>
        <v>0</v>
      </c>
      <c r="K471" s="1">
        <v>45015</v>
      </c>
      <c r="L471" s="4">
        <f t="shared" ca="1" si="31"/>
        <v>1.5472222222222223</v>
      </c>
      <c r="M471" s="4" t="str" cm="1">
        <f t="array" ref="M471">YEAR(G471) &amp; "-Q" &amp; _xlfn.IFS(
    MONTH(G471) &lt;= 3, 1,
    MONTH(G471) &lt;= 6, 2,
    MONTH(G471) &lt;= 9, 3,
    MONTH(G471) &lt;= 12, 4
)</f>
        <v>2024-Q1</v>
      </c>
    </row>
    <row r="472" spans="1:13" x14ac:dyDescent="0.25">
      <c r="A472" t="s">
        <v>948</v>
      </c>
      <c r="B472" t="s">
        <v>949</v>
      </c>
      <c r="C472" t="s">
        <v>16</v>
      </c>
      <c r="D472" s="2">
        <v>6294.82</v>
      </c>
      <c r="E472" s="2">
        <v>10000</v>
      </c>
      <c r="F472" t="str">
        <f t="shared" si="28"/>
        <v>Did not meet target</v>
      </c>
      <c r="G472" s="1">
        <v>45295</v>
      </c>
      <c r="H472" s="4">
        <f t="shared" si="29"/>
        <v>2024</v>
      </c>
      <c r="I472" t="s">
        <v>11</v>
      </c>
      <c r="J472" s="2">
        <f t="shared" si="30"/>
        <v>0</v>
      </c>
      <c r="K472" s="1">
        <v>44566</v>
      </c>
      <c r="L472" s="4">
        <f t="shared" ca="1" si="31"/>
        <v>2.7833333333333332</v>
      </c>
      <c r="M472" s="4" t="str" cm="1">
        <f t="array" ref="M472">YEAR(G472) &amp; "-Q" &amp; _xlfn.IFS(
    MONTH(G472) &lt;= 3, 1,
    MONTH(G472) &lt;= 6, 2,
    MONTH(G472) &lt;= 9, 3,
    MONTH(G472) &lt;= 12, 4
)</f>
        <v>2024-Q1</v>
      </c>
    </row>
    <row r="473" spans="1:13" x14ac:dyDescent="0.25">
      <c r="A473" t="s">
        <v>950</v>
      </c>
      <c r="B473" t="s">
        <v>951</v>
      </c>
      <c r="C473" t="s">
        <v>16</v>
      </c>
      <c r="D473" s="2">
        <v>15751.68</v>
      </c>
      <c r="E473" s="2">
        <v>13000</v>
      </c>
      <c r="F473" t="str">
        <f t="shared" si="28"/>
        <v>Met target</v>
      </c>
      <c r="G473" s="1">
        <v>45330</v>
      </c>
      <c r="H473" s="4">
        <f t="shared" si="29"/>
        <v>2024</v>
      </c>
      <c r="I473" t="s">
        <v>17</v>
      </c>
      <c r="J473" s="2">
        <f t="shared" si="30"/>
        <v>1575.1680000000001</v>
      </c>
      <c r="K473" s="1">
        <v>44661</v>
      </c>
      <c r="L473" s="4">
        <f t="shared" ca="1" si="31"/>
        <v>2.5194444444444444</v>
      </c>
      <c r="M473" s="4" t="str" cm="1">
        <f t="array" ref="M473">YEAR(G473) &amp; "-Q" &amp; _xlfn.IFS(
    MONTH(G473) &lt;= 3, 1,
    MONTH(G473) &lt;= 6, 2,
    MONTH(G473) &lt;= 9, 3,
    MONTH(G473) &lt;= 12, 4
)</f>
        <v>2024-Q1</v>
      </c>
    </row>
    <row r="474" spans="1:13" x14ac:dyDescent="0.25">
      <c r="A474" t="s">
        <v>952</v>
      </c>
      <c r="B474" t="s">
        <v>953</v>
      </c>
      <c r="C474" t="s">
        <v>10</v>
      </c>
      <c r="D474" s="2">
        <v>19054.689999999999</v>
      </c>
      <c r="E474" s="2">
        <v>8000</v>
      </c>
      <c r="F474" t="str">
        <f t="shared" si="28"/>
        <v>Met target</v>
      </c>
      <c r="G474" s="1">
        <v>45358</v>
      </c>
      <c r="H474" s="4">
        <f t="shared" si="29"/>
        <v>2024</v>
      </c>
      <c r="I474" t="s">
        <v>17</v>
      </c>
      <c r="J474" s="2">
        <f t="shared" si="30"/>
        <v>1905.4690000000001</v>
      </c>
      <c r="K474" s="1">
        <v>43544</v>
      </c>
      <c r="L474" s="4">
        <f t="shared" ca="1" si="31"/>
        <v>5.5750000000000002</v>
      </c>
      <c r="M474" s="4" t="str" cm="1">
        <f t="array" ref="M474">YEAR(G474) &amp; "-Q" &amp; _xlfn.IFS(
    MONTH(G474) &lt;= 3, 1,
    MONTH(G474) &lt;= 6, 2,
    MONTH(G474) &lt;= 9, 3,
    MONTH(G474) &lt;= 12, 4
)</f>
        <v>2024-Q1</v>
      </c>
    </row>
    <row r="475" spans="1:13" x14ac:dyDescent="0.25">
      <c r="A475" t="s">
        <v>954</v>
      </c>
      <c r="B475" t="s">
        <v>955</v>
      </c>
      <c r="C475" t="s">
        <v>10</v>
      </c>
      <c r="D475" s="2">
        <v>14880.66</v>
      </c>
      <c r="E475" s="2">
        <v>15000</v>
      </c>
      <c r="F475" t="str">
        <f t="shared" si="28"/>
        <v>Did not meet target</v>
      </c>
      <c r="G475" s="1">
        <v>45417</v>
      </c>
      <c r="H475" s="4">
        <f t="shared" si="29"/>
        <v>2024</v>
      </c>
      <c r="I475" t="s">
        <v>11</v>
      </c>
      <c r="J475" s="2">
        <f t="shared" si="30"/>
        <v>0</v>
      </c>
      <c r="K475" s="1">
        <v>44528</v>
      </c>
      <c r="L475" s="4">
        <f t="shared" ca="1" si="31"/>
        <v>2.8861111111111111</v>
      </c>
      <c r="M475" s="4" t="str" cm="1">
        <f t="array" ref="M475">YEAR(G475) &amp; "-Q" &amp; _xlfn.IFS(
    MONTH(G475) &lt;= 3, 1,
    MONTH(G475) &lt;= 6, 2,
    MONTH(G475) &lt;= 9, 3,
    MONTH(G475) &lt;= 12, 4
)</f>
        <v>2024-Q2</v>
      </c>
    </row>
    <row r="476" spans="1:13" x14ac:dyDescent="0.25">
      <c r="A476" t="s">
        <v>956</v>
      </c>
      <c r="B476" t="s">
        <v>957</v>
      </c>
      <c r="C476" t="s">
        <v>10</v>
      </c>
      <c r="D476" s="2">
        <v>10128.5</v>
      </c>
      <c r="E476" s="2">
        <v>8000</v>
      </c>
      <c r="F476" t="str">
        <f t="shared" si="28"/>
        <v>Met target</v>
      </c>
      <c r="G476" s="1">
        <v>45490</v>
      </c>
      <c r="H476" s="4">
        <f t="shared" si="29"/>
        <v>2024</v>
      </c>
      <c r="I476" t="s">
        <v>11</v>
      </c>
      <c r="J476" s="2">
        <f t="shared" si="30"/>
        <v>0</v>
      </c>
      <c r="K476" s="1">
        <v>45042</v>
      </c>
      <c r="L476" s="4">
        <f t="shared" ca="1" si="31"/>
        <v>1.4750000000000001</v>
      </c>
      <c r="M476" s="4" t="str" cm="1">
        <f t="array" ref="M476">YEAR(G476) &amp; "-Q" &amp; _xlfn.IFS(
    MONTH(G476) &lt;= 3, 1,
    MONTH(G476) &lt;= 6, 2,
    MONTH(G476) &lt;= 9, 3,
    MONTH(G476) &lt;= 12, 4
)</f>
        <v>2024-Q3</v>
      </c>
    </row>
    <row r="477" spans="1:13" x14ac:dyDescent="0.25">
      <c r="A477" t="s">
        <v>958</v>
      </c>
      <c r="B477" t="s">
        <v>959</v>
      </c>
      <c r="C477" t="s">
        <v>10</v>
      </c>
      <c r="D477" s="2">
        <v>17039.150000000001</v>
      </c>
      <c r="E477" s="2">
        <v>10000</v>
      </c>
      <c r="F477" t="str">
        <f t="shared" si="28"/>
        <v>Met target</v>
      </c>
      <c r="G477" s="1">
        <v>45445</v>
      </c>
      <c r="H477" s="4">
        <f t="shared" si="29"/>
        <v>2024</v>
      </c>
      <c r="I477" t="s">
        <v>11</v>
      </c>
      <c r="J477" s="2">
        <f t="shared" si="30"/>
        <v>0</v>
      </c>
      <c r="K477" s="1">
        <v>44813</v>
      </c>
      <c r="L477" s="4">
        <f t="shared" ca="1" si="31"/>
        <v>2.1055555555555556</v>
      </c>
      <c r="M477" s="4" t="str" cm="1">
        <f t="array" ref="M477">YEAR(G477) &amp; "-Q" &amp; _xlfn.IFS(
    MONTH(G477) &lt;= 3, 1,
    MONTH(G477) &lt;= 6, 2,
    MONTH(G477) &lt;= 9, 3,
    MONTH(G477) &lt;= 12, 4
)</f>
        <v>2024-Q2</v>
      </c>
    </row>
    <row r="478" spans="1:13" x14ac:dyDescent="0.25">
      <c r="A478" t="s">
        <v>960</v>
      </c>
      <c r="B478" t="s">
        <v>961</v>
      </c>
      <c r="C478" t="s">
        <v>16</v>
      </c>
      <c r="D478" s="2">
        <v>12884.25</v>
      </c>
      <c r="E478" s="2">
        <v>13000</v>
      </c>
      <c r="F478" t="str">
        <f t="shared" si="28"/>
        <v>Did not meet target</v>
      </c>
      <c r="G478" s="1">
        <v>45363</v>
      </c>
      <c r="H478" s="4">
        <f t="shared" si="29"/>
        <v>2024</v>
      </c>
      <c r="I478" t="s">
        <v>17</v>
      </c>
      <c r="J478" s="2">
        <f t="shared" si="30"/>
        <v>0</v>
      </c>
      <c r="K478" s="1">
        <v>44986</v>
      </c>
      <c r="L478" s="4">
        <f t="shared" ca="1" si="31"/>
        <v>1.6277777777777778</v>
      </c>
      <c r="M478" s="4" t="str" cm="1">
        <f t="array" ref="M478">YEAR(G478) &amp; "-Q" &amp; _xlfn.IFS(
    MONTH(G478) &lt;= 3, 1,
    MONTH(G478) &lt;= 6, 2,
    MONTH(G478) &lt;= 9, 3,
    MONTH(G478) &lt;= 12, 4
)</f>
        <v>2024-Q1</v>
      </c>
    </row>
    <row r="479" spans="1:13" x14ac:dyDescent="0.25">
      <c r="A479" t="s">
        <v>962</v>
      </c>
      <c r="B479" t="s">
        <v>963</v>
      </c>
      <c r="C479" t="s">
        <v>16</v>
      </c>
      <c r="D479" s="2">
        <v>13536.12</v>
      </c>
      <c r="E479" s="2">
        <v>15000</v>
      </c>
      <c r="F479" t="str">
        <f t="shared" si="28"/>
        <v>Did not meet target</v>
      </c>
      <c r="G479" s="1">
        <v>45454</v>
      </c>
      <c r="H479" s="4">
        <f t="shared" si="29"/>
        <v>2024</v>
      </c>
      <c r="I479" t="s">
        <v>17</v>
      </c>
      <c r="J479" s="2">
        <f t="shared" si="30"/>
        <v>0</v>
      </c>
      <c r="K479" s="1">
        <v>44718</v>
      </c>
      <c r="L479" s="4">
        <f t="shared" ca="1" si="31"/>
        <v>2.3638888888888889</v>
      </c>
      <c r="M479" s="4" t="str" cm="1">
        <f t="array" ref="M479">YEAR(G479) &amp; "-Q" &amp; _xlfn.IFS(
    MONTH(G479) &lt;= 3, 1,
    MONTH(G479) &lt;= 6, 2,
    MONTH(G479) &lt;= 9, 3,
    MONTH(G479) &lt;= 12, 4
)</f>
        <v>2024-Q2</v>
      </c>
    </row>
    <row r="480" spans="1:13" x14ac:dyDescent="0.25">
      <c r="A480" t="s">
        <v>964</v>
      </c>
      <c r="B480" t="s">
        <v>965</v>
      </c>
      <c r="C480" t="s">
        <v>10</v>
      </c>
      <c r="D480" s="2">
        <v>5218.07</v>
      </c>
      <c r="E480" s="2">
        <v>12000</v>
      </c>
      <c r="F480" t="str">
        <f t="shared" si="28"/>
        <v>Did not meet target</v>
      </c>
      <c r="G480" s="1">
        <v>45422</v>
      </c>
      <c r="H480" s="4">
        <f t="shared" si="29"/>
        <v>2024</v>
      </c>
      <c r="I480" t="s">
        <v>17</v>
      </c>
      <c r="J480" s="2">
        <f t="shared" si="30"/>
        <v>0</v>
      </c>
      <c r="K480" s="1">
        <v>43411</v>
      </c>
      <c r="L480" s="4">
        <f t="shared" ca="1" si="31"/>
        <v>5.9444444444444446</v>
      </c>
      <c r="M480" s="4" t="str" cm="1">
        <f t="array" ref="M480">YEAR(G480) &amp; "-Q" &amp; _xlfn.IFS(
    MONTH(G480) &lt;= 3, 1,
    MONTH(G480) &lt;= 6, 2,
    MONTH(G480) &lt;= 9, 3,
    MONTH(G480) &lt;= 12, 4
)</f>
        <v>2024-Q2</v>
      </c>
    </row>
    <row r="481" spans="1:13" x14ac:dyDescent="0.25">
      <c r="A481" t="s">
        <v>966</v>
      </c>
      <c r="B481" t="s">
        <v>967</v>
      </c>
      <c r="C481" t="s">
        <v>20</v>
      </c>
      <c r="D481" s="2">
        <v>7190.55</v>
      </c>
      <c r="E481" s="2">
        <v>13000</v>
      </c>
      <c r="F481" t="str">
        <f t="shared" si="28"/>
        <v>Did not meet target</v>
      </c>
      <c r="G481" s="1">
        <v>45285</v>
      </c>
      <c r="H481" s="4">
        <f t="shared" si="29"/>
        <v>2023</v>
      </c>
      <c r="I481" t="s">
        <v>11</v>
      </c>
      <c r="J481" s="2">
        <f t="shared" si="30"/>
        <v>0</v>
      </c>
      <c r="K481" s="1">
        <v>44508</v>
      </c>
      <c r="L481" s="4">
        <f t="shared" ca="1" si="31"/>
        <v>2.9416666666666669</v>
      </c>
      <c r="M481" s="4" t="str" cm="1">
        <f t="array" ref="M481">YEAR(G481) &amp; "-Q" &amp; _xlfn.IFS(
    MONTH(G481) &lt;= 3, 1,
    MONTH(G481) &lt;= 6, 2,
    MONTH(G481) &lt;= 9, 3,
    MONTH(G481) &lt;= 12, 4
)</f>
        <v>2023-Q4</v>
      </c>
    </row>
    <row r="482" spans="1:13" x14ac:dyDescent="0.25">
      <c r="A482" t="s">
        <v>968</v>
      </c>
      <c r="B482" t="s">
        <v>969</v>
      </c>
      <c r="C482" t="s">
        <v>16</v>
      </c>
      <c r="D482" s="2">
        <v>16775.59</v>
      </c>
      <c r="E482" s="2">
        <v>13000</v>
      </c>
      <c r="F482" t="str">
        <f t="shared" si="28"/>
        <v>Met target</v>
      </c>
      <c r="G482" s="1">
        <v>45458</v>
      </c>
      <c r="H482" s="4">
        <f t="shared" si="29"/>
        <v>2024</v>
      </c>
      <c r="I482" t="s">
        <v>11</v>
      </c>
      <c r="J482" s="2">
        <f t="shared" si="30"/>
        <v>0</v>
      </c>
      <c r="K482" s="1">
        <v>43717</v>
      </c>
      <c r="L482" s="4">
        <f t="shared" ca="1" si="31"/>
        <v>5.1055555555555552</v>
      </c>
      <c r="M482" s="4" t="str" cm="1">
        <f t="array" ref="M482">YEAR(G482) &amp; "-Q" &amp; _xlfn.IFS(
    MONTH(G482) &lt;= 3, 1,
    MONTH(G482) &lt;= 6, 2,
    MONTH(G482) &lt;= 9, 3,
    MONTH(G482) &lt;= 12, 4
)</f>
        <v>2024-Q2</v>
      </c>
    </row>
    <row r="483" spans="1:13" x14ac:dyDescent="0.25">
      <c r="A483" t="s">
        <v>970</v>
      </c>
      <c r="B483" t="s">
        <v>971</v>
      </c>
      <c r="C483" t="s">
        <v>10</v>
      </c>
      <c r="D483" s="2">
        <v>7048.58</v>
      </c>
      <c r="E483" s="2">
        <v>12000</v>
      </c>
      <c r="F483" t="str">
        <f t="shared" si="28"/>
        <v>Did not meet target</v>
      </c>
      <c r="G483" s="1">
        <v>45253</v>
      </c>
      <c r="H483" s="4">
        <f t="shared" si="29"/>
        <v>2023</v>
      </c>
      <c r="I483" t="s">
        <v>11</v>
      </c>
      <c r="J483" s="2">
        <f t="shared" si="30"/>
        <v>0</v>
      </c>
      <c r="K483" s="1">
        <v>44103</v>
      </c>
      <c r="L483" s="4">
        <f t="shared" ca="1" si="31"/>
        <v>4.05</v>
      </c>
      <c r="M483" s="4" t="str" cm="1">
        <f t="array" ref="M483">YEAR(G483) &amp; "-Q" &amp; _xlfn.IFS(
    MONTH(G483) &lt;= 3, 1,
    MONTH(G483) &lt;= 6, 2,
    MONTH(G483) &lt;= 9, 3,
    MONTH(G483) &lt;= 12, 4
)</f>
        <v>2023-Q4</v>
      </c>
    </row>
    <row r="484" spans="1:13" x14ac:dyDescent="0.25">
      <c r="A484" t="s">
        <v>972</v>
      </c>
      <c r="B484" t="s">
        <v>973</v>
      </c>
      <c r="C484" t="s">
        <v>10</v>
      </c>
      <c r="D484" s="2">
        <v>10676.57</v>
      </c>
      <c r="E484" s="2">
        <v>15000</v>
      </c>
      <c r="F484" t="str">
        <f t="shared" si="28"/>
        <v>Did not meet target</v>
      </c>
      <c r="G484" s="1">
        <v>45249</v>
      </c>
      <c r="H484" s="4">
        <f t="shared" si="29"/>
        <v>2023</v>
      </c>
      <c r="I484" t="s">
        <v>11</v>
      </c>
      <c r="J484" s="2">
        <f t="shared" si="30"/>
        <v>0</v>
      </c>
      <c r="K484" s="1">
        <v>44069</v>
      </c>
      <c r="L484" s="4">
        <f t="shared" ca="1" si="31"/>
        <v>4.1416666666666666</v>
      </c>
      <c r="M484" s="4" t="str" cm="1">
        <f t="array" ref="M484">YEAR(G484) &amp; "-Q" &amp; _xlfn.IFS(
    MONTH(G484) &lt;= 3, 1,
    MONTH(G484) &lt;= 6, 2,
    MONTH(G484) &lt;= 9, 3,
    MONTH(G484) &lt;= 12, 4
)</f>
        <v>2023-Q4</v>
      </c>
    </row>
    <row r="485" spans="1:13" x14ac:dyDescent="0.25">
      <c r="A485" t="s">
        <v>974</v>
      </c>
      <c r="B485" t="s">
        <v>975</v>
      </c>
      <c r="C485" t="s">
        <v>16</v>
      </c>
      <c r="D485" s="2">
        <v>15985.83</v>
      </c>
      <c r="E485" s="2">
        <v>10000</v>
      </c>
      <c r="F485" t="str">
        <f t="shared" si="28"/>
        <v>Met target</v>
      </c>
      <c r="G485" s="1">
        <v>45487</v>
      </c>
      <c r="H485" s="4">
        <f t="shared" si="29"/>
        <v>2024</v>
      </c>
      <c r="I485" t="s">
        <v>17</v>
      </c>
      <c r="J485" s="2">
        <f t="shared" si="30"/>
        <v>1598.5830000000001</v>
      </c>
      <c r="K485" s="1">
        <v>44258</v>
      </c>
      <c r="L485" s="4">
        <f t="shared" ca="1" si="31"/>
        <v>3.6222222222222222</v>
      </c>
      <c r="M485" s="4" t="str" cm="1">
        <f t="array" ref="M485">YEAR(G485) &amp; "-Q" &amp; _xlfn.IFS(
    MONTH(G485) &lt;= 3, 1,
    MONTH(G485) &lt;= 6, 2,
    MONTH(G485) &lt;= 9, 3,
    MONTH(G485) &lt;= 12, 4
)</f>
        <v>2024-Q3</v>
      </c>
    </row>
    <row r="486" spans="1:13" x14ac:dyDescent="0.25">
      <c r="A486" t="s">
        <v>976</v>
      </c>
      <c r="B486" t="s">
        <v>977</v>
      </c>
      <c r="C486" t="s">
        <v>10</v>
      </c>
      <c r="D486" s="2">
        <v>10654.07</v>
      </c>
      <c r="E486" s="2">
        <v>10000</v>
      </c>
      <c r="F486" t="str">
        <f t="shared" si="28"/>
        <v>Met target</v>
      </c>
      <c r="G486" s="1">
        <v>45358</v>
      </c>
      <c r="H486" s="4">
        <f t="shared" si="29"/>
        <v>2024</v>
      </c>
      <c r="I486" t="s">
        <v>11</v>
      </c>
      <c r="J486" s="2">
        <f t="shared" si="30"/>
        <v>0</v>
      </c>
      <c r="K486" s="1">
        <v>45044</v>
      </c>
      <c r="L486" s="4">
        <f t="shared" ca="1" si="31"/>
        <v>1.4694444444444446</v>
      </c>
      <c r="M486" s="4" t="str" cm="1">
        <f t="array" ref="M486">YEAR(G486) &amp; "-Q" &amp; _xlfn.IFS(
    MONTH(G486) &lt;= 3, 1,
    MONTH(G486) &lt;= 6, 2,
    MONTH(G486) &lt;= 9, 3,
    MONTH(G486) &lt;= 12, 4
)</f>
        <v>2024-Q1</v>
      </c>
    </row>
    <row r="487" spans="1:13" x14ac:dyDescent="0.25">
      <c r="A487" t="s">
        <v>978</v>
      </c>
      <c r="B487" t="s">
        <v>979</v>
      </c>
      <c r="C487" t="s">
        <v>20</v>
      </c>
      <c r="D487" s="2">
        <v>19603.650000000001</v>
      </c>
      <c r="E487" s="2">
        <v>13000</v>
      </c>
      <c r="F487" t="str">
        <f t="shared" si="28"/>
        <v>Met target</v>
      </c>
      <c r="G487" s="1">
        <v>45244</v>
      </c>
      <c r="H487" s="4">
        <f t="shared" si="29"/>
        <v>2023</v>
      </c>
      <c r="I487" t="s">
        <v>11</v>
      </c>
      <c r="J487" s="2">
        <f t="shared" si="30"/>
        <v>0</v>
      </c>
      <c r="K487" s="1">
        <v>45119</v>
      </c>
      <c r="L487" s="4">
        <f t="shared" ca="1" si="31"/>
        <v>1.2638888888888888</v>
      </c>
      <c r="M487" s="4" t="str" cm="1">
        <f t="array" ref="M487">YEAR(G487) &amp; "-Q" &amp; _xlfn.IFS(
    MONTH(G487) &lt;= 3, 1,
    MONTH(G487) &lt;= 6, 2,
    MONTH(G487) &lt;= 9, 3,
    MONTH(G487) &lt;= 12, 4
)</f>
        <v>2023-Q4</v>
      </c>
    </row>
    <row r="488" spans="1:13" x14ac:dyDescent="0.25">
      <c r="A488" t="s">
        <v>980</v>
      </c>
      <c r="B488" t="s">
        <v>981</v>
      </c>
      <c r="C488" t="s">
        <v>16</v>
      </c>
      <c r="D488" s="2">
        <v>5192.4799999999996</v>
      </c>
      <c r="E488" s="2">
        <v>10000</v>
      </c>
      <c r="F488" t="str">
        <f t="shared" si="28"/>
        <v>Did not meet target</v>
      </c>
      <c r="G488" s="1">
        <v>45219</v>
      </c>
      <c r="H488" s="4">
        <f t="shared" si="29"/>
        <v>2023</v>
      </c>
      <c r="I488" t="s">
        <v>11</v>
      </c>
      <c r="J488" s="2">
        <f t="shared" si="30"/>
        <v>0</v>
      </c>
      <c r="K488" s="1">
        <v>44698</v>
      </c>
      <c r="L488" s="4">
        <f t="shared" ca="1" si="31"/>
        <v>2.4166666666666665</v>
      </c>
      <c r="M488" s="4" t="str" cm="1">
        <f t="array" ref="M488">YEAR(G488) &amp; "-Q" &amp; _xlfn.IFS(
    MONTH(G488) &lt;= 3, 1,
    MONTH(G488) &lt;= 6, 2,
    MONTH(G488) &lt;= 9, 3,
    MONTH(G488) &lt;= 12, 4
)</f>
        <v>2023-Q4</v>
      </c>
    </row>
    <row r="489" spans="1:13" x14ac:dyDescent="0.25">
      <c r="A489" t="s">
        <v>982</v>
      </c>
      <c r="B489" t="s">
        <v>983</v>
      </c>
      <c r="C489" t="s">
        <v>10</v>
      </c>
      <c r="D489" s="2">
        <v>6777.37</v>
      </c>
      <c r="E489" s="2">
        <v>13000</v>
      </c>
      <c r="F489" t="str">
        <f t="shared" si="28"/>
        <v>Did not meet target</v>
      </c>
      <c r="G489" s="1">
        <v>45163</v>
      </c>
      <c r="H489" s="4">
        <f t="shared" si="29"/>
        <v>2023</v>
      </c>
      <c r="I489" t="s">
        <v>11</v>
      </c>
      <c r="J489" s="2">
        <f t="shared" si="30"/>
        <v>0</v>
      </c>
      <c r="K489" s="1">
        <v>44521</v>
      </c>
      <c r="L489" s="4">
        <f t="shared" ca="1" si="31"/>
        <v>2.9055555555555554</v>
      </c>
      <c r="M489" s="4" t="str" cm="1">
        <f t="array" ref="M489">YEAR(G489) &amp; "-Q" &amp; _xlfn.IFS(
    MONTH(G489) &lt;= 3, 1,
    MONTH(G489) &lt;= 6, 2,
    MONTH(G489) &lt;= 9, 3,
    MONTH(G489) &lt;= 12, 4
)</f>
        <v>2023-Q3</v>
      </c>
    </row>
    <row r="490" spans="1:13" x14ac:dyDescent="0.25">
      <c r="A490" t="s">
        <v>984</v>
      </c>
      <c r="B490" t="s">
        <v>985</v>
      </c>
      <c r="C490" t="s">
        <v>16</v>
      </c>
      <c r="D490" s="2">
        <v>13022.37</v>
      </c>
      <c r="E490" s="2">
        <v>15000</v>
      </c>
      <c r="F490" t="str">
        <f t="shared" si="28"/>
        <v>Did not meet target</v>
      </c>
      <c r="G490" s="1">
        <v>45298</v>
      </c>
      <c r="H490" s="4">
        <f t="shared" si="29"/>
        <v>2024</v>
      </c>
      <c r="I490" t="s">
        <v>17</v>
      </c>
      <c r="J490" s="2">
        <f t="shared" si="30"/>
        <v>0</v>
      </c>
      <c r="K490" s="1">
        <v>43526</v>
      </c>
      <c r="L490" s="4">
        <f t="shared" ca="1" si="31"/>
        <v>5.625</v>
      </c>
      <c r="M490" s="4" t="str" cm="1">
        <f t="array" ref="M490">YEAR(G490) &amp; "-Q" &amp; _xlfn.IFS(
    MONTH(G490) &lt;= 3, 1,
    MONTH(G490) &lt;= 6, 2,
    MONTH(G490) &lt;= 9, 3,
    MONTH(G490) &lt;= 12, 4
)</f>
        <v>2024-Q1</v>
      </c>
    </row>
    <row r="491" spans="1:13" x14ac:dyDescent="0.25">
      <c r="A491" t="s">
        <v>986</v>
      </c>
      <c r="B491" t="s">
        <v>987</v>
      </c>
      <c r="C491" t="s">
        <v>10</v>
      </c>
      <c r="D491" s="2">
        <v>5168.55</v>
      </c>
      <c r="E491" s="2">
        <v>12000</v>
      </c>
      <c r="F491" t="str">
        <f t="shared" si="28"/>
        <v>Did not meet target</v>
      </c>
      <c r="G491" s="1">
        <v>45402</v>
      </c>
      <c r="H491" s="4">
        <f t="shared" si="29"/>
        <v>2024</v>
      </c>
      <c r="I491" t="s">
        <v>11</v>
      </c>
      <c r="J491" s="2">
        <f t="shared" si="30"/>
        <v>0</v>
      </c>
      <c r="K491" s="1">
        <v>44695</v>
      </c>
      <c r="L491" s="4">
        <f t="shared" ca="1" si="31"/>
        <v>2.4249999999999998</v>
      </c>
      <c r="M491" s="4" t="str" cm="1">
        <f t="array" ref="M491">YEAR(G491) &amp; "-Q" &amp; _xlfn.IFS(
    MONTH(G491) &lt;= 3, 1,
    MONTH(G491) &lt;= 6, 2,
    MONTH(G491) &lt;= 9, 3,
    MONTH(G491) &lt;= 12, 4
)</f>
        <v>2024-Q2</v>
      </c>
    </row>
    <row r="492" spans="1:13" x14ac:dyDescent="0.25">
      <c r="A492" t="s">
        <v>988</v>
      </c>
      <c r="B492" t="s">
        <v>989</v>
      </c>
      <c r="C492" t="s">
        <v>10</v>
      </c>
      <c r="D492" s="2">
        <v>13691.21</v>
      </c>
      <c r="E492" s="2">
        <v>15000</v>
      </c>
      <c r="F492" t="str">
        <f t="shared" si="28"/>
        <v>Did not meet target</v>
      </c>
      <c r="G492" s="1">
        <v>45196</v>
      </c>
      <c r="H492" s="4">
        <f t="shared" si="29"/>
        <v>2023</v>
      </c>
      <c r="I492" t="s">
        <v>11</v>
      </c>
      <c r="J492" s="2">
        <f t="shared" si="30"/>
        <v>0</v>
      </c>
      <c r="K492" s="1">
        <v>44477</v>
      </c>
      <c r="L492" s="4">
        <f t="shared" ca="1" si="31"/>
        <v>3.0249999999999999</v>
      </c>
      <c r="M492" s="4" t="str" cm="1">
        <f t="array" ref="M492">YEAR(G492) &amp; "-Q" &amp; _xlfn.IFS(
    MONTH(G492) &lt;= 3, 1,
    MONTH(G492) &lt;= 6, 2,
    MONTH(G492) &lt;= 9, 3,
    MONTH(G492) &lt;= 12, 4
)</f>
        <v>2023-Q3</v>
      </c>
    </row>
    <row r="493" spans="1:13" x14ac:dyDescent="0.25">
      <c r="A493" t="s">
        <v>990</v>
      </c>
      <c r="B493" t="s">
        <v>991</v>
      </c>
      <c r="C493" t="s">
        <v>10</v>
      </c>
      <c r="D493" s="2">
        <v>15586.25</v>
      </c>
      <c r="E493" s="2">
        <v>15000</v>
      </c>
      <c r="F493" t="str">
        <f t="shared" si="28"/>
        <v>Met target</v>
      </c>
      <c r="G493" s="1">
        <v>45228</v>
      </c>
      <c r="H493" s="4">
        <f t="shared" si="29"/>
        <v>2023</v>
      </c>
      <c r="I493" t="s">
        <v>11</v>
      </c>
      <c r="J493" s="2">
        <f t="shared" si="30"/>
        <v>0</v>
      </c>
      <c r="K493" s="1">
        <v>44842</v>
      </c>
      <c r="L493" s="4">
        <f t="shared" ca="1" si="31"/>
        <v>2.0249999999999999</v>
      </c>
      <c r="M493" s="4" t="str" cm="1">
        <f t="array" ref="M493">YEAR(G493) &amp; "-Q" &amp; _xlfn.IFS(
    MONTH(G493) &lt;= 3, 1,
    MONTH(G493) &lt;= 6, 2,
    MONTH(G493) &lt;= 9, 3,
    MONTH(G493) &lt;= 12, 4
)</f>
        <v>2023-Q4</v>
      </c>
    </row>
    <row r="494" spans="1:13" x14ac:dyDescent="0.25">
      <c r="A494" t="s">
        <v>992</v>
      </c>
      <c r="B494" t="s">
        <v>993</v>
      </c>
      <c r="C494" t="s">
        <v>10</v>
      </c>
      <c r="D494" s="2">
        <v>14560.53</v>
      </c>
      <c r="E494" s="2">
        <v>13000</v>
      </c>
      <c r="F494" t="str">
        <f t="shared" si="28"/>
        <v>Met target</v>
      </c>
      <c r="G494" s="1">
        <v>45419</v>
      </c>
      <c r="H494" s="4">
        <f t="shared" si="29"/>
        <v>2024</v>
      </c>
      <c r="I494" t="s">
        <v>17</v>
      </c>
      <c r="J494" s="2">
        <f t="shared" si="30"/>
        <v>1456.0530000000001</v>
      </c>
      <c r="K494" s="1">
        <v>44431</v>
      </c>
      <c r="L494" s="4">
        <f t="shared" ca="1" si="31"/>
        <v>3.15</v>
      </c>
      <c r="M494" s="4" t="str" cm="1">
        <f t="array" ref="M494">YEAR(G494) &amp; "-Q" &amp; _xlfn.IFS(
    MONTH(G494) &lt;= 3, 1,
    MONTH(G494) &lt;= 6, 2,
    MONTH(G494) &lt;= 9, 3,
    MONTH(G494) &lt;= 12, 4
)</f>
        <v>2024-Q2</v>
      </c>
    </row>
    <row r="495" spans="1:13" x14ac:dyDescent="0.25">
      <c r="A495" t="s">
        <v>994</v>
      </c>
      <c r="B495" t="s">
        <v>995</v>
      </c>
      <c r="C495" t="s">
        <v>20</v>
      </c>
      <c r="D495" s="2">
        <v>12178.87</v>
      </c>
      <c r="E495" s="2">
        <v>12000</v>
      </c>
      <c r="F495" t="str">
        <f t="shared" si="28"/>
        <v>Met target</v>
      </c>
      <c r="G495" s="1">
        <v>45485</v>
      </c>
      <c r="H495" s="4">
        <f t="shared" si="29"/>
        <v>2024</v>
      </c>
      <c r="I495" t="s">
        <v>11</v>
      </c>
      <c r="J495" s="2">
        <f t="shared" si="30"/>
        <v>0</v>
      </c>
      <c r="K495" s="1">
        <v>44641</v>
      </c>
      <c r="L495" s="4">
        <f t="shared" ca="1" si="31"/>
        <v>2.5722222222222224</v>
      </c>
      <c r="M495" s="4" t="str" cm="1">
        <f t="array" ref="M495">YEAR(G495) &amp; "-Q" &amp; _xlfn.IFS(
    MONTH(G495) &lt;= 3, 1,
    MONTH(G495) &lt;= 6, 2,
    MONTH(G495) &lt;= 9, 3,
    MONTH(G495) &lt;= 12, 4
)</f>
        <v>2024-Q3</v>
      </c>
    </row>
    <row r="496" spans="1:13" x14ac:dyDescent="0.25">
      <c r="A496" t="s">
        <v>996</v>
      </c>
      <c r="B496" t="s">
        <v>997</v>
      </c>
      <c r="C496" t="s">
        <v>20</v>
      </c>
      <c r="D496" s="2">
        <v>11136.09</v>
      </c>
      <c r="E496" s="2">
        <v>10000</v>
      </c>
      <c r="F496" t="str">
        <f t="shared" si="28"/>
        <v>Met target</v>
      </c>
      <c r="G496" s="1">
        <v>45346</v>
      </c>
      <c r="H496" s="4">
        <f t="shared" si="29"/>
        <v>2024</v>
      </c>
      <c r="I496" t="s">
        <v>17</v>
      </c>
      <c r="J496" s="2">
        <f t="shared" si="30"/>
        <v>1113.6090000000002</v>
      </c>
      <c r="K496" s="1">
        <v>44250</v>
      </c>
      <c r="L496" s="4">
        <f t="shared" ca="1" si="31"/>
        <v>3.65</v>
      </c>
      <c r="M496" s="4" t="str" cm="1">
        <f t="array" ref="M496">YEAR(G496) &amp; "-Q" &amp; _xlfn.IFS(
    MONTH(G496) &lt;= 3, 1,
    MONTH(G496) &lt;= 6, 2,
    MONTH(G496) &lt;= 9, 3,
    MONTH(G496) &lt;= 12, 4
)</f>
        <v>2024-Q1</v>
      </c>
    </row>
    <row r="497" spans="1:13" x14ac:dyDescent="0.25">
      <c r="A497" t="s">
        <v>998</v>
      </c>
      <c r="B497" t="s">
        <v>999</v>
      </c>
      <c r="C497" t="s">
        <v>10</v>
      </c>
      <c r="D497" s="2">
        <v>14485.86</v>
      </c>
      <c r="E497" s="2">
        <v>10000</v>
      </c>
      <c r="F497" t="str">
        <f t="shared" si="28"/>
        <v>Met target</v>
      </c>
      <c r="G497" s="1">
        <v>45237</v>
      </c>
      <c r="H497" s="4">
        <f t="shared" si="29"/>
        <v>2023</v>
      </c>
      <c r="I497" t="s">
        <v>11</v>
      </c>
      <c r="J497" s="2">
        <f t="shared" si="30"/>
        <v>0</v>
      </c>
      <c r="K497" s="1">
        <v>44124</v>
      </c>
      <c r="L497" s="4">
        <f t="shared" ca="1" si="31"/>
        <v>3.9916666666666667</v>
      </c>
      <c r="M497" s="4" t="str" cm="1">
        <f t="array" ref="M497">YEAR(G497) &amp; "-Q" &amp; _xlfn.IFS(
    MONTH(G497) &lt;= 3, 1,
    MONTH(G497) &lt;= 6, 2,
    MONTH(G497) &lt;= 9, 3,
    MONTH(G497) &lt;= 12, 4
)</f>
        <v>2023-Q4</v>
      </c>
    </row>
    <row r="498" spans="1:13" x14ac:dyDescent="0.25">
      <c r="A498" t="s">
        <v>1000</v>
      </c>
      <c r="B498" t="s">
        <v>1001</v>
      </c>
      <c r="C498" t="s">
        <v>10</v>
      </c>
      <c r="D498" s="2">
        <v>8835.1</v>
      </c>
      <c r="E498" s="2">
        <v>8000</v>
      </c>
      <c r="F498" t="str">
        <f t="shared" si="28"/>
        <v>Met target</v>
      </c>
      <c r="G498" s="1">
        <v>45425</v>
      </c>
      <c r="H498" s="4">
        <f t="shared" si="29"/>
        <v>2024</v>
      </c>
      <c r="I498" t="s">
        <v>17</v>
      </c>
      <c r="J498" s="2">
        <f t="shared" si="30"/>
        <v>883.5100000000001</v>
      </c>
      <c r="K498" s="1">
        <v>43423</v>
      </c>
      <c r="L498" s="4">
        <f t="shared" ca="1" si="31"/>
        <v>5.9111111111111114</v>
      </c>
      <c r="M498" s="4" t="str" cm="1">
        <f t="array" ref="M498">YEAR(G498) &amp; "-Q" &amp; _xlfn.IFS(
    MONTH(G498) &lt;= 3, 1,
    MONTH(G498) &lt;= 6, 2,
    MONTH(G498) &lt;= 9, 3,
    MONTH(G498) &lt;= 12, 4
)</f>
        <v>2024-Q2</v>
      </c>
    </row>
    <row r="499" spans="1:13" x14ac:dyDescent="0.25">
      <c r="A499" t="s">
        <v>1002</v>
      </c>
      <c r="B499" t="s">
        <v>1003</v>
      </c>
      <c r="C499" t="s">
        <v>20</v>
      </c>
      <c r="D499" s="2">
        <v>16868.990000000002</v>
      </c>
      <c r="E499" s="2">
        <v>12000</v>
      </c>
      <c r="F499" t="str">
        <f t="shared" si="28"/>
        <v>Met target</v>
      </c>
      <c r="G499" s="1">
        <v>45270</v>
      </c>
      <c r="H499" s="4">
        <f t="shared" si="29"/>
        <v>2023</v>
      </c>
      <c r="I499" t="s">
        <v>11</v>
      </c>
      <c r="J499" s="2">
        <f t="shared" si="30"/>
        <v>0</v>
      </c>
      <c r="K499" s="1">
        <v>44881</v>
      </c>
      <c r="L499" s="4">
        <f t="shared" ca="1" si="31"/>
        <v>1.9194444444444445</v>
      </c>
      <c r="M499" s="4" t="str" cm="1">
        <f t="array" ref="M499">YEAR(G499) &amp; "-Q" &amp; _xlfn.IFS(
    MONTH(G499) &lt;= 3, 1,
    MONTH(G499) &lt;= 6, 2,
    MONTH(G499) &lt;= 9, 3,
    MONTH(G499) &lt;= 12, 4
)</f>
        <v>2023-Q4</v>
      </c>
    </row>
    <row r="500" spans="1:13" x14ac:dyDescent="0.25">
      <c r="A500" t="s">
        <v>1004</v>
      </c>
      <c r="B500" t="s">
        <v>1005</v>
      </c>
      <c r="C500" t="s">
        <v>16</v>
      </c>
      <c r="D500" s="2">
        <v>7660.58</v>
      </c>
      <c r="E500" s="2">
        <v>13000</v>
      </c>
      <c r="F500" t="str">
        <f t="shared" si="28"/>
        <v>Did not meet target</v>
      </c>
      <c r="G500" s="1">
        <v>45347</v>
      </c>
      <c r="H500" s="4">
        <f t="shared" si="29"/>
        <v>2024</v>
      </c>
      <c r="I500" t="s">
        <v>17</v>
      </c>
      <c r="J500" s="2">
        <f t="shared" si="30"/>
        <v>0</v>
      </c>
      <c r="K500" s="1">
        <v>43382</v>
      </c>
      <c r="L500" s="4">
        <f t="shared" ca="1" si="31"/>
        <v>6.0222222222222221</v>
      </c>
      <c r="M500" s="4" t="str" cm="1">
        <f t="array" ref="M500">YEAR(G500) &amp; "-Q" &amp; _xlfn.IFS(
    MONTH(G500) &lt;= 3, 1,
    MONTH(G500) &lt;= 6, 2,
    MONTH(G500) &lt;= 9, 3,
    MONTH(G500) &lt;= 12, 4
)</f>
        <v>2024-Q1</v>
      </c>
    </row>
    <row r="501" spans="1:13" x14ac:dyDescent="0.25">
      <c r="A501" t="s">
        <v>1006</v>
      </c>
      <c r="B501" t="s">
        <v>1007</v>
      </c>
      <c r="C501" t="s">
        <v>16</v>
      </c>
      <c r="D501" s="2">
        <v>7769.97</v>
      </c>
      <c r="E501" s="2">
        <v>12000</v>
      </c>
      <c r="F501" t="str">
        <f t="shared" si="28"/>
        <v>Did not meet target</v>
      </c>
      <c r="G501" s="1">
        <v>45197</v>
      </c>
      <c r="H501" s="4">
        <f t="shared" si="29"/>
        <v>2023</v>
      </c>
      <c r="I501" t="s">
        <v>17</v>
      </c>
      <c r="J501" s="2">
        <f t="shared" si="30"/>
        <v>0</v>
      </c>
      <c r="K501" s="1">
        <v>44546</v>
      </c>
      <c r="L501" s="4">
        <f t="shared" ca="1" si="31"/>
        <v>2.8361111111111112</v>
      </c>
      <c r="M501" s="4" t="str" cm="1">
        <f t="array" ref="M501">YEAR(G501) &amp; "-Q" &amp; _xlfn.IFS(
    MONTH(G501) &lt;= 3, 1,
    MONTH(G501) &lt;= 6, 2,
    MONTH(G501) &lt;= 9, 3,
    MONTH(G501) &lt;= 12, 4
)</f>
        <v>2023-Q3</v>
      </c>
    </row>
  </sheetData>
  <autoFilter ref="A1:M501"/>
  <mergeCells count="2">
    <mergeCell ref="T8:W8"/>
    <mergeCell ref="X8:AA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8"/>
  <sheetViews>
    <sheetView zoomScale="80" zoomScaleNormal="80" workbookViewId="0">
      <selection activeCell="K12" sqref="K12"/>
    </sheetView>
  </sheetViews>
  <sheetFormatPr defaultRowHeight="15" x14ac:dyDescent="0.25"/>
  <cols>
    <col min="2" max="2" width="16.5703125" bestFit="1" customWidth="1"/>
    <col min="3" max="3" width="16.140625" customWidth="1"/>
    <col min="4" max="4" width="16.28515625" customWidth="1"/>
    <col min="5" max="5" width="15.7109375" customWidth="1"/>
    <col min="6" max="6" width="16.5703125" bestFit="1" customWidth="1"/>
    <col min="7" max="7" width="29.28515625" bestFit="1" customWidth="1"/>
    <col min="8" max="8" width="16.5703125" customWidth="1"/>
    <col min="9" max="9" width="16.28515625" customWidth="1"/>
    <col min="10" max="10" width="16.5703125" customWidth="1"/>
    <col min="11" max="11" width="52.42578125" bestFit="1" customWidth="1"/>
  </cols>
  <sheetData>
    <row r="3" spans="2:11" ht="15" customHeight="1" x14ac:dyDescent="0.25">
      <c r="B3" s="10" t="s">
        <v>1021</v>
      </c>
      <c r="C3" s="8"/>
      <c r="F3" s="10" t="s">
        <v>1022</v>
      </c>
      <c r="G3" s="8"/>
      <c r="J3" s="10" t="s">
        <v>1024</v>
      </c>
      <c r="K3" s="10"/>
    </row>
    <row r="4" spans="2:11" x14ac:dyDescent="0.25">
      <c r="B4" s="12" t="s">
        <v>1008</v>
      </c>
      <c r="C4" s="16" t="s">
        <v>1009</v>
      </c>
      <c r="F4" s="12" t="s">
        <v>1008</v>
      </c>
      <c r="G4" s="16" t="s">
        <v>1019</v>
      </c>
      <c r="J4" s="12" t="s">
        <v>1008</v>
      </c>
      <c r="K4" s="12" t="s">
        <v>1023</v>
      </c>
    </row>
    <row r="5" spans="2:11" x14ac:dyDescent="0.25">
      <c r="B5" s="12" t="s">
        <v>16</v>
      </c>
      <c r="C5" s="17">
        <v>2350061.4600000009</v>
      </c>
      <c r="F5" s="12" t="s">
        <v>16</v>
      </c>
      <c r="G5" s="17">
        <v>12500.326914893622</v>
      </c>
      <c r="J5" s="12" t="s">
        <v>16</v>
      </c>
      <c r="K5" s="12">
        <v>101</v>
      </c>
    </row>
    <row r="6" spans="2:11" x14ac:dyDescent="0.25">
      <c r="B6" s="12" t="s">
        <v>10</v>
      </c>
      <c r="C6" s="17">
        <v>2145924.5</v>
      </c>
      <c r="F6" s="12" t="s">
        <v>10</v>
      </c>
      <c r="G6" s="17">
        <v>12623.085294117647</v>
      </c>
      <c r="J6" s="12" t="s">
        <v>10</v>
      </c>
      <c r="K6" s="12">
        <v>93</v>
      </c>
    </row>
    <row r="7" spans="2:11" x14ac:dyDescent="0.25">
      <c r="B7" s="12" t="s">
        <v>20</v>
      </c>
      <c r="C7" s="17">
        <v>1789857.3499999999</v>
      </c>
      <c r="F7" s="12" t="s">
        <v>20</v>
      </c>
      <c r="G7" s="17">
        <v>12604.629225352111</v>
      </c>
      <c r="J7" s="12" t="s">
        <v>20</v>
      </c>
      <c r="K7" s="12">
        <v>83</v>
      </c>
    </row>
    <row r="13" spans="2:11" x14ac:dyDescent="0.25">
      <c r="B13" s="11" t="s">
        <v>1025</v>
      </c>
      <c r="C13" s="9"/>
      <c r="D13" s="9"/>
      <c r="E13" s="9"/>
      <c r="F13" s="9"/>
      <c r="G13" s="9"/>
      <c r="H13" s="9"/>
      <c r="I13" s="9"/>
      <c r="J13" s="9"/>
    </row>
    <row r="14" spans="2:11" x14ac:dyDescent="0.25">
      <c r="B14" s="12"/>
      <c r="C14" s="13">
        <v>2023</v>
      </c>
      <c r="D14" s="13"/>
      <c r="E14" s="13"/>
      <c r="F14" s="15"/>
      <c r="G14" s="14">
        <v>2024</v>
      </c>
      <c r="H14" s="13"/>
      <c r="I14" s="13"/>
      <c r="J14" s="15"/>
    </row>
    <row r="15" spans="2:11" x14ac:dyDescent="0.25">
      <c r="B15" s="12" t="s">
        <v>1008</v>
      </c>
      <c r="C15" s="12" t="s">
        <v>1014</v>
      </c>
      <c r="D15" s="12" t="s">
        <v>1015</v>
      </c>
      <c r="E15" s="12" t="s">
        <v>1016</v>
      </c>
      <c r="F15" s="12" t="s">
        <v>1017</v>
      </c>
      <c r="G15" s="12" t="s">
        <v>1014</v>
      </c>
      <c r="H15" s="12" t="s">
        <v>1015</v>
      </c>
      <c r="I15" s="12" t="s">
        <v>1016</v>
      </c>
      <c r="J15" s="12" t="s">
        <v>1017</v>
      </c>
    </row>
    <row r="16" spans="2:11" x14ac:dyDescent="0.25">
      <c r="B16" s="12" t="s">
        <v>16</v>
      </c>
      <c r="C16" s="12">
        <v>0</v>
      </c>
      <c r="D16" s="12">
        <v>0</v>
      </c>
      <c r="E16" s="12">
        <v>283966.7</v>
      </c>
      <c r="F16" s="12">
        <v>607420.01</v>
      </c>
      <c r="G16" s="12">
        <v>732492.80999999982</v>
      </c>
      <c r="H16" s="12">
        <v>490566.2699999999</v>
      </c>
      <c r="I16" s="12">
        <v>235615.66999999998</v>
      </c>
      <c r="J16" s="12">
        <v>0</v>
      </c>
    </row>
    <row r="17" spans="2:10" x14ac:dyDescent="0.25">
      <c r="B17" s="12" t="s">
        <v>10</v>
      </c>
      <c r="C17" s="12">
        <v>0</v>
      </c>
      <c r="D17" s="12">
        <v>0</v>
      </c>
      <c r="E17" s="12">
        <v>294084.7</v>
      </c>
      <c r="F17" s="12">
        <v>536894.04000000015</v>
      </c>
      <c r="G17" s="12">
        <v>561156.86</v>
      </c>
      <c r="H17" s="12">
        <v>521021.38999999996</v>
      </c>
      <c r="I17" s="12">
        <v>232767.51</v>
      </c>
      <c r="J17" s="12">
        <v>0</v>
      </c>
    </row>
    <row r="18" spans="2:10" x14ac:dyDescent="0.25">
      <c r="B18" s="12" t="s">
        <v>20</v>
      </c>
      <c r="C18" s="12">
        <v>0</v>
      </c>
      <c r="D18" s="12">
        <v>0</v>
      </c>
      <c r="E18" s="12">
        <v>202586.15999999997</v>
      </c>
      <c r="F18" s="12">
        <v>450967.25000000006</v>
      </c>
      <c r="G18" s="12">
        <v>438154.73</v>
      </c>
      <c r="H18" s="12">
        <v>479775.94000000006</v>
      </c>
      <c r="I18" s="12">
        <v>218373.26999999996</v>
      </c>
      <c r="J18" s="12">
        <v>0</v>
      </c>
    </row>
  </sheetData>
  <mergeCells count="6">
    <mergeCell ref="B3:C3"/>
    <mergeCell ref="F3:G3"/>
    <mergeCell ref="J3:K3"/>
    <mergeCell ref="B13:J13"/>
    <mergeCell ref="G14:J14"/>
    <mergeCell ref="C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sales_employee_performance_data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2024-10-17T22:24:17Z</dcterms:created>
  <dcterms:modified xsi:type="dcterms:W3CDTF">2024-10-17T22:24:17Z</dcterms:modified>
</cp:coreProperties>
</file>