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OneDrive\เดสก์ท็อป\LPFT Design\"/>
    </mc:Choice>
  </mc:AlternateContent>
  <xr:revisionPtr revIDLastSave="0" documentId="13_ncr:1_{24C54D24-5854-408C-865C-0D91AD0563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3" sheetId="4" r:id="rId2"/>
    <sheet name="Sheet6" sheetId="7" r:id="rId3"/>
    <sheet name="Sheet4" sheetId="5" r:id="rId4"/>
    <sheet name="Sheet5" sheetId="6" r:id="rId5"/>
    <sheet name="Sheet1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9" i="4"/>
  <c r="C9" i="4"/>
  <c r="J9" i="4"/>
  <c r="J12" i="4" s="1"/>
  <c r="B4" i="4" l="1"/>
  <c r="L14" i="4"/>
  <c r="J4" i="4"/>
  <c r="I4" i="4"/>
  <c r="H4" i="4"/>
  <c r="H9" i="4" s="1"/>
  <c r="H12" i="4" s="1"/>
  <c r="G4" i="4"/>
  <c r="G9" i="4" s="1"/>
  <c r="G12" i="4" s="1"/>
  <c r="J6" i="4"/>
  <c r="I6" i="4"/>
  <c r="H6" i="4"/>
  <c r="G6" i="4"/>
  <c r="E3" i="5"/>
  <c r="D3" i="5"/>
  <c r="C3" i="5"/>
  <c r="B3" i="5"/>
  <c r="A3" i="5"/>
  <c r="F6" i="4"/>
  <c r="E6" i="4"/>
  <c r="D6" i="4"/>
  <c r="C6" i="4"/>
  <c r="B6" i="4"/>
  <c r="F4" i="4"/>
  <c r="E4" i="4"/>
  <c r="D4" i="4"/>
  <c r="D9" i="4" s="1"/>
  <c r="D12" i="4" s="1"/>
  <c r="C4" i="4"/>
  <c r="D17" i="3"/>
  <c r="D18" i="3" s="1"/>
  <c r="C17" i="3"/>
  <c r="C18" i="3" s="1"/>
  <c r="B17" i="3"/>
  <c r="B18" i="3" s="1"/>
  <c r="F16" i="3"/>
  <c r="H16" i="3" s="1"/>
  <c r="I16" i="3" s="1"/>
  <c r="J7" i="4" l="1"/>
  <c r="I7" i="4"/>
  <c r="B9" i="4"/>
  <c r="B12" i="4" s="1"/>
  <c r="H7" i="4"/>
  <c r="G7" i="4"/>
  <c r="F7" i="4"/>
  <c r="E7" i="4"/>
  <c r="C7" i="4"/>
  <c r="F9" i="4"/>
  <c r="F12" i="4" s="1"/>
  <c r="E9" i="4"/>
  <c r="E12" i="4" s="1"/>
  <c r="C12" i="4"/>
  <c r="D7" i="4"/>
  <c r="B7" i="4"/>
  <c r="F9" i="3"/>
  <c r="D8" i="3"/>
  <c r="C8" i="3"/>
  <c r="B8" i="3"/>
  <c r="F5" i="3"/>
  <c r="D4" i="3"/>
  <c r="D12" i="3" s="1"/>
  <c r="D13" i="3" s="1"/>
  <c r="D14" i="3" s="1"/>
  <c r="C4" i="3"/>
  <c r="C12" i="3" s="1"/>
  <c r="C13" i="3" s="1"/>
  <c r="C14" i="3" s="1"/>
  <c r="B4" i="3"/>
  <c r="B12" i="3" s="1"/>
  <c r="B13" i="3" s="1"/>
  <c r="B14" i="3" s="1"/>
  <c r="B5" i="3" l="1"/>
  <c r="C5" i="3"/>
  <c r="D9" i="3"/>
  <c r="D5" i="3"/>
  <c r="B9" i="3"/>
  <c r="C9" i="3"/>
  <c r="D12" i="2"/>
</calcChain>
</file>

<file path=xl/sharedStrings.xml><?xml version="1.0" encoding="utf-8"?>
<sst xmlns="http://schemas.openxmlformats.org/spreadsheetml/2006/main" count="42" uniqueCount="26">
  <si>
    <t>https://en.wikipedia.org/wiki/Chebyshev_filter</t>
  </si>
  <si>
    <t>INPUT</t>
  </si>
  <si>
    <t>OUTPUT</t>
  </si>
  <si>
    <t>ripple level (0.5 or 3)</t>
  </si>
  <si>
    <t>ORDER (N)</t>
  </si>
  <si>
    <t>3dB Cutoff Frequency</t>
  </si>
  <si>
    <t>Filter Cutoff Frequency</t>
  </si>
  <si>
    <t>L</t>
  </si>
  <si>
    <t>C</t>
  </si>
  <si>
    <t>g</t>
  </si>
  <si>
    <t>Zo</t>
  </si>
  <si>
    <t>fc</t>
  </si>
  <si>
    <t>wc</t>
  </si>
  <si>
    <t>L or C</t>
  </si>
  <si>
    <t>beta l</t>
  </si>
  <si>
    <t>0.6180 1.6180 2.0000 1.6180 0.6180</t>
  </si>
  <si>
    <t>g0</t>
  </si>
  <si>
    <t>g1</t>
  </si>
  <si>
    <t>g2</t>
  </si>
  <si>
    <t>g3</t>
  </si>
  <si>
    <t>beta L [Rad]</t>
  </si>
  <si>
    <t>W</t>
  </si>
  <si>
    <t>length app.</t>
  </si>
  <si>
    <t>width app.</t>
  </si>
  <si>
    <t>E length</t>
  </si>
  <si>
    <t>sum legnth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</si>
</sst>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11" fontId="0" fillId="0" borderId="0" xfId="0" applyNumberFormat="1"/>
    <xf numFmtId="0" fontId="0" fillId="3" borderId="0" xfId="0" applyFill="1"/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0</xdr:row>
      <xdr:rowOff>0</xdr:rowOff>
    </xdr:from>
    <xdr:to>
      <xdr:col>11</xdr:col>
      <xdr:colOff>431889</xdr:colOff>
      <xdr:row>6</xdr:row>
      <xdr:rowOff>178910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0"/>
          <a:ext cx="4371429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Chebyshev_fil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120" zoomScaleNormal="120" workbookViewId="0">
      <selection activeCell="D12" sqref="D12"/>
    </sheetView>
  </sheetViews>
  <sheetFormatPr defaultRowHeight="14.4" x14ac:dyDescent="0.3"/>
  <cols>
    <col min="1" max="1" width="21.33203125" customWidth="1"/>
    <col min="2" max="2" width="11.44140625" customWidth="1"/>
    <col min="3" max="3" width="18.88671875" customWidth="1"/>
    <col min="4" max="4" width="25.88671875" customWidth="1"/>
  </cols>
  <sheetData>
    <row r="1" spans="1:4" x14ac:dyDescent="0.3">
      <c r="A1" s="5" t="s">
        <v>0</v>
      </c>
    </row>
    <row r="10" spans="1:4" x14ac:dyDescent="0.3">
      <c r="A10" s="9" t="s">
        <v>1</v>
      </c>
      <c r="B10" s="9"/>
      <c r="C10" s="9"/>
      <c r="D10" s="1" t="s">
        <v>2</v>
      </c>
    </row>
    <row r="11" spans="1:4" x14ac:dyDescent="0.3">
      <c r="A11" s="2" t="s">
        <v>3</v>
      </c>
      <c r="B11" s="2" t="s">
        <v>4</v>
      </c>
      <c r="C11" s="2" t="s">
        <v>5</v>
      </c>
      <c r="D11" s="2" t="s">
        <v>6</v>
      </c>
    </row>
    <row r="12" spans="1:4" x14ac:dyDescent="0.3">
      <c r="A12" s="2">
        <v>0.5</v>
      </c>
      <c r="B12" s="2">
        <v>3</v>
      </c>
      <c r="C12" s="2">
        <v>2.4</v>
      </c>
      <c r="D12" s="2">
        <f>C12/COSH(ACOSH(1/(SQRT(10^(A12/10)-1)))/B12)</f>
        <v>2.0557005579132785</v>
      </c>
    </row>
  </sheetData>
  <mergeCells count="1">
    <mergeCell ref="A10:C10"/>
  </mergeCells>
  <hyperlinks>
    <hyperlink ref="A1" r:id="rId1" xr:uid="{23D33314-58FF-4C65-91CF-3A7FB1424E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3191-7968-4A57-BFDB-92922F541677}">
  <dimension ref="A1:O15"/>
  <sheetViews>
    <sheetView tabSelected="1" zoomScale="130" zoomScaleNormal="130" workbookViewId="0">
      <selection activeCell="J9" sqref="J9"/>
    </sheetView>
  </sheetViews>
  <sheetFormatPr defaultRowHeight="14.4" x14ac:dyDescent="0.3"/>
  <sheetData>
    <row r="1" spans="1:15" x14ac:dyDescent="0.3">
      <c r="B1" t="s">
        <v>7</v>
      </c>
      <c r="C1" t="s">
        <v>8</v>
      </c>
      <c r="D1" t="s">
        <v>7</v>
      </c>
      <c r="E1" t="s">
        <v>8</v>
      </c>
      <c r="F1" t="s">
        <v>7</v>
      </c>
      <c r="G1" t="s">
        <v>8</v>
      </c>
      <c r="H1" t="s">
        <v>7</v>
      </c>
      <c r="I1" t="s">
        <v>8</v>
      </c>
      <c r="J1" t="s">
        <v>7</v>
      </c>
    </row>
    <row r="2" spans="1:15" x14ac:dyDescent="0.3">
      <c r="A2" t="s">
        <v>9</v>
      </c>
      <c r="B2">
        <v>1.7504</v>
      </c>
      <c r="C2">
        <v>1.2689999999999999</v>
      </c>
      <c r="D2">
        <v>2.6678000000000002</v>
      </c>
      <c r="E2">
        <v>1.3673</v>
      </c>
      <c r="F2">
        <v>2.7239</v>
      </c>
      <c r="G2">
        <v>1.3673</v>
      </c>
      <c r="H2">
        <v>2.6678000000000002</v>
      </c>
      <c r="I2">
        <v>1.2689999999999999</v>
      </c>
      <c r="J2">
        <v>1.7504</v>
      </c>
    </row>
    <row r="3" spans="1:15" x14ac:dyDescent="0.3">
      <c r="A3" t="s">
        <v>10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</row>
    <row r="4" spans="1:15" x14ac:dyDescent="0.3">
      <c r="B4">
        <f>B3*B2</f>
        <v>87.52</v>
      </c>
      <c r="C4">
        <f>C2/C3</f>
        <v>2.538E-2</v>
      </c>
      <c r="D4">
        <f>D3*D2</f>
        <v>133.39000000000001</v>
      </c>
      <c r="E4">
        <f>E2/E3</f>
        <v>2.7345999999999999E-2</v>
      </c>
      <c r="F4">
        <f>F3*F2</f>
        <v>136.19499999999999</v>
      </c>
      <c r="G4">
        <f>G2/G3</f>
        <v>2.7345999999999999E-2</v>
      </c>
      <c r="H4">
        <f>H3*H2</f>
        <v>133.39000000000001</v>
      </c>
      <c r="I4">
        <f>I2/I3</f>
        <v>2.538E-2</v>
      </c>
      <c r="J4">
        <f>J3*J2</f>
        <v>87.52</v>
      </c>
    </row>
    <row r="5" spans="1:15" x14ac:dyDescent="0.3">
      <c r="A5" t="s">
        <v>11</v>
      </c>
      <c r="B5" s="3">
        <v>2000000000</v>
      </c>
      <c r="C5" s="3">
        <v>2000000000</v>
      </c>
      <c r="D5" s="3">
        <v>2000000000</v>
      </c>
      <c r="E5" s="3">
        <v>2000000000</v>
      </c>
      <c r="F5" s="3">
        <v>2000000000</v>
      </c>
      <c r="G5" s="3">
        <v>2000000000</v>
      </c>
      <c r="H5" s="3">
        <v>2000000000</v>
      </c>
      <c r="I5" s="3">
        <v>2000000000</v>
      </c>
      <c r="J5" s="3">
        <v>2000000000</v>
      </c>
      <c r="K5" s="3"/>
    </row>
    <row r="6" spans="1:15" x14ac:dyDescent="0.3">
      <c r="A6" t="s">
        <v>12</v>
      </c>
      <c r="B6" s="3">
        <f>B5*2*PI()</f>
        <v>12566370614.359173</v>
      </c>
      <c r="C6" s="3">
        <f t="shared" ref="C6:F6" si="0">C5*2*PI()</f>
        <v>12566370614.359173</v>
      </c>
      <c r="D6" s="3">
        <f t="shared" si="0"/>
        <v>12566370614.359173</v>
      </c>
      <c r="E6" s="3">
        <f t="shared" si="0"/>
        <v>12566370614.359173</v>
      </c>
      <c r="F6" s="3">
        <f t="shared" si="0"/>
        <v>12566370614.359173</v>
      </c>
      <c r="G6" s="3">
        <f>G5*2*PI()</f>
        <v>12566370614.359173</v>
      </c>
      <c r="H6" s="3">
        <f t="shared" ref="H6:J6" si="1">H5*2*PI()</f>
        <v>12566370614.359173</v>
      </c>
      <c r="I6" s="3">
        <f t="shared" si="1"/>
        <v>12566370614.359173</v>
      </c>
      <c r="J6" s="3">
        <f t="shared" si="1"/>
        <v>12566370614.359173</v>
      </c>
      <c r="K6" s="3"/>
    </row>
    <row r="7" spans="1:15" x14ac:dyDescent="0.3">
      <c r="A7" t="s">
        <v>13</v>
      </c>
      <c r="B7" s="3">
        <f>B4/B6</f>
        <v>6.9646203097013401E-9</v>
      </c>
      <c r="C7" s="3">
        <f t="shared" ref="C7:F7" si="2">C4/C6</f>
        <v>2.0196762278361519E-12</v>
      </c>
      <c r="D7" s="3">
        <f t="shared" si="2"/>
        <v>1.0614838929513961E-8</v>
      </c>
      <c r="E7" s="3">
        <f t="shared" si="2"/>
        <v>2.176125536895485E-12</v>
      </c>
      <c r="F7" s="3">
        <f t="shared" si="2"/>
        <v>1.0838053737200342E-8</v>
      </c>
      <c r="G7" s="3">
        <f>G4/G6</f>
        <v>2.176125536895485E-12</v>
      </c>
      <c r="H7" s="3">
        <f t="shared" ref="H7:J7" si="3">H4/H6</f>
        <v>1.0614838929513961E-8</v>
      </c>
      <c r="I7" s="3">
        <f t="shared" si="3"/>
        <v>2.0196762278361519E-12</v>
      </c>
      <c r="J7" s="3">
        <f t="shared" si="3"/>
        <v>6.9646203097013401E-9</v>
      </c>
      <c r="K7" s="3"/>
    </row>
    <row r="8" spans="1:15" x14ac:dyDescent="0.3">
      <c r="B8">
        <v>100</v>
      </c>
      <c r="C8">
        <v>25</v>
      </c>
      <c r="D8">
        <v>100</v>
      </c>
      <c r="E8">
        <v>25</v>
      </c>
      <c r="F8">
        <v>100</v>
      </c>
      <c r="G8">
        <v>25</v>
      </c>
      <c r="H8">
        <v>100</v>
      </c>
      <c r="I8">
        <v>25</v>
      </c>
      <c r="J8">
        <v>100</v>
      </c>
      <c r="O8">
        <v>50</v>
      </c>
    </row>
    <row r="9" spans="1:15" x14ac:dyDescent="0.3">
      <c r="A9" t="s">
        <v>14</v>
      </c>
      <c r="B9">
        <f>B4/B8</f>
        <v>0.87519999999999998</v>
      </c>
      <c r="C9">
        <f>C4*C8</f>
        <v>0.63449999999999995</v>
      </c>
      <c r="D9">
        <f>D4/D8</f>
        <v>1.3339000000000001</v>
      </c>
      <c r="E9">
        <f>E4*E8</f>
        <v>0.68364999999999998</v>
      </c>
      <c r="F9">
        <f>F4/F8</f>
        <v>1.36195</v>
      </c>
      <c r="G9">
        <f>G4*G8</f>
        <v>0.68364999999999998</v>
      </c>
      <c r="H9">
        <f t="shared" ref="H9:J9" si="4">H4/H8</f>
        <v>1.3339000000000001</v>
      </c>
      <c r="I9">
        <f>I4*I8</f>
        <v>0.63449999999999995</v>
      </c>
      <c r="J9">
        <f t="shared" si="4"/>
        <v>0.87519999999999998</v>
      </c>
    </row>
    <row r="10" spans="1:15" x14ac:dyDescent="0.3">
      <c r="O10">
        <v>20.4954</v>
      </c>
    </row>
    <row r="11" spans="1:15" x14ac:dyDescent="0.3">
      <c r="O11">
        <v>2.8735200000000001</v>
      </c>
    </row>
    <row r="12" spans="1:15" x14ac:dyDescent="0.3">
      <c r="A12" t="s">
        <v>24</v>
      </c>
      <c r="B12">
        <f>B9*180/PI()</f>
        <v>50.145266229849646</v>
      </c>
      <c r="C12">
        <f t="shared" ref="C12:E12" si="5">C9*180/PI()</f>
        <v>36.354172101050729</v>
      </c>
      <c r="D12">
        <f t="shared" si="5"/>
        <v>76.426840292500515</v>
      </c>
      <c r="E12">
        <f t="shared" si="5"/>
        <v>39.170259664118731</v>
      </c>
      <c r="F12">
        <f>F9*180/PI()</f>
        <v>78.033986907842475</v>
      </c>
      <c r="G12">
        <f t="shared" ref="G12:J12" si="6">G9*180/PI()</f>
        <v>39.170259664118731</v>
      </c>
      <c r="H12">
        <f t="shared" si="6"/>
        <v>76.426840292500515</v>
      </c>
      <c r="I12">
        <f t="shared" si="6"/>
        <v>36.354172101050729</v>
      </c>
      <c r="J12">
        <f t="shared" si="6"/>
        <v>50.145266229849646</v>
      </c>
    </row>
    <row r="14" spans="1:15" ht="28.8" x14ac:dyDescent="0.3">
      <c r="A14" s="6" t="s">
        <v>22</v>
      </c>
      <c r="B14" s="7">
        <v>12.0791</v>
      </c>
      <c r="C14" s="7">
        <v>7.8666299999999998</v>
      </c>
      <c r="D14" s="7">
        <v>18.409800000000001</v>
      </c>
      <c r="E14" s="7">
        <v>8.4760000000000009</v>
      </c>
      <c r="F14" s="7">
        <v>18.797000000000001</v>
      </c>
      <c r="G14" s="7">
        <v>8.4760000000000009</v>
      </c>
      <c r="H14" s="7">
        <v>18.409800000000001</v>
      </c>
      <c r="I14" s="7">
        <v>7.8666299999999998</v>
      </c>
      <c r="J14" s="7">
        <v>12.0791</v>
      </c>
      <c r="K14" s="8" t="s">
        <v>25</v>
      </c>
      <c r="L14" s="7">
        <f>SUM(B14,C14,D14,E14,F14,G14,H14,I14,J14,5,5)</f>
        <v>122.46006</v>
      </c>
    </row>
    <row r="15" spans="1:15" ht="28.8" x14ac:dyDescent="0.3">
      <c r="A15" s="6" t="s">
        <v>23</v>
      </c>
      <c r="B15" s="7">
        <v>0.62916899999999998</v>
      </c>
      <c r="C15" s="7">
        <v>7.9443799999999998</v>
      </c>
      <c r="D15" s="7">
        <v>0.62916899999999998</v>
      </c>
      <c r="E15" s="7">
        <v>7.9443799999999998</v>
      </c>
      <c r="F15" s="7">
        <v>0.62916899999999998</v>
      </c>
      <c r="G15" s="7">
        <v>7.9443799999999998</v>
      </c>
      <c r="H15" s="7">
        <v>0.62916899999999998</v>
      </c>
      <c r="I15" s="7">
        <v>7.9443799999999998</v>
      </c>
      <c r="J15" s="7">
        <v>0.62916899999999998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414-9EC1-4CF0-A35B-DF0AE08CA8F7}">
  <dimension ref="A1:E1"/>
  <sheetViews>
    <sheetView workbookViewId="0">
      <selection sqref="A1:E1"/>
    </sheetView>
  </sheetViews>
  <sheetFormatPr defaultRowHeight="14.4" x14ac:dyDescent="0.3"/>
  <sheetData>
    <row r="1" spans="1:5" x14ac:dyDescent="0.3">
      <c r="A1">
        <v>1.7058</v>
      </c>
      <c r="B1">
        <v>1.2296</v>
      </c>
      <c r="C1">
        <v>2.5407999999999999</v>
      </c>
      <c r="D1">
        <v>1.2296</v>
      </c>
      <c r="E1">
        <v>1.7058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2753-05FD-4028-B672-930A6CB1F89A}">
  <dimension ref="A1:E3"/>
  <sheetViews>
    <sheetView workbookViewId="0">
      <selection activeCell="D5" sqref="D5"/>
    </sheetView>
  </sheetViews>
  <sheetFormatPr defaultRowHeight="14.4" x14ac:dyDescent="0.3"/>
  <sheetData>
    <row r="1" spans="1:5" x14ac:dyDescent="0.3">
      <c r="A1">
        <v>0.61799999999999999</v>
      </c>
      <c r="B1">
        <v>1.6180000000000001</v>
      </c>
      <c r="C1">
        <v>2</v>
      </c>
      <c r="D1">
        <v>1.6180000000000001</v>
      </c>
      <c r="E1">
        <v>0.61799999999999999</v>
      </c>
    </row>
    <row r="2" spans="1:5" x14ac:dyDescent="0.3">
      <c r="A2">
        <v>50</v>
      </c>
      <c r="B2">
        <v>50</v>
      </c>
      <c r="C2">
        <v>50</v>
      </c>
      <c r="D2">
        <v>50</v>
      </c>
      <c r="E2">
        <v>50</v>
      </c>
    </row>
    <row r="3" spans="1:5" x14ac:dyDescent="0.3">
      <c r="A3">
        <f>A1*A2</f>
        <v>30.9</v>
      </c>
      <c r="B3">
        <f>B1/B2</f>
        <v>3.236E-2</v>
      </c>
      <c r="C3">
        <f>C1*C2</f>
        <v>100</v>
      </c>
      <c r="D3">
        <f>D1/D2</f>
        <v>3.236E-2</v>
      </c>
      <c r="E3">
        <f>E1*E2</f>
        <v>30.9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503-2F11-493A-A870-AC23D1953D2C}">
  <dimension ref="A1"/>
  <sheetViews>
    <sheetView workbookViewId="0"/>
  </sheetViews>
  <sheetFormatPr defaultRowHeight="14.4" x14ac:dyDescent="0.3"/>
  <sheetData>
    <row r="1" spans="1:1" x14ac:dyDescent="0.3">
      <c r="A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A7" zoomScale="140" zoomScaleNormal="140" workbookViewId="0">
      <selection activeCell="J18" sqref="J18"/>
    </sheetView>
  </sheetViews>
  <sheetFormatPr defaultRowHeight="14.4" x14ac:dyDescent="0.3"/>
  <cols>
    <col min="1" max="1" width="12.6640625" customWidth="1"/>
    <col min="2" max="4" width="12.33203125" bestFit="1" customWidth="1"/>
  </cols>
  <sheetData>
    <row r="1" spans="1:10" x14ac:dyDescent="0.3">
      <c r="A1" t="s">
        <v>16</v>
      </c>
      <c r="B1" t="s">
        <v>17</v>
      </c>
      <c r="C1" t="s">
        <v>18</v>
      </c>
      <c r="D1" t="s">
        <v>19</v>
      </c>
      <c r="E1" t="s">
        <v>11</v>
      </c>
      <c r="F1" t="s">
        <v>12</v>
      </c>
    </row>
    <row r="2" spans="1:10" x14ac:dyDescent="0.3">
      <c r="A2">
        <v>1</v>
      </c>
      <c r="B2">
        <v>1</v>
      </c>
      <c r="C2">
        <v>2</v>
      </c>
      <c r="D2">
        <v>1</v>
      </c>
    </row>
    <row r="3" spans="1:10" x14ac:dyDescent="0.3">
      <c r="B3" t="s">
        <v>7</v>
      </c>
      <c r="C3" t="s">
        <v>8</v>
      </c>
      <c r="D3" t="s">
        <v>7</v>
      </c>
    </row>
    <row r="4" spans="1:10" x14ac:dyDescent="0.3">
      <c r="A4">
        <v>50</v>
      </c>
      <c r="B4">
        <f>B2*A4</f>
        <v>50</v>
      </c>
      <c r="C4">
        <f>C2/A4</f>
        <v>0.04</v>
      </c>
      <c r="D4">
        <f>D2*A4</f>
        <v>50</v>
      </c>
      <c r="F4">
        <v>1</v>
      </c>
    </row>
    <row r="5" spans="1:10" x14ac:dyDescent="0.3">
      <c r="B5">
        <f>B4/F5</f>
        <v>3.315727981081153E-9</v>
      </c>
      <c r="C5">
        <f>C4/F5</f>
        <v>2.6525823848649226E-12</v>
      </c>
      <c r="D5">
        <f>D4/F5</f>
        <v>3.315727981081153E-9</v>
      </c>
      <c r="E5" s="3">
        <v>2400000000</v>
      </c>
      <c r="F5">
        <f>E5*2*PI()</f>
        <v>15079644737.231007</v>
      </c>
    </row>
    <row r="6" spans="1:10" x14ac:dyDescent="0.3">
      <c r="B6" t="s">
        <v>8</v>
      </c>
      <c r="C6" t="s">
        <v>7</v>
      </c>
      <c r="D6" t="s">
        <v>8</v>
      </c>
    </row>
    <row r="7" spans="1:10" x14ac:dyDescent="0.3">
      <c r="B7">
        <v>1.5963000000000001</v>
      </c>
      <c r="C7">
        <v>1.0967</v>
      </c>
      <c r="D7">
        <v>1.5963000000000001</v>
      </c>
    </row>
    <row r="8" spans="1:10" x14ac:dyDescent="0.3">
      <c r="A8">
        <v>50</v>
      </c>
      <c r="B8">
        <f>B7/A8</f>
        <v>3.1926000000000003E-2</v>
      </c>
      <c r="C8">
        <f>C7*A8</f>
        <v>54.835000000000001</v>
      </c>
      <c r="D8">
        <f>D7/A8</f>
        <v>3.1926000000000003E-2</v>
      </c>
    </row>
    <row r="9" spans="1:10" x14ac:dyDescent="0.3">
      <c r="B9">
        <f>B8/F9</f>
        <v>2.4665925791999277E-12</v>
      </c>
      <c r="C9">
        <f>C8/F9</f>
        <v>4.2365346138078065E-9</v>
      </c>
      <c r="D9">
        <f>D8/F9</f>
        <v>2.4665925791999277E-12</v>
      </c>
      <c r="E9" s="3">
        <v>2060000000</v>
      </c>
      <c r="F9">
        <f>E9*2*PI()</f>
        <v>12943361732.789948</v>
      </c>
    </row>
    <row r="11" spans="1:10" x14ac:dyDescent="0.3">
      <c r="B11">
        <v>100</v>
      </c>
      <c r="C11">
        <v>25</v>
      </c>
      <c r="D11">
        <v>100</v>
      </c>
      <c r="E11">
        <v>50</v>
      </c>
    </row>
    <row r="12" spans="1:10" x14ac:dyDescent="0.3">
      <c r="A12" t="s">
        <v>20</v>
      </c>
      <c r="B12">
        <f>B4/B11</f>
        <v>0.5</v>
      </c>
      <c r="C12">
        <f>C4*C11</f>
        <v>1</v>
      </c>
      <c r="D12">
        <f>D4/D11</f>
        <v>0.5</v>
      </c>
    </row>
    <row r="13" spans="1:10" x14ac:dyDescent="0.3">
      <c r="B13">
        <f>B12*180/PI()</f>
        <v>28.647889756541161</v>
      </c>
      <c r="C13">
        <f t="shared" ref="C13:D13" si="0">C12*180/PI()</f>
        <v>57.295779513082323</v>
      </c>
      <c r="D13">
        <f t="shared" si="0"/>
        <v>28.647889756541161</v>
      </c>
    </row>
    <row r="14" spans="1:10" x14ac:dyDescent="0.3">
      <c r="B14">
        <f>B13*2.5/2.4</f>
        <v>29.841551829730378</v>
      </c>
      <c r="C14">
        <f t="shared" ref="C14:D14" si="1">C13*2.5/2.4</f>
        <v>59.683103659460755</v>
      </c>
      <c r="D14">
        <f t="shared" si="1"/>
        <v>29.841551829730378</v>
      </c>
    </row>
    <row r="15" spans="1:10" x14ac:dyDescent="0.3">
      <c r="A15" t="s">
        <v>21</v>
      </c>
      <c r="B15">
        <v>0.68</v>
      </c>
      <c r="C15">
        <v>8.6</v>
      </c>
      <c r="D15">
        <v>0.68</v>
      </c>
      <c r="E15">
        <v>3.1</v>
      </c>
    </row>
    <row r="16" spans="1:10" s="4" customFormat="1" x14ac:dyDescent="0.3">
      <c r="A16" s="4" t="s">
        <v>7</v>
      </c>
      <c r="B16" s="4">
        <v>5.9</v>
      </c>
      <c r="C16" s="4">
        <v>10.6</v>
      </c>
      <c r="D16" s="4">
        <v>5.9</v>
      </c>
      <c r="F16" s="4">
        <f>SUM(B16:D16)</f>
        <v>22.4</v>
      </c>
      <c r="G16" s="4">
        <v>35</v>
      </c>
      <c r="H16" s="4">
        <f>G16-F16</f>
        <v>12.600000000000001</v>
      </c>
      <c r="I16" s="4">
        <f>H16/2</f>
        <v>6.3000000000000007</v>
      </c>
      <c r="J16" s="4">
        <v>2.2200000000000002</v>
      </c>
    </row>
    <row r="17" spans="2:10" x14ac:dyDescent="0.3">
      <c r="B17">
        <f>B16*$J$16/$J$17</f>
        <v>5.4575000000000014</v>
      </c>
      <c r="C17">
        <f t="shared" ref="C17:D17" si="2">C16*$J$16/$J$17</f>
        <v>9.8049999999999997</v>
      </c>
      <c r="D17">
        <f t="shared" si="2"/>
        <v>5.4575000000000014</v>
      </c>
      <c r="J17">
        <v>2.4</v>
      </c>
    </row>
    <row r="18" spans="2:10" x14ac:dyDescent="0.3">
      <c r="B18">
        <f>B17*$J$18/$J$17</f>
        <v>5.4120208333333348</v>
      </c>
      <c r="C18">
        <f t="shared" ref="C18:D18" si="3">C17*$J$18/$J$17</f>
        <v>9.7232916666666664</v>
      </c>
      <c r="D18">
        <f t="shared" si="3"/>
        <v>5.4120208333333348</v>
      </c>
      <c r="J18"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Sheet6</vt:lpstr>
      <vt:lpstr>Sheet4</vt:lpstr>
      <vt:lpstr>Sheet5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Denchai</dc:creator>
  <cp:keywords/>
  <dc:description/>
  <cp:lastModifiedBy>Akasuk Nithisboonglang</cp:lastModifiedBy>
  <cp:revision/>
  <dcterms:created xsi:type="dcterms:W3CDTF">2021-02-05T06:38:41Z</dcterms:created>
  <dcterms:modified xsi:type="dcterms:W3CDTF">2024-04-09T15:41:48Z</dcterms:modified>
  <cp:category/>
  <cp:contentStatus/>
</cp:coreProperties>
</file>