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5651E11-D6C9-4395-A0E8-769C3B18DC5A}" xr6:coauthVersionLast="45" xr6:coauthVersionMax="45" xr10:uidLastSave="{00000000-0000-0000-0000-000000000000}"/>
  <bookViews>
    <workbookView xWindow="-108" yWindow="-108" windowWidth="23256" windowHeight="12456" xr2:uid="{ECC660D6-EBBF-4992-87C3-C53B46E83B1F}"/>
  </bookViews>
  <sheets>
    <sheet name="Data" sheetId="1" r:id="rId1"/>
    <sheet name="Pivot" sheetId="2" r:id="rId2"/>
    <sheet name="Dashboard" sheetId="8" r:id="rId3"/>
  </sheets>
  <externalReferences>
    <externalReference r:id="rId4"/>
  </externalReferences>
  <definedNames>
    <definedName name="_xlnm._FilterDatabase" localSheetId="0" hidden="1">Data!$A$1:$AF$251</definedName>
    <definedName name="_xlchart.v5.0" hidden="1">Pivot!$E$36:$F$36</definedName>
    <definedName name="_xlchart.v5.1" hidden="1">Pivot!$E$37:$F$97</definedName>
    <definedName name="_xlchart.v5.10" hidden="1">Pivot!$E$37:$F$97</definedName>
    <definedName name="_xlchart.v5.11" hidden="1">Pivot!$G$36</definedName>
    <definedName name="_xlchart.v5.12" hidden="1">Pivot!$G$37:$G$97</definedName>
    <definedName name="_xlchart.v5.13" hidden="1">Pivot!$E$36:$F$36</definedName>
    <definedName name="_xlchart.v5.14" hidden="1">Pivot!$E$37:$F$97</definedName>
    <definedName name="_xlchart.v5.15" hidden="1">Pivot!$G$36</definedName>
    <definedName name="_xlchart.v5.16" hidden="1">Pivot!$G$37:$G$97</definedName>
    <definedName name="_xlchart.v5.17" hidden="1">Pivot!$E$36:$F$36</definedName>
    <definedName name="_xlchart.v5.18" hidden="1">Pivot!$E$37:$F$97</definedName>
    <definedName name="_xlchart.v5.19" hidden="1">Pivot!$G$36</definedName>
    <definedName name="_xlchart.v5.2" hidden="1">Pivot!$G$36</definedName>
    <definedName name="_xlchart.v5.20" hidden="1">Pivot!$G$37:$G$97</definedName>
    <definedName name="_xlchart.v5.21" hidden="1">Pivot!$E$36:$F$36</definedName>
    <definedName name="_xlchart.v5.22" hidden="1">Pivot!$E$37:$F$97</definedName>
    <definedName name="_xlchart.v5.23" hidden="1">Pivot!$G$35</definedName>
    <definedName name="_xlchart.v5.24" hidden="1">Pivot!$G$36</definedName>
    <definedName name="_xlchart.v5.25" hidden="1">Pivot!$G$37:$G$97</definedName>
    <definedName name="_xlchart.v5.26" hidden="1">Pivot!$E$36:$F$36</definedName>
    <definedName name="_xlchart.v5.27" hidden="1">Pivot!$E$37:$F$97</definedName>
    <definedName name="_xlchart.v5.28" hidden="1">Pivot!$G$36</definedName>
    <definedName name="_xlchart.v5.29" hidden="1">Pivot!$G$37:$G$97</definedName>
    <definedName name="_xlchart.v5.3" hidden="1">Pivot!$G$37:$G$97</definedName>
    <definedName name="_xlchart.v5.30" hidden="1">Pivot!$E$36:$F$36</definedName>
    <definedName name="_xlchart.v5.31" hidden="1">Pivot!$E$37:$F$97</definedName>
    <definedName name="_xlchart.v5.32" hidden="1">Pivot!$G$36</definedName>
    <definedName name="_xlchart.v5.33" hidden="1">Pivot!$G$37:$G$97</definedName>
    <definedName name="_xlchart.v5.4" hidden="1">Pivot!$E$36:$F$36</definedName>
    <definedName name="_xlchart.v5.5" hidden="1">Pivot!$E$37:$F$97</definedName>
    <definedName name="_xlchart.v5.6" hidden="1">Pivot!$G$35</definedName>
    <definedName name="_xlchart.v5.7" hidden="1">Pivot!$G$36</definedName>
    <definedName name="_xlchart.v5.8" hidden="1">Pivot!$G$37:$G$97</definedName>
    <definedName name="_xlchart.v5.9" hidden="1">Pivot!$E$36:$F$36</definedName>
    <definedName name="MDHM">[1]MA!$B$2:$B$250</definedName>
    <definedName name="OWNER">[1]MA!$G$4:$G$24</definedName>
    <definedName name="Slicer_NĂM">#N/A</definedName>
    <definedName name="Slicer_NGUỒN">#N/A</definedName>
    <definedName name="Slicer_THÁNG">#N/A</definedName>
    <definedName name="Slicer_TỈNH">#N/A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C33" i="2"/>
  <c r="C32" i="2"/>
  <c r="C31" i="2"/>
  <c r="C9" i="2"/>
  <c r="A9" i="2"/>
  <c r="B9" i="2"/>
</calcChain>
</file>

<file path=xl/sharedStrings.xml><?xml version="1.0" encoding="utf-8"?>
<sst xmlns="http://schemas.openxmlformats.org/spreadsheetml/2006/main" count="1378" uniqueCount="117">
  <si>
    <t>SL</t>
  </si>
  <si>
    <t>HỌC PHÍ</t>
  </si>
  <si>
    <t>ĐÃ THU</t>
  </si>
  <si>
    <t>TIKI</t>
  </si>
  <si>
    <t>TMĐT</t>
  </si>
  <si>
    <t>Sách Sketchnote 1000W</t>
  </si>
  <si>
    <t>Cha Mẹ Đọc - Con Thành Tài</t>
  </si>
  <si>
    <t>8</t>
  </si>
  <si>
    <t>Flashcard 100 số mới</t>
  </si>
  <si>
    <t>Flashcard Kỹ Thuật Phonetics</t>
  </si>
  <si>
    <t>Bút Dạ Quang 5 Màu Logo STNHĐ Hotline Công Ty</t>
  </si>
  <si>
    <t>Sách  Siêu trí nhớ Học đường (kèm hộp)</t>
  </si>
  <si>
    <t>NGUỒN</t>
  </si>
  <si>
    <t>Khóa Học Ghi Chép Thông Minh Online</t>
  </si>
  <si>
    <t>Bút lông màu 2 đầu Art Marker (24 màu)</t>
  </si>
  <si>
    <t>Bút lông màu 2 đầu Art Marker (48 màu)</t>
  </si>
  <si>
    <t>Flashcard Cờ Các Nước</t>
  </si>
  <si>
    <t>Dịch Vụ Khác</t>
  </si>
  <si>
    <t>Con Chữ Biến Hình</t>
  </si>
  <si>
    <t>Flashcard Hội Thoại Tiếng Anh</t>
  </si>
  <si>
    <t>LAZADA</t>
  </si>
  <si>
    <t>TÊN SP</t>
  </si>
  <si>
    <t>THỜI GIAN</t>
  </si>
  <si>
    <t>NGUỒN2</t>
  </si>
  <si>
    <t>Sum of HỌC PHÍ</t>
  </si>
  <si>
    <t>Sum of ĐÃ THU</t>
  </si>
  <si>
    <t>Grand Total</t>
  </si>
  <si>
    <t>Row Labels</t>
  </si>
  <si>
    <t>Count of SL</t>
  </si>
  <si>
    <t>Hồ Chí Minh</t>
  </si>
  <si>
    <t>Hà Nội</t>
  </si>
  <si>
    <t>Bình Dương</t>
  </si>
  <si>
    <t>Bà Rịa - Vũng Tàu</t>
  </si>
  <si>
    <t>Lâm Đồng</t>
  </si>
  <si>
    <t>Long An</t>
  </si>
  <si>
    <t>Khánh Hòa</t>
  </si>
  <si>
    <t>Nam Định</t>
  </si>
  <si>
    <t>Đồng Nai</t>
  </si>
  <si>
    <t>Phú Yên</t>
  </si>
  <si>
    <t>VIỆT NAM</t>
  </si>
  <si>
    <t>THÀNH PHỐ</t>
  </si>
  <si>
    <t>KHU VỰC</t>
  </si>
  <si>
    <t>TỈNH</t>
  </si>
  <si>
    <t>SỐ LƯỢNG</t>
  </si>
  <si>
    <t>Việt Nam</t>
  </si>
  <si>
    <t>An Giang</t>
  </si>
  <si>
    <t>Bà Rịa – Vũng Tàu</t>
  </si>
  <si>
    <t>Bạc Liêu</t>
  </si>
  <si>
    <t>Bắc Giang</t>
  </si>
  <si>
    <t>Bắc Kạn</t>
  </si>
  <si>
    <t>Bắc Ninh</t>
  </si>
  <si>
    <t>Bến Tre</t>
  </si>
  <si>
    <t>Bình Định</t>
  </si>
  <si>
    <t>Bình Phước</t>
  </si>
  <si>
    <t>Bình Thuận</t>
  </si>
  <si>
    <t>Cà Mau</t>
  </si>
  <si>
    <t>Cao Bằng</t>
  </si>
  <si>
    <t>Cần Thơ</t>
  </si>
  <si>
    <t>Đà Nẵng</t>
  </si>
  <si>
    <t>Đắk Lắk</t>
  </si>
  <si>
    <t>Đắk Nông</t>
  </si>
  <si>
    <t>Điện Biên</t>
  </si>
  <si>
    <t>Gia Lai</t>
  </si>
  <si>
    <t>Hà Giang</t>
  </si>
  <si>
    <t>Hà Nam</t>
  </si>
  <si>
    <t>Hà Tĩnh</t>
  </si>
  <si>
    <t>Hải Dương</t>
  </si>
  <si>
    <t>Hải Phòng</t>
  </si>
  <si>
    <t>Hậu Giang</t>
  </si>
  <si>
    <t>Hòa Bình</t>
  </si>
  <si>
    <t>Thành phố Hồ Chí Minh</t>
  </si>
  <si>
    <t>Hưng Yên</t>
  </si>
  <si>
    <t>Kiên Giang</t>
  </si>
  <si>
    <t>Kon Tum</t>
  </si>
  <si>
    <t>Lai Châu</t>
  </si>
  <si>
    <t>Lạng Sơn</t>
  </si>
  <si>
    <t>Lào Cai</t>
  </si>
  <si>
    <t>Nghệ An</t>
  </si>
  <si>
    <t>Ninh Bình</t>
  </si>
  <si>
    <t>Ninh Thuận</t>
  </si>
  <si>
    <t>Phú Thọ</t>
  </si>
  <si>
    <t>Quảng Bình</t>
  </si>
  <si>
    <t>Quảng Nam</t>
  </si>
  <si>
    <t>Quảng Ngãi</t>
  </si>
  <si>
    <t>Quảng Ninh</t>
  </si>
  <si>
    <t>Quảng Trị</t>
  </si>
  <si>
    <t>Sóc Trăng</t>
  </si>
  <si>
    <t>Sơn La</t>
  </si>
  <si>
    <t>Tây Ninh</t>
  </si>
  <si>
    <t>Thái Bình</t>
  </si>
  <si>
    <t>Thái Nguyên</t>
  </si>
  <si>
    <t>Thanh Hóa</t>
  </si>
  <si>
    <t>Thừa Thiên Huế</t>
  </si>
  <si>
    <t>Tiền Giang</t>
  </si>
  <si>
    <t>Trà Vinh</t>
  </si>
  <si>
    <t>Tuyên Quang</t>
  </si>
  <si>
    <t>Vĩnh Long</t>
  </si>
  <si>
    <t>Vĩnh Phúc</t>
  </si>
  <si>
    <t>Yên Bái</t>
  </si>
  <si>
    <t>05</t>
  </si>
  <si>
    <t>04</t>
  </si>
  <si>
    <t>03</t>
  </si>
  <si>
    <t>02</t>
  </si>
  <si>
    <t>01</t>
  </si>
  <si>
    <t>06</t>
  </si>
  <si>
    <t>07</t>
  </si>
  <si>
    <t>08</t>
  </si>
  <si>
    <t>09</t>
  </si>
  <si>
    <t>10</t>
  </si>
  <si>
    <t>11</t>
  </si>
  <si>
    <t>12</t>
  </si>
  <si>
    <t>NĂM</t>
  </si>
  <si>
    <t>THÁNG</t>
  </si>
  <si>
    <t>Ngày</t>
  </si>
  <si>
    <t>Count of TÊN SP</t>
  </si>
  <si>
    <t>Column1</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</si>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</sst>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d/mm/yyyy"/>
    <numFmt numFmtId="165" formatCode="_(* #,##0_);_(* \(#,##0\);_(* &quot;-&quot;??_);_(@_)"/>
  </numFmts>
  <fonts count="10">
    <font>
      <sz val="11"/>
      <color theme="1"/>
      <name val="Calibri"/>
      <family val="2"/>
      <scheme val="minor"/>
    </font>
    <font>
      <sz val="11"/>
      <color theme="1"/>
      <name val="Calibri"/>
      <family val="2"/>
      <scheme val="minor"/>
    </font>
    <font>
      <sz val="11"/>
      <color rgb="FF0B5394"/>
      <name val="Times New Roman"/>
      <family val="1"/>
    </font>
    <font>
      <b/>
      <sz val="11"/>
      <color rgb="FF0B5394"/>
      <name val="Times New Roman"/>
      <family val="1"/>
    </font>
    <font>
      <sz val="11"/>
      <color theme="1"/>
      <name val="Times New Roman"/>
      <family val="1"/>
    </font>
    <font>
      <b/>
      <sz val="11"/>
      <color rgb="FF134F5C"/>
      <name val="Times New Roman"/>
      <family val="1"/>
    </font>
    <font>
      <b/>
      <sz val="11"/>
      <color rgb="FF073763"/>
      <name val="Times New Roman"/>
      <family val="1"/>
    </font>
    <font>
      <b/>
      <sz val="11"/>
      <color theme="1"/>
      <name val="Times New Roman"/>
      <family val="1"/>
    </font>
    <font>
      <sz val="11"/>
      <color theme="1"/>
      <name val="&quot;Times New Roman&quot;"/>
    </font>
    <font>
      <sz val="10"/>
      <color rgb="FF000000"/>
      <name val="Times New Roman"/>
      <family val="1"/>
    </font>
  </fonts>
  <fills count="2">
    <fill>
      <patternFill patternType="none"/>
    </fill>
    <fill>
      <patternFill patternType="gray125"/>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2" fillId="0" borderId="1" xfId="0" applyFont="1" applyBorder="1" applyAlignment="1">
      <alignment horizontal="left" vertical="center"/>
    </xf>
    <xf numFmtId="0" fontId="5" fillId="0" borderId="1" xfId="0" applyFont="1" applyBorder="1" applyAlignment="1">
      <alignment horizontal="left" vertical="center"/>
    </xf>
    <xf numFmtId="49" fontId="4" fillId="0" borderId="1" xfId="0" applyNumberFormat="1" applyFont="1" applyBorder="1" applyAlignment="1">
      <alignment horizontal="left" vertical="center"/>
    </xf>
    <xf numFmtId="3" fontId="4"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49" fontId="3" fillId="0" borderId="1" xfId="0" applyNumberFormat="1" applyFont="1" applyBorder="1" applyAlignment="1">
      <alignment horizontal="center" vertical="center"/>
    </xf>
    <xf numFmtId="49" fontId="7" fillId="0" borderId="1" xfId="0" quotePrefix="1" applyNumberFormat="1" applyFont="1" applyBorder="1" applyAlignment="1">
      <alignment horizontal="center" vertical="center"/>
    </xf>
    <xf numFmtId="0" fontId="2" fillId="0" borderId="1" xfId="0" applyFont="1" applyBorder="1" applyAlignment="1">
      <alignment vertical="center"/>
    </xf>
    <xf numFmtId="164" fontId="0" fillId="0" borderId="0" xfId="0" applyNumberFormat="1"/>
    <xf numFmtId="164" fontId="4"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165" fontId="0" fillId="0" borderId="0" xfId="1" applyNumberFormat="1" applyFont="1"/>
    <xf numFmtId="165" fontId="6" fillId="0" borderId="1" xfId="1" applyNumberFormat="1" applyFont="1" applyBorder="1" applyAlignment="1">
      <alignment horizontal="center" vertical="center"/>
    </xf>
    <xf numFmtId="165" fontId="6" fillId="0" borderId="2" xfId="1" applyNumberFormat="1" applyFont="1" applyBorder="1" applyAlignment="1">
      <alignment horizontal="center" vertical="center"/>
    </xf>
    <xf numFmtId="165" fontId="6" fillId="0" borderId="3" xfId="1" applyNumberFormat="1" applyFont="1" applyBorder="1" applyAlignment="1">
      <alignment horizontal="center" vertical="center"/>
    </xf>
    <xf numFmtId="0" fontId="2" fillId="0" borderId="4" xfId="0" applyFont="1" applyBorder="1" applyAlignment="1">
      <alignment horizontal="left" vertical="center"/>
    </xf>
    <xf numFmtId="49" fontId="4" fillId="0" borderId="4" xfId="0" applyNumberFormat="1" applyFont="1" applyBorder="1" applyAlignment="1">
      <alignment horizontal="left" vertical="center"/>
    </xf>
    <xf numFmtId="3" fontId="4" fillId="0" borderId="4" xfId="0" applyNumberFormat="1" applyFont="1" applyBorder="1" applyAlignment="1">
      <alignment horizontal="center" vertical="center"/>
    </xf>
    <xf numFmtId="165" fontId="6" fillId="0" borderId="4" xfId="1" applyNumberFormat="1" applyFont="1" applyBorder="1" applyAlignment="1">
      <alignment horizontal="center" vertical="center"/>
    </xf>
    <xf numFmtId="164" fontId="4" fillId="0" borderId="4" xfId="0" applyNumberFormat="1" applyFont="1" applyBorder="1" applyAlignment="1">
      <alignment horizontal="center" vertical="center"/>
    </xf>
    <xf numFmtId="49" fontId="7" fillId="0" borderId="4" xfId="0" applyNumberFormat="1" applyFont="1" applyBorder="1" applyAlignment="1">
      <alignment horizontal="left" vertical="center"/>
    </xf>
    <xf numFmtId="49" fontId="3" fillId="0" borderId="4" xfId="0" applyNumberFormat="1" applyFont="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9" fillId="0" borderId="5" xfId="0" applyFont="1" applyBorder="1" applyAlignment="1">
      <alignment horizontal="center" vertical="center"/>
    </xf>
    <xf numFmtId="0" fontId="0" fillId="0" borderId="0" xfId="0" quotePrefix="1"/>
    <xf numFmtId="165" fontId="0" fillId="0" borderId="0" xfId="0" pivotButton="1" applyNumberFormat="1"/>
    <xf numFmtId="165" fontId="0" fillId="0" borderId="0" xfId="0" applyNumberFormat="1" applyAlignment="1">
      <alignment horizontal="left"/>
    </xf>
    <xf numFmtId="0" fontId="9" fillId="0" borderId="6" xfId="0" applyFont="1" applyBorder="1" applyAlignment="1">
      <alignment horizontal="center" vertical="center"/>
    </xf>
    <xf numFmtId="0" fontId="9" fillId="0" borderId="7" xfId="0" applyFont="1" applyBorder="1" applyAlignment="1">
      <alignment horizontal="center" vertical="center"/>
    </xf>
    <xf numFmtId="165" fontId="0" fillId="0" borderId="7" xfId="0" applyNumberFormat="1" applyBorder="1" applyAlignment="1">
      <alignment horizont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165" fontId="0" fillId="0" borderId="7" xfId="0" quotePrefix="1" applyNumberFormat="1" applyBorder="1" applyAlignment="1">
      <alignment horizontal="center"/>
    </xf>
  </cellXfs>
  <cellStyles count="2">
    <cellStyle name="Comma" xfId="1" builtinId="3"/>
    <cellStyle name="Normal" xfId="0" builtinId="0"/>
  </cellStyles>
  <dxfs count="42">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rgb="FFFFD966"/>
          <bgColor rgb="FFFFD966"/>
        </patternFill>
      </fill>
    </dxf>
    <dxf>
      <fill>
        <patternFill patternType="solid">
          <fgColor rgb="FFF1C232"/>
          <bgColor rgb="FFF1C232"/>
        </patternFill>
      </fill>
    </dxf>
    <dxf>
      <fill>
        <patternFill patternType="solid">
          <fgColor rgb="FF93C47D"/>
          <bgColor rgb="FF93C47D"/>
        </patternFill>
      </fill>
    </dxf>
    <dxf>
      <fill>
        <patternFill patternType="solid">
          <fgColor rgb="FF93C47D"/>
          <bgColor rgb="FF93C47D"/>
        </patternFill>
      </fill>
    </dxf>
    <dxf>
      <fill>
        <patternFill patternType="solid">
          <fgColor theme="9"/>
          <bgColor theme="9"/>
        </patternFill>
      </fill>
    </dxf>
    <dxf>
      <fill>
        <patternFill patternType="solid">
          <fgColor rgb="FFF1C232"/>
          <bgColor rgb="FFF1C232"/>
        </patternFill>
      </fill>
    </dxf>
    <dxf>
      <fill>
        <patternFill patternType="solid">
          <fgColor rgb="FF93C47D"/>
          <bgColor rgb="FF93C47D"/>
        </patternFill>
      </fil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dxf>
    <dxf>
      <font>
        <b/>
        <i val="0"/>
        <strike val="0"/>
        <condense val="0"/>
        <extend val="0"/>
        <outline val="0"/>
        <shadow val="0"/>
        <u val="none"/>
        <vertAlign val="baseline"/>
        <sz val="11"/>
        <color theme="1"/>
        <name val="Times New Roman"/>
        <family val="1"/>
        <scheme val="none"/>
      </font>
      <numFmt numFmtId="30" formatCode="@"/>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B5394"/>
        <name val="Times New Roman"/>
        <family val="1"/>
        <scheme val="none"/>
      </font>
      <numFmt numFmtId="30" formatCode="@"/>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B5394"/>
        <name val="Times New Roman"/>
        <family val="1"/>
        <scheme val="none"/>
      </font>
      <numFmt numFmtId="30" formatCode="@"/>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theme="1"/>
        <name val="Times New Roman"/>
        <family val="1"/>
        <scheme val="none"/>
      </font>
      <numFmt numFmtId="30" formatCode="@"/>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numFmt numFmtId="164"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73763"/>
        <name val="Times New Roman"/>
        <family val="1"/>
        <scheme val="none"/>
      </font>
      <numFmt numFmtId="165" formatCode="_(* #,##0_);_(* \(#,##0\);_(* &quot;-&quot;??_);_(@_)"/>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73763"/>
        <name val="Times New Roman"/>
        <family val="1"/>
        <scheme val="none"/>
      </font>
      <numFmt numFmtId="165" formatCode="_(* #,##0_);_(* \(#,##0\);_(* &quot;-&quot;??_);_(@_)"/>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numFmt numFmtId="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numFmt numFmtId="30" formatCode="@"/>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134F5C"/>
        <name val="Times New Roman"/>
        <family val="1"/>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B5394"/>
        <name val="Times New Roman"/>
        <family val="1"/>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
      <font>
        <b/>
        <i val="0"/>
        <sz val="10"/>
        <color auto="1"/>
        <name val="Times New Roman"/>
        <family val="1"/>
        <scheme val="none"/>
      </font>
      <fill>
        <patternFill>
          <bgColor theme="4" tint="0.59996337778862885"/>
        </patternFill>
      </fill>
      <border diagonalUp="0" diagonalDown="0">
        <left/>
        <right/>
        <top/>
        <bottom/>
        <vertical/>
        <horizontal/>
      </border>
    </dxf>
    <dxf>
      <font>
        <b/>
        <i val="0"/>
        <sz val="10"/>
        <color theme="1"/>
        <name val="Times New Roman"/>
        <family val="1"/>
        <scheme val="none"/>
      </font>
      <fill>
        <patternFill>
          <bgColor theme="4" tint="0.59996337778862885"/>
        </patternFill>
      </fill>
      <border diagonalUp="0" diagonalDown="0">
        <left/>
        <right/>
        <top/>
        <bottom/>
        <vertical/>
        <horizontal/>
      </border>
    </dxf>
  </dxfs>
  <tableStyles count="1" defaultTableStyle="TableStyleMedium2" defaultPivotStyle="PivotStyleLight16">
    <tableStyle name="SlicerStyleLight1 2" pivot="0" table="0" count="10" xr9:uid="{A5FA59A4-A3EF-4ED1-9863-951A9B13B555}">
      <tableStyleElement type="wholeTable" dxfId="41"/>
      <tableStyleElement type="headerRow" dxfId="4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rgb="FF000000"/>
            <name val="Times New Roman"/>
            <family val="1"/>
            <scheme val="none"/>
          </font>
          <fill>
            <patternFill patternType="solid">
              <fgColor theme="4" tint="0.59999389629810485"/>
              <bgColor theme="0"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[TMDT.xlsx]Pivot!LoaiSP/SL</c:name>
    <c:fmtId val="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44541171484055E-3"/>
          <c:y val="3.0978934324659233E-2"/>
          <c:w val="0.99791554588285158"/>
          <c:h val="0.45733200636165833"/>
        </c:manualLayout>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Pivot!$A$12:$A$25</c:f>
              <c:strCache>
                <c:ptCount val="13"/>
                <c:pt idx="0">
                  <c:v>Bút Dạ Quang 5 Màu Logo STNHĐ Hotline Công Ty</c:v>
                </c:pt>
                <c:pt idx="1">
                  <c:v>Bút lông màu 2 đầu Art Marker (24 màu)</c:v>
                </c:pt>
                <c:pt idx="2">
                  <c:v>Bút lông màu 2 đầu Art Marker (48 màu)</c:v>
                </c:pt>
                <c:pt idx="3">
                  <c:v>Cha Mẹ Đọc - Con Thành Tài</c:v>
                </c:pt>
                <c:pt idx="4">
                  <c:v>Con Chữ Biến Hình</c:v>
                </c:pt>
                <c:pt idx="5">
                  <c:v>Dịch Vụ Khác</c:v>
                </c:pt>
                <c:pt idx="6">
                  <c:v>Flashcard 100 số mới</c:v>
                </c:pt>
                <c:pt idx="7">
                  <c:v>Flashcard Cờ Các Nước</c:v>
                </c:pt>
                <c:pt idx="8">
                  <c:v>Flashcard Hội Thoại Tiếng Anh</c:v>
                </c:pt>
                <c:pt idx="9">
                  <c:v>Flashcard Kỹ Thuật Phonetics</c:v>
                </c:pt>
                <c:pt idx="10">
                  <c:v>Khóa Học Ghi Chép Thông Minh Online</c:v>
                </c:pt>
                <c:pt idx="11">
                  <c:v>Sách  Siêu trí nhớ Học đường (kèm hộp)</c:v>
                </c:pt>
                <c:pt idx="12">
                  <c:v>Sách Sketchnote 1000W</c:v>
                </c:pt>
              </c:strCache>
            </c:strRef>
          </c:cat>
          <c:val>
            <c:numRef>
              <c:f>Pivot!$B$12:$B$25</c:f>
              <c:numCache>
                <c:formatCode>_(* #,##0_);_(* \(#,##0\);_(* "-"??_);_(@_)</c:formatCode>
                <c:ptCount val="13"/>
                <c:pt idx="0">
                  <c:v>16</c:v>
                </c:pt>
                <c:pt idx="1">
                  <c:v>6</c:v>
                </c:pt>
                <c:pt idx="2">
                  <c:v>3</c:v>
                </c:pt>
                <c:pt idx="3">
                  <c:v>48</c:v>
                </c:pt>
                <c:pt idx="4">
                  <c:v>5</c:v>
                </c:pt>
                <c:pt idx="5">
                  <c:v>2</c:v>
                </c:pt>
                <c:pt idx="6">
                  <c:v>16</c:v>
                </c:pt>
                <c:pt idx="7">
                  <c:v>5</c:v>
                </c:pt>
                <c:pt idx="8">
                  <c:v>2</c:v>
                </c:pt>
                <c:pt idx="9">
                  <c:v>15</c:v>
                </c:pt>
                <c:pt idx="10">
                  <c:v>1</c:v>
                </c:pt>
                <c:pt idx="11">
                  <c:v>20</c:v>
                </c:pt>
                <c:pt idx="12">
                  <c:v>58</c:v>
                </c:pt>
              </c:numCache>
            </c:numRef>
          </c:val>
          <c:extLst>
            <c:ext xmlns:c16="http://schemas.microsoft.com/office/drawing/2014/chart" uri="{C3380CC4-5D6E-409C-BE32-E72D297353CC}">
              <c16:uniqueId val="{00000006-1E4F-4C12-9006-52E8979CBDFC}"/>
            </c:ext>
          </c:extLst>
        </c:ser>
        <c:dLbls>
          <c:dLblPos val="outEnd"/>
          <c:showLegendKey val="0"/>
          <c:showVal val="1"/>
          <c:showCatName val="0"/>
          <c:showSerName val="0"/>
          <c:showPercent val="0"/>
          <c:showBubbleSize val="0"/>
        </c:dLbls>
        <c:gapWidth val="152"/>
        <c:axId val="1209971880"/>
        <c:axId val="1209977456"/>
      </c:barChart>
      <c:catAx>
        <c:axId val="1209971880"/>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09977456"/>
        <c:crosses val="autoZero"/>
        <c:auto val="1"/>
        <c:lblAlgn val="ctr"/>
        <c:lblOffset val="100"/>
        <c:noMultiLvlLbl val="0"/>
      </c:catAx>
      <c:valAx>
        <c:axId val="1209977456"/>
        <c:scaling>
          <c:orientation val="minMax"/>
        </c:scaling>
        <c:delete val="1"/>
        <c:axPos val="l"/>
        <c:numFmt formatCode="_(* #,##0_);_(* \(#,##0\);_(* &quot;-&quot;??_);_(@_)" sourceLinked="1"/>
        <c:majorTickMark val="none"/>
        <c:minorTickMark val="none"/>
        <c:tickLblPos val="nextTo"/>
        <c:crossAx val="120997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[TMDT.xlsx]Pivot!NgayBH/SL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latin typeface="Times New Roman" panose="02020603050405020304" pitchFamily="18" charset="0"/>
                <a:cs typeface="Times New Roman" panose="02020603050405020304" pitchFamily="18" charset="0"/>
              </a:rPr>
              <a:t>Số</a:t>
            </a:r>
            <a:r>
              <a:rPr lang="en-US" sz="1600" b="1" i="1" baseline="0">
                <a:latin typeface="Times New Roman" panose="02020603050405020304" pitchFamily="18" charset="0"/>
                <a:cs typeface="Times New Roman" panose="02020603050405020304" pitchFamily="18" charset="0"/>
              </a:rPr>
              <a:t> lượng sản phẩm bán được theo ngày</a:t>
            </a:r>
            <a:endParaRPr lang="en-US" sz="1600" b="1" i="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Pivot!$B$49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0F6F-4764-B865-503E56A31DCC}"/>
              </c:ext>
            </c:extLst>
          </c:dPt>
          <c:cat>
            <c:strRef>
              <c:f>Pivot!$A$50:$A$76</c:f>
              <c:strCache>
                <c:ptCount val="26"/>
                <c:pt idx="0">
                  <c:v>1</c:v>
                </c:pt>
                <c:pt idx="1">
                  <c:v>2</c:v>
                </c:pt>
                <c:pt idx="2">
                  <c:v>3</c:v>
                </c:pt>
                <c:pt idx="3">
                  <c:v>4</c:v>
                </c:pt>
                <c:pt idx="4">
                  <c:v>5</c:v>
                </c:pt>
                <c:pt idx="5">
                  <c:v>6</c:v>
                </c:pt>
                <c:pt idx="6">
                  <c:v>8</c:v>
                </c:pt>
                <c:pt idx="7">
                  <c:v>9</c:v>
                </c:pt>
                <c:pt idx="8">
                  <c:v>10</c:v>
                </c:pt>
                <c:pt idx="9">
                  <c:v>11</c:v>
                </c:pt>
                <c:pt idx="10">
                  <c:v>12</c:v>
                </c:pt>
                <c:pt idx="11">
                  <c:v>14</c:v>
                </c:pt>
                <c:pt idx="12">
                  <c:v>15</c:v>
                </c:pt>
                <c:pt idx="13">
                  <c:v>16</c:v>
                </c:pt>
                <c:pt idx="14">
                  <c:v>17</c:v>
                </c:pt>
                <c:pt idx="15">
                  <c:v>18</c:v>
                </c:pt>
                <c:pt idx="16">
                  <c:v>19</c:v>
                </c:pt>
                <c:pt idx="17">
                  <c:v>20</c:v>
                </c:pt>
                <c:pt idx="18">
                  <c:v>22</c:v>
                </c:pt>
                <c:pt idx="19">
                  <c:v>23</c:v>
                </c:pt>
                <c:pt idx="20">
                  <c:v>24</c:v>
                </c:pt>
                <c:pt idx="21">
                  <c:v>25</c:v>
                </c:pt>
                <c:pt idx="22">
                  <c:v>26</c:v>
                </c:pt>
                <c:pt idx="23">
                  <c:v>27</c:v>
                </c:pt>
                <c:pt idx="24">
                  <c:v>30</c:v>
                </c:pt>
                <c:pt idx="25">
                  <c:v>31</c:v>
                </c:pt>
              </c:strCache>
            </c:strRef>
          </c:cat>
          <c:val>
            <c:numRef>
              <c:f>Pivot!$B$50:$B$76</c:f>
              <c:numCache>
                <c:formatCode>_(* #,##0_);_(* \(#,##0\);_(* "-"??_);_(@_)</c:formatCode>
                <c:ptCount val="26"/>
                <c:pt idx="0">
                  <c:v>8</c:v>
                </c:pt>
                <c:pt idx="1">
                  <c:v>2</c:v>
                </c:pt>
                <c:pt idx="2">
                  <c:v>18</c:v>
                </c:pt>
                <c:pt idx="3">
                  <c:v>17</c:v>
                </c:pt>
                <c:pt idx="4">
                  <c:v>9</c:v>
                </c:pt>
                <c:pt idx="5">
                  <c:v>3</c:v>
                </c:pt>
                <c:pt idx="6">
                  <c:v>7</c:v>
                </c:pt>
                <c:pt idx="7">
                  <c:v>11</c:v>
                </c:pt>
                <c:pt idx="8">
                  <c:v>4</c:v>
                </c:pt>
                <c:pt idx="9">
                  <c:v>2</c:v>
                </c:pt>
                <c:pt idx="10">
                  <c:v>2</c:v>
                </c:pt>
                <c:pt idx="11">
                  <c:v>2</c:v>
                </c:pt>
                <c:pt idx="12">
                  <c:v>5</c:v>
                </c:pt>
                <c:pt idx="13">
                  <c:v>28</c:v>
                </c:pt>
                <c:pt idx="14">
                  <c:v>3</c:v>
                </c:pt>
                <c:pt idx="15">
                  <c:v>12</c:v>
                </c:pt>
                <c:pt idx="16">
                  <c:v>9</c:v>
                </c:pt>
                <c:pt idx="17">
                  <c:v>9</c:v>
                </c:pt>
                <c:pt idx="18">
                  <c:v>6</c:v>
                </c:pt>
                <c:pt idx="19">
                  <c:v>4</c:v>
                </c:pt>
                <c:pt idx="20">
                  <c:v>4</c:v>
                </c:pt>
                <c:pt idx="21">
                  <c:v>6</c:v>
                </c:pt>
                <c:pt idx="22">
                  <c:v>4</c:v>
                </c:pt>
                <c:pt idx="23">
                  <c:v>6</c:v>
                </c:pt>
                <c:pt idx="24">
                  <c:v>4</c:v>
                </c:pt>
                <c:pt idx="25">
                  <c:v>12</c:v>
                </c:pt>
              </c:numCache>
            </c:numRef>
          </c:val>
          <c:smooth val="0"/>
          <c:extLst>
            <c:ext xmlns:c16="http://schemas.microsoft.com/office/drawing/2014/chart" uri="{C3380CC4-5D6E-409C-BE32-E72D297353CC}">
              <c16:uniqueId val="{00000002-0F6F-4764-B865-503E56A31DCC}"/>
            </c:ext>
          </c:extLst>
        </c:ser>
        <c:dLbls>
          <c:showLegendKey val="0"/>
          <c:showVal val="0"/>
          <c:showCatName val="0"/>
          <c:showSerName val="0"/>
          <c:showPercent val="0"/>
          <c:showBubbleSize val="0"/>
        </c:dLbls>
        <c:marker val="1"/>
        <c:smooth val="0"/>
        <c:axId val="829889848"/>
        <c:axId val="829893456"/>
      </c:lineChart>
      <c:catAx>
        <c:axId val="82988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93456"/>
        <c:crosses val="autoZero"/>
        <c:auto val="1"/>
        <c:lblAlgn val="ctr"/>
        <c:lblOffset val="100"/>
        <c:noMultiLvlLbl val="0"/>
      </c:catAx>
      <c:valAx>
        <c:axId val="8298934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8898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_xlchart.v5.27</cx:f>
        <cx:nf>_xlchart.v5.26</cx:nf>
      </cx:strDim>
      <cx:numDim type="colorVal">
        <cx:f>_xlchart.v5.29</cx:f>
        <cx:nf>_xlchart.v5.28</cx:nf>
      </cx:numDim>
    </cx:data>
  </cx:chartData>
  <cx:chart>
    <cx:plotArea>
      <cx:plotAreaRegion>
        <cx:plotSurface>
          <cx:spPr>
            <a:noFill/>
            <a:ln>
              <a:noFill/>
            </a:ln>
          </cx:spPr>
        </cx:plotSurface>
        <cx:series layoutId="regionMap" uniqueId="{760EB4E9-6930-4E58-A679-DD673435865E}">
          <cx:tx>
            <cx:txData>
              <cx:f>_xlchart.v5.28</cx:f>
              <cx:v>SỐ LƯỢNG</cx:v>
            </cx:txData>
          </cx:tx>
          <cx:dataLabels>
            <cx:visibility seriesName="0" categoryName="0" value="1"/>
            <cx:separator>, </cx:separator>
          </cx:dataLabels>
          <cx:dataId val="0"/>
          <cx:layoutPr>
            <cx:regionLabelLayout val="bestFitOnly"/>
            <cx:geography projectionType="albers" cultureLanguage="en-US" cultureRegion="VN" attribution="Powered by Bing">
              <cx:geoCache provider="{E9337A44-BEBE-4D9F-B70C-5C5E7DAFC167}">
                <cx:binary>3H1Lc+w4lt5fUdy1qSJAEgA7ujpiSKYylXo/rqp0N4wsXV2+32+u7JjFLCYcMY5ZObzp7lk4euyO
affYm6rFLG67/0f5l/hQypQoKMmsm6VaTKoqqkKEAAL48B2cc3AO+Ou7+ld3/v0i3asDP8x+dVd/
/c7O8/hXX32V3dn3wSLbD5y7NMqiT/n+XRR8FX365Nzdf/UxXVROaH2FRSR/dWcv0vy+fvebX0Nr
1n10HN0tcicKL4r7tLm8zwo/z0bK1hbt3UVFmHfVLWjp63c3zo8//F2+d7oI3u0tPgZOaDhZnjp3
Ofr63eyvfwqtvdvP/xy+27sPcydvrpv4/ut3L/7u3d5X/ItedWrPh37nxUeoi8V9hmRKEVHEhx/0
bs+PQmtZjESyLxIRqwo8f3wndA3qzYquK/ejPXnox+Ljx/Q+y2AwD//v13zR737Bqzm5z8NuQpws
0h+nS4+6zt+cPoz2q5dw/ObX3AMYP/ekhxg/WZuKvgSwvwn3ps4itFZT9/PhQuK+gkQmM1HhcFL2
EcOyrEryCsY+XD+lJ+vheq7JwfVcsCtwaT9+/y93e6dOaL8dYBjtI1GViKQo6sMP43AjUE5EETO0
DjdtsblD63F7rsnh9lywM7h9/u3e5Y8//P1i7//9x3/cu/m/fwDRdP35t8XbodjRjmFMGBUfUVQ5
FOk+porCmAoFfd5pi71LZyHcdNLyejHaoyEYuQZeocmV7wyoP37/u7u9Y+fzP4/O2pftduq+hCRG
ZfwoJMU1UlRmKhZlmdvuOtIcO/ejXRkCcFXzFXKrgl2B7Bj0hr2/GVUJvgwuoB2VRJEw/CgcxdfK
CSKqyrDKwfUTerIeraeKHFhPz3cFq8e97ghI9oZ4YbyPCRJl2Ow4+ajsM0wIxuJSfvJS8m7vaDHa
kfVwdbR8qMjB9fR8V+CawRZ3/Zc/vKVmgtg+ZipjIpXXayYKkI9iBWFQWfp72myxd71BR1qP1lNF
Dq2n57uC1iO53lj1B01SUqgsoW5v8l+aaGAPMElWyUugOhZs7MR6qHpVObB6JbsC10Xx4/f/BFuX
9vl/vinB6L4iIbDWGODCAYZVGUsKll4CdlGAsbinbUWufl0Osn7RrmAGFPu3cO86vV/N4JvY1gip
WCLqUiDySj7ZlwkY3grlYNPuN/ZkgGWrihxgTw3uClrX9uffOW/NL3BdKaIM3is06LqSVMyIyCvz
1/YCOrMVy3pVOcx6JbuC2oM83DP++qe//u5NfVhoHyMCLGPAI04uEjCziYz4jQyw2jMK2PPG2D7A
sV5dDrJuCaya3S3M/vIP4A55071M3kcYKcAmHjO2D75hUZI7lb+vJT5O7lYk61Vdi9hDo7sF2Ln9
1z/9+MN/u1vN4RvsZmgfPFIESwy/YpkK2qKIJc5ofpj2c7uIRnsxwrJl3XWYLYt2C7RrGxTHP46a
rV/o7wBnMWKADeG9xGxflAlSFZU+2mqrdfJ4GPOAHPRmKxO6E4LLuuuQWxbtCnLXcL72n36JYxlJ
BVeVpLChUzRJRKoqS+ABgR+OedcOKIJbWmr9uhx+/aJdwU8HR8jJuCP9yzinArMo7U7Ulp593lhT
9kVJBcjk5QHOS+rpi03dWS8wV/U4yFaPdwWu6xTwutmgBXwpYFSFgxiMpAHACDj5KcZ4iRd3InOd
LjZ2aD1kzzU50J4LdgU2fRHtgYX9v8YV7i/DDZzDVFZEBjrkK4VEZIRABMJa4fjQlw2H6OsBe67J
AfZcsDOA/fj9fwcnhP3X363E0xtokCJoIx1ir3R+BRxbooyJCMZAX+fXF10fotXDdV0YQmpZ8RVQ
y+e7gtNf/gHk4emP3/+ft2QW6mJ0GGLdNvXwwzuIQXsk4CSBP1lB86g3GgsINAKPow6hRKuSnw7a
y9occi8LdwW+68+/b944QAShfVmUCHiKV/vZK+mICKIQWrAsXwH1COH1YnOH1nPuuSYH3XPBrsA2
A/++s3duf/7zW9IO/I9gjUlMQhC/0/3wtCP7BKuULkt5pX8GTshzuzsy345+fH0ORb54V7AE19b3
/+LtHXf/XVFhncz6MuUEYTiglpksKgO+fzgsFRUmSfLa8DpjAT1ajPZnPQmfKnLoPT3fFdi6A+yN
Fu6XYdYplAQsNwkPYCbvq5RRiTBu24Pz5o1dWQ/Xc00Or+eCXQFsybPTz//7LWUm8AxjqkpSh8kL
3z/dB5xkSaScvdYx4XQrz/9zTQ6s54LdAasLGw/hUOttg8PBh4xE2MAQ70OW9sF/LGKFDws3Ok+W
Bv8ZE83rudWryuP13OiuAAbyBzYMZ2yWvkwYIgmUEaqoSudmfPjh+AUbmCzCUY0ir176qED+hJ6s
x+upIofW0/Ndwer48++Dve5E7R/fVBJ25zMi6wy3V0gBTgSiDLgTteNFsGdsJQmfa3JYPRfsClid
ngELe7XGf75m2EUZgIEG/uEBLUPZVwkcW0uYgwtUgg0dWc+rVT0OqtXj3QHqz4tfICKEgA7BFLyU
gaBLvFAylH1JhvgegGslI/vuq1kEPdrgqx7A7Kkmj9pTwe7g1jmwfvivb7h3AcUgiFtmEFn1Ci8q
dsczXDzIbBFGo+8fQOmxGg/R49OdwefB1/HmQTsdRqDwYdpFA7/gFBy3ECR1oalrOQVeji0jdzoP
xrLqK8ieSnYItj8Wm83SL1MK1X0wj7FMlk4LoBKHnQIeKlmhkLu02jAflcLZ4if0ZYhkT1VfofZU
siuoPcY1nlpF89Z2F4FAVAirguyX7oc3v7p0ClnEcDD9EreHIMSuO9sYYC8qc9i9KNsh9H4LwS+x
/eMP/2VvBvr9nm5//uPeyQYV4Ms42OUwKRIFFZLX88E9rCIGudWPMSNQ/FIZgd44D53Z1kEc8S1w
oM5e/cGuINvl8P4CyiXkL8FZjLw8iOE3QjAERAkSRPlw48fObFhU64VpryqHXa9kV0A7giBxgG32
+c+LFRV+vvkGDkfQTTCWeBEKcT+Q/gQ+x7UZaUf2outKNNqT9Zj1qnKY9Up2BrPO4fj2agsYAxhR
cZn1Kb5mGuRiy4xgTmYedY5C8D+N+2kGYOvV5XHrFe0McBFEVhRv6CdB8j5AIqqAzNL45nRNus8o
BPl0Cb3dDw/d5v4M4LaqyIO2er4riIG7uNNPfl+8nXCEEzQIlRMhrH8g9kCCS0Ug5ZBB4PHDz+rV
j1bCY4/GgzHXg/Zck0PtuWBnYOtSrK29K8ihWc3ez9/VIBeUwREaxPss48F5R1cXeoAUieDH1CiO
bMdd0M9VNNqhIeBWNV8BtyrYGeA+/xb047c8o+noBtcsAduWqPH7GiTZQLY1JYwz644hHHNDT4bg
WlZ8hdby+a6ABQLp4YjmTZOewOcFMY6KAgrk+i2NQFAIWHZwjLNOPHZ9MrZT+59qcrg9N7kzwFlg
ff/d294aou5DEi9kPq0ir0D6vfBYQlyIrBA42Qb+9U3uU8u+39CT9TR7qsjDtWpwZ9Dq7OpfIu0J
lBA4C+3iiV8gxfYZ+EgQpWtjHx9s4C3Tnvp1edSWg+yyqXYFOIh9/B6A+/GH/7xa8m+ihEiQrQbQ
DWiPcCVdl+eLFG47g2TA7cLEnypyiD093xW4bv7yByDa8YbD/i92RCIIDiFYXIaJ82IR/FcqXEUH
95yt1sijmt+l72zsy3rB2KvKQdYr2RXQHjh2+6YHARDVgyg4HAGTJ6v5hYAEL5YCifSEPwjoGHG7
zSHAU0UOr6fnu4LW6tIXWOOr5f7zRSKCzBgwy2QRWPbww3OMQrY83EmhrsKMV69+ZNrjRS0berSe
ab2qHHK9kp3Dzvr8T85qCt8APVAMVbgtBDItXukhRFYpHLdxGuNybq1xK3EUsYe66yF7KNoVzDrl
43/AzWH2g8d4Bpnz//aGyEEQAniymLIKfuQBhKuYEO5uOeY8IZ322PUJ/Maz4n6sQ+tB5OtzQPLF
uwLmk/AE1WBs0r5MQwGvFlwfCCH7r244g+tVQWxKqAsQ6ltsS/5t6MV66Pp1Odj6RbsG2XUKV8Os
ZvENZCbpsnplcCEP+LTIY9wQUh7ToDj+Pc70dToqxcfwe6i6Fr6Hkl1B7+rzv97BbWd/+dvxo60v
45u6D1cWwyHb6phN5BOzwSLosuhlxtHuKuo6s9UxW68qh1qvZGdQA6c/hPm/Hdu628Qh47BTUdbr
l/K+SOGfXkZiX1yCy39Dd9ZTbVXvFWKPze0KXBDk1B36f/7Xt0RMhPtFIJafSKv7RTjVEkKS4dJB
GWy81TJ5tAWWndkmAqFXlUOsV7IzoD3E3u09bCSrGfz52xoc1SAEKdmQE7qeaAqoKpD5y9By21u9
egleF4G3uU/r2Xbdr8wD2C/bFQgfvV2d+2T05rEv29y663K7u6ghM2P94Q2Y6gpYepD0+xK7B88U
uDtG+7IeuV5VDrdeya6g1nm6IMbud6Oq2xdjBrH+CoTRDeTayPsKUbub6x63P06ZBIfXnraNKf5U
kUPt6fm/L8yWX8t53PkfZeGLAXzhJ4LACQmXFQNTlj6tV/ccQGqh0l3uzl8oeONs7MkQj5YVX3S7
+zjS8vkv8yGg4Y8EPX1ByVjki8nDp5d63wkaL30YInwtiqu6tGPXblWPyB1+/PqdAEmdMqgHYBX3
UOuaemEHv47kHWjifpHlX7+DnN59yOmlKnwvSCbgjgQiVfePJeBJUcCdrELwCGx/XXJiGKW5DZVA
94RMYDDjiExUCtf5v9vLouKhSNyXaJcAAs5PaJeoytM3ss4jv7Gi8GmKlr/vhUVwHjlhnn39DnIP
4se/6kYMN51ghGXQYeHtGC5kptCF+G5xCZ/hgj9G/0G2meSEqaDMZP+qtJKjvJE0auJJb4LWvOXB
d9d7T5cnhuFuI/iAhAJRa9LDeF68JxRC2wpdMvMcpT0Iynzqpu65G6QnYuvKR6ZEqFFjdonk/CSJ
6tDXSi+8KJPgY5VGC2QqF2LBCqOFIRhyJBxFMtIE0t7Kfr4Iff9jk9LiY+QomutGc5aZJ6LpMq1O
C0srK0mHr3J5hpegD1nrpgeuLyaaJTupVjL3sgzSuzjwUj0LPGL4qufoshncBYJ77tAy1+qmukoL
chAi9dax4wO4B0HRmyQkGrVpqPu+eO0lrJqRxBZ0W2oig7k10RWzUSd1ViywkLtakFTuxIqSWIeT
cqI3YS6e5HYUvSdiW+pelnpaIaLj1C3vW1y/Ny0z10yXFpPWbpkWiW2gR1UbaEmdx1pUudGpwjLr
wLakYCE1aj2L6ii9gFQ9ZMSscQ+c3HQ0YmdMy8PM/hDFLnG0DLIgjmoSVQctDU/Fur3BnpIetEl+
zZg3a8rGOpVhRjUqlI7WlJk7lyUbaSoLEi1FsTWjVfANISKZtW1yWDeBqXmZdBN5haJRPxS1xlPj
RYYsdJYJ3mXBGjpBrWQadZCWU8c+9ALXKKPsNKn93GgDdt0K9W3hWYlWSO63VmD7eiVGl5UaSprn
swurqG0trNtvckorzYmdSLfd8iYQkXscW76kZaj2db827606O4O+XOK2OlRKJ9HqiL63zeKyjrJS
UyyYScQ+FIEySQI2dSX5NmDJTVUGs7IILu0qW0D/v0uT6qZVyDFx23Ya47LRadbMPTU6aova0hhu
Ys2Fe7I1uazuqyZuNFMMThTLvvB8UuvYauNjiWQfqsyxJqldX6skzo5x7Pp6pPpXVHWIkWOznme1
VOmxY5YTJyqcWWN5oRZmhaSluD7PA7fUo6aQdbvE9qygWayrTRtqvui2mp1khRGmnj9R7FrRCwd5
hyayEw0EzAmz/KsEqKOTCt02nv8talVHJ7EbGU0ELQhxuajjUD3IqiAw2rBVJ22c0mNfNLEuRHk9
IS26qStZ1miZlNNccRWNqN6Fl4iu7phVBt00J0IZ2BPT9smhZNueFqVtOWnKCHiRirUmmamlV5WD
NNFnRqTgSqfMuSKqdM5C5Vql7Ue39Q05jRdgywWaSoXCkFp0hkJ2xWLopmnhyAhJlWqilIaXtAzD
KUbmp1z2DwNXvlTNbG7a9qKQq0rzSNBohV0YRWK5RsNEexLh0NU9RqFrlpBoAXYDIzLt6ICWJL6s
4oQa1E7sj3KYho5muypOjLT1mnKK7FrVWWKeI6VxXE3GSpEc0CKvfaOqC7/UWlZMU2KWB7RRZm3g
SgeOV9ADZLdXkW0FOk6qTHewGF/LpZUZllOeebaXG5GLbkNiz2S4B24iN8jWpDy+oB6+VYl7Utju
d2HiXjiVibXGTk+IFU+yqDyKrOCsKfyTQMSlkZv+ceNLx4riHhFTToF0qqA7oWtehnVjamUbXftt
eFTbomG2sEJDCySVLGpy6879FF1SX7K1KGphNnIz0RyXuZoQWVO3aM/g/onbXFB0SY1AcrqFoPlm
8E0TSIne+Mp3jig6Ez/MvxWQEGmxHJ7U1DmsquIuVhtJD8JkRkXc6H4ROXrE1Ntazc9YZJ1aFJ3X
rVrrpi2d2U10AOmNB2XqX9aODWLeIt9SwTwltZxolSS+t5LoysXiVWYmlx1JPBZ8EoUIXqnIlx71
vkuirNYKgR0kqfmtnRQToagsAxdpqkuS62pt6Jyg3A1OLMuuDnEU0rsstusDFidRomWe4B4nAcgp
XYqKSLOa4lwJvAsUeDNfbBIdHAzejGWZ6gPTEwKEdNupIthQ0O0VWL5p64gdo4AGhmBaDgxY1Ey5
OrLU26BQLc2PhEOZJNNKLKa2n04FlPqaj6SZKiZnsVROw4qoGsa6fZnNmlxstP6HF5e77eMefxfF
TepY9vJTmE+//uY6CuDfhy8xPj/svqT5/Nv0Purs54z/o04xe/oreM1SUevUoBe/vNLMBnSvx291
DhS+UMxeKKArO7FTU+C7OD1945VC9qSpPuthDzVW+pcKn5KAwBj4UhJVwQELqtRK/wLHgwwZm52d
o4JzATyvS/0LS/vwOQMIN4Trjogk0S5IdKl/sX0ZVCZw1MIRFxwtI8gXXA3uBTagha7RjMD+7elF
AgbFQ+6uWIVO9fUheCeIYz+q5ylV9bj2NKGRZr1JWNP0S9XuuenueU+lqx0CCy72qzkiyQlcZGhI
nncnJNaH7ZrvRtRrPnZrwYyEsJ7nLm01J0GXCfPOnEz29e1eAHFq/ReoKlH92nerudhIEx8Vkl5H
wZnvmdLB+Au6OX7WfZ8nCEJwXrwgFjxWYbuaK7Q4VpHv6bmUzUD7vXLqesM7hkDg9GpGMj9KCxhE
oVjoQM6xMJFSiWmkDIUN8zS0hMSXw6jDXBITnJXzqPGp5nogVBLHEx6lyeNXXH/6KupuiupPUlTG
IAyVoJw7kRxPWEYYpI9T8UCoK9UYx2FgAJ3V1X9FYzYOMVtSzBtRmPssmMiCOh1vGhi8DmLaPe8t
0spzytqE7Xzu40jEszJ0smxagKkmndOgAsXfDUhR64GNQ2/L0XCMrlnr1mFTF/OgrSZSI58nKv40
PppuQtYs2C6BvD8ajIPYzwKpmCPVtj4K8G1knbmpOg1JkNlzXDHLcNwsPRcK1WmPx985BE73vDeD
ap6a1M3jYh7mwkkmYq1w6bfjTQ9wo/vCT79pVKAipIgW84TShmh5JSYX2M6ViUsaaztyUI7jTezU
ZZMlxTyNRXrhosacMR8UofERDEgQ3mq2fDm3QScp5jQjV2acgEIBNFTjXA9aukHODoHO0TuOW4u0
FoyAWrIHNmVcg8Vb5+ZNycC0KywwlWKwQHRVQt5ifFgDmBOO8zatwFwRzXyOylYJ9SSs0tCArdY9
2q59jvCsKFM3UO1iLiViPlXzKJmiwo42gDKwrAjHedzkKYZVm88TBZ+EgnRWYqnU/KLZQHDUrc81
NOx8Mv11S3wT+Y0p5/MiaVSwH0LZKAtvLiBlkjbpNE7zcwlMmswv9JAK79tKPGRRPBNc72B8/gaW
BOHkQOwVTHFwCCKGqidgX6UzAuaHoLBzt60+pUpcGUUcbRju0Ms4AeDkJApNT8znspjFkxhXmQF5
98dpGBybVapoSXFIMAk3COxuia2bW04m1GIr0UzJ8jlY2OBrsIp5LaK7xlaPVBYvKgEdNhm+kmN/
02oZWuucgHBY3hKrkvK5R1kcTCErJTivHdqGG6ZvqH1OAagaBrayCNPnkFCZRBVJNeLa9pZrnRMO
vqBSrxCDfC4GanKk5IgYXtwIt0WVsw2LbYBOXVx5f7Xnauk6jQd0amN6EcX5xwTMRj1BytX4Yh6Y
IIUTBthPmriyaDa3HBPs7jCUK/vALJH3cbz9ARndRTP1+1+ROMmYDBsYjcNvYqv6JvRUvWZeoEl+
Mhl/x9AYOImQ1p5XCjFIhDiorlkYz92GbAlx98mnF/0vKjeNY5bP1dI+tovWSLCgN4G1gXBD8HZD
6u3vokpCaB94JjcwJaAI3VaFe5qSqNxuiSoco22qdjokEAwcqtlJhZBwkIihdGThvDW2m36OwwUy
/Tp3rWyuptPGtDQcefp4y0Ozw7FXwW4Nog+n8yQ79r1LL6sM06Ebuj20MjnyhohK2A6FdK4k2dRv
mkMsx0ab2teWEBxu1X+ZI28N1rDgxm06jwLqgttQvs3jfBqb0jfj7Q8MQebIK9o4bYI0T+d1IZw5
bnTssmDqEnxTpP777V7B8Ve2wH3T0iadB/HHEIcHrZ9pbfu+SertYJA58uZuhmVPqNN5IWYT8ORM
QgEshTI4tsJwAwwdmdbsajLH4SiOo0pyYAxUBf9a5RwpSbsdveTulT3+KnbsNaaC8nlkKfO4Ss4D
osJuIM3HZ3+o5xx7W5p7QuE76Rx5ig4eKM2KNi3/AW7JHGsdVTRbREJY/pF3FkTBTVN601KRN+jN
Qz3nqBunTQ0ezRiWpi3TSRV5yRR8w95ku3nhuBvDjQx2UsO8SAzpcCxjFC6ejTc9wKkuLr6PaAkf
c0mD0EvnbecnddFB6iKmZYHqgoO8/TT+koHZ6QKh+i+BTE0/h0x2wFWSPoAz9sKN0oPxpgdwlTjC
RpUZEY9ZsNjB6+yVrl6QS0fYYDoMNc6RNYZ7KDPWzbvQnjqWpVmWp4HvYztUu8tg+7PCMmqFVgzi
DLr+MQkdqrFGuRuflqEZ7573iNpUdeoWUpTO3Rx0QFaT78AbbYy3PTQrHEuZbFEn8d1sThs8zSma
NHV41MKB4njzHXJrxFd3rU+/6ySLEXhPfZgWKl2alnJcUWEWxfWVndZTguKT8dcMjYJnLBNQHVMQ
ZXURJaLmVaKP9DgqVfdAdll6Ov6WIRw45go4djI/VdK5WaBPpdh8U/m34y0PEBdzxFUtr4nrDFDI
YtJoahxZWkFcOGMvz5zU20CAge53N0P2sbCySMzrHAEBQvtIVPwrOJ7dTmJijrhVq8quGoA+Qmz0
Ka3htCILinjDGur6t2YNYY64kVu3QW0KydwRzgNnluSV4Zbva/8mqT94Ur5hNxyaHY7AAdzFbbUQ
yDCvLTg9VEsvgZNOfDOO71Dj3fMeg0GRLTJSgGBr/GiC2UxJN7kUhlrm+JupreCpKbRMqthQEjgm
Ui7G+4yGmua4GydhU0SNmcxZWOm14kzAIj23Ws/RIptpsRDoJj1wfD2QruJCOkiqdgJ3w2o4iDZs
ZwOs7q6P6s+aWEqiReoqm/tUric4La3iQ1zAZN6YhULfjw9ziHocqdU0ySlxYQLbNIYQAgTEQ5po
CVrCTGP8FQPjQBy7g0xkdayqyTx1EkNJC70EY6CEk8Ptmud47WUg8nLMkrmY3OfRXKnel9b9eNMD
k4M4XostycSohZ7LWXCcyN5MYsJU9hqD+Vu68LuztT7IcuGWShjRdJ4nMtWKRs21JE0n4/0fWMKo
Q6THO3AIVFHmgCYnqnVwaBUO1svEKafjrQ/h2r211zq4ylVTVruJF0uNmPcu+uC1Wx4GPLgQe40L
uKwrO4Kph4ziiexHB7lQb+DV0KxwxPZcmouUArHzUJnaCAKBvGaD0j80JRxlIXyGVHVMkjm46LWo
vVWyVA+D8/H5Huo3R1VUWQWEXMB8ZxU2SimdhnAEPt70wEIXOYpiKlmS6MCUOOX7JDmK5VSPalUT
abHhBQMT091l0l8rYgESK5aUZG6alq4mSK+Sk4b6G0TAwMyIHE8TOfS9vIHFoiZMTy3vGKLGDsdn
Zqhpjp+OWyUQdCdBx5NQuqQBEbUwLuoNrQ9NS/e8t8qR11RwhbUMolFGp43LJo0kXmdqtWE5duNf
ozp0Fyr3m6d1ZrdWAU5OqS4p0wtRwN81NZJiTa6p+lFs09DTvSRO5S2B4LbjtDVtrwgDoBZBBpOz
7xKcbwK5W4vrBsPT1kyaJGoqUD8t6SbMg1QD/+d7Pymvpcr8gJzsg9R6ED/obOmb7AKJ+7OXFEgg
KXOSeZTGc6t0IP5n0zwN8Y2jcuN2B6kyNI0scWoL/kxsxSM5FQ8gvG3D8eP6pQV5cS97H6SOigoP
AaXxSU7lGfEhKCwQDsZpMdQ6x2dwAhfUtcAWyCtfrTVC8+AMw9mahlwsyFsJDfia+MshVFFamXWe
JfPSEUTNUcsL2shXigdBSOOjWE9uReXJncJtWYLqAQwQQqurjpcZNJAUY7z1oTniyJ0imphSECdz
gjyqNSIzYE9Dmh0UG0BYv4rgZo2X8yMXbV1TG9iWqOUcJ9EhjdCp6+aWJiT+hkEMTRHHaHDXeLiE
AMd5UkMAnVGZVuJMwzau8AYMhmaJo3URNFh2AwAZDDQ9h+jIxJc1J7sax2Co+xyHBTOjpHWBaK3q
GcRBZ3lSbpDdQ7PPcdgsYtdqVBd2hlqamtacRqcMjG8IspyM931gZroIqr78gZABtXJzWJ2ZIBrg
vJlUmWSkbrRl8xyFa4iqw5YYpPNKyXw4b5U9W8Nx6kySJnPux4cwMP1dZm5/CK5ju4rpN/G8aXzr
Og6b8ihrmbJl6xx9GTbVwHaTZB575E5QsgsBvh+wYVkO9bwDpbczN21OcIF8EJ9E/S522DHEWy7j
DAcjg4ba7p732oagTSGqFFiUVU3uvdzUY1zEW/ab46tYFiSSCaAaJwEJJnXlmM4EcmGy9mIc0m4C
Xm/DCuP4muSsCrEKUg3X4axg8TeNz6ZRJnwz3vzQ3HCEdQTJb1AErIITo9NWUeYRaTc4gAYIyzjC
RlLiWzaywKAPgiOlwUaECyO12LwoN1kt6xUuiJZ8iawteUQw4zSdqyLyktMWPouQzCoUxqbW4tAR
p75lMWxYtSvUG0Y1MGF8DFhhxZLP/AgWapV8qtQoM9wUgn7H0RgAm48CE1w3zcusO8Wjig4rytP9
SD6EIGFmjL9gAJPu0zl9KjBVqFSc5sk8SJobCP05ilNVY6T6LirzrdyWCh/75Uq4DsoY/Gdmk0Jw
c9A6+aFNWHI+PoKhKeLIXLZZI0GYFBiqnqy7YP1plERTWkrb7WB8rJeZxWbihTBDTWafC0m6oGmw
SaUeWjscl0XXt+0whrXDGJlhz7qmtrRB/RxqmuMxgeDKJIeTnjmjySSHRYMz6XJ8xoea5nicC60T
e22YzBUrsTT49VSttjPgIaz55XoMS8eXhLQFnU0MNZt8cMNP/rbTTbgdN4N8G9ejYARnYfAteGYm
smvejM/JAI/40C21CP1WQBXYKlJ9KLEcctACZZ6nyVXbFJPxdwzMOx+95ctBDQGNFN6BrXMnrM7C
0NtwgIG6ZbFmV+EDs3w5g1QNB1hUZKYh4OawyGxYNr6ROPZ7wamvKhTPyxhdVYoJfglpU4zgg/d/
3Yu7wfb2YlCA5LDtXAcOqQ/LWJ6Epc0g+tSsJrYbugYB5/ssxEGhk5qdQpD8geqamUZaVZey+qhV
3EngqB9SPzOkvD0VHDhKCjMDckg+oig7FqX2FnK4ZtivIH/J1sM4mzZNe0SQejCOSrd41g2A2/Dl
ulFoFYJXyHUKzUIUBnKMqltMM82XhUnlbtj3h97DyQonwShFnSatUh9S8yQjC4WpH7ITLxVyzXOJ
pTkCMbYbFCc9ZGQSuZRAyQBPN4MQeXbgxILRlqAS5PlhJovfFKq7QY8fWtacOEkEKy+kVEzmQmIf
pXZyVqrC7fgwBvYGPgKsaHMUWhSabkTRCANI0ETieZ5Z2wlCPgDMZ2lJwE0fz5lX3Kg+usDlJhk7
IE/42C+haqQqN0FUqZACkTrpNeSMvRcKZgjqJs/30Cu65z3m1ZnvlVLRiSxTtLXKVg/dSjQKFZ/n
/iYnyAC2fAhYhj0PqSmIrLx2phAqfegXyXQc26Gmu+e97kdOxmidg6uXtN5E9KLTUkk2bPlDy4aj
dN1muesiD6ymUoEkN9U5q8LasF1rA5WHus5ROWdwmqW20HUZ/AYSKibM2nTgPdR1jrhCntsxgzyx
eZqk52km6GpcnUa1t8GhOdRzjqssbiTcSrBNSIX43pbF45Z4G9TEgeXIB3xFagmyugziuW+yD6Uf
zWxbOWW1ex1F8s34khmYHD7mK69x5XrdJl1m5lRy0kSTY3tWt3TDuhkaAmdtK0qUBK6XgjsLtqMD
JarzD2ZW5RoLA/GCeaKjjY9jAAU+7gtyySEnK4Utx87Cw6osTokcb7Bmhqaoe95jFaRKtjnkEcXz
KJGOmZXoFlbeS6Z8tl3POdKWSl1KagubGFFiy0ixAunXFlUOxlsfsP5kjrdyXJO8tDFItLi4LqNk
Uub2BDKpp7UA6d2e3GzYsYYmieMv6ElIclwlnpMivGqYdebF0tQPxA3RDEPNcxy2iyqyIdIjgZgY
72MQZMdWLemZIkobls/QMuVITAvsMquCZUqd4gjy0y+rsroB62ZCgnwyjsTACuUjwajgl1HYue6F
2p5kHjYChjaA3FkCa/QtPv7Lhdy6RkjBX5kKaaEpZX3sKvj/c3YlzZHqzPYXEQFCCNgCNVB2D3ZP
vr0hevguQoxCiOnXv1P9Nm5dU0TUwhsvhCqVqSHz5DlfLW499UDBO61zzrsiGfL7gKLQ5vs7IqZs
mIbSW5AQQe676fVTW1tnFZCDlGjLv22ujbude12pV1GHtnlPZTm2VeF554pZZzEW3/1MJ/m0voTW
ynDjLpLb39rwLhMpxgrSrbbG6luNOnWseA7t6rNkfOdY3ohB14zwsmzGsMDFBRwKiV3mLwMujOBn
eJe71pOTj/fFiGuEeg5aEeZpvBPFFE6Rk886Kpf61+TXdybyTOhYUVk8A9FDd8n6LJpy77s3OfXO
em+FhxHhE6g9qpUDC7j27ehFls3QXh+SfN7Lg22EuGuEeDgTmvGOdhdFragEdqYf3OeAirNY+52T
YsNnTczYVPOBYXNC8ncqTmpdUvSTPwxc50kwhaCXIOWj5M592QwTO8Yrz18zHE4Xu3LfUT1ffObG
t+Nhw1Qmdgz4G9eqqgCm4lURuXy9kKo8hH33zp1cvrMfbgSdiSHLZqrY4M/dxe+rg++tsZOr45Lv
vUG3hr/+//X+QYWkA5ggLmh9A9VD/RtvnQClwHXnYrPhr8QI6hUkMlbQwka68R6sun5fiPp82/xb
UzcCGeUDy2tkiHR24by4efgv4ePjwty98tbW1I2zOmeLRhMKtm8Q+/B4bYIl6jvOdpxna3QjkHt7
9arFFv1ldOYLilEfiW39uG2YraGNEHYXbbmS4UzIW5z8VqiCWAGssDPxDbObmLAqbNaxRKn+Ivl8
mO3sIObsefS9L3dN3rluGq8cUiF0QKFk4QU1LV+cLD8B9fT1vqGN87gnhDQAOfcXJE6jkrgAageH
+4Y2jmERoGK8UhT8SpRu3vuDe+XzAN3FfaNfl+KVTUKrC4ELnhBExDqhN+d/g+V/uz301moa8Tn3
NcOtBNuLGJxINUVMKutQujueuLFDmlCwapBrUw05QtRZvqqm+hgU9gNKlx9Q1dpZ1K0fYESpY7fl
PBA4O6qiv0uXn6eBP5aEHW/bZyOW/mQ9X5m+R+0/Wyzk2UO3RhU6f84Db+dF7Fyn+MZ91DHilEgh
CQCV18dYWf4M2kEcQhB2Rc7aAyFjExWP5agBqu7fZ2J0kmoR6AqV89HTVO+41lb61sSPOXhmhuir
lZdmbE79ZP1g2nlGkfNBSHHqkf+sWvu7pO27K3RqbenLbbtueIaJKgN9A6H1iJdKTp549rnN/Tio
n0Z7L5txjek3bGviynyqQ0eMOBzyZvyxNu5wDLPymVF1XF3xy5f+3imx4X9Xauu/YjN3lrLv4H8h
06exCBM1s3h29nJVW8Nf///K//wc3WYhg/952ZGhKpx1wfPkyJ3o31oFI/p5o3qgNYE0sq08Zq39
UbjlKdPyAaJnz/cttHFKBwHPpIMdDMltW4OpyHVPqEZ0cTXlVbQstN4J1C1DGftA7pGuDRtUrZCp
eVRqOuiySDtL75Q5NvYBE1FWhLzSrgRgpyiGePbr48Lozj1ma2hjG8jsUfi5QgTqmcSLErEPeoPb
xn/bKCDu+dt7cAloCBibJHDo69lv6qShXlx6Oy+ptycOvPDfo9fEy5vOui5tWLSRXVtTXBX0PhYL
qKL8PToU7duha7BDoGEu7hl5ACBrZ+d92+3BcvT30MihVmhBRa1/lSGj32t/XL+DGtMev9IKF5nF
pm5/5woY8Zu5cwbKCtgo7MTHYfLTcO2PpZvt+M4fPPh/9zmwbP79UzhkuAKahUgoEfdQBCL1fP+x
ptnj0pLDyJcnYrtJmU3vZFbHA3jauFc80DV/nykcKCJ4uu1oW65gRHkG4kSyOqhn+PZ4KD0NxbFs
Z+itxTICGweUzlqFX1gzdQjd9YE75DI7zle/7JP7Zu/8bUR/KHTl9VgkaE/kuLgtnwYUL6Pbg2/F
oBHeOefhNHHaXjqbx1XD+ufRFexbtkw7R/jbRx01wWZojKpJOPvdxXLBHEkWlYRB/pjZzclD8R6l
msPtH3IN6zdcLTDCHWmTYlnAqwUGDtJEk+0MTw5vF5C+ObpTUeCyXsSK8vql72m2Ez8bq2/C0Iqs
B2xuvMLQJnnwuTjjJgwkuv8OtIR3ZZahcfb36g+66fJQIyc7gQM0GlysPJNgU71ttY3ICIwNoC36
IlMKdSww37n/ctvWACNP+r6E/h+O8df3A8dFz5qPysFFjEH9RVE0x7VAxu4Exp+GpbfW3IhrsEWw
3gcI6jJ7oGqzqzrqreJpsCxQcTpAxrrZoRxkMmlcjEM7odI+5lNxKZzinVzEYczYEW1Qj7qdn8Ac
e1q67ARdrFTb6157wpZ9je1htrq5WkcUakey8oeGSCsp60LtrN5WbBk7g+PyifQeXl4zUrdWBxJX
UGGyLOqHBe1i5V1VASgB/O2BSKOKiTnIfGp/kF9U55aJpMzOIy8s97oEnavK4lvxayLcGs/NRVOE
7QWEpeup0l31dQUuIGlKKeI8K+jBr2ZEwIx+zkcgY7uDxan307L8DBnrEHRCitHYz0J16Hi7xqAc
rOOSwCeGZsaDpQ7JYZpbN5ltVyZ0HP9XU16eqrHJ0x6wg6hgq/6KVFZ+qMFaa0cWH+YE9eo5mnnG
Ez9oinMfWhX4ZsmaMHAkJUtu5/FcFzU4YIs2tRTAbJajZ1BI9voo+krGczWG0Vr1SzR4ZR7LIbRS
ENAN54W2dQRSmzDq8cCK1ZihBbnIf+XB2hxAdzOc/B7Ulr7VkyQYaztqNS+SddVNnC/dSw9m6bNH
6/494ZU4cD0PMbqueTx3LY9QyQH/bdiRQ+1m1VPTT8sD8XyVKEu2h5mF+liG/KtQvIt7Ql0sKMli
JbpPTY2WQ1vR/mhTfIoSDTbYDLSeOCfa3wHopGOP93nStksTq8bzT4sYf9pjsD5nJBsTFDrBeuN7
7sGV9HceBKjy92Hxfu4c9VwrWryA4rY7zXlL3knPVuemwpd9e7YusijKB7TmhicR0M9kGf/NpPDB
BNfph5DmRTRLqzu2Frp7OmusYqe1nAgo/uyz5cn5QJm7RsKiGbhT7SFSpNDJosc1WW20Vt7eLjdO
SxMT2UjV0dpZm8uETqnG8pHhth+bot25xv/JPLyxoZmwSDWtjY8CWXlpS0t9wrztS+BaJKVjU8Fm
ffhQt8AyOton//QVcR9E7i//OFKPPxbud0kPo+/81I2dywRQElkjK1KgQUXi5f9C2bo00YpY3Lka
vl3toiZ4spinkU6IjRTcxLHi9WVtnYSASI3PIl4K0Gm7YYya585BvZHNQBn5702sCtumD0t8T1eR
9U2/D6qo+UQ+2W0k/7EuLo3snXL/losYZxL4DIex6PGhzsJG7H1QLo9R/bpzVa6756sH95g5BcPz
MUxtwYOn2mvIM9I03j+33XvjOmOS5zUt2kRzhtEn/aMfX+z6xxB2UVf8vj38lksZB4mTl3015l2Y
DsUPpRoQQO+x/m0Y3URXZmLqQpa1Ydqow0QeQOQfgc3zPpub6ErCmU1mdR38SkWtLLzL6M5Tb2ve
xitychtP6hZDO2BUcNWahK4VLbskNxv3AxNYybuCoj8SvtjP5IV2ztMC7qEo9/2Tyu2vniWmHRNt
fej6+165pYfGjpwQGaYFnwFXrP5XVuJHxtoPlqdftPSf73IgZgSxyPTaMB+foRYItr0jC5udH7C1
EEbUQkCnAIIfC2HpU4Wdxwtk5In7tgRGDOuswINUThOmLesip0hAMxWF007MbgTVVdnztemFmKdg
VC1LoU9YxeuADI0DdsAdu2yNboQsHTKr8mvhp7g7qyTQoMlb+Vzdd7M0YYyFHrPcCnuWWoWnDznP
8mcfpJln3rXlToF1Y0szoYyz51us8juWQjSCp5411OfGAiWkkMUag6j9PlovMJH/vQyhtAhFbtVL
RZZFgWcddGbFcrwvjwtabGN4ENB3fB29tG/YgbTfWXYKuj0+iI1FNsGMRRgEk3IGlq6qi3L2k03/
3o7XjajyjHilmbZdMMGxdMA5kpSs/Eg7r0p8T+1E1tbqGmHrW8geNhb14EDZqR6zWIjuQU3qkxY7
F4ct2xixu7irkE7ueakmCi8eCsz+1ILJ4j4DGcGbN6yg3jp5aTZNxy7rHjw0J/XKe749/JZ5jOh1
ArTE2SWG1910FOMDvYLENTqg7oJKQEXnb6+cRtEFwEN5KV/AuFouePkE1P/dgVEhnLJjOMosyipI
Cdz+ORvuZMIce+ILp9EhVnueoLPh0/ZoTwocKoO11xq5YTFqhLFahKvGGnFmk6eBfqnyMnXk89r0
9+14JsJxmoB/9hrtpY37W0oeZVYYF/TLbfts+KrJaZdTKZy1WLx0cUDZHQhtH0Ko9uxYf2t0I5g7
30KNSmP0cvWnw7CSILZxn7tzdCOSLZQZFJngqjP3HlstvrUr3bH51sTJ3146UE65qrFJtG0jf1hL
Po7xpISljveZ3QjicpikmkfHSwsgfY9eVTTHqYG+ye3Rt96E1AjilQessLmFk6X83vIVUeVEBZ66
BbYit/wmZB/VZfMrCEnEepJqVsaytHaOzw3bmXjHoBoBIyL4OHEKGs0ja2MWlOHOb9sa3cjZhpJB
esUJvHTKRcCjmo4UTNoAvf1723Zb4xvRjDZ2H33sPU2bAOVxQCryXX63jY3CRDZWrYOe7Lay03bK
D7i0RHMNkv/VT/qquM+vTEDjgv6OCR1pNvwKVsezeCbh4T7DXA326r7eOeVcNXgDpDITX1Zpf5L1
nsdsbNImgLFueFV2fFzTQnfYOyf0fq9hUofN3j609QEjnJk7doO/BkvKxyCeQrTTLbX+ropg506x
Nb4ZztDDWmXN13S4oh2KpsjxBRkER+D2xT/32d+I6aYUM3GFP6dMs3esqQ8qtHeG3nBME7648M5D
0XydU2Tt4oHSWPIiRh9XFMjudNfsTdDimlkl7bMZswfxdDQt4Wc23webg5LL357ZIOcb5EihprPX
8QOXTX/kFJWbcrKC5L7pXy33yvnRZx5yC5IQyPODGGuoDg3PdkJ2y/hXn3o1NAsnR+HwnVKklQ9k
oj9EmJ9W23+fLc3LfbM3QrcFyie3ixCfcPrHoJpPrb6PewVil3/PPiMdSrDK0inKWomveBp4a5Lr
dcdtNgLrT+b/lXGQ0deqGPmYOvO3pvpAKYks7+Ntq2yNbQRtCxLS2Xcyna4gxbWBn3c0pPTuTQER
I14FXVBTAKwJLjNNzxKN8SfVB8N9b4z/YBZbt55dbut06n0/IUFZHtxpj0184ww0EYuVxvldiFGn
yiuPlqwf8snZuVhtGN1ksWOCzgVkxMYUGJoTmmtS7jPsysNOMG0Nb8Tp6MqcerIdU1mrKqL1LxRA
L7Ujv952mS3DXD/7yh3lNMtq0UyneEichoEm/rTXP7mxDfxhfnw1dBCOQZcV8MaZtoC4crYgHfC1
7D8DiRLsGH9r+kawerNwht52dFp7Xgcy5SqPRRjMyX3GMQ7ZWgqwY9uzTovGel7FBCU99vO+oY1Q
9UE6M3u20Om4Qmem8y/BWu0s6ZbHGGG6UPRlFt6AJeX+R5B2JcUMYbhsTwljY3gTjOh1zajxUNHp
gLfD7OVHpdH8We0xwm0Nb9yGleDLPFmYPe0lSoOWPIPk5seMEuNtw2+NbxytTiUydK12Og09CJBm
QeyOSd/kh9ujb/i8iTRshmrwAhQWU4udgVJqQudUlMiXi73urq3pX///KqhIU1EoUk3Y4gsy9lDY
6Wa4fOGiDonq5cg+3f4dG3FlUtvN0Dyy21DrVECtce3dY9XcCQawjZAVmoZ8rbMhDcsuRk31aPd7
+cGtWRvxmq1ut5CWDmnvs+YrBFvYA51xfb3PJkbIMiZ9HFHWkC4g40/sgIIKYm6XnXvB1tyNqPX5
KLTwChyuwomrwD2WefF0z8Qh5/y3z7jQg53cCWaZBnZyQ0A91B70+m13/H9Z5Vfu2NL6qlBgqdQu
11hCyoi6w6HT3k6wvm0U18QXriVKfe7Eh5R9D8aD29457DV6X83axzMy7CoQ1TijFXu+SGedfblt
6+s29d/atQvx67+GDn3hFwxZlbT0X9YaSGM1fBByRflwTTLFIojI7PyILdNfbfbqR7h0Hm1ewTb5
4HVJNhddao+Wc+7GO/diNzRCtZ4ZFLwqX6W98L5Q2UMRevoOsp+9R+zVAd8ylhGvEIGUYApfhhT9
sGc5jmNUBl4SOoBSWOUnGwXHeJnKk7Td+ypc7lXr/LXRiJrcEPSQKp1rkpa6fO+7/dFv9wSwNpD6
bmhEMee+KMa8HlIJDe5G9mjT+MxaEttIuzjhp862o2ruE68qI9tujrd97k8zwht2NNGF1uxCp4iL
IaU6S1QOPJeEvnTdn9U6HLjnprpYoyyQj00md7654X0m0JANQR+IalBpHoxR5xaxDdaVZblrq3VN
RKEHHgmSDVimDBimvmQH0JQdbhtra+JG7E/LAhY+JhSKtISebavKEtnXQ+KXzZ7sz/Uq8dZyXD/9
KjJDqwE0BZQ7IIwU7mVCk8OPRgUVxzN7lOTgimxkkStRLdgx18amExhbgb20E5pUOphrDb6Bzb6M
6nCIJRNPkstTYPWPM7XvQmK6gbkngEjbCsZKpY21dkctNYttIe5jFHFN+rvSGuaa9XArSCHYkceC
6RAUek8zcstORvRzUGdwovo+DWYr8oCQPbhUxdVSfV49WiS1EyRBucdcdnWot7zA2AoASoEgCJF9
GmYXD3ndqc3BXPAZ/EbPtz154wMmVjCf5UDRQdinbjlG7bB8a+nHjPDEpv4OEmvrC8ZdfODF3DdI
raf1QhPp+E1UggCv67rfxbQX6htngAn2AshtGYQf9GkFsSmr9VMQwR8565tIuNNvAVnuZXX8eOoy
vRMtG5cKE9M1VU5brODgTgPWP1ideFzGvVzA1tBG5CNaAhB2tBh6CZIKglAEYoG3V3tj3zKhW0jx
4uAF0jF1pxdnpXEGIbeV7zFCbU3ciGp7DqAfYQcyHZ0wydicKC6T+yZO/t4NGR4q3AKDX9qXTaTB
Zpypz3T+dXvwrXkbEb3U7VWNZZVp3eb5C7ErDnqjyv55e/QtmxshHEKJIoPiqEw999+8LqNWdqjk
7sGFNuZuwrWYYiorBEYf/b5NhgydRUNg79VYt0Y3YhfS8Ra41TG6dATwvdU5n/caWraGNp7Qoud5
HuYVJA9qMiS0zeeDA8K65LbRt+5QJl6ru7bSuisAyS0wvLOLbnof7Rg0Ai49Cy8VpJjlz9kpjnRR
d2WRXJMer5hqr8jsWQA95KCumDXV9LVWa72nhL1RvXRNyBY2nCxTwHSmvnwRg5WSnDxUXXdWBDDP
uv40yeAM2YEXMI6987SONMpobjDft3UwI7gpD1xIz1jemVafkKB8GBbwF2bkcHu9trzBiG9e1Gs/
0sI/j62Grlab6bObWfXzfaObAQ7OKA0FS3b2XBbNRRiJ4t/7RjaC2x4KKgG2Hs9qqcIjCO+cBJ29
zY5VNo41E9QF/Gvv514+nmc6II8NFhAniyh7zFgVOUxdiurDsNf3uLFNmeiuNlAOFFZh96oBHZUn
xRG9LE/EE59vW2prfCPeq2lSBIje8Vz0y+eauMdu8p87K8zv88//wLosaNh0CrbyMh1CO6F8rzu0
V4JY6HzfD7j+sFcXchdConSaQzjmqsektdQzqaAE08vq6fYHNi5KJsSrzvhoVbOvz8PgvS/IB7RZ
PlBHxtm0g0DYWgIjhPu6a9TSuOPZqrrYETy51jLRFxzfN38jhh0uFwtdNPocotHDrlI0dka6euz8
nelv7BGeEcW6d+qRsmU82ygeV0qkrT3toK+2hjbC2KvAO8zbCYEWyAencQ5ge0luW2XrXW0iuzoU
SQnncjy7dfNReuqLLNVB1ddozlsZt5T8mJ2aJ90VIC6r+yrLronwCik6fpRuxzNf52PgdB+ks+5s
pxt+ZCK7xrpEbgqNEnBU5x3J8yrmFNhkr3+5bbKNbc9EduGtMCJTPI5nxpbjPHaxXr6PHhIelnWZ
2HAAuBiOxXeA4xtrb0K9/MYuWsnL8TypNc5x7R5kdhf+wTXlS1Vvg1epxNI3uT7w1gUXmVwPsmd7
XWtbK2FEtDWKrJN2NZ5pMVmHRdSXpVzZAfIxv28vxdYHjJiGxNMIDop6PK/cSmbrZWx+uZzshMaW
5Y2AtoOhRSUCg2tLQFaiBLTFOdye90b2xER6Zb2zSL/E0Hb3G8zc0Yq2q2srkwx/hWrvdryxYZuI
rl5LSMKAnesskDaLaqt5lwEC0dvej96xd06dDRuZVHYSHatePzdwIWHHupMJ4cvOfn29xL+RWzBZ
64Rn56ODv3PocjT19p9aOsaj9UgCcs5pc1jHvdTShheZCK+ChqgADQgxd6XH1ob6duXl37phrzC/
tRDX7746mpt6UaCN5/DSnLxXbIqUfNK+i/vRXrPQ1heuy/PqC7JpQ6La6zIsfiLwnCg9FfmhHeVy
D7qwZSQjlm3tilZMWI4a2eRlds/OoB70vAfH3RreiOSWIj3uAAJwnq0SDR9rNKpfzNkrhmyNboRy
74SjVdYCR8L6vkGjILX7aEaT5O1o3hrdOJ4rMrZktCx9thiLV9eNmDdH41TvBMLGZmHivGzZLxBt
xy7aSW+OpeV/QiPmcXHWJ153aeMEv27/jK3vXAPxlROFuWClk+NnhGH/0w+s53Ba35FQPkKoKfZ0
t3NP2vBVE/flV5AQayt8BkIBTvDkkzGS/rs5+N/tX7E1/PX/r35F5fCV2eDqOlO3jUbvQ+W9FOOl
ETtXsY21Jtf/vxp+yDnzhhmeFNRZpIr+ysES52ovyjb2U5Omzu4Y71UT6HN2VewJqkXFdUn3nrFb
kzdimAclA1kq3gg5Yy26NNrP/hp+UDQsdlx1a/pGFF9TC/7UY/po/T/Nq3WacIW8va5bczdC2PEJ
mX3G8Pwg8p+e8mTQfAaQeI/1c2t8I4hd7Q7gR3H1ubN8kAcEHXkH2UuJ7m1nTz1mgyTFNeFf4bAG
AEKjFVoqfV2FbJXdB96FOos9Z6yyT5VwRHDuyn7iJxYQiW7x1gKXAfftnB8zEKzMSc26criUVulz
oDHDOYuGktO9K9vGCpogsmz02Ng0szqzRh7yslwws12plq3BjUd2MNpBL0Klzk4I8a/Js9ISPCTJ
bQfZGtwI/KLOPYi8Tepc2vowBSg8rXkf7Hjfxp3flEFluat5nfVYuYaf1ibD1sKaxx59ErHIs8dg
9VpQYtH3lW3fx97qmtAycIvYNaBff24l0GUo2nb4IUV5X/ey+yeN92ojE6LmpWM36pxjvdNCSP6Y
L3CsNhunnZTjRkj96dB+9QkdTiC1Bcs9yt5fCp5HYd6dSn3nTmwy4nkVbmzjVCnc2qpfenaeuUK2
BjK+P2/709bsjQ1hLC0vq6HIfV67+p+Vuo9eA06C9c4arQkxG1uXcp+U6ixkhYRv9xP8ge+moDjc
NXuT125da1kG6IY5CxYMkEbIf5VUHOhk712pNsLNJLZr7byYV0hmnucRat+Urh0KQfnenWdrdCOY
9ShbNUgYf2JkRvNL40Xa8e5rQXLt65K/dkwUpyH4iblnHn+xhyl1e+t02+5bE7/+/9XQIylWPtKs
P2uSJxTXZGid7ITT1tDG6R3iKec4AzxmtJ4Koas49FA5vD3tjceWbRzc9tRVXoG9+Ow55EelPzWe
SpGfPObleAwKF8iHvS6njbAyCexGLCi4Qip9FiFtHkLoNv4P6jbBFDWO2pPk2bKUEboOUiT2YHvq
HDQgEZ4a9Ssbu73exLevyeQ/SLMCMvRVR8BnIurYY1/FBMLfKgFTC29/3F6Nt21ETEI73BKsZpX4
RBb6XzlhvyHH9NWn0Ka/b3zjHM6HzumaFeM783zxWn0Cz/KF6PsAc8SktWNz2bYemALOuYNdv9MW
NN/y8mcDcYy73JWYCLSaUdLbk6vOxVTWEfXEL4I2HkrkqRQq9puwRWc2u3M1jJAe3Gnti44qKDAB
s3G9Fo1W4gC9e3sx3nZWYgLQMgk6Mx88tOcgLwpcnDnEHLW87z5HQiOwee+24FuBpRptQUZwTequ
vyv3Q0ycGWstgVZ7TDwsqlPGGhCnsp2k51YAGAFst3PBlmFVZzp9L9HpOIwRL+4rxRATSebNwCmB
2kedK5DQ1M0jWI38eWfiG4tpQsaEzcuO+Rhb2sx736BbCrdzsncCbGw9JmRMhDqwXaLVuWdW2UVV
1Y7ggejUoy8WkToFz96hEZLfByIhJiEdAZl00KlBnZUrTkFO3rnuXr/6xgKbbHSh18mlkHhmrFXd
xnRo32fB8rEG0dHOFre1EEbQyt6HouuAp0ZJh9MwjknekLuOeGKiwyynQldihaGhgXCpCjep53oH
jLQ1ayNaM/DyrKM7wuJWyN9lNiuObmWxnYm//YjB8v19N7k2BYBE2m7wQrLe57l8gU7yt1wjjzoG
zoW07Jtqypc6GII7o8EI47WmYe9I2ZzBtWaTSAe69KLaY+Weh264kQkP86ylEV7VNWdCxKVR5MXv
pyMXy+fbW/NGvJkkYPVAepmVUp2X+kClFQEN+OAsdYyvRsG4l/r88/z/b6abmPAwLlSopFPLc26B
1a/6PfP+Oe8gB90NcbuE73LnoaI2MG9f8uBz6TQHEC8nWaUTv/u51OVjYNFEAJe+7IrfbNnVuH4v
yJYOPVTZz6pzTmgrPXa588TEcJ+bm5Rgq2t5fdmt87nIgiAhjtMd59beSwRcJ/mWOY3QBzRdAVu3
zGeCJrXCGd/rWSRo5/naePcp5pL/KKqWEANyiFzOXLnN0ZYoFUgr2NO32dgFfGMXAE1fjzp4Np9r
fxnqyLEaUsUBp+z3bbfeGt/YB3jTFmOFzNHZKt1YT+LA5B4K6O13BPGNiG9LRxd4EM5nPMy7MrLc
QViJKFcPOgS0r9e4VdwZPvdLBgzSAB2E/93+SRsOa+LM1tnuFtQ7ZiDAfnhLFln913neey5uDW4k
xtemzinQx/O5zXDoFv/0UoDj8T7QIzF1V62FQoIjgMmG0X5wpvYMpa8nCnHQ25bZWGwTaeYvq1UP
hTOfIapS4L3Cymjqwx2zbw1+tdir125Os5YAbDyfbdWJLwESkQDKNxBC2DnFgw1xVWKiykQt0X9e
ht25ARcA/dw7Pr8Ec+UNj0hsZN2nyXeI+KzysijcyCb9UomoAZanciLPY3C5CJcW1Q9RBrmHJqW8
srF3u0HrP9c8m8Kr0J0uLmqZr9hHVY3iO3g1dHCqAscNDuCs9NCm59RD8Ngq2QzH0oZIysGZpC3/
RQEdJL02HUQLuVbsCckqIQUTjxU46tDIrsLxxOeucj/kqrPUKSTz2qRDt5bs3dQFNF69ZZ4PqAZf
xprQr1276p8+D+g7/oxDZ7CXaLaBfD8ubWP/KrjVzijEaJedXchqgaqrr3UOX9foImzn3s2TtUNt
CNqzLW0/OYKM/64z+BCjYhIrGg1tpZfLRJVsf7u2kw8Yhl8zl9otuuIBfXdV8FBDiGf5pMcpbz9B
6mPRZ7CABM2jXmQ1xmys8HTnEoIuH7uyy/KP2SpUeShbNKjGZR42LK7dMLOP6CJbvMua8ZInsyqD
NXIL1q0nyOJ2H6mPjpj/ge/Sd+MQO10e07KU31TtZNkL1OHHfwqoudgpGQKZJQVH7uNUdKJi0dCy
Uf8rR3QDfhRo+mo/ThDmDtI6G0E4XQ5NU8W+bgM7nidvDSI2sKY5NoIxKEn02bAmVSapBy4DC0nc
Ds2v8rguBW3igswW8PHzILB0qwtpAHsaHAd5ickPzkHF7P5U103unbgTKpaEMG0WcbzcloOoMpEl
nmZrG9uAdL5vxzFoDhrYR2wZI0Sb84tCo1Fw1MuQAXfUuUGToAOkH2Mpl+HR8yaPRHIoOj/Ke6f4
aYMvHzgx4a+PogX8I8kIaDo/EV1Z1TmbilZHNGyqDv0WFpDShfZ855s/t74Ns3ZjEVuiCfFjlS/o
cWl6HkS4TYLu2ZvXNYvb5v+o+9Iey21syb9i+Lv8JFEkxcHrBkbL3fJm3qysrKqs+iLkVqREitoX
6tdPXLe77fJ0400PMMAbwLCrnJk37yIdnhMRJ6LBLjTVfAhzSksWpraOCe4AtqxFOs/95tJ1U1Il
I6fYXeytwDU2EK1ZFvtazI9u44on5QqBITY0qejhNkhVlLdsGrdD67suTOs6VNW9nbCJliDOo5v3
3C44b4TuJ/vosc6MJoFO1DeHLfBNcwmcUCsMdLFU0rzzUvQiG6HxdXmJDxDbRSs28+Fgr1QAlb6c
Pgax1SyNu2blWe0Yq3Zwjtr8ZOyloxeqFqRwphpRTFsOI/hlahLT28UcrcQ+zs6DdVV8srUH74xC
+AxOO7bEn53BRuVxcEz7O1/b9gsCvT+yLsi3ggjgGX7U3XAz1+rTGBv5GCyRetn8sdVPYxvXps2r
cTWNzpdhjsyHkhXGfgctGbActkphPCXYGSfstI4EPq+JnSVVNtUIvmlhmz76i4B7TTUF55b50bzX
C6P0HNejNghn1lgSggH6tH0ajFfPFwlfcrkva10X30OJDO8Obwep5duAfKQu24DnralWwwwxbh1A
g2CgJZ9PxUgRHw3PmZnualzs6uume92dcVLHVRpRXKofm17jVAIzL92TJ5gsH5i2hc2dwr7pbc0r
off11Id6R8dZLzodR2KwAeToEAFnoBpWxvArXEhWopHp9thBqWtEuwSwLKlbxZeE8N6aMwBwCQe9
mEuShwhJY1m3UcFuK89bnpmNbXds9JaRrRzLZIFFm0vL9SGEEbTDDW4BmESJKlyykf6ySZhCl8MH
7fViyytEP38t4bpCU2YZG+9X0tC3hfkD7EDcpjTMy+xYHWToEFOQ0ahKCZaaPuto9vuUBSxMbIdk
YS5KZBQU6LQbHmvEV5c12WN7WJgjnTgiqHDqvExreSsWVg5HtUXiGEYdxc291mRIRFzbr3AuN2ZX
RjrATVJ55kmEeIMTN/vlhVbDG56DfgkcUa9h67f2Q6NjBs/ajSExC9ZuPs+9DQbup7GMpy3F8By4
bGyrVX8wRPvtnZMlzMzHgAV9UhSmQ7RJEzN5W6+U7BDVe11M8G+R64EujK9sm88RcnZ71FU3WJXo
0RuXHVL9ZHdrmz7Au7fgsEy3atY66ZqgI4mA/dSUKD0UIrVbW/pJvWHRNLGsGYq0kw4Ssn6aZH1q
I9e7G6LHuU38jU+IOsfmr9gtpNF2L2rjuTSkJczclRdjn4djWl1PfkOCW0f0CoUGjIVYumA6pUjC
DMIx7+DkBZS49Nl0M6wSHvZhtDR4FIWgpa0Xk0ok2VydVLwg4bGWGtVRFCC2sm4YZJwyqPjj27L2
Olwrm8MbErFqixImG9Z/bbepK5+4Uw1NUOxotWuDvo4yMS1hkw2bCXRqiTD9g5Gb3503yaAA8BAl
HGKDHzvS58rfimuOcxFXeec1bZUQw2WZTZueyLHEih9C37GucPF8VQQpjcLQ7b2wjItUtdar9h0s
5IOkwQqM/wXxAPNXikrewnu77da0WWwQZY6igNzPqm6avNxsE5waWhd0v4WmhcRxiZYU+FMQZCqM
eZDEY+hMuqrWqw8QkbqqS+DdOtW3vlumOa2nGSL8uUfeO0zTl/GpbLGRffZGWdLboI3FhKALfMAQ
OMAQ9HnmA/VUBkncTD5IBhgkQXSSIPt13ehhmNAkfR0NGYoEFrG1jwCfmpUw27B2v/ZFtN4h9gym
hLFtJ5LZOOjRKcGFb7l3BYKeEjkKvKO0gLPjB8+utrqQDZa8uNRqM7lUBcti0rnt13HfwPxUnXoO
i7eM4czH2Vu1bs1Qz0r3ZCDb9lI/gMI0xdVUI+hEzthNth0zxQEpFSjBYM4NySDKkvRY93W/JF0c
4X7j5bgUt3RGv3DdY8bOVo97CeMXUtvGZ92u8XZfwwOOZbhLVQ8DhHp0MKOf2vYGM7sX5n3YQ8KE
u9x8xqYsDL0oGkF9jMRYTGcTEVffbziVve/+OECpRWtaXQOvDDYxuq6ObBKMEWjAzfPm4BQNwSAg
txqwF45ns32fLAGpHZRFWOIz5vG2Y+1gyjzYkM544TWsl3e6wRUD8D1oZVp6yBOBa6O3VFmJpQ+a
zAWdv0FqXflZFfgl35lyZu4BHi8kyuD9rec0mFf4i1g4kJdpKZCBuZt4X5pEbcvg5Ybrid6sWJwL
U1pEgma6EZ1InAqbIF2mKVyzpRP4RNFo1eyq5mr63eTR6MNUO7Ledo0c5N5ElZ32bTtuuOatK8Y8
wDFeJ1tY+jRpJSjAva5XE2WFHp18AiQRIumhGRGZxbfa/0Ihwx13JadLkyNhSAE857qzCNBdxuaG
S4QERHVFb0D9DGQvoKKSR1fZOvoUOrlmM9ku64g3pAmRGT8V0Xi3lBBB4Xjd6jeCkD5ECtqyRRLo
vIbNcDMiribaFSgRd4SZpku2wIT+wYsQVboDeaWnUznDby2rjD/SDCeZ/rgNwSxuQhYudSLCUQTZ
6Kqtytdw7oIULYFCugH6qTonJQaFOyRGGL6PRwoqu2qjptyXrjDum0FiMPy5t9GjF2Q3uxk5AGKV
SBAel/DYLdz2SHitm3EXE1JFFy9kS5x5w+LeOzsTGAeWGztgUBlQcdeA48yrhNf0SWhJeSZU+ngC
fhDt6nmDcx6i4+MCqyJtzXIN75MixUkzFvnY4hROEOAUh7tlUDEK7Bbx91DxQCHneSz8XLWoEskA
MVmd+lyNfk5dBde8ehDRV1P33kvRoXdMXMUbL10FnHNvCk0LkS106s9oRf09wkRwjW+THpHqwWE0
zQsNrVI8lgge8zs/SESg+JpEvUKGQDuta3iyxcQf1YCMvNt4VbVOg9h04k6i5TLBXuE48R6KFnMe
Eom7+Z5FXF3V7QH5Uk7aQCmpa3uhxovG12njq0xiHTGW1ajS/gF0YgTTP6xsoEkwQZm3xVxVyMbb
UBp64D84lXHLqATi8LBLPXDVmAtra1AKZ8gIjttUEZNqgU4pidEePVSxaULkTWj9TNFIP8VKL+Jg
ad2b1Jh2ifaFC5fbYZr7+2bRjbdHdR8QZs6v19ls5oXvJWc+hqu4UnIfN027oCbJjt5p6c/DnaDI
stoFy+TcB9H3Onq2Ug1vK+6R7wD4EGqx4CpExoxb5ZJ2jsRtNhTw1tq3PZSe527iTO8Jnr64UN/R
u2htCYpiOZEHvymW53ErV7ufBx6tCVVAMbFY3Kogs8Dd7U63k5U7w1bMInTb4Cnplx4PUheLbTl2
Wx/blJdlG3yyfbkFt2Ra4YqOuQlqXyVa2qayWnCF49y0VycBBh+SrDEwmU18xLzYXaTraMj6vhZm
x4kdyrtGNoXOYIrH2pwFVVAcfIRU1rfDGFyPLdhDkpu6D4l7JNjscUdovlzwGMquG96UG1z3qTR6
4DmiqtiyxxwRsgvaGCu+9yXFs8TaTkBcUrl1YxcWTkAcFqO29mPl6/YlQOJm+G3t2EhuPNVx8bVx
Y7OgT8RAm1JT+SIXslHRiS8+TlbTINg1bTx/gQG53QL4J3pWBtG9Jzz/GQMlRnvbdVrk1WD97gax
BpO/ryDI1Lu1QkzD1V156g7+FJQ9wk8R5oTB3wZ96mEbv4Iv2sai26DDUt5hC9dmuGtXTPiYKWnd
7tymlwnwBuMjgo7ZpDPkzGrvWI9yg+P6qNSXbeu6NWuJwMLJNELcnYZsCNq7GFUyzAoScfqwWt9r
U5wd44J899pO93yquhx/gDPbTFitd0VcBuI7JjW65JYb2h08P4Z0r1vmwDysmFAXjAxroY6zCTjV
AGycN+4IHGjFE0FBLXUCdAmNWsz7OkyUceS9RZ55f+waL9yONQoR3FM8K0qX8Kge5vPGbHtdGNed
W96rJYCtIFmr9mFEUsqzDTYCMEStaksGGqm3WVVxfYiY9D/pKhJh6s1+Aa+hwGEubibUEdCEfIMY
Bb/KZM3qzzwfEOsSf257GBUfTUvh5OyPRMV7rr0QPVshbfQ5RsB7mLSY/quscr7i5TWsJBIDyopd
o2/eqDR9ibcO4IGbuwmT8biBLZ90uJY5gJigSVZTU/df+Br8C3T2z0uSeH66KosGO5kIWz1wXndZ
B4A8HXhIYRAVtve22dg+FuS/iqb+VwDhn6HsoA0av+7bw4qpK4O7Njw61vE3cvs/Xtf/Id+b+7+B
+sNf/xN/f21a15dSjX/6618fmxr//Of1Z/7xPT/+xF/3783dc/0+/PmbfvgZPO5vvzd7Hp9/+Etu
x3J0H6b33j28D5MZf318PMPrd/6ffvGn918f5dG173/5+fmtLm1WDmNfvo4///al49tffg58eq3P
+OD+44+/5LfvuL6Kv/ycPL/+dFda9c9/7v15GK+Pw34hvkDiD/U5CXFY/fzT8v63r9BfBMJNaRwI
XwT86juEuW5Uf/k5DH4B0Epi4ZPYj6m4bnUMzfTrl/xfBBMB/m8cYEDBn3/++/P74WP6/WP7CfFE
901px+EvP0e/8uG/czQ8hlAjBtTIoAzGc8RR+iOAbFYZo3W7DoxFlGLPKQmK8B7mlHk4tbve29LF
+yrHu9pzWcm/uuB2Xapd3b9LQ85861KB6BVPBw+LMHtrVpNK4acknPMpglFEaQ7wQkPUBrlRNX/T
sFuMvSHXqBOd+TIN7rh5VR6LJtcOExZEZj29J4FM0LefraBnH8Lu1XUpItYvivSo2f3Rzn6dmG6+
Mys7WQXAL5g+jd4ruM600SQLbZ/VCA7yVHBiEQoupuI0jAFBt6GXbcopANQNpK+I8UqpF5zLPrgE
Xf841ctZF+ZR+f2LzzyIi8zqZbKS5xlJ1xjB2wGBTsXFwFIEyPFyIEPTHdrIPs8FROgenHhq7d+X
AskfYxF9Qf9/o+Llbq2jjyTWeVN133grvvtUP7RNd898i/KC8wJiuNOgEJ1pN5UPUXVCQmoKETCE
7TPUNF50w2dXZ7DXo0k4sC8LRacjev1JdhXmiXb6BHP+lATrzmAqhPzG83ZXo+Stlzf9/DZy8Ybk
2L0A8ZusbKkSoEU3m1e8jyY60NXc0clBWBtjjgx2HuIVE4aPZRBizCqv0UkYm4sSUXWMLFxm+rnd
9yMiNuyQQdiSG+sA5dNbGhToddFmmPZAMFOjN0qGccm9uX7sor7dxdEGG2F8gpEnMtNxPEr/uvjk
bRYTtHRY9XcxBrcWE0FbgiSw8qkrJQT4hj2Cf03tUDzHhaySdSje4imEA1F5KaAvSYwLU0Vpig9k
X9V8X7FxxexRXjxV7CXssbKQQrzVCnV29tpywWjOYhpDvj3oCmS530hIffeDMciE4d4RB+89PnJA
xkBk4yopTfUhKlifODhX6KrYm8bt1AKbrfh60Rm5B4SzLzwGc6m5QwPGH9fQ3OoaV4U3HNSKzUGH
pCXqv0C6cMMpTwZ/3gkkNERYFPI8H54YZar7UmO5nef+EO5lG+pkQ247ortEUldvEQBdAfNiuox3
fCYBjnd4pUhQ1erFBcBZ+TX50zY71iw5RAsZdpCTfibJOC0IkD5SRZNSLhi1vlbgG3WABhSL+oiG
Six4u7lLXT/vIsz7E0iEaBYXGUXoRL62oXxo9fZxjOS9R5a8WM2JzdWhHMVONF0+wdGawAUSsd7L
YPO+Gb7NABJWViEHcL3jXfNO1IhJRT8NgKOCed6TtU911J2XEUsiA3I8mKKf4PeU9wxtBhJJIXvZ
T1OXVlc8UzQptv+Tuv9gTZmFjH7syuFm9gQy7Vf4KejPYa8+rUI/FL7YhzHGmpKDFlIZBBeJh2Qz
IsqL4s0Ow0vWDE9L8DqPz5IXp1Ci2tRbcQAQDzeYVqPH8lLDcIfyY4geFdl0T7oY8thlYoBQozHf
G6TW+D4u0xrQblP1BxhUwofrrVfrg6yqPAQt0eMCXq67BR6QDlglBf2baIYcGHIq5Md6mtLiPURX
ntCg38Vx+QBY8ptXqKSJNgA37XwZGsBypdvSVqxLovwwjXUp0oZXTbIUyNkjcj4Dnf2qo/IBfWqf
AV7at+UbpMCpZ+i9TyQGcoO+EgC0feP9W7zxszDTzmLY68SwW/TkwzSOPnE/zhw+omLtMq8A5Bwl
sojfTelMUsJn4Xofv4dCZ7Zoz9ySz7WjH7UzuWg/sc3kgxJ4teRseJUFtQNOueYd7U+lt68j82J5
B3ICL1Y6mTNEgraFOW7RXCLUTZ+8ed2pektsyBKgPIkrSoThRftmRrQL4U1SNOax5MsMMPFApbwb
pX+IQ54vtsnkWJ/7mN2vEUz2YIC5REHusMzsUJ03HxQg3D2CcFcX9nVRCyLnA53IRX4vuTzNjuVy
bFLBcW4JHGYAj9NuwK0xjJCXIPfOj/i30KHqVsXFCfFlgBSI1NFbbfwD8mgzsUwwJLOJKTZUco6i
9NZjfHJjvMMY6wVjMnnytIz1aQztpS37O9AfKUGxSNCAoNwuIhkC/0QKImERBfBgkDkG8ksDKFiQ
V9OiiddncGXPdsHZtbjbEEmbG3bRZvDt+bziivTDM8bl3MP3/trN/NZd/dAu/KNj+3NXd1u+4n5t
vo9/7tl+aPP+ee/337atu7ox/eu27tA8/wSi6Z+0ddef+3tbR3+JKScMmKQIcd6jQ/t7Wxf9goTb
CCnRke/DnA8/83tbB1EKxcmL0CLE8Vx3135v66CCD2DlGIHUoAISpH+jraO/yi1+bOtIRHzOAxHF
+I3kT21/JIq6KkIiT+Gq52+hVrfz0J/rmT84wgugAmGXs1ZFx06NWw7n6jtuizHhy5gtEdaNeH1d
lF2/BESfpoZ/iSJzJAE7wRj2FHXRh8VvbxpWvchhviuIvq20zgyUOF3p7irffwHI/6kaoaRl3fa1
rfsX9LsUBHQE6xANFTKpyv0Cv0BO4+d6aUCVeO1FcBukc9TrxMEnLy0a/lQijjE1wVDmLqKAHPrA
JjwEi+M8krW6+gJ3wC7hTZEWCkb2MHa7I2UJkETNL4N1KgsX8NFDMX4J3Ep34DtfXMsf+Yr8nLEt
w1wVCLSxlFYo4sObbuXzxjvY5iyPoNpC7CFPJagrZIoCEFySPhq3PSsL/UEOcEAhbf2lUC3L67qm
CU7y17VC1OhoWniUNuEeAGE2rZqBRAofJ928gyp7k6BhX3FZuaNY3PYF6ZzFWS1YrfAtTn9/w2nF
VnQ9TjkQ0sJ+B7mDihmPCKQOwB94wIl3LILfbzHfAvAGJbd6IFmj4qaNipxM6HiRvr4bG4KDPdi+
VxIFvKfsJBp9CAL/81jJD2rt7sAHZoSOdRYTflfN7VcF6hhQMPCAwAeA57P2hH2q10Kou2IezoVW
bwguPfQGTnMEnL9fdODxtD11vXqYSpvTkF98HZ/gbV8AWjQIg123IWNoPG9DPj6PjPl5bLx5N49i
uvN6g5D1MGj3tpB9YuPw0EU4HoKRnj03fzG0+aYQjz3O40dgMucFO19pO+PE9rfeS9WsXmaiPyjf
wvCLbLtBQWoBSFhmemIP1I2Qp1sw98HwBWDrQ1BuX4QIPoX1dDuy7bUgwRcFZDOp4vjemembZ9h3
QNclGJkQHN6IDDmAVp+ibiOZkMN3mC73WQ+ELIHFSJUI7k2Qmkh/RwpUdDyUB3SuU2mJ7hA46Ieg
jHfBZE6hD9De9Coxdj4HfAFQNt9oQ15wCu075olDBKK9niKdtNFwqoprB14JwFKzAUE5NYcV/0oV
98Kk7BV0LMZ/XCP2EaTAB9fqB7TKr5HsPlYbQM5tnfDrEDSOGHiIpAiDSNEX3S6GN0oaOZC1WtbA
OwaznNtwidK5BL8wrK9aDmofFR5JZDS1IM/qZr+syO0sr7m3s4j8fdsRvFpvhu/o0OL07dACG8Mv
tBbTzTTZIRmQ9Lanpo7TaCrDRNPmCbNHhusmHyeZN3wGAhaFEALM3Y4AF01kDVgGfAKH+dYC3QTr
0S4sQwFOtK09fLcFtR2s5Daw/R65pZAerN1bc5ULYLqqIKYNg0Su4SHA9nS2aXkwFGRGDQuBtaev
gbRnNjbfQGjxrLPuBrtNx7Xp8zKIPm0VO7rFbDssX+TIXAXETwU+fx3P6Ogc1ItrtjXRG1A2nRQt
33U0atCzXfUCa/0EYtQlbphepqZtdpLgs++HhWYmhO7JzWRMfFFXcN8o6Y7L6I6qYM2l1z+EFL2s
V7ZpSMomYxBIpoHuq71c1UWFWDidLAqfDUcGtH/G8Onsdo7teOSGr7sKy5AJ6JQqd1MwpgV4yET1
7EqJc1wm2zgBI0MLX4cmL7WN81F2b35ZX/pZbicCeDhdRHHTxLCLmtQw7+sVTCiV/G7AnA3RER6k
jc7a2AvYxyHj6/BecMAyYpNQQ/IeE37T3AR8evG0e+D4PFO42MBSSbZ+osDEeQND/xsWNFuVcpkd
eZVouDAkm0BCMDZ4/GTg3kUQ+JQVwoOsaOT1ycQVftz1GORohZZsHaI8iAX4t0Cqp0Dy5antBT7j
Tao8wDtxH6Jx2lUF1GjlavxTtNRvyM8Gg0q9FfKeCiQ3R3EsS3Um4/Q4iurZs1qnouMHqttLSB1P
hzYOT8s0gHDr6M4DhZGs1dSmyOp7d9sy3kTx1iIdu31Tm7vlHnmKZ2qP3NG0KcfMKzvQlj3kVLXE
i6kmKJ8YbBrgk05a4u9HHLEYb+kbYoTZTtHpSzlUeTNwGNco8YwxZsrp4oc5DiWbrDJ6BaW8ZaP2
usTJ4dFrkccyFOHbpIo+RcpieQh8hcSZmGCkrSIDZCJ8DeAJmcSIa0sbheDCeZoeRCO/jZJ+C2VR
Ye5e2pS79kZv3mUJGsiOShd8GERX7f1qKPfTsA1JXTQVpuN6yjWEbxkrvSBzRVHfMpyotxEimY9m
EvKCd8tLoFrAIQtOeHHVtCORRKLUOENKFs6PXIh1z1l5jHh9dOX8LCX6f/Bkn5dy+jDO60vR4sLQ
yHmF+xEBdlSRvddiSGeDgh0vgzcXravt0ZcTdCqbYDvmKZl6ZB6TEvcLyCA8oN/gilykcHsxEXpT
F4PM+Lwhkzb24Ye9wU00oMUzJkyz264xKKLc6tRCiQDZG2GpWbduB9z4+1Y2CNnZyue5WXF4sy5F
TD0CXEc2QwEVQUPVFx+LDROg0NWnzitaWJTO2M+bp2FX1WDEYBLJEqnK7naJ6E28bXhvVPwSQe4v
4Ix+nn3OEh/SvySciwzc+M4Ll68gMzHEr83HggwY0zyJchz38i4WQXt0PogLsL9A1TD6farN9ULb
sEjXaRMCxZoU3S8VtCDxFageN2uySgQ1iqesMz7qu75qWGZVKI6qMOJGeT5GGW8ubvu6+qSxTdX7
ZL63A1or6JHUHThKL62YsWlt/x499v9gnPiXQ8d/14mCXgMG/vVE8T/tT/sS7N7/BhT/+nO/TxQA
iUOOcYLGMLkHgv/7RME5ejDCgzhkMFr4x0QRXNHg0GeCBgGYUno1bP1tosCXghiWUn6IkABCAWf/
OxNF8Ks/3h8nCqDUmCUAVAdxjAe+jjV/VBpHjrpgqGt3mMdYHYO2jx6qGl3COnccrE85omTMa5uB
I0JLOtToaaDiSoq+wbC+VWPW6ArCttriwKJLiRAYb1VQffYe2KGkB+B72Fjx2ZPqa8yCXVjS50ou
cz70UDYSsQzZ4jO4G1IPgqGATCBWx6faNQ1ah1geogoNWShrKFqGBvrDlT+5OES31pRHT2zDRS3y
xfZgxssQ/shKwf19/Op725pC9yYSNrXvQtlHVfJ86sAI1k2hrnlYSE6CJCtjC8P6iYSs9apAO+tJ
tQNA5ZZ8Maoo7/vrLROd/VEOF1oMOmuasD9Z2m/7Fgz7jm1WfTRsfm5nyR4xtfVXr0Y4Q0mLgGJ0
+Q8UMA5knkPknxYI147NBCC+g7blZhH0VoDJgk2pAZgXKPBxkevKWyRBf+tG9WHm0wAq3LHHPl7e
2oi/YjsZDVZJzZ3pQCWZnnapIqLJOkiLclPLOvFW8MXRMKnjFITqjoWBA9YACDynVbPcOKncGUFP
RQb38i0B2x99jgzoRBzjgEwsCPA0rrzuXURu3TFq76ZKTTfo2Ne87srvWtJmD8Rcw+TXk7edFG1e
TwPZBQK7MwtRZ6hY0V6BisYRRi4igsIG/PXSHrEwdrKRe2e1qQ5iGiA5mMfuhcm2f28l8qfe1mLu
P/rG2iev3pYl1/0GKrEpiK2ApcFMpYLbc1JDzXuUkO+92zWOz71C4mjKh/G8xdAD5jL0nqApalcs
9US3Hh9BNq9tXeQYKcTFBu4d7mypt8Zzn8dwFvzb6s2/VQ3/OWzyA7Ly/xFl5oHCAjkbBVdv0H9d
DJPnnx7KZ+8z1Ac/PT5Pf6yJPzzC38si/wW8FNR2MUcfiSr3e1lkv8CPNWY0BNZxXWH6DWZB5Yv9
CPJZRgmBVOBqe/FbUYx/YahcUEQxxlB7r+DMvwGz4GX9Yb+JxzFeK/Y9fZ+jKqJy/6kk/m5KO5np
0irx8KsvbVlt23VIH3KG7jQhvnv/w9v1Gyr3R9IOr+zHX0uAEAEjwnsC2g7/+bES/9/uhoW/bqb8
UPLxi+IILCjy6SKCl/rjLxJYU3KrwbKDK1sp0bpbewNhLNCEZZr8C75IzgQ+emlDvrW62T6bKSR7
Xtk1W0EiX2C2ft7odTI2V/X7UHi3Ww+9jKWARGJlKwhzSwBRuhlBF84YGGYUODc7c460GZE4JOfd
ggiDz9JryMlfASEZCG69BNMtfF8YFg5iaKtufWs/tlZWn6EaWEwyb+cFmokbjZt/D7WyyVQ/nYoQ
+u16wwaEZ+dLvHiPDjtkaJS9g4R2CShzeJlLY3I+00+jRiGctuGmA5eTTHY8xZgUEiuqA/bqj229
fvTi9qMXuuNYF9AfzA+xRE7FEhhkzoO4qcYe3buNDhbxxnEEnHeLSBaXUErOZBiSCuKmBBrYHM53
S2KIOwGvOQ29vmNW3XKCGs8qh3Z/WWg6rTOowAm8RrlhYQNdmjiCX+ozu3DYqDZFroW6N1H4zbDo
TpXDEzSDd53D5dexQx/dVqi8CWMromE0pq6mozdAm2Wmhn5IhVO3akUc7CjIAfp5ltAeS1Bt7VI3
h4dtgnyT8v9F3ZltR44c2fZX+gdQyzEDrwAighEMzmPyBYtkJjEDDseMr++Nkko1Sepbffuh+01L
UmYyGIC7mZ1ztn14sRulafuOB0kFpEMOkzbdzPzqQkIMy75jRjPZFcwNp1+wdWBfKbhGi5ZOZuzP
mF4yJuTzTdf5X11a6WHu+e4WnfmBDOydJlf0oeuz4E4rl4t5IKFqiOaYZuaPdvaQaJKE3tpc5Y7H
RwW4dnDvqZkPu56B7wnEKPNbVutP8WI+ZmaVa9j92IwqjTqchfZejindt3PjDdgoZxejxbo844O5
tfzq1bHGmybJ6GEmZYbLMozMfWQZ6m23BKKfvvugoII2XW9X19snmgNUoS4qPE5echjn7oyT3EUo
1O+zKrkZcmKbhXFrDcuZnqgNPOJrh14zrrDmWLt2QLcyjWoKFUoqZZE9R8bm1mm6zeGZpPouM6zx
ganWaz1WyLm9bR4KWWQHLeY/aYU/RTojm0lblx3MAlaxp2i6iazehZTi4BXlmdLnzpbyKdOcPpzG
9KZrOZV83/ukBvKCjPkjAyiBX4/U57pqpMYKyw6nuSBvkxfIH7MqIjOuPgsadhR2OnlcX/nBMFP9
ohK+H9Waus2zhv7Qq09NS5DEi513G3lkX1vFLouXaJiyN7sqeYktsDet6/lP5mylQZaJNRqEx1PM
mpRLYsropgRWQkw7qKCm6eHxwjtrN8YJfr04KR7YkZalQ7EKu3Idd3U1Z9GUNjd57ZURiHsn6LTy
eZLGcJKmfsJfd9/ghA+MHG0rNZv4b+IIl++/sE78k1P4t4fjHw7/Zf3LzPDfn/Nb0W4IoXs6KgJl
9+b0+F3F/d/NJf4X/8wfE6P/LJ+IHfap1puXf39v/ewl+fU++dsH0l3mLzbilsPc5vcf6NewYhkT
9Epkb4es+0TOnzRrL935KZ2TEv6VH7I8bwz0Tjuz+/l7oyXf7V6UIWDtt2laD3Vjy0DFlHj+lB9b
WXyvZXf373/YP/1WPOHQV7m+pbuofH8kFP03I6c//3J/9yvhn6Hdo2byXQqIP+71/DWua9kGpncP
naHR85epNS7bbjLCcfXuGU8ihXvppedM0ZJvo4+0lKS2Yc7FrbSDuDAFxXVBbmsoHtylFk9aAwHT
pg04DIY97/F/3/aSiE5bLEPk6dkFwfpj6Q37ZCqvBs87VHUOfbjEXdOPyyZ7nKzZGbg+1OVgJj9c
lVx0LlOOoRCcFXb+YPvTbbtmT32F+wG33EGkzie5sTkQaU6LR48XzWScCbsSeqMWtxi2uAOZY2QJ
DS+wTKvqiH590+GCCuQI4GjW4jJQWhPpOUZmsmav2kqhP5rX1thfgnXa5y2GICryZ78uWGspavPw
1793k6Ay5Y5uu2hnv39G/ydyzLwI27eOr0swPUULdP5l/juObW745/+3CPif3zf+GexltP48C+JP
nBX1jxh7aiBuV419lyJHH2M7HrmA1ltofZRlU79vJvHIgzEHaznPUCI8FRHqXIimZ1WI3bo7eqrF
JCqJGrEo/aKYDOPGahHE/v0vfzsz//g2/OYH9v9QcP7/gAP+6T/l6LQCuocLzsZ899txRvwPgIBV
ukOIN0GFuMjx8dB74/qt/gsAx/bX/fGT2Rbyrmfb2xzlD0ffr8CFccu4jhBwiY7eMbvFquJalzhW
/77q6H+gv/xfOET7tfH7t3O0i3dajn/eMPLnfmkYnZ+Yeem+TV/2J8OlQctHP8PrQA/1j44RvyWv
owFBSReu7robTuJXYZ6UuvBo9ug9dd00/0rHaFu/f+5+9lvyk9GVbv0iIco/nC/CWlOQayo7YWLf
j01xlTCM3ol58I/5MlhBTWg0nHtPD8B/PFfKxvPlUumnHf/VoHQap7h0T8mQUFabMpicytwRgCCG
ORxK1CqD8hQJAGeSYleb2zNtEva1tFf3JJw5CyuxkBTM3C+vM+QRIbHeO0tWRpJ5VWKRr/Gr5Epa
ZXNXDSRv2nzGxOKQmhhZfhSYlZ9eKB8DMUHhdF9NnhPg7Fw5tYlIrzlquZ6x37mUT4z3D11un+SQ
aHuE7zSsreoLB7e+40ro907G1vkyo7qUprkiR1rDvlxjI8xq+cNFqAsWr9d2mlOKaNEJJU9ST3Ym
aeVH2yo6JAIUGwc149KI6apMfYq3yZ06GzmuJfoZJLrVuut7kYYy8dglZkv/1JWUF7PbZudOM7Mg
baq7tkY/JLwxMQNP76waVV1n063qyzXKaWKOTJMw5zQntp/s48l8no11wGhkY36jeu76VAuafAzL
GFk8KZYIZ9Be2UO01k7HUkbWMSZ29+Gk1WMNRTZQphV0+fiV6PJ+9qcnffTOwxR/pjj5A4sMb6Cj
zwZxVT5W+XydzM3OTraVGb1fhrE9nUn+oqhpT3hb72qMWONiP9tyfu8xaeVa0gX2Khm+4euaN4PX
rFhFkkzk9I0HSoIJY5y2Lwu+HlpX5GK+m1uvsRAaUKSatHP3gkgDI8fs3ne6vbm51IoT0kPc8IPX
xlWshu99WRy8dNz1PYFPBqdR1Q911OS4FFLWJhHQfJ0mEquxWDKiqvEF6XYiPcK5YRb8QMrgBgPN
m4Zdb17wrloAI0L2zF1q2barXs9vfTEc0rx6MlY9x3aZaqFZqBejx1vrS5/0fwbodarjdzH2uOZm
+sisPilp/MCtU2CAQ7D1a3U9sMl8xua4FEKP7CV7WnzkTZzfH3VJQNPCTAnC7rJJ+vjDx6m7H6sJ
/0A5XQhhTDvH3DKMc9tEIpbJzqLQdEAi7Lwuf56qWJCHtbQTOIQXCUZuJ2d5negTTrd6RGTmz2d0
HngCHgnuP5mqNnlQl4eF9EEwTu3JcscpkN36lEsjD3Kd1NmiMOq0+qUjEAELH0sgLflLn6fejtfq
jiz6MeuJ7siWXUJTce0V6rbLY3bnbQ67esWoOBvdtT7NXZD1cxEt1oQvNFHJye9hYKQ06YFWZnu/
J11jrzfL4oFYLfclHysd+f9X+pko/DVDicOcF6jwRJ+LVdwTzj+zLPcSbXdX5gSspJXJoOqnCtdo
UgaFj4/Ojqd7jr6vOa4/5rgXjI4tenEP18KqrEe/mHUmG/LcjW0FlbB+I5dMVtvdUxfueoFs3GL+
jVZLflhG/hT3813dpdf6okXx0jw3qt2J0XsnJ1lHtUCy9A3a5h7JQBv6Isi6KXIWRMxUMchwFuN2
YeYdWHqOc8RYeCacATvjUt04Ay4LodJLs8IbHc91ShYIAQN+6CWC/Lu+eEfK9pe4rotIMa1mXGN8
1ez0JYbkvS4yu9Wb/kN2fNt94j8MpXVKxNwEQ7MUJAsTdHO3Wt/Jw/gPquElm7MFjRbkhYb4KJoH
dmeSJof2wYydFc+Lpoo8WONlPvZz1+zcevGmwE4cXLE1eR1/qsx9Jqz8uVgyQbC2xBZsZFlNVd8x
vPemSpxNOFbH3siagxvXBVvMvP6xTjXtqUzm9diZun9J8DgPV6Zst9Ks00uc5eZpTZbmYoH3TxIK
AoaK19tFW7yw3uwa85DuevwbWcVpV6lX3hcjsDaLBwZn+xBbwBKJam+WFvdGk1hCilTjgzby7Oux
FrHGtdoNm30k/dlIsllKjM1cAu0bm8lmOMk360mPB2VtjL3f6VY4b/aUfDOqdAwpLtZ+2c3sPdwZ
2FmcAm8MzO1mZ7pYa7LN9WJifxFe9jljh3GwxZSr9eAx4VgqRxHUwznTt20TrphpenaDB8RWW7yt
PAO9HE7l5r2ZVBzJzY2TYsvJsefU2HQEdp107jFD4N/R+dck0LlZ+vtMq+5SjD5TWuGBcZGHjM0F
1FnLurd7ikqJEhGwcNhk6GaI3Sj7G3NzErES4ol3TwZrUx+NJvPCubEeq8G4dDObBslLmVMW1ks6
zB+2NO+YqDyZg/5S2/69j5Up3TxNI5u46tq452/mtPLZeghAg6eDc8U1q7sEa5TqdELY1pig0W1w
SAxUA0M6ZpUHu6neYgxWSzZcUse+VqZ35ZbFnvV9B2HwLLXrIA/xZs8aNqNW4ZTTvtvMWzouLrg+
xZXcjF2kPlSgm8wAgXWcSttmglrvWqndxWsJewZ7WO46x3YzjAmictxc332cZFWRXBc4yzzZnMRm
NZtMko3JZj/L8KF1ns3O5KYCKVJGutGgLSV3Ui3PMQ62urZP2c+WNnf6Ss3Nco/bTU1NiXeaxDA+
OJyJ3GSbNU4z5isbr1wDni2AwsTjBk8DMpGP12Hz1QlVPyRm1vH8SJ/oQuORU3SxP2+OPLhf8Vko
DQWKqeTfmp3/gQL9dwLQ/zkt3NrmOv9O/vn8j3P2Y/htGf/3sBV/7pcaHnctbBX8tSbcia1S/0UK
t38yKOp9T2d+ZNkmnfPfVR8face1KK3RyIVwsOD+o4b3f6Id8E1kDMMRrmXA/fsLqg9H4u+auU33
IS8uNhcvIWWagq3G/y10CyCtzc7a4UKM+XKebQcLjAtNOer8Qf8mYsUqnmau1x6OSg1wCZzw2ctm
587oMZJm66jfmpKSycvN66W3GzP0Es26dTrc8maOscSMh0OiVv/cS8Gs3VkTmGRF9lyVrwWhzKCt
EuMhLRYebQAmqZdbzwPbN0mylGseaalmfXdn3EkwwS9L3XmxhH+/Svm6MigItZil8StBIq98iGf7
1BfZhW2NR2yYPunN/IGI9g3izAihRf1opXsPSmPmDOk/iR2dqtTAfmnULE6u+1ujrJ9w7FIgmjQj
dm+fPAyUQcmsmNUQWHV8JYEd8TfyW31NnRVGQ6XCIXPw4tp7/LpdlDmCn5S6tGu6aaeUf7ca1aWR
LjtDwxxjIP17s3fvZcu+TMU1zfl10xQ3BJvPwlQX9cYWqNJbtbLxbbQus1aL2KgRlnV102fOW196
T71dnZtl3Ke1e9Gnw+04LY8x+0mwyY1PcDeu80LvSCXAMi5j3GND5QbEbL577KwN2Cv73qiKkqux
VbgUygBSY39UJsM1a32xO/gC4/LWVgPe5Kz6xg95YazTndDIY7U5ph7hXGlKVuzTs02kEfvM9oUi
tFzv0k+cW31BXGDHA0a0vCqgECuBjQK7MBpMd7AYSmiJCSUX06gbNXovr2FtMRnNLxonIUBqYJqa
pHhyeJKDOhHfe4QzPodsA39BY/H07nYgzsAwcbrF84yfMxnfNGAZ4SKZ/JOVwghFngIODKmMsoko
G81gtsmuEIbdqUJ/ruQMdmX6ymISMhaPDLGR7iF2ux9Dkv4wEerdufrIF+Qoz7qVsiSRmNqko+Kb
dmJqpMfQXgjCYMZd3Es1pM/C0MiJuOOpk1lGOVDfOliYcWf0XmR41btm6vsRmxulo6ttn69Ahiv2
vZnDn5oeUsAsOEPtJ7WJVqJ+8zPWJoDjAKHTmS2yK1eiuTo6ZrHmZoyhjDVOgeMhz7M9CCzzDLcp
v2+0sowqv+J3AruznpY2kmtKj5bCVAOhogUsCquxk4gvqYz7Ksm/KtaH46aTtCBT903TtdPS2AgW
DrJYaVMuA2DZ0aY1e/ws9w6siEDq2o9JsHp6TkvvofNIILZ2UUbUOWMT6DWZJV9NkSybPcCel1qW
JwTP5tq2wUjs5AhPUc7LxzKlVihdC9pZdV6sIt6jCU4EQNwxtIUXv1O8NLd2XUBF8q0STLZCwuti
9QyQO6N35xlfVLNQFCQMuXC1kFR8Y93zzTx4+2I1LgcvvsKerW6HpL8q0uRMxoi8vbCvFhvmfbbe
61PJLqLZvq1sijTBN3SFpEiSzJ/nvdpyBiNapZu72McFIq3PEbqHfZLSIGZjZLHYK1CtmYfD2uf7
yV6oKzqdVbFJibUU6hHIyvTDc0a5S/zKQPIrqgOWlv1aine1NmxVB7Kka1znQNX4nieKWVSkbKdG
9OScxB6kTtPeFZ7xfU5msfNZTbE3K5rEn6+tv3R//8vL+XdX+D+3efwvHMP97R7e/GX/+v4Gc/Af
JGH/fH1vf+yX69v7yQY+YFsC2JXOFf7r/e3+hCfDQ1IBg8JRgF/tF9eG/RPRl5/VLsIxlJC/3t+6
+ZNvGJuhAy6kiUqo/5X723X4wX4zjHU9V4eb7W5eOxcp0TH+cH93Ge167mrqmCjQGJxBwUxDviON
YR/s2kEg8W0/mIk3wjYiYYXqfEhLw7jsGh5Lk5bR7+Syb+wO3N1qHjEhjbtS9m+JiF+d1pxpjKeX
bgZ+K90fEBrmoMmql4FWgpU4ZAIGcDGR2QyS5UYOL79hU3BuJvy8uvVTu8FQ0ZKIzepbDTd05OrQ
WAbHzUJI8tNO18f00tXz6zjThwA9N32IEV4Yoy0pzAKTUPOERK7H1lcF7YKtw1jwpiGeQ43THxoS
aw/hfw97byRTV4lcZ4UsS48r0AsIA5b/KHQ+A74XrBSJnjGWgMu0EquMNEVrG6Oay6r/kQx1tbM9
KcJeE1ngmflnjb81KJTFq5x5H1i1P2Z0/6e2atmU5Mm9iP2L1hV5WBlKhlPl3hfkBYJ1btWZcSVc
Id1bT1llV4QSEutSzX4VdvOk9vosuru4oukHtuGGFOoGRyE51doAl5FY8kUIgd+a0yAF+n4B6Og5
Ecs9zTbeeCe5SCr1nkxdeclmh5tMm8VV7coro6U5gDN2Y2TLjZP5N6bA6k1TfTG53WWZdi+yGkoW
WRNJHabhaK79MSemdMwTl5iNSh4AcqShD1cr7DtL7dteVTiVYZXxUd7UbB8arLsBHd4LE8YK5T0n
q6PFXWAAhJmM5cT3oUWK0Kfo5HGDVhLVoW+EY8jNgNjW9vZnUWVawPlGUpp/2pJv2rx+qbQHNbIO
V8qPhxBb+z3UTO4M8x1jAS21k4qgUUm7HwomnaydZtLqVneeCT13jvmtDdn42CvlRSu3LhQmah3f
cJJomvpvBh9hV9q8DHLR2mM9Sy9s1vgd98+1VZcvctbZbJilcx0OMYadomPsC2/xQu/rLHC8FHeE
yO0otyqCyC1ENrdlHSJL22bmMIa/A+5ikFdoWV9jAB1a7pdyfWl8chOOnV32k/5MSZafJrVmNwMj
/Y3H5V84GJ+PjdGv5zSpS2yCDli5Gtwao5uWqkuvYZwt4nqyLIjhwC4fpZd8X5asD8eaK9EGIxxs
iT5QmkQ2hTIivaCo5YMymMHaMFnLUwlOyp6nS2l4632nO+fcap/1Km+It+kXo5fH2P3n8uBbMF2X
YaLsM8s17EV9C6w8DbWiPqZaVl3Y0rgYs4YpqETPbDR1yhUPSiFIiyET+YfMW6bIXDwT97j9Q2g6
I/a5k99xN2hhLbWza+RZyNrtbXqx7JZp/rRd58WHeZ+2ar1YVkEWHRbCYTHSBwCxcYiD/HEomb7G
3efYImuNDJm6wT+rcb2DVEZmt4kvBhfQXdsV9/7ssZ3Ia4k71dmDP6xe5G2RwNxmv01W2EAhhukt
K+Z72WVPplyjrvPYcqmY03lk64XacsB+lFcwjAh3MFPpteSiXmHBze5lPidLoBz3TZ+To+Xp3zyr
eVkW7coTcJbmwmTWZE9Xoyu/2VXxOcdwgpom/w5r9jnvmwOQykfLEKATNUvu9UWZwSCWh8ZY3qkY
rnt2qTOSRJ2oLHxaeIUFXJgRpmItOJsLv7zqe+xovsGb7RIusTfwDSO2Yj/WJYNyxyouckZFsFj8
5XKdHBmlKzWZCa+Dqq9JrxzkPKBnmktBXDLOh3UVGUSO9nka+x/C9sZXUsDfXI+dZ3aDYdScCYAz
3WHa92QuM8OwOokvktbirpkd5xFILUwLlQ0hbrlPfuvJqeAY8AElRbXUz86wQh2ewNayQeeJrRtX
Cp36KXE6FbUx4T5vjp/sxbkDArdeTF32LXYBE5KoHAJ3bn84MPJCYwFiOg1uexMzo4p6k4vL6FIZ
EBq60fxMj3Sv7/a2zlqbhQNs1Q3ylEs3hg39LhE9PAd0jPGbrUHUjZ2K0FGbJru11cxrWZGPViCI
wylG6i8tD/Z/vvrRAOE5zGsbPbU9J0N6GJQKJ2O68Kz8Q6g4rLz50bcXujvfPlbTdNtoFvi16pld
WctxKlaIuysvh4i7O2PST21pJBAeYN4hUxuhkSU61wEkMuEmu8yHZhWbzZc92jZfILs44pjs0JSq
NUoLYYVJi6rGPBJHYJXuUt2cIs1q30kpPbAyd4F5XGYghXNOciO5U1OSBQvhwL3hNRUuA3nVW+M1
hDeyFbpd7gwrY7ZO/jDAmnxDId6ETpoeGeq/So0dVkP2kLrLjw1jHGgcvtbPoUbmhKGTJDIaHH6S
epEvVZYTtXVGmsmhR7kz7APUOWiVuW4c85gofNnFkCMqDiW24bpAK/MXox67oO71DfUlryWQOuzk
X3wditJYbdA892At1rPK3ENhGO9Fqd0p1T4OhvE4Nduc0rGOpuTdJSJyGKT+nvbmfGpyP2VgZz97
Zgeqm4VBQZ+LMhqyBvSrYqcYfv+gMpmTShdg1ZSsX/ZmNdnIeeA1aGiBWie4wmNr1+vuLR3nFSAn
FgrULMeyi/Y2oxPnb9C+ZiPG8zgKQkdSRqCqO5yNmOES0T7Yjo3zzBuOtd0nZzm43d4fNPcwkoCK
5rG8NNyi+Gg8LQlVAnoSoqfcdyujQ+QeXF6F816u8rlKa1AMcbyv6viujGlj44pHJXXg11QANSPl
czGonK/OGkZuxQJMcJ/5E2ddNxxsS71ZMK0CfZb6rnKratcU1rPA9Bb0Y+md5rR+2fBggTtM2wrC
+ZPNRFeTpr44BB67qv1mi4nnI7F1Ds6KxzlLfxTlDJZU5oofjzGHIqEIBoix7eK+Dug+obUZmvKa
ItJg6WjjOC9mVX7laf3N7c038tcAd/lvEODolHDYPQBwBNLAF9aY9udi53PAu02nz9ljczQcnJyX
wagVRJmxvWpj9ToY8l4bRqoLacP+cyuNAfrk8cYUDK5LYJZMOIYdtv6YLLY6CukeJvZfBJ43Ptqz
9qM0BUBzn8F/0+0JouX4+dZvgIUZUMXoFqmAeKGK+DNnp14wYqDlHSgnWnxb7uyieI4NXqqCyyqo
zQG3ngMOEDstS886XvrmYYxBbjkVMyM3ET6D+uXD60hQ9k6FYyL2ZKjmdKR37V6zxn+qcv2zH5At
MWEWkSDlB3Sa1OZgmetdV6gnZSAcMjpjlrLEx0TzGYHLXgV2a6MX9cVh3bAMggO169BzHaG3YI3l
Mz80UYWFMrCBzQbfg8Gy65YXGIyfWGqZRkSXuW8qC+9MQWbeXwZC2Rb/SaqxesrMnjl+9ti3SRHY
4wJIFD475hIemmTN232nYk7UUVlB75bXLLJJ9kKKZBcvXQqM1zhb1JieZtxMmQLqQ+YuYIySIs+y
I8xl09lOtt14xDsQ+al7BS5XhOXUAvhNs1dPTXpUubjn1t6GI5TMaKsAidFDrYextL7HFS1AQw6Z
eAi7wViI7aCZjffS9LENLPO5N33JL798RXPiNpibOzfRiHsDbwFHXkC/8e+cxrnTl+ShSbU5ZBkb
qlEJl40qjp8pk89xoWbu9f659p35QEX9wDaKOky7vg3JeIJS7NPxY9IR21Iovc7af1rMMEd2VWIz
sJ8LL0t3Hnz/fGmw4sLe3zVLe9KzsQXWs6yRX1un1Om40OGlMUxhHPjXm/t/3rb/rrP/P5TO+Lm3
twWWqn/d229As38VVOMP/tLduz8JspGOh3VKOM5vExmM7fHMY3ChU/8btuxX9AV9NnZKuCzez0yz
f0znMd/oho4f1OF/FT5OrL8wnKeb+UNzz8+zWfc81xb8tf6fFoBVBKGSta1PooQxlCY8dxbS/K1c
szQSS8rqBmtKdvC8eR+18WHVOD7mRbMDpyzEUS3udLMu5ql2zFewfI+yH4m+95ea5obknT5rv1vR
j0oWgXPRg8lhsjYbzrcyYapHJPgLiv/LOPo5aVbvB6ftHC5J/eqk2oeBEk0BkkIq92+cbvwodHaU
F2xkjaDXstOCxYy4NSjiMQd9X3X/XJj5Zl5hBxAebbRgZY+3DRimSDfdy6xaD6YLY0Mphl515R+n
nLNfOdrRtHAFNW6MIgAD7KBSZPVBTO/GaqAKpHkSaXoDNgsAJBdk8jbOzQ2LBBICYJAneAWvmVum
F62GKlpZ85eV8hezXF0GrT4+MNCFAadxvmnx/EJOjsBVZU97u3NWUhrmfVG55d0oknlnlgCFjTSj
9Rw9f1+Nyt2rcXCumrLz9pm5JIcqNq8YJGHPSeb7Na8m7mhUAXNsLxndgataJmM3oVpG2th0p3TR
Acr19W0Wz98Mr5tYAeTYgWS0FMQ5rK5ywwXIaaiPrdaB3wQpZvveo/K8+1auVD0VIwo3ZkCSSRHE
sP9BbmGaSGfG50aRvM1dVh2EB4GWHc8NThv9CYH1ZZimKyYsIsgEFpimcG9dOehQLlxjnw3ibGmE
XAoFmNzR74CZoiAk7IhL6uSNe4eHp1vuVC0z3D2MU/AJ3qxQ0gJzGL93S+OHxmTQCJB9dv3uLW3z
6eiL8TFpY1aQeeJz843hDir7U7mI/NgZ1pPqjDcr7eg5Wu17Wjb5qWgxFHYCfkJDgvqiL7srpVLj
hSRRgwfXoChwiVN2Hsk2Hf/TMSnoOFtzekt6zbuYTJxcokqTPQ66S3PNPVqWeSdAxgd5Rlm0JPJ7
n6ksymqXQXenTlXZMZZSA9zw0b2twc5EnTmmQPtcAlAF1o8lbqedH48nvWNZM653c9+otDmikmnU
vgh/gAeOmje9ksATgaEyKh9kE1MlrwDtL+N4fhtEcdDj5HqMWQJJcYv44FO7dU6od8ZtYhU16VDl
RDnboIhJulNIC1ZjhskeY5Zf0E/IAUOX1x2ZGNiRp/Btta4FONUxb9lt8tn3zjHXVl62ligXe0FC
p5cyjL1aY8WG/ZWCOw+mCqdJNVY/rEx9qBb6lKdAiWY6e33ZeBLG2fRhzg76XOm+s+ABElhcmTjb
UhJTuXaTpNX3TA3zboKEEQJbzkM60TObGzALWNaDRdrtzc/X8qyXkM2njlw2AVogDakznZ2y+lyG
6ofq1mznetoTug9ciBVDtE95lSfqy1oEu0Asw0ZeoNJhC6sZ9kby2g/kZWdHgoExCfT3k/YO9oyP
sUCYWdknY+XOYxfz/AI3wGY4gKrLcAZl1Xyjx+Xd3DoUgi2s+2LAOZHEl3NefiSu/VUZ9qaLpe+Q
pteQ+UNkecVd12sH6GWfyapdMxOx5WsFQwZAoQF3lbs8wYfIsJdJjND2qEInv+4j+M9UYVYeCbZ7
okGe+m58XLewT2zTmImG7Ul+5/8AibI98Sg7W2Fy8oz4xSQbEpmM74K4bF48Y/pATaCv6Mi8wMre
FbF2UVvmpZNVD8BrmIHO1rjT4bL7TvNDmwDV1cbyolmdiEYANFflqr0vtdafHRDCgdNkepgxaopS
KexIn8wv2ju5myRwsmSs2ErRfFckqYAIeGEPr35fS+OuF8VyXRmUjwWUnQgN0mU6wHHTdQ67bVxP
7Fa/f3Rc90FM1tPkQWm12NMKcrN6byBPBeVUMpzZzgyWeLvwcPNLUJ0kzEpjPKtpPEnXxjeFqJqM
t5mLB0mDil64bF9NJhmZU0mieK6fqyFlU4yiHWhTolrWUDnMXuoHHTMnvfNxyLx73ZuayK0Zh/Zx
axy8EQBDusb3QJmY+cTOxVC01xyK5xa65GHSuxtdH47DmHy3jOESvTfb156IbCCee4j494a59SqD
8ZRWgiJ5XiGIrEcSfie7VTrA4fFaGu3J1+c7pgJ9wLIXng63O/vW8Fn5+vPkwsJU+hVf8LYER/B9
sjID3OOAEWhF6klZZp7ZRchrRVXfrymRiGHcWWZ2t3bJFY3vefHskUs/38+6daEz3nXM9kdrpyd/
IT7ES/3dbMpbR/nqUA+So0OB0vZbrFHwteklFvfe7Bdid2hVJLnoCzNQ7qOUNfhlf9mJGApltlT3
xdh8mFBU2XZgg4Xq7tbNLQjal8h1p6mQwkfS8lfvXRcfhZjBVbgow9JNMA1sNtshbd/SFD2in4Bh
DIy98UFA2XGbPqo7ghfGRLJPzfdsVvIAaTVnzzF7iJEClkS2XOkKxL9FsBKMCxgpGqA4YgFRemGa
qcHslfJc3xCYHJV9JDFYnqySxIW20TMLy3+f9STjFENQGLOx368zN6JPZBp0CnlqiZcsgJDBKqXR
0x9W33tPeM+ZYnH4oEJHQg7PANDZtqVbbsQEUHz6RdzsfIchZSex3Vjpl5VBPi66/2TvvJYjR7It
+yvzAyiDcKjX0IoiyKB8gSWZJLRwaODr70JVV3cyik1aztPYtXnptrKqTASU4/g5e69deGgc/T2e
snXAEP1yTKx16nb10hzTu4Ld117pjZTdsTylEwO1GOhOlhMetdGhzXuRBuAzGeJlYwfqwkmh4/x+
8f+/bLL3H4H9l8O9aQOw/5H9Otz78Cf/3gFYf+iIbxDA0jjFmP1Bn4NTWDddTF5kh/0y39P1P2x0
9HiuJ282UjF+yN8ae20ybGNTYXdAnDeGld/ZAvypN/ow37MoF5EI4WGEywdR78wgTeRUin0zznck
2wC+aRoakhrsIbXXmEBrWbQGWt+DLtb0Y6gU8VKqNGET5ghIWMe3hE4MhGCIvoGRXZPZVswQNpbk
GMXami9l8xYaEB4gwjzx4dGWkOyRbYYpvTKJlAXk+Sm3JjyCpW1yGwdUaFXFktatvURVcxdGRHi5
QXWA+E8fwXJOlh+LVaB2K2IPzI1ZiTdLMeJlT9oWpYTRro0QkXuXv9QRM5PS9A+hnj4Jc1LnVLvU
Ea+JOdUynXsb5TWKmammzQvzWOd05lwTvKqfVsc6c59cmew89toUZCPTvaIodq4PwNK2xB3QUSb3
ucWqMzJZQpPqQdyUCHmaAsESkz+zi1lVGBHNWnsMVhoiiRm0GsSdiPSWmsiggE7mIj9mjNOq1o6B
6SmYCMtKmtEZIA8I7npAPU4vWFNbojDa4tGrbAcFbYqg0S9tcvySYD5YXLeiypF/oEK6GTv3Moxb
fmft/5Rdz3dHwrhiBzAm7k1DWsJKZeAxCyrcE1Y5touI5vfWi+1sGdhynDmNedHL4FF1nZ9KbKYr
vdBpf6viJhjqCx70nIGUZtwFU3yhbpF/pDs+qotSirmZAf3FN0wbNMyteWN6pxKhK1rxq7ail5SJ
/Fj446NEJ8FDFculzGS3Tqv8xo5x6wkt/ZkM8o2e04/a0E+RhFmUGGy9TBctQxRVAO9FmeEpZgsZ
aKOkQQmvKlP0Vd0q0XGo6zuZadXSUBssc6DMI6M8BJ596Ada76qbv7q+U6K68NZ24f9U2R9YFSw2
3a7LRexRyBYK3X5ReS9NK/yl22ZH16uxQABdAvfhXtpEIewkl2FtqHZNnpTTb10hkIoQCc0WKHys
JCKZqB1r5MBUbh5sjzmV0ING6gg/ergSNc8LGr2WcC3oahnuHERjZbstvOIhl64/hS2WDJPVl0hX
d6M+kBygYcsgHgU9a5GYayXCVB26dMfrIBSUH6WxDpxm2PuKzz6F53OP2HjvOfbWNhCcJ50OeHlg
UtG/hyjteaB9Zp424TN4LmFwp+/Ioc1Vk6tsm9MpD0pAoQyG5zZHoBYTNTQjt2fa9nY3TenEa1iJ
ryEhRrSU6Dx5SFH8rNqOoXfrO5EzS6w8gfkFEltx7XzpqzpTGlIpkSONzm4cxnBDHBujltFn21/w
gTYS1ERFM95HXXHDGygOTj886wBcM+EidslJu8rtmFmFgQw57QLIM/V426tjtkwdQOdFoNcr0CXw
8MWVB2hl1jsYTpKY4U9vuwduNM9prb50fvVmIO8hTIAtb50WP1o/DFZkyzlgZsRrDKlyK1sFOQ0v
20JBFXAaO6YgeqnYFNxNT4wQbyhb4BdSRMx56o/pznaGQ5Gol01Of0ErUu3Z9IzbhPEmmlp02ZHh
7YM+ljw84aUWpKcKQfpcTxis9P64Yo/wGusy5vfSQrf77EXEQXxFLCFwbY3eDJlF206l1lRz6xrM
BCPoPgTQ3bMoRQ4wntxju+mG8M7iEQ+KiTh0UYAWhFIWpWsmwTAhancrfBvc1TS68yObZn2hHrKg
3pDtREpzhVcHZFhMf1q5LzuVVgsCbaZCCbNvZoDzQKjvPCjOyrXCV7N27jvHf3NNSnq0JLQ7mTJm
eRKdUn2Q7DEkP9lp5klUszh2PFcqEM8Zf0EJ9tO/yCn0kL5pL21XruPYuG7Y40skz60eUskw0mDL
LW9cUqRJ4EODEY3At029mOzOy7BM3AOxS7RYzNKf25L0t1okF20B3DKSzhPpJ9dN5A3rMCk3gdMy
aDKzBMoRhPshquFkh4Gzq20Pp6xRjjMh3XYZdpIMoWa4iNAChGrKLAkAsWI3xSJqtaVfgYwL63sF
ayfPrPNidtpeSv0ZWY6PfSm8VGonvswq8eBZ+o7gJfo1DNpnVmvDSzbSk17Q1HF5KUcnZbfWBt3M
Y0Yzy832xYD7HirTfJUhns9LtE+k8s71vodtRkO9QLklFQYcpRE5ywgBCXtpjRZA01wofssmVmiv
XeI/21087LKQ77OLV3q6NubMxqmK3YvlLkoaDG18hBqUZwtiug50SqCwtRdSkOstHG55Ur0qOftm
DbbL3EVjvGiiAtuWLC7dMN/poomPuddA3+jkC71l2IkyxCRFy2RWKkKddV1IPl0AYxtBKl+5vGKD
q+00n9QVrMu0lZDyITqz6r1LoMheA4/LLyNJiA7NDCLhLWUEDbOOyKOgAplNx8hz22ZRorNYRP4I
P89GvzkMkAmdlmWzyTSuLJP8zED+EoT1z8CfbFZ+cTSQEmLQdS9dpbpzU5QIiVVeujGpRPoAD3+I
FA2lHRvSwTD/srT+lv7t8xb5/7vKNuRm/737vQ9+ZMH/gf78a/n7L0kcf/Dv2tf9A02WZtKoAvuD
wO0/2jboQlM0B5WvCxxw+jd/a9t05Oz02GiMU5ba/P+/a1/tz9rXRNv2b1jR77S/z5rfDPoN7Ksu
2AgWJoDSH5Xpnk5yx1gpzdYrkY1VwdYxx4XfjN+Y5LXzJvt0HAfqNPW/5WJl5Xx+VcA7vH2FF3rN
tkOiPGuN7gZg8MbHlWl26ECYcq418q0a7z4uT3mnHLq0Peapoix/uUHXfxmof0UhnROYzn/HmZLP
7COtLlX6ELmnnOiQXxgif/QtdY0bhKVzTC4IDqvmXx+Ue/9he/HnQS3VADw1UZGc6eL8Iv9Pac0S
1dY32zBTaFh3qzC2Xv4vDmGrlm1oFk+bc+ZOtytF7U01gnAwUpYV9s4Zk/uvDzHdov840icRJLcQ
9wJoEW6lYZ7dwgHHJd2TmoF7QHTDGCPXiW5IGPnmUfnkMEK47PbY4LG3O088MosMwJLaNlushyty
ElaE2a1tFurfPRvGSypvo2UK0nTObdV0Z4e+UzgbURKTbCtyE0Tmj171v7n3/zwdjmMibdY1Aw3r
+ekQZuPBJin4zoAzsjxnTulaZv7y67OZHtuP9+bjUaYn8JcnLKPLb8KabraKRb7lXYZgI4wBfpNv
8PWB/jEts6HNW0AJbIS3wtC1swWDxHExWpOwsc7KOyNDcWmr6Lg8pGqpE5BOqBVvFKXWopKU80Oh
DuynGF1bWvrcSZyIVflslOlCj5I7VBLg+nz9ctDdk6TFTr9mpDZK6IJ6ym3VWe/ZqNxJL7tQMhEe
RGNCYKrGVZoYjPENxu4UY8XcbdPbtlPvcr5js1ZPdux0ocE4k0RvZNiNSOUOmMkz/aUtrFvkMaLH
o1KvycbtZlFJzp6pKOgmAwLR+/bINvrd9qvLAGjU6pvr99mNsnTaDbRrmWFOTqFfblTDpKAK26Dd
av1DllxNgFnFvP76GB/REdOLyi2C+8nbw/3hnz8eo6+ZVOZu02zxBW4SNA2leuqIYxXMg1zv/euD
ffbkgeadmjssPfqUf/XrCUUoLYMx9eqtmr4nLVn0OTMnHONgML8+0Gdn5ag6NEZVhZJgnZ2VN9JQ
0HOB0qFkN2N5cGNc5EMLw66svZ512jxw+2/u1gT+O3+vJvyfqpN4xepqnK15lsVDjLKy3vYCp2Y7
qOvW8NZ0w09a7V9R9z94sr8KDWIBFOteuuiJsuS3l3YQhLYwYDqx7tri7JGxgzYiiDmkdY7uOnEM
onHD49fX9pNF6tdDmGcYlWnhAjjMtS1oo47i3nCrQ1NZ31zNT+4g54Dy1poefZgmHx+VXKSx0pcK
u2PjrRteZDMsRvspcGjY0nD7+ow+OxYtPVwAIAldtAUfjzXiOteMLiBk8Llsg1Vu6KRjuqsqaa7J
5f36WJ9dPY1iDAgv8zZIHR+PZTPcxuMd1lutVeZNwczGrY594919fZh/li74sUw0D9QQKkvw2crr
YpGBd8Pli7HjpS6y2vqKzhC+qnHhVYD6sFF/fcTPTkxH7EPLlkeArJGPJwY41extGBbbkemvCnBO
a2g5MuD8+jCfvmXswlHsYeHUib37eBxD9LiCEm5W2sVI/1EUZv00xSv7U4LoIcsScCT5Ngl7QCTS
fgv7KadelJdf/45PT9ea3jMeHFwcZ6ebMu/shsSGcR2ZRDiUF3XQPbc0wr453+nvOftYcxAwmehO
6BVo0+/45RuQFIlUTWiKWzScG+ze+JEdc+FqLYTh+JbWIp2gLl5LldH075/hRDilyQ1HCj/NxyPr
VccMKoLO1Kf6Nm5iPNPlys7jb170P4uAf5whVSgPj0OpaJ/d0IAU7bD103orHXrDpNzFxsnCf8E6
O9fc2wIlDVqbhTmlxIKT+foktWm1+uroZ+sMsyCfnUxUb0UDC8C3SH2Tsz4tN9VYL9GfMr0k0xKL
bebJb4792SOEzAmnLy7kqdr/eIEtwAVOlNRwPR2gZwYcxHFvDf8ygiMU+5wk+PlRyHFXdeRM6Aw/
HsVEbaB7NbfRywHfx9Yyxz+jIzv65kL+c98CdEy1NJd1jfXmz03dLw9qNwx6UVoRGojK3htS2Ev0
kxiLS/ouwtyUdPsgT68qs9v6kbklbPAusZD4Yy2Ar/Ldff3zqTm7rwgadLhKGpMi+/zpdZVMa2xR
VTA+KzqZ+S5TtFXokSpd+OGDN8pwbtSSXG5FT2bGKBYuyTCBsUlyEg+03D+xDX93Ru0NGMA00ybD
gxjsOXjNVafB125pa8OTPDhDTaBb0BizuGtumX9fDq6DeCE+Ckf4c7Uot0nnXrUBivpOQ96A5iQO
QqTOXX2Le3lLI2YCFGiHyNavrK4+VlW5xYji016LHsk9prvZ17ugJENIN+59qR6njxP032WkOA89
dXzdopvgi5POVB/aQmlsmdEfAfLdKKn/pFrD2hYJR62eBLRWeq0+vXU1nTep6BbCG0+9Rq4Qg9AE
5qhZQctt6hlj851LNQPNBP4FhD3/m/Xlk08UdwhQlk2fY6o9Pz6YsBmLIOdQ26DEH1SQ9uDndbEM
MjL72trE12PaP+u++6bg/eywAteeStGLR/B8f60OeHTaCniVNzoPaU8+T+rWc2ApRxnItaOUh16o
3wTyflJgQFhUGWVOaV5ILj6eagqFRXFoDm6rNKQfK4idaWRjMfgmmE13mhdbdZJvLu9n6+qHg56t
bDFGYuAkLC9JAUpYCp6Oxlzlg71O1Sn8JmRA7zb6Dh/VQ6hOTnLK0W9+xGcX22RZMOlmkUB2/rEO
HIcBQ1WW+GqVGSDubGmICtpVchpNEaKZxw+Ehv/rpcjiap6/+myi2WjwQeEWn324zEyvnF6X5db1
djhyZl3u7/Li5Ebeze8fyLVwourQ3ejXnN1W1M+1gCpVbo0pjLoeHnJCaYlVVIX9F879vy7in50S
+HNyCYGFQqg4+1Qwr4IIEXGkdIDEpJE7EufVgvnqz5AR19dn9UnFgbh1qq/4H17Qs8sXOWKAb++w
bmEpV3J7K0W8CiwmiJHR/YywXQyjZs+7wvtXIuB/PctvjnzOiu0SLQ/HQrD8OeYS4Qq6pG4ZDG9V
2c67bN8DpxZ1+M3pfvLdMjVd12wN4gbl3NlNxBIM96fJeUQHZ5Hg2tIhG3x9RT85BD0ql8+vBoT1
H69/krMtNAKVfmZp24x+ySk2On/99UE++c7zvLPxnCzHaCHOHpEOOWeh4LbfGt2jNjLisILZSGvl
66N88iBOb5XJKz3x8s8/qwArGgASjtxOjq4mvyGIHUXYTRXIbw702enYpo0KhD7ztDn7uGSSlaMH
oDHktkQd2jCu96qT6F+/Phv9sztDnx1UIr7vacn4eJQhJVZHTUa5ldK66fz0Ks/rTa1Taiqu+UBm
xFNgqBDmmhFxgG9uaFE9jYqJsBdN4MyNdG1egicio+nahB/HrPZlVNyrKHEf66E7elW/rsscv6j/
HUmW/v6HZQ5zu0pzg9BdmuQOCeBiuoK/FlwN2XLR6EtoDGVF6LJaDoiDMTzFRn9SYMGjatIfibvA
v6IwQiolUDji6yAqMU5swuAU+O7OjZ1DEmcCYB7f+gHZQln45bxESCZ7mmxOoj+gYNxovXXp5x1R
sUG7Zwih4+bybqC8U7MnWArdKjkmUtcXDCkwm8AajEWZr/vJ2twV0NycVm6aAMVhgOJb6aq3mDVm
5o26vzLZ7S+a0oX6kP8Y1U7d5FapzQV1k4GakGjfoZt1ag/rXLOPHNxeFFGybTxg3zIqexTWgqKd
0W0Tei955Iew1qC7t8E2qOO902ePfN/XveU/9QYxKrblzKygRE4isydfMaJFrJgH+CvbalSvDKXb
xBJMl8kmtqqTCyQ6hypJtzqIerDi8TyQ7ZXMaFxhQb9tTGDT4UDTB0LlqBdzwizHZVbU4bwJfKLj
Yv3etNL7Im8Wg1WS1ugz4lMb9RYpHBY/yvZFqJTkrDmI2Wm9hTsrkMbc19U3w+/2qZNcOlG0NVRn
1Tvu3DLHC2AtG7yaq9LP9pWWIrNtlWDTyykaB+rrKhqDR1mnj8TmDavC6k5kGeBSo4SzZPYYEpqz
CiOPAEDR2EvfYerPx6dDK2KOy578Ej4xFS4i6Yq9F3svft9uM110S5rtT3WSbSJLhMeg9Ou1ZfQR
EuQMAryP7NyttiBQAOQ476YQL7BpDjg28Fy50kN7beHmaqKLLkfEQPsCYaIFgCDPe33W+KJZaMVw
7ZT2vd4AucnC+gAyU84aQVq4RiB16cw0rXqqNdLim3hhFyHSgwTMZ5nvifkhbWHki+/SKXXUR6dC
p8ojZi1i3TjCWXzq6nKnOd5tS8dq1veTD1Zad3FcPqaO/aAQMoTeub21gBfMht4+dSRIUyptSD/a
9tI1N2watrk5XApMnLFUn5KB96GQrBoRMDGIRyg87WPthquB07JqXih8s/aFVMkmIm+hwvgb4lJ3
k2QuU/2md5LdQJzarCiAGjHVao3mRxeiowyS9sYu1JsaOFjiqCpwHXGZlsG6M4bjGBM6SrQYYadV
/+wkgfEEj1IGdAY8OfHKYqBsg0/vURFwz7SEKW+qwOOpxu66Sly5hE8gkHwm2VJtlOCoVuQcEb29
asPwXmTGTVbaL56Cr8yNaQM7uM82vslfnbUesu/yWiEnnZCGyFghg0XW1nrWyjCHATqrjXBKjtFc
D8zbEYu1PsaXY1pDn2waxsatGq6aMrTmQa29QuOIVkVt3HiReaMl8E+TSJy4ZQcXrBIBfSaz8A7g
LJPxi0Kx9lqtIeFvdWsWRSJDDcbMXYlQP5c1QByDbNFZVoZb2ig/3cDY9dgE5kOiPQxpR2B4ZD0y
HSCXObkTmRovtNZn343wgjNUwVdo6pOH9ONkJP2GPm+0TggIaWKvWw6UQIuqb8pdUQYFWgpxVCN0
taJXL6EqGshoxE2nq6/4ey8lPvJZ7er2VoXsOQuKDjt6TIS5j0aJVKaVNzY/6K7sU9U8hHYfLM22
e9LEJMRIw3d6a0C3XP1HXlf6IrYEkfcEqKZuT8A78eiNV1z7WpLNnGEaiFZWCtISZ6IaoRbCfnGf
9f5PBfkKQvDKWmh5d5nGGuzI0Ng4sqhhMxL21BR4J0BTwn4I8DrQNd64rU7gfF5cZNlw7Jx2XNal
uB/YPZARKbYkNNI6MDaZV11UxRAyV5G3ApI9OrMWJZHNsHaVVjYoHtK6YBaMyH7GHNNn4WrXxFY+
url2J/J2E4AFslrrHQgC1iRf3DEb7FeGH5ULt80vAj0ETzuY2kJH4AUlD/lOIyFJsXBivh2uFTe6
jIN2Z1flkTA+7KLuNZlLElJjszW79B0N6DEs0ftnCCZHh1maqGkayyTPNmVp7ECQv+d9fGcm4F5J
zZiNOppxre3uzUjv71nrEdUTWXVIgVQukE8Rn2lqP7kzu95Ky31UNGtdxcUR2Pa+Qr8EGCgdtkjr
YI4WSOxNt7+MLIBgFbbQAaftnBwbdYZx+hAH0FgCP0f1LRAZ2q0P3a2A4TJ06j62sVrDm7AJ+Msg
tbk11MJaXWQycJdkEWYXvh0dPKM9UdNgks6SE634F8VgF4tdA3e8D5fWAfQCtq06DrAWtmRlHlKE
WziQKvjE4XsrOD0/xa3edNUsBv+oaEio9KnutfKKyPbY/aHV6vXY91u7HHW2NsltCvJikpiz0Yl7
F9KGk8+GRO7wmEOBCmOkd3n/Fkw5Km0bwX/LrR84cS+1BI9oo+gjNjZj7iXtU1BlL4Nuv6kD0dBD
ts/8nq5b5hdLSFQ3tTMeUQddV725yMPJ+5qIddXat4Gu8BdVRo+wvtWXhSg2mZ7eueymZ2DL7jIs
bkSpPbuTOjSJ4geFxFLe+askD7CCJVhSvXgv9XLFEIdlo48u/bhB46XAPYNg4JIWUycLt68fbTXd
m87Iscf0UKtovUaxVXRxqArcq1XabNUaB1qVHPIUjSpEy59a4O643Hw0dfziTW36S8cZ3I2quLdl
F8B8k2t7HDetVx+lZRyaprtEy3Bd6nKkhtH2AX8TiQbjvYysiz8DTbkVJr+A0VxjUYANsUzXpWEq
s0JHp9+G/ftYx8CEM/7r+3EA+1Cr2oNlqkckcXJhEmC0CmRCRIKpXupqQLZk1qVrl6DUCyCt9j7Q
7PfKUY6BY2hLrQDqmkf6hVPCMhPh/VSBzyEAvmd9d+mXYGgpGW54NgpQycZB8+PbDhsDCkfQIaGT
4YeyDOaGbB6W9djucic8djI+KLlwXpsyfcmDKF/Ac1aWfYXBorDgutZiPA0qiorIbW6gmj0EVjih
qE0LwAVskr5OTrLnjXJVp37JZZxf9zjA52Gjv3a1iGaM0uGE5ngLsxBzfVesccMXG8spYdZAZCdj
qA9mSoFayZT6BmMnckbSnReUVj+MoPfnhaPf53V50QzNZQNqbpZo+IDtkR5f6OtA7NQIImHvbDVS
2matGb7aSbsNI+2uhHmyze0CfmetH9Ej7j3Ff+8A4Rqh9lwlmORhEhCWnONC9i03W9dewtUr1PCg
F/mzLcYOx6PlbUj+uy/I4N41cfRYdIg2YRloMwLnnmTT4JKSzRswNz57UzuVqI94V47OuBStNPm+
J/Y2MLFkWon5mDT99TjWP2Av3js6rbS06k5Tu3MzmgWaUjk+q3T2l0bjrrshQHBt19cxK7JvGTdJ
waI26Kgv1T5+LTrfuHQq+EHo+Ci/VK0AKWHc2F74VAh73NhIS8G8ZNEsb7k2duIu+5DiKQu1S5pJ
L0pb7uwuCHhExZNRl9WMkv3EK2zMUoVAriSFM1/CmeeTENc4RxH96ugd5qHePgmboYdaKdSmaX3E
FrtwZc2DTxGzGTTyOhBdL1pd+PvKQmcXakm9NkrceG45rEIn8qmUNayqWFkE+xihmGDsxm4pdZQA
XcFqVufxSz8kNznECUA78j4AJrCwJuyOosh8SU3xhoqlX1hT9UnS6pVqgL2s8+Cn1pCAaOPT6/Ni
N8juMAQEnCRlAbegzR8NozpAnacnnHi3hKc6pB6hZiRInhjylr1yXGqCzxWqu1qvjeucDfssiDMu
t3T0hUzcJ7Xv3vo8vvYEEesZpiM08OElnjs0gqWdEWJea7Op1TviiUEcKte6gIBQ+PUjamamYukA
GN+I3IsCLsNc9MQPJtVl7JU0+5TXKsVtoxVZMw/94U2x+33OOS+D3HgKXOuiyIqVh8V5ZlT2jz7u
EC0CBYpYg+dGpejbYqhRkYrmslJB9LqWJImu7/lY22V2SBsw1ZTDGuIM5dXGtLR2sdRj/UFlTSY3
meMRzgGLHGIca/kPWOO3rd3GkAecI19GCl2V/iQ+agqz4MGqiTArfG0XY+Wkb+pe2Qyj6JFRblcd
I+jaJlfbAXXimLxeQurJQs3ri8SIt8gjj4YHPiyxPX1l6n1x5evSX4XYM/dlHmbbAZ7mFV5Rbnrv
e9q2IC6YaluOW3TxFxWB1rrRONuv+w6fbd1pkLgGhhSLocnZ1j1pEOqHEbIlmocLL1/Xtc0So24I
ePvmSB/bKH81CahNhK5O3WdVPWtwWJHoQwe059aT2rqlWRAATA6wYP3+CYk/U2QZMNF3PTtMa0hf
mDJvt9DI1ilyYpG+IkTepZq8//pIHzs2f52QQCDp0BOaHEBn4yzcGTIZGgthmU3qGTmvduf/1db9
Lenp/zKD1l8606m3+d8FqrM30Ivl2z/lqdMf+1ueav0xyVIZ8zN6R5ih/0eeOuWi0AqfZm38+wmM
8Lc8Vf3DwH41STkI5forY/Nf1iz3D9hSiHToMnM7XSa6v2PNQtjwoSU2oZOhP8J4AO1MojGux48t
sTpVAq9VKn2TmLX5jGulfw1rDIIzF8atPev8+nVMfVz+NZB8pbHCe/KiAuSsLchZKErRJku7Hnd5
Q6Binhl4issT61qwyVMCAyozfFHLimAwnzUtqeCM0mCQ5qJ2x/SmNmyTlGyHEZYI5dqa9uIyAnHm
gsu5kVRQWE7iN89QxCLQ2VMwD4wWdHOXcVLEBamTSf/sF4G/0cy8vLC0EYcqu3LSJoLJPavmFAhF
WV/0dgapGebTk1XY6tbr6mBuK4GGKwbDx8ar+WfFTZoEA3Byrft5uldJzeLTo9fa0Q1q5VBlWQlP
lj9DY46J5+tYAYhkxXJngHpIHGDDgFDP8lwijoudOponN5WPeY2tyKEspw9Dl2i0/aNWwgPLtLjc
0cSCAKa1bbbGZpnPS6HY79GkKtQKnMKgbOUiyX17o7qNsfAKcV8RCo61DbE7mANi45VWpePmFTml
amNRUYY4ntW5rWvirq+y+FnIDB6mLszbhAchXySdlknA6yJ6MsNsvIYwg1GWMoIIx6CmMVeOXb4P
PK16q+zOff/z9fj/68QkIP9inQjRsdPb/yRwHFnOr0sFQtkptJdPMTpjFuq/KesWlFZNtWnvw2Ux
iA7/91Kh/fGnmgaFILIv5sL8q38tFVPsrmVMGVcYOQ2Gbb+1VAjrXPeB9MpilEaXESQD8+ez6aib
DErShKq9MX3tRGeYNJOghw2iPNIruGIu/IbBkjabAV+xMwwQlDg2bLo+s8oGtFq62gOtBtigujwA
hzAoj/Mbv6Sz18Q0XquI3WOjPim1dxqErBdRRLEU0kWSw0Mal/tAbx/q1MFn2cuFleZvfgcRtJf0
S1KbiLw0NVBpDLACfbamsdZe+h4wLEOTd3WdXsWIkeuChkmkQFhqrcnZfKc2DUDqjlxU0VR3np4e
PK8i2dL/2dMUmrF4L3xGYBvKfXMeN9oSSYB+KYg22uTk8WBKARxrN3SUohDnqUPDdlm7EOK8IbKX
kaFbazBjN5LcWywz8rrIhx8WlVYa6RGsdvmCpY89jKRvIFiyZk3QNdf0rMplOFQ7EnQTFL8sS5qv
Eciimx2zNlqLPGqHVjFBqxbZTZd1HrsZ2rtm45BxooO4ICYJ5ZpHj7/Qg3fNrZd5oVV3SlhQU4dE
OdHlnwgnyYPhmSyunVMs0qyC4JYSgYpNlQb0QLs8boY3EDDPDBFLWnaFutDLYRc5pCZZkbPX/ICA
iMHatKmVIfc1RqasdDCV7qmXBj4cc13Ch+IyQexwx1UJFzylG6Yl6k0TuiuQOitSdC/bzv9Z1O6N
U/urIm4OLs64FBq7BWSGVt/GsskhbK3itVSyHVfnCiLGKrTzkzm0k/3qNbWGHUlPm85T7oDSbtTE
30S1JLlLUgGLscJx7zyDp7gqqgrDZ7v0aYW3FrHupcDmOFgz3602oi22ipcBNcfHVJJ8MdeEqSxa
vi5rz+M75xvpHfuSV6017bmXS22VBVWyxm47bFUJ6ssNaOyOpKHAiwcEZNp0Qs3r2so1FuiKzxtC
lpkqwm5FXs1V2jDASCsV5IrG4GgoHyW7bRGHey781h7kKlM9tk1tvyxr9Qag4bWjjMmqT71jF4dX
AGff3aH9aUfmsFHAnBI4wt47QBQPIqFIcKMNApY/INk8Aw4TChPJTpo9NKOak56C41NxjBsm9Veg
h0ogq7iLaWOPy7SoXqKiAK3pKH/y8KIZRJhDayqXsWIxSA+JNhtMdqNpwRUe3XLVpbiDO98OV0Xq
v4s+O3VeV2EvU6HpmyZPVAiRnUlsu0r69q0WQCulR587RU3RGhikjHnJiGVCkAapShTpBK41rVe/
r0+tjLZC9t2WS3dlhjRCijjWGeSZV5VWbkylT5dOH0lSVVpIJZaRsqMds6ugcbMl4GYPYF92EQo/
Ww7CbsEJZeVsCNF00q6z5kZkUd7Qyp62gzkhbvWd72GCM0f49UQDHeCulcsuJv0tbohmoDE1mdGj
jdPofJFhz/TLsWKDDhr2Alu7cWnZgb1s0jG6BPO+BGaBWH5KIHLEDwfPnNBdWFWGUpE33VSb3FTA
sTS0+hEXXpR4ROZhpaD9Umx1FcemeRO6kxU0A9EoJqdvSL6PnCWJ5Z7Am8gTpCrchXUSzmUsjIek
TPy7KG7usIROg4rknrivrZ5qNZRB9xKHvA/fEP9iY1YHNWxeTLM8Rnm6kyDy9Si+MjJSdur6SjA2
RE1VGQszHgHEut6tjNKjljfhvgNwN7NsGsFe6135eZ4i9KJVEPXQrXoru2YQ7SyMMYuXeQcdEjcp
9kMXB7fndv0MydHj0AH5cOPkytA72IxWBfdRkF4BvURf2OPEkW2jcY+iP1m1mizI82LVsyMswr2b
AW1hJsk0tVgqSv+Ew/PZyKyHIanY0Se3MdwW9OtqPC9bH2gfKSH/w96ZLEeOZFn2V1p6DxfMw6I3
BsBmI42zkxsI6aRjnhWK4ev7ICK9xCNaKktiWSW9yE2EewZpg+Lpffeeu7FLSm4rcqmhk7A+8JKC
y12XuYFEzs604+zBBFXLMfNnL0WhivkrEpxv0bjkl61qx1h+cDUSJonCh2FuOuc8V4sXdmNJn0RT
edvOnd5boVcbi9x1oC7gOqa8+I5E+9rqNSV4RfUAMe3iaWzq2pZaBXcQUVB2OQ0BbT8EbBpwq3TK
1V4WQFqToD1IT/bRAuCIKCKCiT5dyx4DXWHOLCaoLtgy0cmwm4zR7/VoOhpDbQeVVzxovH+ADxro
BnE1s2q0XQi0C+H/OLsD9HqRM02XnLFf8FnBZUU08qgDjz63qU5uPx9BXs++lS2gzUb3XMXDc16p
H57XvA9DeT/a1Z68+XNqmK9N6VJgZ4VVbr8VfLDHmvMujob/f9f8D6THqgL8V2Mks+TvF86//N1f
d07vG0U9toVxgHntD8f8r0GSSOQ6uqk6eVouj2gFv+6c5jdn/TcehhuavzyN8e7XIGl8s1BEGCSZ
TR0d+/Y/uXP+/ca5uoYocsbuiuxBQuxvY2RBpLpV60I91FD/8MBhHQbQxeqrowLvt5fn+qeB7fc0
4l+lnHUcNhhVbZCIDrZ3DPB/vdzaQJaFQ/8e8o3rY/epNnM5vPWp+4+d7UD4TddhAOMl1M2/GaJK
9m15kyBtp0Nz0FpOEB34cglE6x/bogxQjvQ44DTDFbXeA343sDRaPhVVH6uHNsqellZ9aEvl/O9f
MwyPf5MEeNVYxxKow2gKO/Lvc75REXWHADceAGQ9RfksT1lUUChKDwH4vzenZLS09AZh0fVYYQzJ
aZLJQz0izRPEHDdODunNpgMO+ISkcLEkIkXbUuWP8Tw+J4O8L7UCzKIxVr6QMH87c74jNYrN00bz
hNF3UpUery2UFopR1Zt8fdxjOX2tR5Dbo6qcQD0/qoRN/dhSXtnj10Hc5a+VVbn3w2QoaLdGHrC0
c3w5RpzSdUzqHmWMkjmwT3qmAHlvIzuYnXrZRQJOWcOYs7EVnvZVLG5rIfmFh8oN7WimpzCyJYv6
4sMAdjHYjClVeWis4UmdGveszSjjkVd4+ylLpi2/Lg14dmJcADLPQRfRT5jJmMqdXNtSTPNT9g4C
uWwXII3mT4vwR+iOKfNEWb1Hbr1eFg6p2wnMg9m203Vn0wBI4H5yzjVxXnpKViAVrMQujIWkKkEM
cxer2vqn2o0086hsV5fIbtdyhw81L7S9Z+vI9ZV3Sq1s3iwUujXg6Ii80ynlmN3JQoLURutaCLX2
nbK3L3ZpmbwC3HgC/scTkYpPv9aakwMMwAdN9SjjKAkjNsV+7xU3tCD+kKNS7Fpbn2HkTj30GYPF
afMpFZOaVB0T8Q9XRs5TNfYWT3VYexO2FH+q0MyXSt/pvfGapm6gZcOLZ9baMWtT/UVLNHgH5JfT
3WhRSZqBjmOFhQJlWh9gnmMAZ2LZ2WNOBwU424tV2K/zYryQsL1R2YwOnWNeNTIbepB0fXNqqyi+
nT17BC3U3bQWTXOWykYxBx6AZadms7mMOYsHyjZ4mc+dtTCq2MpeFN3X0vG++HDLjd73dGnSWWUC
FBuwXmHuXLjITotftwDaDEFFgGU03c4W5lM7LTdaVtLgCfqnh9bt4+M+Dkm07ihdLsI4Ngpv2cOL
xgdiJmA6qkORj6c5Sk8c4GqIV5r7dPwm7EQGpMC/BPZ4he0nEn4U+VKdf7jq8FNxZ74LNljpuQYm
aWXfMTAEtj0+s08gW2RTaNxg8FXj1vXjqYNG5LE5oNhHO9eejb0eAodt1W/9suLSVJPwXXfp2+LQ
5w2vFPLyJleHizOxTFcbO1T67mFxzL0J3BhX27j1FPFZ6nKGYsHeU1TV2ekMN0Q0PGnSu51q9SMf
s3sbKGTQqt0LG2QzpAvkZBrKLU0be7Ve+O63PCBUapVYtqXUVunVO4v4JzGrEJUwXsfNfJfaE2XE
3YGXhIgCu9FQ7cRLp+XPjikfYojESJpc3hruWi0ETlCnGNoGThC6CCDPcBfUsW6Y0X3aqlxh0BE3
elk9TQzUPIzoLU2W1mYnZr4u1DfCHkpqSHAUuEyZcd9Psl8bRmIfKpvnA/CGk6qZn+OEmCcHZ9f3
7pOez1eM4hcMk82mKjsE1dUDTM6hJ7cDsUIZd0ZRqKEKSINrYWn5kxlT0LmMA6Hfme40ieXLmdnY
Do4GSjIegAjRQzs6mQh0wfa2KeQAf25l15hGR1ON9QwU5WBq7mOmwH6rOyXbLrHxNFR8jpJmesoz
dc+aIz1JEsIhbg/lUrfREfFlDrkgGYHW57CQnJyzHCAJBZv1S6SzgHa6Qg/RIlWYMMOtW9krIZ7x
cfCge3cCYqUYcDbwj/kiPJZtdJ/RUJlRKLvRWfv5dEurdGOynM6TifIaEytsC4ko7HN8iRHBHnwJ
DryNGq03dbG8WS4WMI4lVpbV8qZgtuS2QG+xxZIVtQVkFq0j8mupqtd+aI29YiEOIK+FDuBRPkWM
tHozlMGU98vRQ28NOMQK3AmpHnqxB/u27xWaKZ1P2YDxy2LuJbQFVIfBwEmitPRSxOmyHBEmaNPr
vfI2bWoqczyiiLJuzZU6eHSlcWdpJZtJW91qpaIHSjluEfjAZtU0IeDNfltMddlUTnzDaumV4Dzh
Z2ptVO8nDTrYww3zUcuXgZkhRlAxoG4NtvtsdPAHE0xYzoTVAT9Jvh1nZfBbBepsZthe6PXqDUXf
R0eDMZh1+jMcjO+qptD3M6nOjwGt8aQ62MjyBRaOzVZ8zauAXHLWhwR1qkdzin7YBNyDGA7biim8
V8D88KWFgN+60+g7YnovYMKzksYzU1P+ExYDoO9mzPY8FfZ5lT9hkFoO/8Uc8v9OIbiyNd02V3g1
a4q/jjqzg5yyIFcd/rB8cixOdNT8+/+E9tfN2B/zIQjsdcph3lXpd/nrfyMvsSO0ZcLcpngxy239
6uCH9MtpuWVOzmgCyl+7hKQCvtgMg2zlBCrkLfg9vjRS0IrsUv/4kf6RQP7fjOFi8ar+53eWB9rJ
zu+/X1j+XKytf+vXbcViD0Y2zMOajdJk/7YhM76BdSCNppFLY0fGXP2v2wrwQpVItcZjmxsOtwn+
7/51W9HVb6yzXJwqayRD/0foQnKpf/sYosJzYSIRx3ZGc9iR/fUjQstha5SJ5h3E4GGeiJMpnErn
pegxJ8SZ9tDDUMMUrV7LaH5Uk0UPaYf4ydNzwuSEvuJoJY5rR3vONDBciud1ft9G20FZoy/i0VDU
R7dp7vHFYpKewL2llpgPwmuzneBDe0fOjG3XlFztuTlhnsQMgzAF4996i+qYPqvxngyYHXoKX1WL
6gPKH8wfWkEZlhXZBZpTyWM71Zc7R3hfZmzlIY1PTz3Fh5vK4kGS6sxKrYn4MqpwSaOM0u/EeyeS
iHWFzkUvn16kRndiCr13Q2LrQZAx2Q9dPfhmGYMLEF9LjWZmUuboYvbwpFUdUm24dh1eF8ChSMUR
kL2iu7PB7p48d/was4FOg16nQ2sBLc5a703gKjriiHV8+nJuSUjts77O/cHL3jt1fMzS5DzkeeOX
EJt8Jy/mwNGs9FxXzWc2FeoxjyxxNkiHbfXCma7qElOjgts80LnKfKf9O/keWal1O+Qx5raZWprS
5RQbhFMe05aj14maatdbyRWgpMrAy36zmIFUZgJqO5acOahRNoJYIG4Jt8WLivEvtyg9wvR9dFkM
BJy0H5o3flld/mEnkR4IQcl4U7l7N+1FmE7GByQotohTui16uw+LNSowZvqhlNa2dNdxGHWS81XT
fZu2lVCJrFOa4NuYR7qjvcqefVkyMHtjfjCs7kfhJMl5oqF0Q+dQuqtTAeayZYPqJIN2r3TDdNO1
K83Po95oXhQs7dZJQlsAZ1WgDNcpkW+8y77T5zkdPfZRsxeWjqlxO5hJ6GmFsRFjddc7CwJ2OnPz
E9Zzp2L5NaILlln92Bozn7AJx05SVXeNFt3WbUO5DwJw6GUNFl0LNHm/pthKo8QIWx8sg4sHYO6M
1PsifF3gZo9G7ysFQ3nk7aeJblFpEx2yF4HZmD3FBIGwwhmzJLRyJja1nIBBTy4G2o1KemELw4yy
ppqOE73uqmDKZjxzJg9zp4EuqhTRjxT12Y8HFkLALEhqxXTZFNGShWnM2rSvFPQyVW/2qZFZ4YJk
HhhRmwSZZ0QBvcBxOGksReo4XWFr0kRc6yJWpvFn7hoMciUmZ0reqWgT8gdhaI0PT/YF8+Knnqj4
7Zu42JfrrAFnLD6qtbzYYCvjvl8JwNj2FLd8jGaPVlLWBspsioBizh+pdPBIlctdrhk/Esettw4I
J83Rzp7iuKEDzz1gZa+yRDda2KYA0yzRv1RS1pgp+ZG0yXL3pOOoRauSRwfQoD9FrMg0TdlKfDu4
rlUR9knDsTToJEJ6FkS1sL6GIX+OXZoPXBp2NlSLFwRgob5ksz6H+eCKLT6wZ2uh2clMptvMnoaw
NJvvRkLFIBZ4n1GPvm4SvvSa5s84WW0qHmJgisqi3o+jPlLTRPmfB4IwdCpq2QbTemyRlJEVlgPU
rI92ZlMdk58O4mV6SSPNCtAqxyPfNG3rjbTUqC2wN9dQT80Q7dWp+PRycbH/aD8tWaITi2VJE+ss
IFXaRpcewSHS4ooyNPMRtCk1smznz53B3JlLeMd2yoxt5Q4HvQK8cnHmLFSk/R5jDg/LCfm55Dg9
ll50VYf4wRpXLFzkXLyIllnKDQZfFVVEQsD6Sb85T4CqqfzUHh5qOViII1PoJnwX2lJ9iOmo3Gir
4c3IjFcbXNKW8RefhOvsO69GXdZ7H24DpT/YOjdCTT9z5r9N22sWtjDnKLLpzXCXG8rRYVPg7ivs
9NSm0Q3SA9j1Gfd2yj5oGSfDzy22LDOdafgi4lsEmRmOlfoS9S22tOZVcgIFTat4qOsUIGSCtHOu
QsqOLb3eT7YCpq8S3U4ZvTetVj9NWbzVvXhoWvV7NdrjrmqdLNAdNF+j7t4TtHeiA3q0bScut4Oe
Z89CNMlxcR1qcJC9CQa03CEKD5faTI8w7lbQ/HVZ32Y95rgxgnWNEE+XQ2oaB0vyaLO1WQQJ31ys
EbjudFtqJ10hb917007hFPR1mb7JYiQ20TSnRWc566RKEUhnijZyMmS4snTQVGirIUgLllJwZNE2
bO4TXH5ZY91XtcoFbe5fZN7DOJIrXwkpy6lN3tgC3vvAxd+vgS/wNqRvdVviiLRB7EMydXjZ0Bdj
OXE4Q9rdNIPQtlyY+BguRhooxAN8+qv6QLP7eyPn+6f05lW20XDhC9w+KX3MPZiKjkPKzdSrjA+H
RsVtMtYjkqI4ox7dYtigTZm2R7Qk8mH1nCeBnWfk2VrbYJfmksmv2nf83dArFWqe0jQWZ3WgusCz
d07JRytVbltLHqCLP9H70673pEdFlw95ZN+mzvhorMEarS9ZRU+NTbVdFQeNGC8axyTX8PwV4z89
JbBRSjBSrqns2Skd0nrY0150zCqxpzD0c+azjphRf6/EpG06Ta1Ck+ZL4h0N2/7OrfxO4RZHRTor
By95ppl7HZXUHAAtVz9rBSdKQIxE3Gw+3RJvZUoQ5dB3+amk0nEje2UJhqTrds5a5kSO1Dj0ZjaE
AhrfJl9SZ4Mxk1QQjKaA+4wEZ2/zx+LHNjYwLlTz+9K4xTbusOc3XR1mpcYmdrL0gDaPdjMrWGw7
KWhetQFp4L9vxwaxLKrkXm25rKpGrOxsE+PsMmHybTzvq1wiWrinKbs1VSH2juRuRoDsdZqs5Vz2
xXGI5f1ilW8sX4+NXBhuIopS2jX+gKqg88GtPkVifcap04XYeD75xsIGxkfKHlLtWVGtCiYbne3g
tGtFO2+qsNvuqMAjCSNGQdWps9uCwugd1VJrUwzr+W4g18jM2vgDaGgfR4XJtyDesfz9zGfLOBs5
s00PBukITU0JqIAmAI58BP/YjtFxSvXHxCrSnYeLikkiN1Su6XQHbJZSErOyvyPhqaGR57mvMeds
PA1Evpex8JUyOlNLykkq3IcW/YOJsX7U5fBz1rBi5eo94tyDG893BCTe6mT8EgN+YK+On+ELPRJ4
2lU4XedOf7D7nBraYscdDPVH1d80gw6Kcew+rVm/mJzPAyY2w1vuI4W+L7o+KKwdY6YTA0+5aXxk
Rlv7lttKBAqd7jDxPPeIzGOnlaeZRpBAyYoTOcNLOXJndpPoEU8lYl2U3s+qcvVGNEImxJ+qFakP
PbkUX3pIvLq85pm1hsuUHvsKlXE4vClgadwxKKO6fiyi5NTY1lvf8rFt59XqNrIqJsjpGgW/wVxs
zbJELMkPQ65720Qxvrc928NGzK0/itHxk8Sls0vuqW6Nwqgb3gq3QVx3Zsp2jZTtnUEmEeo+TDbG
jAOWbUknn/ai9cpJdCwZcbpZN0W9fF8U/btYz15LX1iwR9k9h4xLpNStqYmcG+LP8kq/G2K1J96w
k184EsNGjtT2FfMrxV+U/IrhZOuDuZ3hzhZ5vbcX5d5KUEp6AUd7xgO0a8AsQccTt7j5sNvToQfw
lSiiEeebUVGqraMIWjZ5CO1cwzxojYwPhqJA1Gi4LqRsQrdJKTXf1oUSqIl+LweP3rTcjkIkvZeu
64qrtQx388R8qdmxvePWs61qF7tIQqg106somE127rxlONk7SmZpWj1bsVru+mFQfdWblf08ex/x
kht+yZJ2Fem/qkJ5xTl0zORa8JZGImjrZU3oVieqbx7o4EXl0cz00Kj2wzLQIV3Chsmz4lmx7KNC
xQL0MtI3xLD9KOMRHtF8ASSYGSQDdRZMhfkGh8AObAI7ejFey7WXL9fWlg8O1zKxLxRIkqMoYOi4
Mn0tR4RyQ59tVgoOkB8b5o2Hh3DuJ6or8xhliyKXqCEBCbIF9F6VxL6Yhe0vaKqo5SCUE4LXxcgz
dVGcCxI2ZZhWdFKb5qaTqc3x3O9whq5ytxJdBqE/EZKduGM5n9wZZ6r3suxU5DP5HA/XdZxbddiP
QNV7ijQRu28h6TT7eKLRMV7AyyfRDQL96BNpMTfI5xmLCD4zST7rd8Jltmhc93GggbrwtNivPV4g
hxhSuKzvHHgu0Cuxi7bJ9gxn27RFYMrg6dLOUg9MT7Uz8B22onVWUl1U0rz241lJTxr5d5oqqHxF
wL+fqZepHQNfTysxxHsfVWHR3Fie1S7eJ9HMoqBeQmprnqKMshoxFm+5xmnSYuJo0XfpcWJMRSqX
JVcR0dG/16tmMEeI2cmsfhguCbAOx3bI7pK+ZJsZoV9lgvy+0VSGOecEdpYnUG4yLoy4VdkdvGcK
jxXKQgLhil3n0okjm3mfOLURjBFLytnBUTO0tredC3GI6+W1i1i3cQXAe48ldOxAnRdFdmv0y9ko
GwDk8lEMLllJqVBH6cBj0ciKporcytkI+kHetKqNsz95mKbYCwdVfTELuK8FJ+NuKJiI/5ikbdP1
dcpK2ql7kIrx1clpx+XtJivFzzbBUkOe02Oh5z7MpfbV2uv0rXvNzsuY30QOGNJKPIkjqL1gm9LD
zoHWz+fCxaVfPEWFqgbeTBrZwPfOcwGWg8nlHI0E5lgqu22Ni4B/yZwKzynwtAEwadxjP8rcrVXa
aahCxgwJnJKcQoAOzd7F/iCNj0IxH6cqoUnHTKhVGPMC29+Eh22kQc7pO3nScEj5k6v2YTuK0xAh
8y8TlFx76jSMQzQIdFF07zqpyy1YFhQtdTKw28gii0KXVlk5W68pT51HA+lMovLP5fE/kvz+h3nn
/8OT8O+1weA9RxvMfxcH//I3f+mD7jd0OTQ9D6GWknYkuF9uBucbqxJ2Tsh97Kt/d9Ab3xDuCK2T
Ogb38LsrVv+Goge7wmQowuTqmf/EzOD+AQn5KzoHZ4QFNZPoNT/m3wG0swvbkZOnOhhR8i4HlpWz
DRhAR/cLJkJ1XKyoNtHo09nkbaVup9zygjmN7nLSjjvPTD+0xjDo/THnLU8gdm0VFd9tfafGmtwu
PaSlRtofWTn9rHs+uhQ6VFgG7QuK4WeRd2Qi9TsUuWZrJ8tKko/xF8aJfCSyTwLNjJ7ZkVU4eOp3
YzFtv3cX3Kle/tz2wJi9NaWddWetiXZpRkp1MrQbQZmy2Tv7tKROyxspTKzHCDaGMVyhwB9If+oB
R7TcpKWxTcBd0H0+XBVgEKVBKUfS1S9Vq+qcvHh/9Tj7igZxIwrOS0/NP9MqPrttdO769Tp7ggFh
Yojqp+kcF+0PmzLeQDgEs6t0eqU0b6eUBMfmznuBlnRDAcGNaDAKWq4LnF1aO6OuYwpRUtZ6VnlQ
rXLepHbzotbtkdjgXSKtn51BJG6o9K/eTR+mxd5nqrxP45rk0kohUComoJ4BpNEfXa4O+FyjcmdS
vmtQxjCh4W3AZtT+POMBhpNEKWzlKkc+YrS41rQJ16qyH5V5z8oXHkLVX9PU0jbGmoOjlPjLscc6
JKRGOfBsuH7ZzR94B9YXo7r3ygrEv30chfNAPANxqxUnuHrSNygSAI6Q0pyhHahRjP2Iy0Y0r7F7
Je+3PaNVkGlJchKkXoO2kSd24DR7t0T+XLJ/WqJ/qIv44CIPrIXpTVtzgmaLqYIEAvyuNUVIxVsc
YPgEYrtmDJFOH0fNWmWGYZtpFVPE2J95aB0zwoklIcVxTSvK1A3RmMxNsyYZ7TXTWK/pRimK12WN
O3oWOnVG3K5PeiXQU919okrcBtjRu35CbLKX5VtKjHJa85SOGe1UFKIwdrQ3yc8bsjdN99E8P9pZ
+TCRft/wm7w3Yrnahv49XZOb1cCPT8XiQKvI8tzkFCYbdV4cFTkUbFJJfibZ9DVX1nTb6cWrsaZD
RYP1QBIYJf4vjk4XPdtqquxljWultNu3zPDSc78mTuN40baxpmEFXfOo1JtJoiipQM3wutAUXELS
ZPhqcMD4kSK9fdOjaHdJloXW5HzmlTYyf3bTTotF5FfpcLaKXVpzU1bELjG024X4i0f+otCamypj
3KqBIps2oVFQ47fU+73GkTxDd8LObtlmiN0TCR1/NaVx4iq65QUx/DYe9WLvLVz3vLneYewgEznw
87aRc0wKnMN5WvchAeIE076FTMtGO2wb9ni8aBdADkhgBYXL9eCdQd8+zWW5a/v+RybIvow9vlRB
FAgw6961xIrIO8ylaLYeSmfYsoiACaLSF5OSlptHDjz2xlVoN9n7YuUK6UDW75HCj2HxydiocD83
rBzSjTUYu7FJ38WUv0d9uRVGd6kb2g47GTVcbPpxA9LP9ueSXw8OTeH3fOXCycJc6orxzcrLl8YQ
Ai5rs68nl2aQ6ZlhSmxtRmpKuQefKrkMZ7q+M8r0ynPiNpbjo8JdyCQKtJfGcjNDxj1iMXGD2phn
zOuS17rtW+NsWfZtv5g/9Nx818v27Kml2JWzvLhmHtpDjkyJwtTb8SVjFKNVlOtz3XgHxcSvGlXT
K6o9R29C6pogBY2RRcHbygeYWKuyUcc59pXJ/kHnB+d+3j/QhIKxshLhAu2HYURfKIQTy4VWmJsV
J/oUC1UP9MF5gWGgsZifhW9X7LLdfET0Na9J4eD9dzSGOlRJZURSZ1nFjMMxUsPX6Rr4Gq6mMxWt
aJw4Fiz7e8qBJueVKSiwAR6NRRrWWWruYyIKU8TVRdOqq+e0X7hd7/pCQcvpAHnQenqMjRiJ3lPn
ZxveJ3eOmOm1aK9d4/yck9wLila8ajTMYDGh0d4hlVDk0gL+gSGWNm08q/G6njcbNLG2fHYj9zMG
nWb2M3So0U0DBn2iC0AjhDPeVam7HQh9DSq4hrG82lC08l49NKZ+6mJzp3nZoUG8w53fviqDEfOI
4jZe82d29CI8o6BoW14Wct/eo1vjUXCLRgR9ypKsFazAGw8PQ1mvZetbTUZ7M28Uf2oESMdu2DPp
78SS4UCwDk5hfWpi4jmbYDojJY03SCEu32r5zlpA+daa95g18gPVMcZJn965gpqbsaq51LuXSZb3
6VrXNRXKu7bwRsVFvm8r9x3/8zWBZITVCBiOSc4bV8JUHmKxdKyfdWiVGgX3usXyUCStvBmhpG6l
VF+sbq4J7sPy+cNTM0cxSxCBaYmfneTFgCJjagmZsDh7RbVheeaobxSmcXATHjbH+YnQKE68qLl2
bntbOvY1lfgs+tR7ZxYnepwYPyzhnLOC2xAUIdqYl89RtykAanLMSPxnAz2Jv7cuYI4sNV5zk+CF
zCeYAKMWb/OxAEBUzthmdCTdkV+yMWd3s3TwWXKnuxqd7tKxMj5KJrfNaFVM3MMUpVBUqFivbiJS
H68jAF8s8rGM/InMOTXyJ70ZJr4IxpWIBajGDseaNkA6oq6+3cXJcvX0iss5HvzAmgt4B1OSQxXo
vy+VuTej4Zmp55yM6llJ6pmIjXiSWnTUF/eMpege3N8h5nIJ1rP5YEmXboy+eWkk41cWVQxZjTxz
mUBps5+hBYhtxqozcMZ1G9M6r6RVuPI5IDaMgZCf6FhIzGtWoBKoOL0xHpJalCxo4o8abqjiLlfa
qN/shAy3orq3xvpg8pDMxijij3U6T9vJeOcgVHZdUZ89p2F0MyULAsaZIK41qPATsxCGfO84DmaJ
bDztHKe+h3IX6qQG2Ai7MGQiXFUaFqCO3xZpAuWgzZdXG+X9KmMtvzWposamr+6tzjsPxvAoXeML
NiyY4XHcNnPyIEkJbcbcc3dpKcMWthFiB09ihb8AtuN7T/QE0Q3ORAmiC0sSLDgSnRVC+eT5juns
LGuILjiTYF4YxUHO1ptb4pMssqamNLOeN+2UoR/qoFQ4Yryzw2pus6jjWZ8MD9xxXRzqWH2llvTc
D5PNe+Tc5jUwL09nC9NE00uTa/il0vHqgmtBQYZykKZbevxeRbOcF6FZ67qHNYN2Z0z0a3LLCGxi
Sfhb5r1rjste7W3SYyYuNoIoj7nHDIv5Z9sXSCVp0xLcVC2X6E/poNRwW6xSSg6U2bokrnMtisjx
YxPTDVPZo4d96EHyBfb1svvyiqQNiVM8Jnb0pEbtm20OpJpQaBMIUUiS1pOjNe8aFAx4AH1NaIFn
d2cnGiDUtYEt6mqQSEUE68S7gyWEBbFkXZ2DVsLnNlvFUxGp30XVlxs71h/QdqiY1p07KgPJqmju
aRDsMufWuKkKfAZNUqBKrpXgfI/CQjqwtnBgsdy2HhU6qd15ebfjmkOP+iS4zGeB12tScR1MtQaG
R5hvsdaY+zxntw38r9wM0ADItRruwWkl55cKbcygFrSoxFaJlTu7r2nHQ+/xQdz1sFTasrKwwyLw
cuWGzYU/uC6ofs00m6OEZX4wReZb34wgOGraR1WIfIj7lH95ldYeFVV0exT5ozaBEcHR6MfAxn2I
GT/hqzP8t+wXXJ6ioSNMPvSNk/gje3Uix1UXgimp7ki3mPs2bTBOzhVCrYoUT7yly3A1DEAo8E7e
8HiidpluXi6qPGjG23qef9DWtm20eYfv45CX03aKlMukmG8VB+lkTufZITZlgNKgw48hyF5II0IG
71lvkYneji5vBQ1rcgNr0/vTAP+PtIX/ZnYi7uP/xk7EZib5XzwIa7CVX7Qc4oX5/D//+19Z/d8s
RQgDFCGtMQYHXMTvfag2woBmeaoFV/RPMeFXAEL/RpOBBvEB05CtqQZWoF8BCO0bBRW2AzzSNCFk
e9o/0Qwc++9JWpwphPr5CV12CIxsfzMVVWVu127cR/u88HZKtBAoiu9rlrmATu50Q17SemXWWrcs
kHelloeOE+3GFhhVYoaLsB+sxgpVaw6Ywc+63h8H+kzLBipO0t7USXMd8TJHOkw2kl1xEV+BLlH5
MtCGnIaismn/7fUjSBH6ivPqiXQu0BztWEE6WVsD065/jZ353vWar9hLdgila1qrv4hoPGJkAc8d
vVBA/EQUAM8Io6mMPtNhPAGHxNfCPZ+9P/aiobyonXYA8HwsMi9QovLdAFsuibhqovhUO+yfNU5q
R7B5mGsnZEbeNWW/dWR3NkXFnoeNmjXlN0Yv77KWOSvFbaQ0+uBrWfclQTR6znKMRXNyjeQC6ygc
Cs/esFm9jOgpgCSDyVn3+jGWTP0m1Qc7kPZYYFyXt/NU7BDJr9GyfM2GdfFK0oo8Zw/SNG5Lr9ly
bXvD+IJLVzta9rifBD1ya2tloVFlqotnlMVzPnNVarIBQ4uifrROscudGceJ0MMJ7xTARG2jShHg
czM34zKnDLjlx2hOBBptddbt05w6XGI9Yioeu6gIw9fJHI0bx8X+0I7D4wBwdUcjnYkcoOsnApaH
Xo1MtjZdHlpO3zyYnDG7IVtuxlx8Iojir+WTxbBv7qpR1k9tS3FoqWGRgRWEC2YpnWs1w7DMc+XT
GBZyOEYarUOcclCWGhtoAomEWneWsggUDU58bArue9ZzYseF64V8j9id4UPfVZHLFWiYWNj0pCHB
j2l1/oZCcDDrOSCNeh5r91jwxLAaZY8kDl2yLv8ve+e1I7uSbddf0QeIB/QGEPSQTJ+VmeXdC1GW
NkgGg/7rNXguzm1zpQb6UYIeG6dr79ppgrHmmnNMwiCz/qFkcstlcotORL89n55VXVifFWbXVRMN
312pP0xu/AQ5iCAsttXQRKrn7C/Z5AmeNZUdMANazXviR+2u7zr4jQbXbVuO06oa3Lem4DzO8y+W
599OXpkr3SurVeqLfVtBxMtRoFKJZ12vz23dHma2JUWMFUzneSzlkRztkzZFm67jwzDQZQSx6rbx
gLvTQP9NJDS5jdG/1jiK9ti5ASEXI7QcxtwqJfCRGOpCpB+lOR94kk/81bPd7e3GfGhlcTIyRPS5
x4ibj857PixFudbt4LZsftLoOSmsY6O0Vx+/kOFqOxKfLqBavlhYmn5GSRrZKiyM7JJOoNIuj8bA
ZVQK8gl1tO4n0BpR5B9Md2bx5tRmSAqYjGNTTTjcXN7QSI8AlLlADYN+XpesgcJBlxM/FdwHBru9
UatCPsynfGZTK+uCL+M8lgLVKPXjVTO1T0PSLS2P/ikj8tCg2eRUpOFsHlcqb19M5ewopzqYTr6u
puRjVOpMFbS36gr9tKzjmHcOJkcXHZFr06iuXqouthbtaq0/dzj8gpEUjD+md9zNl835a2ZLTEzR
Wfr6TRE370PfbAqvX/sJ/vrWJhmsB+iOvnuXIHesqqr8titIi07tkzuxb7M4P5Ak/lZld2hseWhT
59jNVNoXDr76xS8pbPXq1wH1qtltMgHRBa+2103vnPVpEtZUbK0Gu3sRnaJ3tIqXBZd/DIIeAdM+
FMX82ZTVSz6JW8LyvxywbyWLmmCath0Pfd8gRFpq0zVz2DeahXEVGunzZLwpHFwkjvGs1/pTYxXn
BgqB5SpscenwOEhcKOSmDn3DpVkvbpLUvM811Khck8/YLZHfyBpx5xle4qgmreB84Jh7jEhXrbHh
kRPxXiCd/rjteFK1dtVabq99EpzmhFJdTWrvlZ1wrHUWsPL8IyDeCnAxPUs9996alsxqlCQyDEjL
bvKefaOMaYoN2oHpxO8IEo3mKddiwtdFk21T3ql157j1HravvVK+XW7zIPBCstSQDJL+Klq0TSvq
H5jv3lhRGmvXSp477NbkI/pirbhRar6dXVozue/b+SJ4MPLi53eGLB4TaZ4dIj4cuPkLba9PsYas
UhiU+6bzlK0SaR2SHJSMSa4YrbonJeK+ywXf16pbPa7uuWv/SEOH1Vigp0yat5DUEJWZyJ11LFG9
mwDkzcSjr0loQmv8Lx+HS5FEt7lw0IcKji3vMSKaDGk5L9eRPu7jtFuTdScX1p9YuF9klB/s1t1P
aX8TwafMUv+GN3BfLo7YSrOf/Wp8SWp3G9cMFLUY30VM+L+v5bEdtS2oOxP5w+FpmlrVUwsXTLa8
v6UJa6Y3u3Vt2g8NE8nKowAYjKVzjGcGEMultWMWEytmhuHFufdezFWyroLmTvNpl82J8XZa+arB
Jhj6DJ7eKM8wYAv2jrPxwH6gqE/R6DXreOp3bg8tf3TcC14OXJJiq+PhWfWW8d5Aj5sYttySjR6G
2LBSw1cUtOO21oA4jy3ZLL1u9tWidzSaujQG5cFm1a6Gnm+eb1ZnrWjelW3hpNbo5XWBoVqMXLZl
QmnovpIO6pxpPngqo3AZXAWANOQ/lKmpTR6EqX14rTpyZN07RfxM/XLI2nCn+cXVTMwXJ/D3NUcn
4e6NI6cd0a5HPyDMN9O4suvb4K4AXt5r01GLzbMKsn0e8Xea7nvlkcFAtH+nZxa7F6gSRNL8nOrI
HyIengGgm6A528fOQsDwrOwwOwo5tj20s/ZLw/im8+4zHxUdzi3VJan6aJMSW5jNq1cRAOt6ILmZ
fm9aXKccwKi0QuNV2eWqBsxh8jyNSzCAU7stLO/G73DNVYEDc7Uz8RQuXsQIXDpbCDbLgN/e+io6
12k8hxgAkjBve7EVGdOhxzG/pXovCUvK1feaiUHP5iHPan86Wr33UQEkoEu+WzVsbNuFVYBV19vg
aLIuCpCB1vB1Kpt23HjdIl0EBbynDutSWHAaDb1u8sRIG1pVxI29kBLgzNI+2rU3UaFZq9mkMsZc
yAq952ebIZvvSwqhw0jP7NOEkYZBfemdrzL8jgusQS3YBt2yx6O3oBxs1u9wUNwDpi74FMo8uEsS
FMHtKtzE2+e6OBZ2fXX74CtdYBGlji2qwItOVeMaQsFK8QsMMSp3OXjfGY6AfNKeow76Bqs2ng8N
bNCMnNUqcnDAxnb92Grpr9nG+lEsZ21ag1LvYKMEyqWNW8QtB5tGrfV0Y1W8I2aM6YlK0HFt1OZL
7gmXOmDSjvkC0xCBdY2ga5C5PHR1vvA23PyFR1cUDlwaj4Mrf1BdtvHC6EgWWke8cDvcTizKId7N
MoiJBIL3iMF8wNu6DmA/fByHW7NLb0s53buAQcRCCBlHd5cHxTGrptOIkK4X9WvzJ1PEK75bt61X
44IbGd0XNgbbQYBxnspYbAH6mFyqrVvLp+g6MoKwvvG5Ykjn4sbZIZcVAVAGqrUZRdMhS2dYJ/Fo
bLlieGEKCCXWqqdgIaN0CyNFt1H85cJNQf6EoOKKLZuzwzA2+7nuMEUCW+mArgxRvE9z58VLxJsR
C1S5htfYNHFPB3v2Js1/5Kb/rTn4/7Ed+3/MvO6/nJYvy7S8jMz/dVhefvCv/brLRpxkv8sC24Ij
RdLqr/2684djmx7FiADbqd3iZ/7K3+h/2A6IuoCoGgZr9ul/G5aDP5bojUm0X4ffBjHg3xmWTfuf
eQEs8D2d8gxLxyNuMrv/YwKnFJpABbLj45D2+qur4W4WcRRsh7ZgCK56dmjOXOyrHrYmAYzxACQc
EpNoVFjPwmYtnNSwet3yO1NlcSunvj22pqDVL0VS++BUfNZ9CJcUo7dyZSUq+Sjm+W5KkLbsxUqX
tZN14/cl2WLPqdbo84+5S5uDYu91aiwL3bNUyYoO6mgZUF4dt3xpBNSPRHn3JhIQRe4Ycnvm7WOF
dr+JUMU5UYcBwNP8Skc7gN0hiL4i8MaYY2R3ZgtdY1q3sVdyj913ej3u1Iy/RgXJMQIdjXgWnAIw
nRsxLxD9eHjI4+zXyrATCtvdYa36gS7z4HPAeZrTb5jtWc9leMVrlyfozHG6lSYgKGc5pFnCNOsx
iI9sUb4nR30TW8z2Kbu7TVcTlfRH3OwydR7rov10bErJ9Kl5IcDPZq5uE0x3bDzmCFGYBqVLkIwH
HrBhUtQgapz4pUpmhmD+C/ivo2qS39F2SoQykW7cAXMClTmvk9nM4WA3OUmW0ljo+1dUT9ZM4/hS
BRNUlXjn5nMf2qmNU4jY4MqYqk9Pzm/aUvIQzNGZnr+vvvWuZVA+BVP7E9OQRWRq6Va7q6sKe3x6
tOzi0Fbei25BBHbHF6vRL70NAMYd2nXvuVyqcSvUSTtvHBj1EIawujHal/e+PgPc9mH0lCVeqNzF
PJXNPN06x0guleKfpHSrv+XDRGtV9pRrfXRONZDUaVQEJ57nAUp36q59RoFRxWKtirpiNZG7q27y
87U7G0RQ62UfFtuhgRq9UmN6aQrKCaqCu3OQ0ELFVw9jk8VTTroNck/kXMo2e4ZzAM0QZu9uSItH
6nirTd3p1rNytQ+NUj5KKna9O8KF8jI0cQ2zrtbMm0gY350Sn02atWGpdUt1jOVvMd289Xn1Umv4
LtPWPMyF6ZyqobK2bGYlboG820F9H5CS1dYuc3srpxap1AyqUGXkP0D0+CF1vPVTzFMLr+DRmXim
e4n/I2i0u52j4Xmc8yso+nfLyu9t5Ku2V8MGJ0i3r+kbW8/G9MAicFzbDuiEQWX4NFgTM260Wz11
7gw9ism4o59qc/2eIqOwVJoppzPa6aq7wkTFEeklcc36SCy6IADVFcTGYDtoUCZCtwhwOgzwjkcv
+S6yWK7LoWKhIe0npzPLO06kNPn/j6L/NG1x1P8L7fbmI/1vYfLR/f3D6B9+9K/nkfVHQBEv6q3r
WT7Q4789j8w/lkpsHjsOIEI+5397Hpl/+AYOMRbgOtdaVydE+lce1PiDgLVLyyLPMjb9pEj/5//4
h4It9U//+++RMv9VvEW7paGDTDI0Vxymxj8Fk6UkWuKwRSDMkD6Q177rxrw6ml1gh2nTo9e63TPK
ULPxclHhF9EIPw39vvBpODaoIAk9h3WMxS98zA3ijgqW3CoNsm88Tm9+jsboaf5ro4H78lP3ZJsi
3lOULUPpWPUun8cvrp8uRgr5jDFt3ZuksvTOvx0k9tRIM97LXu9uJpLTBATv+9k5ZJ7GFTJhEVNW
8TWqLe+Wsh87FEvGcfaGF6mGByMBYti7pNIje+jPsyG+GOwScFx5s1aCK5k3gZOQMsD/kyufZp7k
3uvYa/iUum7AwTm72JbdHv74dIyUM55srZ/O4NJEGERGGVZ69KpriJpu4WobV8XZQyyCz8SM003j
pvdVnf9MgZ2crVp9sNN8dM35s+WWuvIbC3J7jW+9K2EJuBbpTQPpH0PV3F87cF17ghZLhVE9rwsz
RYjQMXiOxeStPWvM9wJb2LouTS8szTqFUAVueyINt6vG4l2oONhrzLb4erCIE+N4H300AKwzz1PL
y1iJi655BN3oM99MTkuwwql29BJLePe5tzeQkVa9h1qa2oHcW3gOd1NfAXwb/GLjOUAgG0SedY8R
5NIh14T5RHwCwDhKHy7tLk68FZ/6fkWDgnWe7TR/NJsYk7AHdaXIiKOaI1u12UkYeKyRB4Gy3xLs
IetespbLehWshsGQWK7tF57A0NKJ14RtgOwYN43Oo3uu7vqsr7ZZQ7zTpiwqtJghlBcf5k5vdywQ
LsY4/qLBIiwHIt6WY0vkvRH2OaVLa1MaikqPpqB5yRA+93Sfuiql5SjB4i2hpnBXlBz9aTkchwl6
hM696CTSYFi7CYb4pWd4RPZZDULdDZ64Ga2s23J1QWbJmKup/RrXgUzv+rrUjvE4MRKUPsZnIx0Y
O3tz3WnaIxef/IgVdOmSn4C/uXG6LgXWxFn4Q1g5uKjNNABOGDHBI1kdYZbiumtR4sC9g/PPoRh6
Q3dFkGVObcS5jGbuSd7dyErjgqvJwibDjgQf+1X3AhPnDGY0f95pQ3cIho7unXyEGxjjU25nZlFe
xDcIaSgYs/bFBeihqczi4PnjY1Vr+Smrsh/DYp5LTN6Fyq7xxyXutZvJAySOsbivkpesc17NRWIv
BuzGQVCdILp3u2YZJIfOvy9jeev3yanTIvqaYLWHcpz3GsD+sM1nxvyonq6YivCwWUBBHEudrTz6
7rRq2ESB061NJ31pDWIOqLTNLi5d0kVWEGFaKdC6jWQMRaVjKQomEfp15LNNR9Zt6vqoyfpWcwyL
KibvoWyDc9D7x0Gr8kNrjCkJJBLcIqHSAjaFi5kbOrMo2XNgJGG6JlvpV5x6qsA80Y407NH5gbve
I3DrLJ8WAVVdm5Nz7zQVClzZcILyxmhjfLVZt2Iar49igGHSmvZtqxGNq82ZeyNQ/Hgp6JlzExg/
l79ekUlyrDndDIFfUtbUxKHsGvil/XCLBeK9HpLnUh9/uVQRkfOcbU7VD4bBVuxlYT3RIDUQ/NKS
tT/nN5MYr6QqkpU9aAvnVKNKrBno1xgq+8axqjs8MnwIetYQGcHCVW1NxnZMPbllxTySD0ndjV2a
1qoZZXpUnnuOrZGsYd5m2xFg0AbzDWeIAXRGnzMqoAizbrrBvkZlyXOiOQzgrzYlkFJHYuESSJNH
qgZGzFctWnfKSVfQ0/RYioJLo0fjSqw3P3EK0mnorVM6OdpNZtmspAeE3FYOP/iElsS3VlIyhX7I
n/gJ2dLGdew8t1G75Nf6Ag0C5g03R0aIxQjG7Hc3Ceqze38MeGHad1/CQ0otsSo9/uBJt58KHK2b
pO6zLXBp7SjKhuB6PvuPE01JuPG9+Ogk5Y0NeWkfxPGEnkgdgyuAoTTU1Yuw0a3HWk7HVs8/GsFx
V7PHfEGn52PTQobJBppH2LvTupCpp8R2fqwCbKSdBIdgdrxbp8C3VhObWDFZUdJbRjtfVTwe0+ie
ePSpqa2vfGgvhIpvdCFhZFZgaOPkKHGZhLpdbyIvuB1IMnhxdZrd/Jk3DSclVXU1PQBr6fK24kC9
wwBJFYNkG5QMg7Ut/Sk6yjio1sZAtNlzqAW2mMSYsO5N8rXWyOyT8qtse6BkRBt3Ug7+wRUMdqkJ
ZotWWbVJfUuu6Mf7nAz5SmicBR0x4xCaFYW+sFgIt+vp3oZIsyrd4Y0KFN68DG5eFwNqpfSiAkTi
PXVBRA+eUm7ozV5Dh1L+wnfMZ2bCAWSWo7w6CUKbVYMuG5R1ToUNmdHvjG1bLKZJt/UOHnBcdF33
1FZMfQrQMjqliFZBXV1GPX+2So+RlCcao4iBUxhawSYe42X2bJ9mUiorVJ6ebW0iwimmqChoxMMg
6Vgn98HvhLeQnQIgI9afQGMNnNCFTz3g2PhMorP7M9UdMZC8OYN05iplo0x7cvl9JP5PHrHVni8b
clI2h25ijhugIBWnCqvZWN/zMX2pSppesPKyJoHj7qTbdjYukx3vSW495T32E6Mlh5q3Wyttr8SL
qNxy5dVuyldzBlmh9Gw9yPbsy451QoDPq9RZeOgjAUszeW+kdDezYd7bHVu1SXg7d07qnVPbtzD8
rVUQja9D7KY3RpA+Q8bON7bMH6oW31XV98anpmtAxPTuPaJU6Ia75SVrXVC3jX1OkvK3YY23dRsI
y4NN5i7w8xsggrdF38i9OWktBB8y+GnTqV1Vuyd8jUvwL7P2tNEUO6FxBXHyUWx7VcUhX3IiiY35
OAbOE51XCBOx+E4hvK9Kg0+pyJnVWXrJkCKrN9dng1QM3pUkfLnikv2pdB1jLp6ZYC6+WMtsxVSz
gnUGccgEPx/Q2ryfUy5acqg+C6/RNvCfJItB/rW5crhxtClwOlmALzBshBPS4LmbT2emQvHcNErt
vGR6bXVfgQhlyFIlpaF2IT90v7p4AAtoO7THiym7ZEPvtTwUkes/oDjJU2pKHtxBIVd80ZswAKK/
brqk2jiNRKlOuVoB/DN3vDoNNyXvKzWwa0vl2Vs3TjgxwRXuuD1hOLIHtVZmhkUX269qMsqPaqK0
vSrls+nHvxOPSBAq0EGKNleHxHK6s/DLYlhVMjXWpKqabRSYEo5FS3WNqj3wAa22GSY7RQzoqicg
Fwcgg9Wm9BM8pSYZrmaO6Yz0kPG1zjCAtgZk0128eH2ei3XUcPUEsUp+tbF+M7xioaPn084g7N6l
jkFuj9i2MWALdZZMvL2k44clJz/+mZgnJAIBJU+ei9xBc/cJoOvN9Muppq/IERaY3HrMnUsen8Rh
9lyPZPRxQEXbeMntg8/4MDwWBWLJ9Gf1POxyrOJ2ZwKvMe9EoH/lDm1oZs8MEuvclQLld6u46Ku9
PshqramUUN/CEagWokC3sAUqIAOCRfCUiw9lYllkQY+zouZZvAg+UBCwrAbDt+nVDvEAFL4akAGI
8hPrwJO1EA48cikqG9+bwTnWCgZCttAQHFl89wsfgV2Et4sXZoIEnuADURirwVs5C1ehmZ23pLfw
WkcwF2QyPfgLbiwFx1AuXIYEQIPJkiAsF2bDDLxhXigOaTtiFF7IDtzqz/bCevi76fd/Qyd1A4ZS
PPVTXJWLa8nDJPGPoyT66t/jPDOEShID9Mb6qWBZ0fYcOVyaSLzAc5yXtY/jTEwrSb7F30+kQi5Z
T2SvA68PWmJwlnXw4PXLsW6rizXHp0gATPO5eBMbKOJQdwadgAJB49GNTy3SzipJsfWbCRVweaw2
PQ2jOyWMB0vP36O8INCqcWPE3LbJevu3jdVNudwqx+V+6S83Tc8C0qzNzoUw7Nq1YdSRacwGl2B/
tuDh0uyk20s1mX2rG4L0aEAnm0NIKDUBfnPxJh0d9etI6p+l770qbsAxcXCea3jPC+8mgNJRat6V
rFC/xqaOMKezm5zLPUDPvZb759lD1psAkGpa8WOPyDleZvnrVJohzq8dibEeggv7NawZ9ah2CXdz
vRoeuCDiU+fDxDfDWQcti70q4m8GthQW3Oh0cs9Uee3isTtEhbEDVbNppPihVefaE82uBIR0q7zH
wQvhTteOtdvf25k8qrFYz320i6jzqbXCgy+U0QUsQs80f2QrLqhSZSgb1rslklQYCwrr8uCVEr47
7B2EWRhR/GVWiUbtUC3Ti7HMMWyIbqYgccDWMt+IZdLJnSJdTwmis9n7ccgwimQ4aOMGEN2jvwxK
NUVhRM1Y2WjRp8YwxvIVMdfz6VYNljErXgYuDLFsoJYhLBbFTb9MZct4VkARWFe4cMJimd3mZYrr
l3mOZfKRU1nDeNWZh1i061JZT7C161vqT/iya+lTI6xoX3iDXHO1O82RPPLUeZhyTP19qdOTMjbX
WDpI8NzMJXCOY+1YfRilKtmUAol4bmwmi55M96zyb1DdR5V296Zs7LWZmyTB+/ZTa/UXwBjL2o3V
PG/FtGp0Ga/7USYESCktrEsOGBg2AN0EDNYkW1fYvXB/p7iNcQ0Ncf9rLM9YPxjmsB2Sc20u7wzx
s7UWL0VcQb+FYeRCDAluqzF4q3OFgazFezU5uFlT76BY7keFtda5185EjOyk3ykPy1eeHQNWiX0m
HzMSBbS03eWRfUmN9lUW5jbwUjIhxjrj7uLwxlvCOXGQHYdo3rWsxsdkQg3nyc7hC3aAMIxvHd2W
MPqoqz0O++94Gi+Whc3XNYkdyDysPcVTHFtzEd+h9GDbGm6ydHh1mvpiFzZ/jxsfa8N7kRlUzkHj
EOeXLQP3d9CYQIQ3eqvJarlTc0VUQD1SHtoVtNYEHdgqTROJiNIAqd/AEtv1DfrrUjaW6cFLMOmv
tie+iunPNUtOqw2Wlha5mhP4ld0QpsRyFxgDmW+7+2im4IXv1k1gIhiR6sNYbRmHxKmPgxNtcN0d
9Lm7nbMYj9vwKFuGHSoZOdwj63liTrxBVHnQc2tPFVC8ArBSb1Tk6HSBaA/oEc95y8tSpEAyWNUf
p5mgB8Uae8umgLopvMusuYdAYBDyeguvDvwIUyid5xr0GBoMiXQNqA1chI+9Hh/decD2MoBImp2r
3uboKVKfySkYiEAim3dS07nlapq5MXLu075ng6wyvROr0RoAj/07mAx3/kJNLBLyT8KDuMWTmVCg
fR79GWSNAa89Tvg/xFP8WOfp7eTm4ijgPGDGyxDAzN1AE8R2Rv9ZsSLCtwDHq01SEPp8kWK0Bj9L
iPojRXUTal7l+m+6YKGaRea+7ErMYFbvbqTr30EWwqMsr4rgj2ViZouDgiGz29W2gyYZJVsHwcHI
/Ncq8VknWOux5xrvjfinoq64LzTnbejAzogBmNJYC8BJ4xQqi94XQYOnm5cal2B1auBtalp2X+ae
GQqoqduuG15UzlXKI74Q1lwq8O4A7teL4IY3x9kkWfIzy+FaSgsDfoflRrGXhkVnHtpgPNduSxxJ
c+48p23DhuALEc12U1vDD04kOJUgbsLCVlciVwa/kXZLo8wx0YFTzpRDNVW0KYfg2sSwu/waQ2eZ
+xSAuC9ljTWt7PJvUVn7nloTCg4ykHEK59UkZwv0hnnHkxNto+9O3Gq+Oro0ES9giUSGdjZz/7Vt
sHAIa+4hlCUj8S73x4iD36hzlr0EI13rFS9AtV/bzoH24s3fQDYena57s2ugnV3k6+vOLx5UyXg+
OUQKBtt+1qeFDwUbBl0ETAltEenK1+JPleq/neO9JsHI6Q/JH29F/djX1jOw3kfQfj9DwqTjFgU1
VRy0xyzBuFEl6U7OpHJ0D25Ex6HC6UURQE9UUevfePse3I5uHNmXn04FGS3Wq6MLpSicfDQBfCwT
Jl8SHoOD796qO3qyoHXkvf8YOXy0CeOyjZGPXDflKjfj+lFig1/VvYY5VcJ3h9uGHCrF+1RFT9w+
vJUdy281a1t+DJKDip9ZvYxHw5ySw9DO2ywg5zNNZ90az3Tx7ky32zmoqQ1hmKGcgYMtI78v083o
5/7tvAgC3uy/BoP/k6AUTJbD98vvLCKkJLFGo9UuOnYnpvqCVc/8annamcwXB1k/7tWfWoTLBYEs
TErEziqujW/Ua+6Hb45fPjKC8OVGyWiKzD80NHutJlvjXx+hnrXQuU4wJFF33MDfAJd+EotAMrpV
sWr19qznw7ud9o/zSGRYx7m3EqX2WjARboHyJotkjYmZF7paZBg1sbErFAFp6xlXjb1ybe/dcfJX
1QEn7RYpR6HpgC+8z6SOdxyfGLpHcaZL4ka4WY0Tq/tpZfuS17BVFENm7BZ3sstcch0qO456lYbe
IiNFs0aTmEs5sfx0J/d+NJMSVIuTbNoq/or74iJQoQjTic0o20OAPtWiU4lZh3aR+aRYOeHMAZST
uUhafHArkBpqr0yTt0kK0FIIXzlUHUxmPH5ZRK5EoRlhO0IwS9rjPPKWDH9KZ6Z2yXQLlUJzCT4v
4pooyF0M7nBbzUxXShq04KjpU2b2Vg+ym7mE8qQP8Qd5mK1DAoYjaLyMiHeKw0nO+ueoxufYyZH2
2vqTVEizE0X1GMzeo9Nz9eVOvbWR6RaDlUAcrBAJrUL/GDPnihhRbKM/dcTY2s/akspK7Us+zfsY
TlFtNG/dIjqCzwng9SFEarSHFM7SvrOIlHU3HzCT3RaLfAkyuD7STHKJUDaTBonTWsTObpE95yY7
F+ig9iKI1os0qi8iqVrk0j/njX/LBPN/WRjE+5d9GHsWiv+HVrXlB/9aJ7p/uAYXCd+nUOZPIOx/
2lswvpiEPehXpuaTteHf1onGH5hNAsoX2SlS0ejzn/5aJ+qsExfnC3+mTrMEjYr/tD78V+tE/tB/
mgGxt5gUQJoehRzLlnKxv3x93ENBUARb/ruz2OlkVxTHsZnuOvaJO6yoULva6CRbRVjcxvY2UqTF
pHKJCR+BmcnvTM8Cw59IMnJIMWRqTdha5WKvVY3/HOcMYkbdviaJ/5X3KT2xVNCGukjNQ6J5XOKb
IXhl1AS2CGMwrLLR35kK9wG7SXBFWLBF0FjrgK8nH1ACVHI270zYRaodTjCIkpWjudA4s1v2lbcy
L+QOieyop/WPRN5YwUme+FQ/jOj/+7hxaZDx3LsSnNMKt5rAJhA9Fkm3z4AOkHUWuN7Qsu+SIoCD
5JI5LbTuSLPWhVTETybUtLU7OEsT1YRp0N/ZXt7tNWK9qAYO32Nj3oAXhh7lFs1+ZALbTYHwwqzK
H3JRH6AhsOcUKZGUOfFDFfE/a2EeEPvA3E35E9A1Y4vcuilMKDR2bW9gNG2lSyxWX8xEbovvxw9g
LwWIF9qQkeJ2NGbAYX4H0HVOY/syG+Vj7UzXsenOWlUe+5qMZtVeRNecM60hQ+DsdSNa8GoPU29t
Bq/8rhEGOZvpx4gD7ZnZ4oEkDbnn1tx7Vv0MXfSZm9qbDkh4o9XiM7LmI5ERNoF+s3S/B/gpmxRR
cqrXOABvwZcR9PPTe/z+kMIKcQfB6HdKbf8OqeYtSktna8QAkkY2lmdHZ4o0IL2tke6+p4EVSAb/
At1mgRdXjGgujXTQcM99lgLSjCKXXYRdcBKDZmpn7HpaRl7fhPMRRsrEepmBOeqmqv+SOQnQQmcN
U8uZwibc6+znSrSomgtIJN08FHH+7tbu8ygV+iCjECnsUJPema3ngw0rb9t59G7NqXNwBhtbIS1e
GKMiOgFxwQSx8SkVyIosGKeNSf/byneLQ1N0TIaOQTPe2P72tvZlBH68sWR+ctPmnvvNNs5slphJ
dsX6GA7ueD+64nlxiRtDAULMCV093zTV8NGq7LZl34f+Y912iAk7hgc9HFqiHX7D3C0aDFoE09V2
smEN+p3thW1d46/MWTpMIxt9lFeHfBqPR4LADMvZujAGdAHWoebsXWMn+YxSF8oYjXk2UEKqc0aW
Ss5POatpZ6MvgFT+HTPqB4gKvQX1/DXWUxUaNfeOWdY4WerqK9IA+NbqVLX9Bun2sVHGq8VlV5EL
unpFrh/4t7grXcNklFLKBipSfzJpi97MU+LueY3xh8s+vQ2YivY9ADSSusWHqSqWpuU4biREln03
c7FMey8g4J09QrAkK1rrNyV9U48w6DlLvMVVJHDmE/ex8OGjGxEu4Nq/JL1F1RwMQ+Lgri0efeVj
S9/VoLRoVVjlG9gt66fXrSe/1rST2yQUvDnOuhHzvWA7s9WEoh91iBCitA/CyLzwg96s85Ic20h1
WOOMb6YsT0obHqHnXeMgP6oc77oeZ9sSVEReQRUo4Oqmy57MHjydS3WZsrlhw21hWqvG3aQBS9AM
79LnfGhrv9/9L/bOazlyI43SrzIvAAWQyIS5LW9ZRW9uEGSzCe89nn4/tKSdljSaDd1uzFwoeoJR
zWoSlfmbc77T49yKK8SByAmneW/FX24+NbH8LKuqB8Ptasup7UjT1n0UdHH9hFIR0k+Vfhv18Lmq
of9NaTGjspmNDqm8jVxwyWPAAJLtRruh6n4HUkWF7BXgNGwjWdM7YSFnKLIBHtGu6glRQwUZbtU2
1p4CY1/VxMBolVyrSW1rE4yWEeXPTOO9pZQJCrmOSMdSw6GFiR6xwWRfyzQ8EP5orhjkAxTUNH8z
pL1/HqR9D+GEqX+vvg8JSsRcde3/JE+/qm9dtD9/j77/4VV9CNr37GfF079f+Xt9At7KcnUDC7sD
sE5RIPwuv7V/QY8r+YIhGVra/5Y7GcYvinQv/Kq8EpoOr/mtPDEQ5uIqnbO6lOEqRFL/pDyZg6t+
HlATNetYpmFbc0gC+qm5ePmpOImqwPddP0n3yiYasZLukTn6DZ12ssxz7xAgkvu1SP2D3upnfZUx
p5H/8Vviy8Vsr+b4KXRg89d/+paFqxUuvAB/n9ObDaC1DfuuM4EfMF51DwnzrfJjMEBkjPX+p9/O
f5jHk/H+l+/Nzxq/sOswpxH8ZP/4vUVX+pHJPniHuY7ZP9GsFZOIID8QjyJfLbPpL5bXGrcVZpKl
RLcL+HbCBmD3VCD8W7xV2buZIsVVWq+5ZUUbeo1+1ZKH/SazYMeYpjyyL4FEZ+juKqZEOwKorD+V
0ZILGNfoO5wBxj3h1mvHLIJV6LMaqSP2630qADlrpP/lWUY6Ll5QhYlPTt3VjpsxZqSod49xn4Wb
MtXO0owfRg2fOQJIOwjHY+JLfW/D9bUsxpWVxYwrfeSkdDcqJoqSUfO4TjKOuwzkD1g8Ve7GIIBz
3rvyufNb9QiKzJ9ncRbnabgbTPY69Sx3o4mxCiBCLcFqpLaoemOgir0LkBss6BojWn3tW8oYazEZ
bK2KFL6s8vJmOfGqj4GIoBel1fptg2B50df1i0967d4EpKjpPHlEL9WhKY8ZLENiDhlSFoWqDxBM
p41R9B9hbo0PPMjK4lrL+tcohhDh+WN07P12q/fO2poKZwMEQexKGe0V+33E3JSGDdAGZaMhaqTV
rmsteYZRhbdQHQjSygkHgw1Q9lG0kkYPxXhs2yUtuA8rK+I0TvrypbLqT4eypMPrJIz4a4pLi1M+
zcgYwxsL00Rbm5XfMQNt3RvP9j/aGWuiSxkemiJPX8MSbwUwkJdO9B+gyV6Nvr3WgRyvZjkVK4TD
N0DqxcJwkMHh8/rSUICjgkvYIIIRRsKHomcIkJ5NSYl8dRi2gwOSbP4uOc/Ypsn7G5lNLyK2P6aC
aTsQxukAqbhf+UWHwkBWXX5sXedb40mTurdqrzkaS4KERshVcDL8q+FNxS7TGwC81cHrACUTFVM9
SGFQSLuw8heguwnjzJRgmq8lHVz/ntyi3AieW7O8kbH53hvuUwywcrYTJQdPb1J+igYzoY5xbev7
1aZLmX97g3qciJNiB7JXbt1uodu9d1yULLe555qwZ8JrMcKzbE0uqzgMDl0T2yvPmG71IHtlZzeu
y3H45lDmonOrHFTEZbWMobguZGQbTCaReEtNf04tsqh5Fj/rYWbhhDi05FBg0hGRd/S86M1m+hkR
dbOSVKTLxoQzTpCPXfkums3q2bGgPbn+GCBsxEmj8frJMPob0asnYrRQzGTtcNGZ8b2LnmllE3hH
s8X+FfjuTZZCQvJ6Rk+R3m5lYR3yjgWjSRrxynD1myaL46PbeO06KPGX2i6Wq7jJvhw91V5Coksv
jR48xIGePRZCr9ED8RwBz2qPxeRV63GIrJvRtC+jWT2zX8jXY089kUfxZiQkgcyAgOSkQb3qBhtX
w6lvHbt9410jIym08dwbhP5WdWYcXfJL55iDEbCHek/JOyid1lq2ArflYPX71Au3DmCyhdSrsw4r
mjPKv3NC6NGWFn3pGjgckSXlruzYyNRa7pwGWX2mUOYW0HG+RxpVeMl98GA46RGtQL1qgGo0Xlqu
U9sd8JUB+msEBSQOMXax2JCXUmi7VqX6G6zxOsaRVlCBMaZb5QMeaSNH3DCE1ZfOCF3PhuPYGHdR
Qo4v9HG0bRmgl7H+agpkewVBIqhi4e0R5jyehyjT12QBwR0NkuDVGmXyXcDSefoBmvN82yX+l9oJ
A+k5BkhKgjDWE+ax0XYCYnwt2lJfTRMVlB/BVZ7cmiEvyr06/e6X431jAZkPFXdH4qGHLQdm1BAh
dfeCBPXLl9mzGp1LxPi98qE0BlX10trqHvnAi9CmTZt6G2JvFhOsNyP2vgk7+dD9ifPIZsFbN2IO
K4kOHjozrFeM94wUoL3G+Jvzw80oZCFRag1jZpuTG0VEdic6Bo50Fz4zdOeEW404ZPvMsvNbmKUd
A1T3mga8YMgRZHla+l7G4lbLm23fB9/YUwsYrOOlMyTTBFSiDN7mE6A3V8RBvmgJV5Y91beAih91
F4VKlCYvkC7fKmgRS2YsqEwht6KdLld9E5+kz+Vn1cNhDINPDm2KdlAAdgX9qjenJ7+xCPRQ5Ysv
mQR7baDWXpF+ahpSnaCx2OSogXBAz7pNtP5idDxiCQIAxsTyWNYeDVDQ3hu1+Z4K9FVu3+9t2YGM
M7YkDW9yych2cpNLhNkGLBPoBrx3y3zSzUUhMjJUsA4t8xAvmzTMH1GS+SJw+TEPBWQFwx4WkbPN
YjgNdl7ZGzZT7dK3p++CFDYSe8gS+ChEnT4EpKYgSDSYQMrE3umDeWchALQ6S7FJLlCe9GNxj7Gz
X3LRMDhopyX665Smpac7lXNRYobzFiI4V1V8U+fmQeX6IZyyno0D0fExYszQY2/st9V76MYfBH6u
TA1fIGfWXUgvRw+EiUOfYCW0PTIMt4Vep8hf7wBbjPtJZvd5OtzPRRbIip1NLg9S9upQZEyTPa08
1nHar7XUfGzDJFmLSr8EGcl2FZGGYAYg0VE7kPzhDVsXGzaCofqgSdQn/71kE7PY/o/Vom0zojV0
BwsYeoo/VYthnyL004do74HhQuZs5dymOfpgpR5JNmb/FIwPRKWc/AHOFfSR8w+qxZRc9PZFleqY
G+I06NOTZtTAGMyBTPrQ5shKwn0j6MMGq27vEy1Lb//7O/9hE/jrOyc8kIfFsZT4k/YDsqPn1QHv
3C5fokbbC18ck6JgdE70dDpL55xd3YuXqrPOLIvg0yHpcIb/tWa/Nljqv7ZmD+/jv2Zz5F8bs/l1
vzdmoILoASACCcweak4f+70xU7/MnZpQ/EdKfKn/d3BMY2Y7wsKgwnDYdHkmf+7MXBLtHHoz1+Yw
NJ1/0pnxd/350Rc6ilId9wADJF3Yf3qALL3GrpBOagcDlnwRJqbLjscWLVh/X1UYdVPH6a4A5xWc
jTpfS7erd3w27lnfjUjnIu56d0q3uISvQ2N/WAZLVjNk4iuIGtN8SPZ6hD1rAmTqPzip9alqx1uF
mD++9y6DErolVj4lPl88olDe7M6msLDFrWkk08bDNrEqfI16zYEP2ys49uhvEypqaDyzyIjIJozX
mc6hFQTvLAgPjPHuWvx5ac+FZA4teVwdehs7QqlDAUuYOg0n5YRzL9zoWs5R8LgeijUkO0Z3c1C8
mcB9GObw+BJEC6NMxHFSMB9SBGOUNYU5g+gXbY6fL1xkpoNVfbqVirdyTqk3xQ9fS3aNke2xMwQ3
qk2txLApToHBJs5lk70YcL5yZ2mPDmv6Om0ftEyt4rhcu9DRET8jpEZxSu4mMrmwaS5TON6YUXwZ
BeAwP9wObvEENeMj89TZ1ckTcKcHW7PnLap3YxKnghtC7D0zeQJgOeuA+0f+Qv9x6mrrnNumtbID
wO+N3y6zeiwfwgy6BKwhGiA5ca+3E9ZX1oCQIUqteqPKRweRptbGzKm1vCw319yK1cosIQM0ZqYt
w3pi4pTY4M6KEPluHwebjst0kc3YAd2lnopnEgFEAl/WB39GFOhuDawAagEWOdDT5JhCMxCpuPP0
fqPDwgOanG7aGXyAEPI97KV5wFT5pdDdt+jCSKIJIYeGVLklgp583800hRGsQgatDRia88w/7i3w
g0evAf4HoMJcmtX0loYMzUVXvSXwGuIc13wgzt1YnrWJ8I80GHbIoeYhKvw/kRQDmngMSf7M3OtU
BOyUVuScioFMYsfbhTOuqrWZyZvWjalFW7PtqqPh18nWlOGDwdmwKW0teokz/0CXinMrc26Gnoch
8NGXo56aiO+E9iSqJlpHGc1GCS1hr5tptuzq2EM1J5+wVfOWCuJ6S9t+aZGUIquDPRUbkFQnPpGr
0IW7VCYdXqiGlAMvYMxv21gYA/9OFyrYxoMgDzVpXwuBTjA0e42gXoAfRl4Mq5FwFZYmQbIBhqof
W0Az2wKNOGNwhwk9Zvyj3cuP0bavvV7T0iGhWpqwWMBUo+hpJdYSr8PfyqyCbx7p4zJS3jvnIyoj
nGPOQ4HG7lbrY3rkCuNKxcx5W3kgCcMY4HLQe+1OT7RwGVroRZpkms+S8NLW6qstmdZY5SuE4Bsd
MXDvBMsa2EcRNoeqwHHAUJiCGKZOfuobBH9pV3+HCUrbEWziNrt4YTe7YaCoWp8gFXBuW4PO8+JL
4kiLd10jMqcqySArd04eoXtorENaNK9l7F3JwLoPg3otIBuS10rVGcY7zZKnqK/P+VwxIUY42426
pVxE7t+h0QcrtyjT7nYsjfeuMOZ4VnSTtiLRIUuXFvngXmVxzJT9DbtehWWC0a1Kin1i4Gnq0rVd
4M0x3QxMTbcTRFigQ8hZbEe3IbowFD3hQnXyyC/zwEl9LyGM4uIhZMby7rW+uA3DdE8S4yMRN96G
SDG6dhqQXY3GtazEZ+4TjdIi1E3hwKxrX7Q7OsGnesR96FWinzkY1jJoreoaUumusfZ6KwCOvCeu
kg3g41PuRfeJ3uhAOQqkLCbIYYYc04LcvA59CImB8CBne72LgdgcVuhQ2w/pDvXZKJ3wtbckPo/e
cjagPLwrLbH2XgDDWPmBNJcZi8ZZtaWj1rKqjqw2ecnaDhit7j+FPWGNJDdZC7PHO6WaYaEG3302
7Qq/FirgZehR9Ot1iJ417L+IshMRVgSsCTizq4pAN7c/WGgnWIAhBG/P4CsdBgc94RwKZCSL/9Pg
mS8/6rV/tDz//5Ig4VA3/P0Me/f+r234nvl/LZTm1/1eKIGJYB1uW1LqkvnpTxNs+YtpsuDWdSRF
AImphn4HSJjMtiladCFdC72i8+8RNtmuBjWN4ViGQ3UPKfGfFEqW+PMQG82vsMn5tXXboir7MfX9
aaJceh604S5MDo3yiaEJUPq6SIwY9IRsHS1CZzSSHhekNflbYn92SA5fYmu8ywMzuOQON2pUxrjI
MS4Rhxmuwlx8a4OGuW6BsymcsQPOZkimPYKS72XYfgJ2ejIUmkiUHM/BYJyMxHlDGXo7BbRC8cgA
KtO7D11vXpGEbYnBvmKcYMI4da95ga4Jk2+N9Iz8BrZd+rVDObhotDHB7MMGMRRMqYg3vWhBT5TP
5G19V6AjHFA21gK5SZJXEzMlRccPeHRpElSFVwhKnI87eKozEDp+wqlmqA/mBeCd2ElBvIKBajUg
8vQsPyZj4WyZIsVHMfbnNiTezbZZOUvhr4Na/9Ks8CnS5XdHyApadf89UIge4ct8Cj0iEFueGol7
S8HlR+kL7idPdeDINmvBikuEG9d/KyQ7yahOXVpEQoRYtFO5zWVaGxCxjJeIt4qUvGlvU70cNjxG
1H4NFzp1UrxBEvFkTyFsiORkNMMuNgZUB7H6jDi8ar3AW1mFrPxM3pcTo5FthlmtWHC21K5bb4to
dJYeQO61ZfnPeAqRJjS1WiK8y1c0YrSO+IlWTdX1KzPR0M3rLYnxNle4JeDVgdwQC1xSDbI2Nsw1
KhMC2uruZIdEi5uSQMpexO/x5H+Rv42A1nSjc29XYI2SgVhJfWJ60Ed3ZYStKArDaZcN5Goo338I
gzLe6CO2rTzKEKoVZOVw5Tdo9VcN866kH6cl1kVsIFqCVjoiNHO0RLkzUiSv7AiwHw7czNh4/ftM
ObeCEKKl5Q5XMgvGI9K6Iysc9JV6jSd0Cg7I0vg4uO1jRIDYIqpIabf64tvoIT+0RDg+2A2uQSfL
PypRQrRlg0Et381lG8CxpLc2k552qyq2wyNRcTdGad3DvHsGmoIoC4Fs1Ji3yk7Ja2h2fWbv+1Tf
BiX3WuYRLknW5FlKDWp91148ndRVVGwMPmrktkZha1sjihj6efzWKw1XMj6waJcFvFXPKU6ysx7j
QpdbRgHlejTRjDKLw5Zf+Nvaw9CLlGqVIftjxSretLobKSasARQ01pPC5TfAPmqZqDQg2j54jJrg
ORNo2JmDGLhx4mid8FyvyC9G0DjJT6yXaNRHbJuVV32jakhBCYaUT3jCtp4JkYl9C1d+kol17xEv
BYWRfoc6uNCmGQE3OBuPyXCZldpqahT4mHR8GZsJrJc9hiciQTDc56GGOMEbD3UUFqRH2tVCi4Js
3RPhjFSdjkYUsERlQv6CaFHw6Qm6G9ViKS/M/CIacJJ6bGwl51HI72EZ11a9KAc07GSrosrAT+7p
olz0uf2GggOyWifumigIzl1HivToxgkLmvQbRt/v/LMpItk4rRwUcSu/Q1meup+eUdu4FtsHBDY+
HxflL92g1deByf6p0t/cPHUPQzSlxz4bjUMxqIZoMhHtEetkB2V6N1WMPnas3RcmmsI395HQgk0x
yNdMqGerDOydh4hnXQuMxbXGiyqccNsBvNdSyZgY7QFXUxkxFx5h+y+Zk8iN6sMWdTo13MT/rm3l
hUs+Vc41IzRttv1Ve79D8kyoHdm0hp9cDT7zhGFP303+76owMBnUOZkaoyuuJGQZa612eJt++BE3
BQiTUfsu0qo4UWW5m4rnvKBtXtZxgSomTkEOOBqxwlldsUFL7k0nOkWtAcBaIRfM0B1hwA4XRPTc
q8E8D0FdPKT5eK/jAlyraNo15jSRBxyS9NnaJ2z4r6XSXJ517T7U/IPOsStsu10PuNGWRlNOt043
y1YcztqMcdHj6Jj9Q1zxNwA22kZafZtXSEOjUlUweRJ7YTtE6gSOjh1AYog25j+58GlQnaHgQFsJ
ljpnUm8GpTrVBhunmXy+aFBroJZn1afApy7A94SraVCfLUbzXjcALgihliN1L8afOZW72JcBdL+x
mBKKb/8uMVsdzzFFNNsqpEH40W+tST9qZawztXSfhOZfHH8CkaNszmMnktsu56M8Jo8EPuOgD+uP
cVQAMTDvn8iIILeCR37bQ/1ds0UHh1SRiWFy/m6zycIbP9TtKjPHZyMy65e+plUh2iJCJy+uyqfP
jPkDaqqQMya9MPxwWFD1Z5x85NQUhrVD1nvx69baGPzqF3ZsbX0UKjdOJXxCOwGkaqli51Ma2WfK
0uUpYPNIivpwlwbIU/KwOleh+diohBQRGna0rzs3tkBb41oKej68xpie1OQ+wxRGu8USclVVwbh1
c0sD0DRUH5YsRy4/olodPjlFaq2NLvOW2BMuSetrq9Asq00T94d83q7icbMWE+71rVH5yRMzJEsg
4jZIc9PiLw4gBrxaRVaOSgLSiONkVzguKblpmq69kdUG76NYBUZzFfMoqHWLfjESI7hA+G4eAf4S
5YjSn24fns5UAXirEoT77cAJUWHkZtoTP9RDcw5HNnFtE3p7VSfdTVJxU0nCl1eMQ+J9LmiIoCOw
NCR5b+uNSsew4YT3xEGLnWsYuGrQ5rGQPmUpkvjJypHt2wySKvKzqVEgHqK42fQCFzerQWtJ8cXM
KOU/JX/RPrLiazVhS4gDrcFmUzUHYbIwl6PI+bzUz6JsvPVIK73MnI7TK3GrB8dAFmfU7CYaYYOi
jrNhVY7pUTfKGi++nUKzsnJ0+OndyNJiidMq243WGK6GcoDRNJiYhyYiYdyS2Q+W1GSDuDMgjJOL
VtXVlx/X2MgIDASyErqEHmGTRLjVLuqOgcOYcOF5CbZbBgr4EuLYe8zGlNQLIFuE2TAnqcyPqQGp
4GvorbQoGzb+ZD6WonmStcNRI1jIG9oxbSKWKTSRpXhwK3edFTobAcF6zyvtNy6XcsfG4BakIhEn
Ey6RSVgPakIdAKd3m0inWmBZhj+Q1uY2HbSPDOt+rrs3pVHfV2mzS2rjCB3m0RXykXVZsRsH4yvR
iFdyC52PlwnjlFN+W7eRuVLhx089yH9QaqAE+dPw8881/fz1n2p61RVBSwBNcpi0qKPIK+RWtpa/
7t0SwpMdYwKX2VcZEw5d+0QFjwW8KE3kbzHpKuhb7zUTzgXHibsd2+K7hxtM5PoptsinsjJ1a0JJ
5YfMRk0ZA5DOrNv0OE5XOIeuutOfEg9xg5cF16YkNUN1TxYfzsIB+pNO7QZXZEB4NphJokhI3hlc
tq0ZXWrERHmZ1uKl7BgvoEpcZKaxi5tk4+T6xRD9I5iyUyxSvLrBuB4LTuOuWJWILJauiT0d3qrn
RCsPFOii5VDJKvWYccgk82mjBfqdP58/KNW9ZaqGr3CkctEmgdu6aop9HbP3kmXHB5SQNRcUpxvI
2U7vXtm63QbzyRZ0HVCF2VSjKlgHk3npa/LNmKQRERRsXYTx8NWD+6BGNZ/ASUFLQFpary44Oua5
nbymWEUWfUvFNeCGfmHP/2zN53BkK9zPQAt2E1ckblbC8gQBu+thPr6H+SB35iPdII8FG4HqtpOW
Zpuw6W6EjJnxJY89t0GityS81uk7GihArZzgFDEh29DwAnMgZYmePtjdj0BpkN6umdxpHJRL+tOv
LvOv8Y9LyIpu40iwFzcsftYc7hSN6Sfw6fM4EMDXaxKXBUbrMCy+cQyFZCRx5U0ajo52vgaDnFwO
nZoApPekTpEs4p0t84dOODCUAW2X81Ua5HzAAgQqK9/iZG+y+U92/pom0SHxC3vRGThClO1ZJyBy
FzfCOkHsuJ8W0XrqlPlQloH+aOmVIAW1Qbc76xwMBp+ooqgAJkqBsNP2LqWBidkGx6P1LHAcsMkN
N+NkbSlPibyiqLBGvElW3jyljX6fdLJ4kBQfHjN1DTZFUsFVdygRISLn82dfX8GDPFVedxdpZrtT
AT9yGDb2KnTkrV3kh8pF5eFW2qvqCHdB9HyDuPxSm+oW9zNm2MnbcM18xWZTLgcqp6rDWYLoB7+7
ys1r5HTaNkG9EyWWv7IH8T3y8xzvXapd2rkwY99L2N5crJFWX/NsUcC1LeqncS7qwrm8w5LdLiYL
o5gVI/5GGgI9ZK4Fm7kq9GfYQagPN3k/nPq5Yizn2jGLif+OkrFdVXNR6c7lpZoLzbZIXpPK6W5o
DqGdGg0qJv+SOhqIZ7NciT47wWR4qef6NZ8rWVsBmVch0W++Yy2A26bHoHadA0DBt9DqmLSLRCe9
MLpaPlm3OR1FG3VLe4jZAID96GUHhCkab0tb2ycEMfLRsPELRlawMq2BD3sf4wP2azxCPaR2HbOK
nIb9hM0Wz3pzCTUz2BAzwzllkQaZp8epA2FRwLFban4/TzSafon811sFrfEeEwC1MrgvN5ENKlAz
KqbDnntVo3+BGN5tKlbSS9FIdtlNPewHLeLCa2wacdivBPj4Zbb2K/rnif32O94zCYA+wXjn2m+9
McQPEKC4+kYNF/WUtqc8aPcKpyZqA/3FK4laFIRMkTrVrXlT89GHGde2gjOCHgyTinBK3xHfTQeu
u+TTFVXmE548pMm+PTc+yUcPrqGLmp1X5mDHFKN2089OdoXUjZOgnRiTAARlLeEqxA+uEks89XAh
yg7+X7uze4ygtuffmW41MlyP9hnLPChr7Z7eYDlCifTs9uq4AZxgSEame8o7f6OXyOfZ1xKXxuho
jrv0s/RIsXcEEbEvRqC5dk+z23SP9mjcRgMGsknEtxMmBKaR8rEz4DaPfXKqdbcB4IySw8e+EaXh
MY/Hte5n716sXYJ60+nFnCfn3JBjd9tkxXPtNSQpmcDDin4AYxahvvfyBz+zP2uiifiEGM9NMzmL
1ikfo5wOI9Zt1hfZfYH6a1dYM9yJNcJe62vnplEFvgQTqGfX3EvhHX3NvGaF+1X6oMEae0qgulE7
IeVv8D+temGfrV571pWlc7ugsbeQQa+7rnzPveJlmtBUl7l6BSk1cB3JkXhkui0UOwQPDWEz2zhC
8FMOeYM1RvQ2cmBCcqL26OJkDSEIk93O8qkxu8je5iq+Qk4nJNhjwpWEdLpewUqmsjsqrMh/tLTs
mAwzqaO8T3r1Ynf9WeT2yolQM9SkRIO9PlihevajCG1eoG5iSM1VZL8ifjAXeaY/BLBIF2WO/Gmw
PVSsHL2LbiDvpHG1VR51T3EcYmOcjoXWnoems05VXqNgTzCOZGPA0WA1e7D1T+j4kXKNPBZ60nBX
+NYtzfhF9iLjPhtXLbVZHXMGKdm395XDQMpusAmDkypXIdo6bh332zQWOHJKd2EV+lPfybsqLC9t
RFqVbvuXbLQJpuvNQ4ixf8fm8mYcGgzoAH7WZaq2KpargC3E5ETNGgzGCUIL567u3HtcmMs+rw6x
jaKqDsmpqy2uZyZXj6x172I+3cusx4qgZ8hKQR2B3smzm4HjfTDkZzVz3Fvc6JuuExRYLtaNqcZl
7Hbta87wcVlYbBCFtUqrHl8+YEKWwa1QiE6djR0mO9W0a4P89NZvCdsYV9UUbUsfO2taPxPoDIjB
/Z6LlJgTaCpmSyibnl50A5CMGg9jnW2trroxm+TeN+td1GXIVvJNjLEPVsQq0tgKMQmyKGJgkWL6
F1V8107FRWvlltKOTbSnbdSQhvD8swefFIiDlXOCju01jJCBuQaMat37SEMejCIx3pwYE4VvNGdo
GhwjhX/pHftT5cabj0u587TvjgscEZQZJXf4he2ZatxNVwHk3J7A3QUskXLZZlAU22jWomrDPVlz
W2mqV4bnTHG1OekCQiv2kOqzNfxq4TWkoY9CnoCoX4PI5RRkarUGUKNt58hAHC2niecHnEBnLRzd
He/xX1zH1CceS+FlINf+eV5m/yrC/t+yYyaw/P2yY/n+r/Mf8aS/ifV51b9XHRKtnGmzz+CLP2tC
5C9KCFOyL7CUI3R0JL+tOtxf8PUJm90V2zUald+U+g5BVCw/XKTmKPglm+R/suYQxl/1IAIerW0Z
Bk4BHUHIH1uiKC0rb4jdgtuxYCqLeXdRIKqDh5FC2xGyZKHcZmwayXXBZcueZFmG+Te83cnSJ5dy
NjY3KoSRWeNTW/fTRFCt0Amwr/SjJ5360JHBth8tZrpDnbEHaDqwfrVImY8DKtBqiEp25403bdMN
1JAIUmwO5p3nmSVnePWQ1Vx0AeyIITR33CndPpd9tbEYCJEPKrsv19DDhd129Uefld4WAFV3bVWp
Qa2UTEfjECaNG4F89IPXDDDpCCcIf00rrniCd0OfAaCWiIp9r7zAy0FEkvAPwkfOtkMXLQeRnL76
GIV6ws/kexJ6i0ZmybbE34bPRn1iv7xBTUgsVo1DLWygNTFmNzDIoV6ZMm6ZoKV0QFiOCp3JcOSl
hLN2u9qMU4Lp+F6u1RVrXwYfojKgexK+xYZdujtTkBxDJKpxVhCxCYEMmZdPnr+y5iZejHi6nMim
PDGmlFFicJajHDYyj4sVSMbg7HWWXMpBXSGkVbyyP491cxvrimAa3lFce8fOb85uolVXYypPWluc
GwNxf1pdbIeYXazy9CTN7VQxMQHlWi+7FCl72FX1U+7349IVXrJuyjrZJ05ZXC3d8d573Sb3uMUG
OM3j1jjBV20TQdZT+5Gx9OE2Am0p7aYFTsEE3CXpa5ruOWZ+Xmp+uvb1kKQzyDozdTBzyuYe91e+
97KJVtE3kmPF5OeYanmLzEBXZoA1DpXeFs8Jok+AoMUWQDOm8XDYjaTXdMHUv3eybmnFKdec3NnZ
ZcSvUeUbQsdwy+aSiX+FXz2zHtt5+9TX/oH3ObOdBcxspXno6iN+eVU5Mkw1jxKwBmTZ1jWucsq7
zxoDar10mbbf2U19zSC5aS0CzlkbmJTmNhdYGFH7J1tEFGQKddi+mCs5yZuRy9FaJxEpFlmP+Jhr
Huhd78HbCfPWf2lgF24wt0T30bxII0VcvKGGBjUYhRZRFqO/nXQA16Y7ueB+C4K4bJhEEizKNhWO
ROVlxHs6v+ZuzBrAWGKTiv7Ytb31VtNpkG0U8ikfUyJwqfExiJXS2/x0JP6H2cuft6mOEMJB0CVt
ZrACF9Ifj5kUlTHJNnj8R3i5JYGXU3FkhrkcSQInBnP937+bMTuM/iCTFDijqcL5bkIhs5i//tOg
B5SDi/EfeKtP/9wnn0NQ3fmFf7BJMM9H9+wb7LL0lS4ffQdPIn2CQaM1c02LjzGNT44mV1FLYZo2
/6+3xon+x7c2JxIonFa6Me+3ZxPWz2+tMYM4CgGS72orT3e2DXYXKByflyZ+oSV71SKxLmNKOXIf
gT4m8ZuLkyrLacu5Ycxf7+y/NU795fcyvxtkF8rRhcBGPr/bn35QlVEYJF1Vxc5yxkNm9wi/h/jD
Vt09aJsHlZjbH7+Z/9UICpHC39cIt9j5/H/d+O/hXyUR8yt/rxPcXwyJOl53TZx9ao7H+F076oAW
oFSf3XTAyGexxG91gqF+kaap/x/2zmNJcuTc0q9Cmz3a3KEcMJs7i9AqI3Wk2MBSQmuNp58PRRZZ
3STvvb0bmxkaN2x2VlZGRjh+P/8535mZA1RN/hgIfs4KkuHCQPPkP3zwmBv+VAGl/ON7hT997vvA
O0ofmotW8vv3ios3MpLSsfZOQCMyyf14gxp0SYihuF72nRfjjmU7Q/VMRPOB0GAVtzR8PW62TrFu
Lt1EESJR9q5K6aOuBoocf3lR/8UpI/+pIlPw8hiYRoShzxnIPxwz7TTApQoqc2/7D1X2hvHIwTvR
uPfaeDTtj2aEqukd//Nvav74yP562vDCuK5lzQFEA/rDH0+bjto+t9TsaU9bLRCCuL2PNYeeVjk+
GrX6HMjPwVdL3WVbm/6ydnlO9JFxR+ebyYIoz8FqYZ8jUoyU1EFbSWC6JA3KRzOpW8BL1aKq7Q84
Q/e5Xlwp5FbAaLibuEHSU+TfDyUEKx4oG7OxNCorzYPhDvfsdC5T1TwFwXiq/XQ4OuPYbQngEWGL
H528RNsJUcuScgaCU0GG7SNdZqlDUCG4oWTriO/WXId++8TGEZeEF94bwvkUvX0ljeDI79VZ11l2
Mkxq1tqACm1L7z9xNvabvggPI4GsaWjuJUg0Ev8j29X2qunpsqvigsrMMtkHRnUVCPO6mri/lGX1
CqHMwUPm3he0Z54s+t0WWl8RsGDVTL6RJ+KY2Tyq3Wxj2f1FlcXKT9PnEHWNuhKGPQcugRLtd1TK
D0dGGl4NrBe+cO+TtLp0Hj8HINxXUxcnkuVi3dhEQxEYMaaiDVbgApnW/VUb1eQQggxrWX2o2niE
RMZekKTSGTfmOQWsvQi0JN2gTemLrKTHsIkHqrQcq4E8V+vbpPHZZptbHfJ8qPft2tP0xzZHr0Ma
dUH9dcN2MvmgsKDuABh0MVs+NCJXE1sbLv8Up2Q8SsT/0UPM6C0ZY7KBWvAsU+zaTdAiRpi1iYWZ
JyFFj4h4+GuhW1AyEuaqZGMvBf6WyllWHT2qgbLuVUTh4dgU9abH6XGgTJb5KJ4+OiHyFc3JJ7sF
ZJdboMf5LS6b0DzRRLKNo/HTaUzAzxHDRdIM8QqWQ4MP18UJq74xHp4IgeGYAQ1ZWi2d26b9XJjl
RkBrdboCLuV8Xy+T5i3IMvwwLEIPfkEWc2GPSbKHf0vEryUnNLp7i/NEZ4W8srUBU3NvIzmEoJ96
zeMirgMaYNmP/2EUdQaOMT0aJahEu8X2UhRb3Uqi5wGYP688bJ8glNuh1TbI3W0UU2ffeBeY00c7
9S9pwqcusanB6wvvMSo1be3r8Y1j2FiOoYSM3KddDegRpvebHPAYnsmtXrBwDS3UhTIMxJL9SMc0
3G34PZ+7hCL1RiavRmfIlQD+fxih+dCAXUjkpmz0V0md3FR4DRetndwXOcth2hLPJe8tnMb50ucx
T+1keYkntjwRQ+qiUvGTRtXRQmuCB7pxIiRVcxv35l0rKrXTG4lwbrPARCb6pv/hKTT4iKGuUtU9
027ZHTWnBH/LQpkFf/Wm4LJUETcWogbinGsjqTNxCSFLU27QH7HFgehy+B1HIC02pehfRrc9qjDG
kFOr8p7yeH2d97BJYuPZVI1cdK5z06mGrRPwzV0czZjuqbCXTccg69Zo4U6PbSOIs/rUafmX5oPb
wEuGu0qTxU1t2N4K8iYcNgUcsNY3tlO+KAKhC2DBBKqiBsRi3zzZ1dgv6w5m6GxtXhppc52krDWN
0L/tY9/fShFpu0CrH7uifWbYecu15ILX5SEV2bYSOUxwz7g2K/b5IKjubKfu8JfQjlB2V3YTPmJ7
WWji2bd3yaRO0GvRae2LL811SZHjWE3cZTr6Wmu1cUVWHtAhIfprmKKwbTuMk/k9wPoUHFRo7Vy2
ChslOqCF86tZ8/vfNKJ9yGQBUS945O/65Dbju8F9ZWG3yWNXTvfSzO/ggGC2EBXE/jrgcpQ/GY58
CbRgX9qsYUk0Lyzb7s6YbYCF0y24pL/JXfVdwbEJg2esAEFZ7k6HACFj/zGIh7vebV5rmV2nhdqU
+XgLpZEEcdo7S6ednFWSYsUnz/iW9oVcODmlOrApl6iln8KTN9VgHfBjA6j06o8mKZ9pGnogGgVs
TQ/uHQMYWdkEDhceQOdm07CFCN1D05lPQz98FPmwpheQczIrYG9EqcVGsvisidPOAd+d71t3EM7Z
KzgjPHSmmW0kUtpNKhYbmVaBxvTEmtpi4qKFvmtqley8ONvTmhXArE54VuFNCkso1IQv0JArKppb
h/tdEcpdYTgsA83yUnvYC+1+ujMH3uWdsRnM8dHNLbFjPd8uRBwcJrxKlIZw35M23yzHqzf53G+H
MWyWSep92KXiWPftD2G7xdGevc8277dlqxkPIScgidpcO9WUxq4IoEG1MY12FVTDSx2XcxL+Gt/T
Xyfq//YEr9CT+C/cAe48uviRGPtlggfeWjaGrll7kt9PYTUeKUq4Cbr4rSzKfSeql//nB/i/twm5
TLT/fobfvbX/7Gr+3df+nOLJeTEnK5P9Busn55cp3qKJCIApVS4EuXSH3OHf1T4kPWYMwT0M2Y9U
9N8VP4RAhEHe9dIE3gH++c8pfsYfZ2Su4lSvOCa3YwNahjGP+b+8YTj1XTG2qkdft3K6xfsbQqNs
GGV944yuQvij0A7/IOO7oX9i9yXJPeqPhU4Usp5wBrCo53Mpu0+BmLX0q+F2yMtjJdILsbhDqZxv
XePItfRLkBavAB20haW3pz6KdyC4oFYB188qMe8I3ks4RodRn/eJzhdtN9c9RgIvITpkTSKDixSe
Gpf1F1ZwatMk6WjDsPEodtO7lmUpvSw5IFO3HDAxl46zJ9qmhq3y3G9N+TF7TMTAd9zi+tqsMuoO
IGfPaHYJbMejY3LRB2O2ErLfepqtTmJstn45vc1VAH42fnKoQUx289PkEojA+nkIlfteFsOFMAYR
CvHp+SwhR51po+hfQzPfZ4NHglsBUS9bQSAFqMelG6fsKujYyTlmGi0Hayx3xFq3ujsDi1xp3xmV
0jfDEMFeKvwXJwQP3PhvUQmZXAzWSfXUwhaQHTk9s7MgQLMAHnvOO8IZPodvn3lyN5ca1DXZ+h4H
RInyOFi6ONRUDd1gESIvHWlqUbJqF51hro1JQp923I8UvESVti9xP7xlAQFh36H8xS9KjT23w98v
CJJsk04agblmlAuwpuObxbE+Yi3EXivaTZKx8Cum6D7twNtjMImTFTGeauHrhv5tALAiMS6p2ZBG
ta8HrXmUJs5OHukBi0ex5jN0ijwIJMDtO6xuiIh3Mu4OjD3zgLeGAIo7hLJEEwzE3K74FXjFezfo
4CiHF3C266SXRNFmSKrU+WnNtUSuXlBSS1nHoD2WZnspMVaaRYf9iqQOqKXI4KFUY3hpTHUlXbO5
j9WQn72sIQfslmciWd7eLZtiVYBLIagtucqastmpqTvHvkXZYBZcGLpxExSDx4oHz6JNWQLdwVm/
dIvxTTBldayLdlWM2BokWOSixHzyKBJcELXy15aVswWOJMAwoi842C+Do++l2d4mnSBk5cB1lJK1
kOt611EtUvZn+k0VRLdZY59x9X3qSbRLzQjYeP0V6+21Red9jCq+SmHULsix3WnWCAY5XvMTauTd
YZ9pCqjU1IR7M5jWtmfCY7dx5VSUG5BB7F7//APjX/MjecR9IApUoR80/2v7lZ/f0q/6f85S0j/+
8e//J4zEvylNq7fm7Xf/A9h52IA6/KrGuy8Mmc1PvOL8b/53/8+/4KDkT3kYi6//+B9vn2mYrcIa
w/9H88+yjcu5+u8fFsu3/C+Lf5mAmb/u54PC/s3BVEpI+K8rnp9aj/WbzkA/p1wQFH7hN+nGbxKN
Dr4k6Rbxw972t60Q4RfDsi1qUy3DlGoO0/z8+f8mm/xneEkeSDwDflU0+AgYSFCWtIStZirU758R
ftrKkvVTc2B3gFWjlZfe8e4im8UOwWJcElF+3TaNWvCmv50S4zscuB5YSsEBiEjm6sMV3FiXy/uw
CzXr0aqxaViOxL5hwn5FCX6MjJz9KECXTAMfVFOPjeOIGF4hrQc5wsjuS7IErYvZq7cA4EVltDJa
+1aftJs+8QqgOpKUsMdmx8MqsHQHSI24or9xFSW3geYZ+9ZVycUsi4e+5sNAHwO+Uc9N7sJ5CY+U
htNZVTUXX4cHQUiYR3Mdiu17RcAkkdO1mJRco3mVPLeMdJdn+qsf0riXagNnGa9F1uKQFXgZ1jrW
/KgOup2ZGxS32yGoYVOeSh23vZObb31mmZwFGLJjPLBL2RFNsBJ5P5U4yjJ/U+fiKoNQzPRmfrES
rpY6ttcNCCMeV2DvFtXIM6uZMFxVxdyeV9Z7riIg6WxaTkXYXic1Xcw+UU2yyiBG6IJVW7c2Dmmc
fOe5y+5gujCZy3WvQeakPS86xDHHu3BjnCWj0lbRWAT4hODsWr34KKLWAG1ukCA1SxwtVnwpMpj/
jfvIPkEuPDt7d8iwrLjLnyXPdZKb2X3pEfc0Ma74yXTKQV1ZoK0wRxsvVGlyEXazaBk7pDfciiu/
hdMPv32uHRUH48J1kidhprdYvQ5hVpmQdMNq68XWxtX44ilyv4k1EAEhiR7lhUdQFnebM+Hd0Wmx
1tvuxWF5uQotsD19nQVLv0RwSY34uVB4GDFIfIUh6dUe+R0AxDHvKA3p4E4ADn8Sek9Zq3OnhYKi
UHe89UzagAKtvwkTZhQvyQHwda/Ia4Jrj0bDL48DiO2we0k8sKhSSGxhkyKbFDfaRKFGyzSyJM0w
EnGqzqovngKTsQof0oNWTv4hdMrDDPiUEd0FYgzUs5N4R21I6B7oeVLlmu3vx2hyz0Ns3ZNSI4U5
6jUXeaddpsSSF21lYB+LLyom56g7086ExwGcWmN1q5p2ZwwFRnrbbnaW5X1ECDbrPC0nzGsVEKag
idqLckCAks1x1i7ezx2+jbc4KPnTwnE2tqoXW5seh7wl2OXPAFKjBSoPul8/kBGCThnZ/i6Nmvbs
R3B/xuRBWOmwUXkfXstMDrg8iJa67pQvBaU2ePYJfInoibfrvUTbW+qqBSA143q8uZzD7Umc1Sqi
wKOZbqK6TsC88zXkWYeFa3YHWfL4lj3/iLTHTSrGA1YXyKqYWFAjPYfXuWz4/hRr+iZeVZH5vDVL
fIwcT/LUxtI5RtQ3AN4crT0W2aNRkEMxOelg6wTpOiZRvPJzhTcjTMxNUvU7ZqWSSuGq/gilf1d0
Y3/d+85+KoBFhUyCPr3sNej1ZT//xgVX9sUQd92zYrLfdgORq5ws4Sptm3xL6oabsDHwYg34fJhu
r0DliHWbMiG5cyRGj+sHD4fRs0FaxhTZ2RF0X3HbBZ02R2oCt/0yRPQBYCFZViHYoKEw/KvCqO5d
WNnrgWxOW08l7KXyjYU6CBi0b0CPBlFaepNJV9yUmbN3w/jD0bT7cV7HOkl+AMDAu7OnZdCaA0Jp
Br2PJS+eSQ1JKcLJTlLdRI2ew0WsrcdDNQeOiiCsmCdIZAxV1OPE6Z4zX2+R9mJt5XIwqq50Nvkc
Y/JawKjaHG3qJRbwOexkz7Endw5AuXMUqpxDUe0cj2LMrT7IXY3LmOwUz6PPcA5TxXOsyp0DVvz7
kssIS+OQ9FWdxI90DAVrtDaCWSq4s+aoFnCXYePN8a2RHFdViblOgGhXVCbXeIL8W6r49D0LfxCj
o8x44AFVz5mEDK2LduUcHDPmCNmQezQPzLEyGPrGwZVxuhG+dZv3EeH+SlOzj5r4eyfFA1+ersIh
zbaRFxR7TaIXGIOzY4keoDpUb8LR4oU+zvWFZvuVN+Ld4q2L/OaeUjcaT05h3jt2DWgqw1lapF95
oDebhPcBLAkrWyfNhJMtKCmpHCEeK3J6UYiLfqqCOW3a7ZxQIhS55skYq7u8nS6KcsvFCIphiT91
WJY6qMBxnELUFEhhQeml92aNOEwMMV/7bB0XAavqpY+BlqSUfZhh7K4RvGM07xBVZ9ETPF9TOfF2
qlpiK+l7Jyeg6DnEfj0YX8E+W3POHn0sFzeFTK0N6DncUJWF6yq6wrEkYBHF6SKKyaOaXUwVaEhd
Wc+gbOasSgDTdulRo7aR3kY+rEc9IXAjjG4PHbFcdD3ne8WLs65kbW3TjgAn7rqR29hIqDaeDqEU
76M1UtdTUdXhFvVTYkzdntoxULN+W61ZL/RrKrG9Baua62IkLoEH9MmbcRggbQ0KCzFio1+Tz2jC
ZyFKfTWU8IYjrMB7XSCxhobL+mZQ7cGMcvccl5WxdbzmNHTJrYdHdp2b6j3XaLuGeVzQ/pBTl2BQ
cxln4d6Y3A96BraO7wD4z9OPfnSig++pUxaUJ4u5dBrSdF9kQJ/KpELIE9FtRZp2U0bBycewsZYl
mwiPu+2iazMduuTULictwC9b4cDNfKzzRmdiWEBAhnMfLZI6v0ttiPxR41SrSCTBSo79szLLW63k
0VhxMuGL8B7GyEBGVH5LBE3uw1jr8RFgaPA6zCU8ueiRiFuqW0c3P/chgBUcLc/4JLtNEFo9xA9m
p9Bo31ysybAVuEN2QeGcysrN+Xtp9nnC/sYNyPUxvnAzh3nLMDLTHcYC3yFG0DfeNEeg2Lsk1jQ6
i7APMh1gpjNc0g+29+xGitr5PtyJiSpbXYbQZZzaOgyTfqOiNoAsbT9oIWsAPhjWf7E5x0nwXwzJ
6Dy/CikBsGoE4KmFGMwTONEVIcA63TTVhFdckh1wgv47hqsGBhh9Pi8lIoXhfyO5nHOtpn6zO0Zp
i0Uy9Hj6VSHLnkbfd1Peb6GvY2MdJhoXWuM515keM9UceOcQmipuTVmfSTSt9YgZXEiYIWYxPUyd
IocydDtrsDeuOVKqA9HGIXnHt91iZrTnFQasNNvYB071olv2qTf1V0IKIFK1787K91FRn7CDvk4B
6ohSXBdx1D4PRuvw9E1ecpXTea/sr7J1sMAA3oF7HBY+FmArwuoDHudk0IWSGhUQN+5Xfc0lv3Ga
PXbcddClK2vqQipcvNdRYy8EPZI2wGA6aEG8M1K2O0G5pTcJpoyXPY8Cq4gRkhFMNB5N/gjQMAi1
W0zFF8rjqQNp5DbRTEAh3l2ejXvXCzoG3Po8JozzSR+t+TmXvW49U0NLlpSqukzT7jgdqiXNCeuw
LCWgGXoY9L7bMWUmSwyiYuH57XudyC8oq0BC0w31eHcM1J/mFH10ET3TFtHuwaNcZJ49gtiGOVRq
I7lv86LVBFQ0rcUMVA71auDqTtXVl16P62Ls1kVVrHBdcBMa8isnb+7UVNABzNMlbKK7fgj3oqvg
pjv8Kb1lH2UQ3zeV8ch2/1rZ486ZxldKRJpdS6/azqDSwzSpI6pSa5cZ7lOZ1ZQ9g+1z9Wnta61x
jwT2JKr0msQLca95iRmcieC9DUZ5MQsx59yZx1OUi6Vrkr5x9fKhmN80dmkeuRdsTeiEtF2TbOXC
NNLAMSJdOay1Yp+tQ53eYvyhuru9iVLlUJ5XbBR9v56fb8ZU8RXGkZ5NesMHeweEeB2pel9VRYoQ
435VvnYeYSjFKj04xci6Hvf9YKx1LEjQOn2k+IjTcu4Kt/TwRrPZDfr2Ht316BjGDejpR7PQAF27
DJqQXRxfD2mrtdp1W1R7ywg/aB9hQdayBSZZsqb4A8nMb2jEgaJC6CqsK6JC8a72O0jrzbZtjAcD
rH4fmLf22O9dN9pHQb1l47c3vZpEjgUunsV3l+6srv3w9OrkYSYPpSQZSR7ADcSDS27WbvXb0kzP
FEYdUy6EiyBCESszcYT0eKbsVyNZbj8LzwZdEzk7qbsvtsuTy/7WVUz9T/Fmhsa1AG3STVww4R+G
trenEv0OptHWzbSrrPH2lSX3laEdc3M4tsRPyxRKgM14oclxHXC6LtJOqGU4RGccpSm7PuNT+RL1
lSSxqC0WvN3ebMw1hxkW4uZBC7qH2GlvsUztmik62p1z8tXw1KvuYkXddVqX+6oxqVX0DkMqvmwx
3mLMv80K8y3ptFct0L9/WJeg75/sqN1PIdBeL83fcjdwjrpMvzxjOHjILitIA1vp0Xc2X4uSKeKx
73nbMZeXoAXe3rR7w4TSy299EZjdjp5UPFDjuTGte/oMLyFtE4sowkfvxvqJcQ+Qk/3YmdND66fX
UelfZUP7Us9LzTDEndBn1wElmq5l8KbvWFPHKYVqDAfrrIqOZQGvlVaFvWyDR5IhWF4l+9dU1y5d
PawRKzcak5Dt+xcP0gKMrteRxBnkHjICNekduu82aHeEYYgKT1lKNb1LN5P0Hmyr4sMZXnFOsIJM
+1PaWi8OoUPmVOdSMQYEWvHoD95L5mfXYq5D8vTgUjTJJe/EAabzsx0aX3FQKVIO1d7zOXw1/oaA
LRjq+8JeJClkpUIzPowuJJJAsT3LOuu9tEwafz2G/DR7UhGWw9EYPjVgi0tq2CJoVEBYSye4FQSU
V1GErJomG/iUh7Jsd3LQGfRGv1xMfQlnHqiHl/bXxH4LcNF5cocQN65qQD6byq/22TgqslTefdkl
n8SXyDeYSttNyWy5jSn4lDJjOoxb1P3cedF1kjxWSle1merEsXxCfKKtwOiPvPZp+hkL217qpbhJ
zQTzpfmm1dmtK4p2ASTm1ffsd8I8EnVhgoIyMGHUQysX8DMLO974ffTk2MGbJ5NDHwpC9S3ID9Pr
6d3wf6hI8LPqjc7qF1TyzpeUgYUZDmMb0klI+hWDPIp3/d216k701g0Kzi4WY0jJYspKAchbmz4V
uvZgJyZ6bGYvmHaR+NW0DbV4WHq8Iek0nm61bqTSTqCSYOTro3qdEfc+unkNaawJvzPjpp73/6Xa
9FYAhwWBfBNXgjM9ABochiZbTpo35lhMurbomJuAuTWmDUA7JEBXgrJrh+jiONHW64xd6fAJ7zO2
EEX/Upb6S9J428z5GsL2ZCboE4HrPHptdXLm++fU5fLooewtkvl2OoxwmvMhhdsZ0WMSCWgbXU0C
rIjuULGvahWqO1JZnGS9OS578tZLX9QHY74GS+w44OlgXEdrAlVgz6lSYTmzsYp057jauSRacdtp
RbmMuVUXYfZB5gcrQEWvAZNQvrINeKxDAUVNDeUq6rTvzGy3tGwe1XxbD+d7ezPf4Eeheacsyc5B
MBAyMrjo2/OV354v/2x6nPM0CwLN/HjmLntI0QrELBoMuuBaBUOXtlZUqlla8NqeNpTJuG1m2aHQ
CRh5TY392Ayqle5LA0OsJG85eMCvoic+/JwcyOfOLGrUGolzXALDyp4lj2kWPwBrP2TCO5iaO53l
LJDks1RS1IFx6H7oJyNl2NTGSESVXH/0Qjd8raR9rFVjw9cQ+VpwYVuE1Hmu7VmfkR5MbvJN51jX
D+as3WQ/ZBx7dOjysUkvmug7epI+dYJ8IXDxZUGSJqnHrdFbb4ZhaGzPcOogDHWkyCi0c6w14fyt
VjR7e1aPpEwvXPvxx5ruPXfyxyiY9qwqr8NJ8c5EgMIydtPS/rsUU/pNBJWxOjGeQwZFfoPCXVYD
Eq1j08PR2OimMXXlleVTVZN5N03IvSh1IBLIfd9CDBtaY+cihPlRsHJGjfUjZiXTuU9QyqCVTAsQ
4PipgIWwgKpu1CysJShsUpvR1PPJh0mJBpt7G4eWJenaoP31qrIdqla8ad5Crmw66ZckRTF4jTcN
VPAA1tl6jPMdWW1/PTCcCdO7m9D98JnsQzte+z0osKYd9gHqoDmVu+CHXAh5R0TWudKGnWOoq7D1
dkUSMvKZG31ozvRlYOjB2xDMwmPXBMTOsnrpucOLRJeEsUJuMBqtZfhDtGyNd+zPGzLC2xFJ0+Rp
2Bd8LphToGnMtxlOOHOqqJb1piMNRrcOwqg9K6REBCaimtRzeIU6ux3VoSMuYaeIaP1V0SHUvLdi
FlqVbb1gy1jnNf48aTKRtSRDHS6/1RWe6G3Rh48FWm2UFfe5RV4sy/QnzHdM7rnFEeJsegfgUlwa
M5/nsc4V12+jukSzGEy95Taf5WETnXicBWPDCtxd4+aMQBMumbrlQSNniZlRA6R84PXrEP3ZDNW9
V4bfAXtiXXdXOpjzjRuFEPnYUzM66s7aSeprYxa1C6jyS+FgYrBZTw8iYkP2QwQHqwy2OtuXmn7s
zMBf0Q2/b2fNvEA8nwpvpI1eXNURrLcyIF8n71nCuUsSAt4SRNd9lDWXzsxfqFjZGxD+QAGfKqG9
RqI4RGwSt0D7n6juPJSiOuh1yJCUmcUuKaYz1Qf1Mnei1yaQ8jA46nGatwFm5X8WrAeSiR/XyMKa
xyBrAzkvEDr++DdPsRYh0wPBRUMdJEgCGRo/42aIB3dRQBbn017MKCHsqjO3fWwtSmVmnkNBKjNQ
D57TJhfqk4w9yYnkNpw3HT1zXirJ7BWeGa2qeSHC9rZA49FudHYlBD/ZjvTEe//8Tu//Mqzd340c
6j8l2y3fsr+Q9vx1Hfi7r/y52cMCYpoGLiATZz2mjX8YuVnu6ZbCL/x3c8hPI7fAHML6Dn+3YueG
Jf8XC4jL3o94lsL+4UJH+1MWECn4kX633pv9JDa3fIWlxMUI8gcnd6N5gR1O7bgLKy26j1nf4/5r
IZbyYbLn1f6UT2/lvO1Pu6Rc+7MDwBrxIWu0s2Pu4sK4qgJEQhGKtxLzQNtG78bof0YSMNA0+wts
adzqGpLGMHsPYhTom372I2gNBIAEiwLb9n2LZaEPufVrZrDKZjcDdFQup/gbamSlxKbnjVmV75Or
Uzi7IUZsEXFb7qrZJ8GH5UAI1QOjZ9y0+iwgRaHYyhakZ+xQL9YIeK0ke7WrztfGu05m+WFmiwRM
5dRJeVPqXpmNrR/DJJtvOXIoOUPqnEZraipeMM65xJ8S6SwBuvmncsjDByuvB0ASTkdGK89jeqpo
YHGe/ACJHAu+x0qUnWI98wI7n9C61+lvPPU20+g9C9u7aDgG0JV7iY5OtUY27wJrc2WlmeTZG8BC
dScasOh8FLtcxwXA3XYnYoUhNekGoF5RBsTJjbH9Ec5WHGgVjcchryuQDs3SAMfmap1DZFh1hLS7
VdRG6kBION5EtldRhKYsbPCx1Ay1//PHwr9e9f9uqf9/0hZ/Jm3/+y3+Q/X2l8u/BH7PX/fzs05T
pLCweynTgMhu8GH7xyLfnVfoyiL3+TuOJX1LsOdZ5luUOFoGrUW/fNYtvHx8LIkHwRqQfKc/scqX
FEv+8bOO5QxyuBJ8P3xp/MV/VSnNPA+jStRiF4VM4pmWazTbALCN0jHhvaXWRNdbqrtjU5sBRpIA
qGpclrOjyVuSeryCRoBMptGm1RHq49Etlwa3nSMmK2+rp761KhFBA3bPZXRD2RGpuHqicrEIyIWu
MFnhOs6UcPEea/VIKK+XWclSFhs2pTeReur7mT+UZ/51ntCMi3StGaveEcj0DA2k8SM9AHBUnf2a
kYSs4W1G3nDhBKQnkvYhYJ+5HGlsXPiVwmrmqGgnenywhuo2mdG+t1zhF9CAX0tSEaZ006Wbc9m1
mvgl00N5aGlvvUrYjRwcvtUJx7YCmRKHK+KjORc2Un9oZFGJEF/Ls2zK/mSZ2rDtdJhwPTumfqpu
mlwTqyBSxjbxgCSnJVlPBE5IXYb7nlriPR0RWVVY3xlee60VFKG0sY/IAeP/Wqa5WnKpQsCqafxd
MS2op0nnZQhsfdxSCeU+cgzAIJjGkRJhioSqx5gKm2fN58U5hJ1ZFVclAT4igzrX+UU3GtB7RFKC
GertF5Np7qAi4pRB3aLr9D1rgng0/hpu+//prjnS8++PidXbX85zvguFdvx1MvhrDnz+2p9HhQPY
1sHn+Tf7JxuFn0eF+o0uCpuHuzKId82e0Z9jgf2bLq0Z/Y8rFJXPxjT6s7XN+s2VOIgAAwlFyplT
5E8cFRxKfzgqOCKoIOCkEFgJ8BDNY8MvzlAPGFjVF4WxD537kuVE4x5YKBEY8Vad8rnDqGypZfHR
C+UNZFZwhs6Gc/HJH+hScmP30dcEjVkDst901dLMnBZkys12eOb2dscdnYxwAoSIi36hmuNQtGdY
GaTBE/dcG4JuGZ176jCoT0kryU6ZXkX8tkJ9GGkuwjFT6N21XzS3WqW/o0Oe+hLrXNseDOVuHIuu
mbigrydTi2QuFqtIoWvhQXfSh8hVN1heoQUml7qYDoFhnU1//ChmkCb327ey7A7QdDYpagIpnYUf
E2sAO+PX3t6ks9WyjJVe9nykyZNGMQ6ZmemCuzBTD25+l8A/6ZLLUOD5nvj4J1FxSIS88wr30LXz
orY0mAcy4E8yRc8dFjIKj7bX3yqdizOhLz3lSIPXdzOaD1OMtQhdl2UiSewHbksoQHT96rxWBf0u
oTETVrXpy43DL2PSl8Y0ropqOvNQweTCxXS+G5frLPdX/XSry2rjxT6rum4VC3aWuNbRV5djgXbj
3fdOeEyUeAC8vc6iLW4kli+w8WiR6xL8Es02Ld032ZXvKBDOrdEgLhBX2mns9BBt2/Re19QmgqqF
aN34W/7YbxqbjlrqkApTW8QNIhxwXIT9GYTtipLWTQJuLA4cfPnpFnQ+4YaEUiRWmWZQfLWyOCHv
Xmsd3amGcZ9U/nOcd6TMoztbwzVUyk9caFstF7tAWmdl5bvMZ+7L0QnYmlidBksuJMdv13S1ukD/
Jh41yGRItcOqLqS2yTvnI/CtJxeBs1Hyu67MxyHsvtJmeq1BAnt1QHd5+/K/uTuPJdmRK8j+Cm32
oAERAbWYTWqdWVny1QZW9aoetNb4+jlgW5PdtBmO9eyGi+aim6Uhbvh1P15BLAe5tGnS9CH2c36J
8HUWBZGaKid7b0BEYq6zqmztxO5HocqDH7Y2m7+EPgTjiDFgo6vhEyPmL3DOCPLJMdSQN7WSHHSt
7lg52G/vAUItsK4uQZezIdUgBNB4B3anJkMFO/XZjqyl0SSLXKUvnRGvkza8xnybQeE9JJ6O4gV8
zJ0XntXS/kdsyve4f8qLYRAumXrvxhvmW1TDaSiy1UglnVA0w7lvubTWswxYj8l3QBYuK7HfEClf
ydHY9I3/3PbRDz09DCO5oy7It43XbWWQPrkcdFNhv48Q1ersKSmLMz8clW6roMvL5VQOl0Gor2xu
+oVdNZP9MeniPmK2Ds2H3veeIuwHLj+U6QzPDX1nI+31LOJZBs06hKpRIi2WPTuplc0x5TwN28lF
1hT8rLXapSysRP1zdINVRXNDGSbvQ4qjzrVQE2hLHbzhHGruz2K6mYEgwKetQ1NfWrGxElJucUBc
MjbGFcnvKMshzhR3R4s+VBIwX8gHW2lnp1b7Lq02kK0QCMyFJeNNCspRomqlUXCeWJh7Mrgr11xq
ythH4fgR2NrVLPp7a5dbrpzDaJrXzvmV2+FS68q9H2Unr8+3VeBssbijN/DtZ88V0HABLssqKUEy
4LLpbwWWqDh+iJxPkT1mgTxKGtCa8QXnxNKWA0sAhcLXgoCo6lsTYVah+Dgy3UenqS4th6aSIKoT
+Lc6zjddZb5B1jp2IQEdGp3yQUU4A3x7o/Uk89y2PAS1du8t1UOVZN3ASUjrBHqCPhzADIAq0I2V
GzZnq24f56iZJ9r3BKKz5/cvYzZLhWTNRi4BFw9G57q3gd/O2u67PZbBPf3Cu4QbIMmnH7nZX23D
3DgCa5GOm5lm2XwL/eYt6f0PPcGcmdPYshrz4RhYahVSw1wbXb0Mk4C6BpJfhW78InB2s4cQfG8P
jCkL2INO9iEMxBNAUkRR4Z+mWveIzvo7w+tvTO/rSYABj7qtCPV72bQHbp+TgK4WFvHZidgQdTgY
eUQNRXMIuvqiGflnFrx2U3UeTMKeNbc+SEjoGxZGePr7uOGGeaXi/YrY0SHE/mDVc/dGwnsm6+jY
zfYda09Ie1vdpyJn6neGXcLxKG6NITeGiWTX5Jss6HiqO/WCznJWRzr6EQneazIUr/lEBrZWBtHS
9KSqcsMQcSGrwBOr3la64rk2YUAoADvyFmlSwGSe/0lz9kuD4ZfMrQXuKDoEWEAXeY+NbLSwhKMZ
BkaAZNggwLanwLdvhtRudVMhP0XJMepIuKUw79xJ+1VTCZwa4ph1ZAWbPtqYU71yJ33LKobElXdB
67pPtg4aY2LpLs32lIIptSFJWHnFD2U1n51JzQm/crWZVE6HCsBpOjdOjaZ/s907Y1YA/Gf18Inc
7SDqU6mXJ4rpVw3wcA62OpnELmCTXxnLYsif40YjLgsBxWbFRbVzlRgHtqPY2GzijX6ob5rIveLA
XZl6zRU9mnBmG4TqTsh0mxILR46btPbV0tpTnICgqZv4MBoo+wo7bFBT1oFpsg2NU1jo7iuEaSKP
6cFE9AaUuJS5cfjrZ+f/WkntP1rlVx/x3y6c7v44Of9LU/uDW97B/W7Rekb1mUl67k/Ds9AtEv9S
mbY+lxf/c3gWjNX8N3dOPGEI0P8wPBt/xycLXsm1QSNYLpCnvzA82/Zsif+jZZ4nlpT0HjOpI9Vx
sv/z8NxXYzxIWYR7EGXJoZ7ab0d6pz4s+jOD7DHiw/EPwm1tgwEu3ej+qkBALhqr6LdjXw7LuEPX
Hmm4qfRw5eBQzrNpS86D6clLnP1AiHQDQalAWjbB8yWKgssKVE3fQLAMOyJTnoWZkGR7a7va2Uqi
H0YcvSgP4A35g4VwSTprIWdvztsRLXv2Q2pUv3gfmrxiY5yys8qcsaYNct1cmiNFpQmwoWWXTBDY
3eAVR9oTz99d70Jmy0M06wAGzyYX1J4nLiHsash3RZu98JCsFpPrAEMYq8dw9J58LT7R10mfuyPf
OPKqJcDULYkqEIdMEJkZHhpUbl7uCe27xJhxn+ps5cpxm+m8k1RM+tQHYTdD/gvqeFjNdWHH47xm
uTKI5KAczKGZE7TrEtjnMu+ya+NCch4T7TQ6FHPZWPHAFo/MxX734IKz4ncw/zqTAWhvNlzw9o4H
I4++zBaKUJGB3yWxXi7a1sAcGUNoMNy1X5LZTyvCSI1t5dveyB9FjpuIPJYG+NjHxdJcjAyLnt4B
z/YwEGhkAGwDUSIezt0AWRXeDv72/NzX+SdP/qvbmUwzFnKMn4ZLeKVPgS5/pJbB0Jd1e18lz0mp
bcEfvZh1/iJd/e4Gnb5RjvVLC/1bYsEPMqyMSBLdEabd7sgLveQIg+Tbmv7KBqO7DzKzWLuW1AMW
xNQ1pgIYBnl3Z07nr13Soakn2U/knojoekgq3IlP9oRr1cCDP2b3vMHJH5ndkx52B79qv4I4xbHX
wos2KsV5IznpjUCXGYpN740nmmtZU2Ytlg12VjJ8dyNOFrpebAY/OpkdtZB+8BoBLBwze5n59sqo
aWZLxUsYRdcssI4j/VKrnLjUgmqiZ9vHwzN5xnediE2tcdLKZbADRv4g8xa3q/bUhfkGz+DKLMN1
7Ftnrco4MNXBisw4BRI4f+DWY5k2663Qk+sQ9VfZs1H2RLhJ+/oxE8ajF494/ZttQASw0fOdZxZb
JxnmXTQaUrlthb+NfHxO9div3cBbd7r6gd712pa8yzMxW5DsmwcmOwqNTVBNu5aKDV05uHNj94Ho
wleIDweBVj0YKUpNgD8EF+lPNmvHnlR3kriHGpP+0va5IorGBo0rntgGfXRGsNUb52CmxrNeTyfH
BlpmxeJHFpBNYBX/nvuYaofRZDBobkkkzqnOfl5yOoG4TWbFH39VQL4XuLDBirFmJ3Pa8s7kgAs0
dz5eJOsp9W8B6Iu55wMlL2kfxjx70PPkaWqLq5TxNUyicyj9lyzjWs785AuJL9liu0nW2ZjshxKf
hGjwjyf5A/THD8rnPqmFDtnZylPOkIY1Y9+07lvqjRw+YGGG3kAKU6uevTL7wWLg2cLlslBuKBci
d4E7ei0THThm/MGMPLgmsJuK9lfAw5Mnkx4szVC9Uxh+8I2m2nmZUR6MqStZaksKwTRazpqiB9rt
qfden3xK7ERJColRrKwje43s0W4rqiiWjTTWxEaxFmspNK0wjCGuas5DmjUbnOKkiPT86JRdtRCd
5Mw/lROTMa0YMFVAbBqF2lme9Y6FiT2yPVnrtmqenNqmyyE6YmejcNcfPurJPYmmuZHG5/kw8NXK
jsM5QwlBBx8Kf56AveyMSz/q4A1wWrW19aEre01h20Xn0ltIvSVnXqcIevJtMpNnnxRMU40fDSLp
mrDiQzpiIfC9CsRZOMmt1ia0rtEtvKzniUokOafQrP6wOv1UiX5e5uJ/Csv+gK13tpo9G5Xx5M0F
eDKtvnujp/Gr8VkXu+opTpMe1Jizx4WSMLnaN38yz4QBWD8QyaIlIiUpppsOIqmCpOGp70Bhr64s
Qg6J21zMLHyiaKdcdhQL48au2XGUioVUIe70FKiVGprN5BoPAIoXuFuSTVtMJ1uTP7wQlGZTufTU
qOcy7G+4wYxl6Q2vRZFTlZBTEOiZ7tXJDbwUkzyha/MdWLyaBFMAhPDx1I8gVXsJ/a4X88aepTCK
QMrdPgXvLeb6wpHJXin3YJmtd9Zaa9umAy3OvFVW0IZJNAELhV5hYyEY51xvGzykCa4THkkfeUgm
ltyqtxxzyCC9I7+9vn6yKveUufpOzeuXiALBq10n1a2Kpx9xOdfM9gMWKwlEyUvSleXxcJeqxISb
eGvHzu8miIahVenewi/CQoebquag45ZQ4wliR/uaCRpgsL6J2u5I9CXclYP8oFB42LlW1oMZM/d5
a9K924EQt2S3pq2RrgGSECw44iUFLvxgaX3JXU/sCoU/hnAYj8d4ekkHGtogChxkU3AXjtPKrr7V
uWmTNfVup5mx0ZQhnXbEDIgUUEIIvl9T0xdos3UNxRxmL/UlYHAxuOfGuTMKOLU9rr/4V+InGz2/
hGV2Chtxoyp5q0OxRumfiKV72U4rtKOmGRRZ6fLTsLodFvnrVHRviE54D2hRsZAY6sqQYDPS5giX
doXqRHYFJd09EOMhZ6MzNmhTsyOH9qOTNCs0NYlehzMwo0a4S0vxbQjI18NAAVWtXdhVHKu51Sln
Z7JIA5aCZeB/5wx6y6Z3rjEqyMK0J4BA+ocrBloAx/ahpbZ3lddiXFAS8N4KGIhJoV4j5QwLDInQ
Scb+F8GAdBk3/TeEbMATNp1fJrYHzmfaaybSA1Tsz75Lv/CZviYJ1g7qHPSl8FocwexGl7w7KMIJ
NH+Va/iy+7Z/JlJ84voxN7LMojVmv2Y1CFzZJqWf1KZgKPCqOlzppStW2agb/Ai4MktHj06eDIHx
iBi7cI+2RTDCxz5SnYbJf+isCHsbPkGXSMC6tFjlEiSD9hHidNMwBa6wDVmY75oXvQVhFCRhjFOv
+cgz0IxeWBDvcEiQOh6iYWzxmgIPdONr4YPWo36rlf4HMYINOs2vnuxOFRTP+BxOU+isJ/DVqi63
UWdu2qrc1z7WC02WT2JijvIE4924k4210dEC7aZ5Ybt5i5S7L4Ly4jXOW8vBTm65SXkRRGiqd4o5
joSjZt1OgCxz751O9UhKfmSJ3WxalRzzaL1ENGBrx6hS5eMtc9BUnQYSSdu0xMxEfwjb9KvrrBVd
YvtIls1S74Ntyp8k6rGO2Z6DBjK3tuRp9B3JnlSqwY1JM/zOTvCU1Npb3KZnvR1frPk1yTLmqmN1
iQbzPYvI6xn8ZvDlKdqn1aNWN7tpRDi2XNQHy4bVbXTtJRyRZJoMlx9J9ytesHphFfp2csDQYywP
bmYefpU2kNYmGG4pl8hCFPnGg89C2ve5po8r86LDEDbAt51NYFf7WEDXkV5z5eFN1QJfUsU5zKnY
+Orj+Ce9r1ujCr6clkOyDDSHs0ThbhWGK2CkBV7e8SNTbrOCZIFflFX7UoScM1LDRBxrm2wTR+a9
MpoXOpPihYRixXgtP9FOOfZoJgDKEedQrV39YPyIJQ3zmY7PQGbFEdz+tq2NQ+9om8CpL5Lzhz1a
+0EF73bb8p5n45+g/afUXKDZw5WN50KUzoTQ6kYU/lazvf2vn9j/v9l2/36g5p37HzdZ4Xf2twX/
8787jP/jY3/fZEnKGymQZutkKWVKztW/b7IEDEN4xqbl8l8BBv7zME5IHfQxSGOO7/O2yvzX0lvo
IFNwfHFyxpriWrAF/8JhfP5c/3YaN+YlOu9zlt6wcXT1b6fxji4UsE2F2tdBPz21UfnL6RnVBl27
gfa6947pYdf1n7PepmXQts5+nBzJ7AY8cjww/XVNjnfoXqZQgMYsqZzTCDuNSn5WUnZzWzYnvYYL
S0zdMemLu5+na/JRu8yrroMH0IoX8IfKCF9yF2zsOj5YvXoE+PVIRnE3Jv4bdBV8aRiF2yJ/1UP/
w/XHB+nbj2Eu7vjIfnCf//IbwhgMfctsYlNjzONA6p+9yISMZuTNSjgheWB8KBBwU8JsSMpk3O1p
EYeKZvq2fh7DkQD/cE7IYoSp/jO3/HHVQaCfb48xWLh21q3GxmYBTV8R4dMAR3ceqZNZiC+Rjulb
3fL/zRRbgj6Z49ROwpPApnLR08e7HcfOukAhPZBmY0xqO52YNCIhZkLS0br+XqZ1tAH+SjLT0b9y
DUYcl8lXXGRfXaDEomzieJkqz1yUHZv8NBEHrSiwqXZ3VneHcTAZ/BqoKF2tX3IvaRhrBg6INMgs
StdFP8TxRm0UMfiU/jU2cmR7vazbZROfDgxlv3GKbDeB7z+Auw74Mk5Gypf1QlkRdjQJM9ahAIcl
govj+M8F7PgFJrun0bBZ+KXdQomK6JSl7y2XWZK9BZQcCU2lUlG75u6Q8Fl7TAiySGYrU4gLGjRX
7bHsadN8j6xcbFJCIPwCq1m1ofsENDZcO+XE2Pl4Uulp/BJ3dP2ghjKQTD4vKTD2S59s8r409Gxd
kTBZxEn1NkVAFTCafsmx3QWBf7Am6oIjgo1K26W+fklRL7WpY0IW8Y+BOqpl3vTnKuZMZ2jq7Jsk
s9v6TvVmv6g6KjPqInkFT3Mm7vWoTeaTG1Fhk7jhc2Wi3sfuVSIDDPx16wKyv06NsALPCBIFJoyc
T0iBVX+ULcI4xV3ECcqEXvWquJJ4YWyJCaRr8LLZTEKGFLFxxRR8Cvu8ByTqZxsvk59hQGe87g97
v/EVEyXH/Yi2jrMqMwJE7LKEVd9FQAm4PzjdElGcLrKQ7EPZNsbG63Ter91AL1vDeanFVLKAr+et
AMekLADCd6UI6HcG+Fzd6+3lqMfe0lPuFZ/IBVlBLvq4PuReS0QCkSguzDvq12GKg28rnTCzFzVr
KwgA0BsYfSFOT+fRhlZDXHuiDgzgdxJnmI3jEEh4nuydys6fh1GFGwupGh92YVP82HCcRX9aplSY
bOhSNFaZk7F9CZHMz2kT1/vSn9qVVStOA47/a1RB8DCk3skKpL0GJo7AoxunevS5d0mjr8gcQtSe
8mBr+gEYl1FXGy3DJuKkZHkT26XZ0lPGFugmBSFj9hVabXEOQzKHnm0RdIUxGrniPsQ922VdlnNS
yXmM1VjuhY6bFw7JcMGPmK7rMLvQdv/RIMstfZAubEKYRWikfWMTgdfEd9KXxIrHM73vHrygau04
PJa4Q+HT1aZOLx/TUV015S61WXGSEeKAAJKDeKnYxTxVAE9i5C28VltrRQ7HL/ypAXPH6DN+5IX9
qY0lhLfRvI4OPTDs7H64iQl5lBMBFUBjskll/iUyqHSjaz6nlXgKRZiwK2RtS/YVurZGigKoULK1
ZCR3PYEzfgrrGFRtvXXYlyy90mpWhRWVO55mtyGLToOi5AvTIyEDC5CcH2S/zFaew9QkeOO6F6sf
+Q15tEuoTtOXRdcZn0XDc9os48fSFPFauOHLAOHyVAzdm+cqPq5QN3sKiq0kILdFL95rSt3rcq50
zeJ3nQysXWfJOuXZvKjZbyDDINbRSDKRrS72ZpW9cYS5knq6JRzYgO22G7NO10mHQgErmLV2uC3U
dKE9lgdxvC6maW9QpsdI7r0LOi5m56UlOYjagRjWZhBNS1ybG5SVfIeSRXvMZBpHXtbcUwg6y4zs
B36NajNa8ruvnHoTO569GlqeYiytLgy9itgwNyhW/BmdWWQbZ/IJV1Tp4+SPpK4ql886VB1ztRcv
Rr95DgbymDJ1jDWwCrJIwXDWx4jmqczm6gVf6xX5RTQkj9JwpDcq5NOArD06voYYazX2vkVLIJuQ
G5tRYpXsJ+NsTwZnO562S5nRhVs75bCFo4TXoI5fncmuENHrufiPzDFwv+e5WWyJU5NWT8iwa1mg
0eRW/8McEBKAY4cIoBmNQ3wVvlfWollF+2iZ52+GE39GjiyJf9j1OuKGWXLC4y+fm8m+JVZT+/Ih
nyJzy9QOjcEY9zJSVxqvEON7Fu/kpqDV0uN1UKWDepSQlLTT4GYgOFWWXW7KIXRWmtezwRpKSqiy
F8fPjyqptsx7N8csgS3A5e/68ODmDM9T26DWeydvIIbmpsFBlPmzb3hqMbjOtuBU3ziIDJpMzX1h
0S2jKJFOU+fcZuWmJwDSI3VivZ12nch/wFd9Yh995jhSL022+5tY9+0FsGLy4AUMBEhKEy1lFKFU
yT0arXbXtyPkEJfUfNIL2kFz45Gm5pMNAox3j8NZdUxdOk8ovdKdoxaPXCWlbvDwVgEtrUTsplEV
qyHw8vfJZCQIKY20nP4xmxDU3GT8AtXIaiGJQbmaoFCAUj8LL7M3sUvPFHC99hBXhQIOixBhmsNP
rSRdIAusJaKfy2tcfVg1Qkf0KbhhOCm85/xRFkIrfhYDZE12Hdei8hAQpvgAWuYjn5pLb/c/vaJ6
aXQEF6SUF5Jpb1ranwInXnGi/FGL1ltYXUlm29SCo66PULisgx5OrwlHa96w7qENgEgGGm8uR0aX
qteeKME5xpo8hrL5dNuioFkTfwMxxaUccVEO08Bg1mx1TwHnmeIbixbF7hvNY+5wPASRth8b3mkx
1mnWJJr9aySax2m8i1aaOfSLNIXtSXbjl+ANdlEDfswoHPhzsFXgHxwJNuWDseFeUO+fyHjfRImQ
oySlm0k5LKSW3+3KsNaE7w6ThgReUkMBcJisXA4HYNHl1TOLB1YaapqlyElbtdqkFoEdhfsq5hbT
aoujZ8Ipmba+c+waH8yphP3cfmdHTX5yexS1qEGQiPz3Qbn4CoLpmIhKI5I9HcDlG5dAxufBjydK
Hbj1UA+A7/rJ2agcJllZWsdMIO6Q4pq2tktp1zRzTVhvm42Dc63rt9ziyFNRxu6t2ccxl3OTtc29
7rRs7wNUWFVC3zlpdy9Mwt9B7U0nIyB6jtnq3Td1cdNV9gTAhNqdDgPLpPV7TjcBhUykvGmwCvbW
iOpJkJxtkW48klnOVioK0mXrN2ff9sBD+9lR8m8WGQaKeUdAND6kQNiqeFIJiNsLWle2VWvNNtY6
xvZuQ1fv0zWFGdSjDqAaW6VugVREks0fbZCKN0OX1rLyLQQfK7/psXapDWozQqW+nFyeKXx9Hn0m
BENJiEZErFe1UXQbXnkGiC4cbmWDdmbTaM5pqd+yX60IXw+kfUZ7LZFnSdxTYqcZrKis+JqPPSzr
ltJQCwgAV4PchL0B3UDp57ahwUihZK8jTVzMlNJLy5yO4H7mvxwK7xATlybmiEe1wTFvAjfvwW5Z
AI1mFU2uMUEay6AHOJBxe+Pei1nnCZxcodcccMrZtEViQbEzhuc20770GHJkTJ0Jhi4HBI/Kv6Hg
Pvou9XmRDjKyab3nRtQkhPO5q8RnWPG4sEMNULPWvwSVBtAaewB31Ew0ch0ehzYvUzKUDGOBQOpn
BgxD47Mbg7skTZiF4c+STRjgvx5OTntPx/GtdtoXu3d3VTSsKoPHuOaOx5h2OJ65hMvq4Z6H8gHW
/Zc7E0CaIgJBXhUvvct3NOXFZ8pXXebEYzdWhcEPHDBJdJUj5Vp4XvjLW6s6pv2bOYFSiJpssKrk
1fVFvqmq8FrOLXui6q5arGOYNu2vjLMpbsLPQes7gJeBvspz47WtBf4QD5uKWf3jIsH5SHkN4VtH
YiZpkccddSFoeJmCkoIv1tRYSsYXoB282ePpA/0eJxDtNRSFR1lK6GnGsESsG5aMxjuSnOtkfsN0
/bjjKjqNdglTmCnVCSkPDHvs1QaL5FCj4Q0A19uU1A+2TWkAUUL2J4qpRGgoipGHGBbrw68ptPzl
EOXfyjEQ1g2e0lP5TLztGgx1yDw7yHMku2ijWf2l72ZYUc90RXKDNe3kfJuV9mU4DYhjrWcLN9Bf
SqlhUdl3aauffdFtObRb6z40n2B1nmWdcP/017StbgpRYdVNeDalaM96TfYMUP83kchLZwnU4qD4
tObLZizMR+n5VyqRt97QPldtvx8T8NbW4P0M7diYgWo6hti+xKY1blsveBG+OqRZ+jGC+F+2Vr0P
dfc5i5qLNeuPGbIGtinjoUiDt8jz2KE7EX8039wmCu96SSENtiPXoKtMkhMM2FppufzyLOw2sHRo
tqHdrE6718gYisNIaTfE0PTLL1jzohNO2wl00BIB5ZbLIVjTyqYvKh1XW6hrxyIf+TbCW596Z5Bv
IccUAWazNI79JB5rmRTQFYyO5z1LeVnlD23KK4sWZG9TEN0PoI8sKpLwCNUy2xqaeU2agidjS2dq
3H84dU32u2zfSreON+bgk1xRuEd18Epk/wPcg167xyx4S0jTcpl4NxVr5iq0C3MxotryNk2PpCde
hVm+BXABK8pbOHtXPAXwUDmMVMvc8PEbUBzbQxvN7XubscMkt44vSMMm5UC7ocsNcjRfwfa6qzvN
WX+7f7aC6lWfQlKT6XQ3J+Lbf9DSbr+ZQf4Gpv6GeNLU//N/4P/+v8hSc1jjDw5rX6+IHdM9u69w
QnVc4EyYdfEOuAOmTgP6Jsu/PDP76c/zUOwjPY+R1y5sF2qtS3NFyuSkOor/9HmYgs+OrYn5il3X
45DzypSsQim3+hQzPSMi2m/D+hcZEkg5z2hzrpKKgGzdBMExYoSzM/K4cRdDUolo4qOXhvG845ko
FM7tKql+6IWxU3UxsEXNXzrGRKG551wWRJIhr3d0Fb1wkoOP7v9si2CVuh3toy7GQbCPu3Lg4WA1
+lPdO6eiGTeTLD64dvOFUUN3LwDt8fqWTHHgHkMVLflBXktnwh5tj+doppF4EtLKZBiHpjJ2UTLt
7Ip3ParbSauMrZ2nkiHXZ85onU9KGgGbxs0hHYPXLEGcSsJ1GaBDzR0kK9uZnmoVH7tYZTPiiOeW
z/kzGsuTg8UwGgK2s1rJedwRYG/0pjiT4HYRu7snC4fkFlJsBLiJTKhefmXIguvW726+4R9jYmf/
xeryb0EHC9/V/zkkcQvaf09O/uvDfleV6bLB2mVLuk6c3/jYv6vKCiOXdEilz/nIP/bfCHxc4HkJ
Lkgu35mL+s98BKoy8GSlOyYfSVDC/EuqslT8PH+yeOE8o3RPKd20Je8c/d+iVBUu64SIYHAYwU4v
/MK9Fap71jSL3OOwSstx38eoU66kIW2MS9YkrbW20nraQEnch55FEXWFHlCRJBqP7P3tVemV74XI
T31l/kxb7yU2vYYnpU/wnIbj3pW7SBcGXpw+wsEyvwyG8ssYkAKDvt7qvAFBj8SsmtiwUg8bsYnV
WrXQyyKol0HZTjtiQsYjB/AI05TmHlsrLQ6ZbricTEXxglAaH0xV5FuMNNn7RJ3nuitwkmpZZT16
WNGyxSQTlwBUpi9DPYkJOTRy08mYhjHfctZWNrLkrIc654g/fjoelS700m7qrlErx2kz7M18Q4X2
5rfWu8w82IYgoexR9nfZevxw0B4rlFXmaSO0TY6eXrmZJpKUWUXoRDOLZgM5wd127vQKDUttM8Nq
97Ssg8/L+TF7O8+WbRoSKqswW7N4B+oCM3YfYThdWZmIN3XKgXjgd8IBwdjBOsRCX/iftTCzpZmW
D01Q+MQc2POnpvGM30GsM5neFNBFfNSQrU61M0FtGV/sbCjWAxHTtTcmc6er7BdDT1MIk16xHRzc
DnZH1s22tHs6w4jKNgV3AKtxQ4XQkzBBwGLkupjhtMMupkNCCDtSddErE5DJLpMXqMJeilM1fMkd
BHrR6MTq5TCsTA8ZuqtBgVrp2fAwXeFR21YuFiaQR5TAgdwTGVbXxBvmDRtcWj8FFRoTR+BUyCay
n2AUgivYtV62dwpw5UmyFXhPlq2NEiUY+auKz8uSAPO5g8pXW+YrNXm0h0T2mcMxzBJU9lXKLhWB
pVn7Tb2ye/FOofcjlbzvgnLnXdj1H2FnvljTaCKDp8/F/IrhSl7aKn7XfCLvvhjavad1SKI6GRBN
cjwtYX0C5RoskOZyXonaaXr3JzjwvdTvrDazRSH0ZtX7SHj9QPWN2VPFwVO+XFUub5U8Fejxenan
wcrnkrC8dY14sQ7b/tjG7DkBM9JThVKUZi778qbFZ52+tdbwq4tjhl4ncra624Wbrqc3yu11GhGV
BrbWS9dMg+9IsCXYK+zTHsmTuxI5hrHYJVBo0UEosLIbbfeB047cX0TYYBy6Acs1ul0Tg4ALuRVd
J7ymM0mjczHN9RTAD018HzpylFWWckxWcbPhXK2h13TB0e+HV83xLmZERNDoCTVbBcpQGGTnXvaQ
h2LxaFtM/sHIOVHNgefWpUujLOEhelU70EoTGncbENBy7ilcurYRbg2oLIvYDoKTMqufkB72lWDe
d/jGl0OPLyIIAA97nnkMXc6shTInaB2cCpMZcZWwkVeJjQqk6a9xbdXrwog2kR6gYQ3yk5Bjs+6L
zNnVjUf2whMrVcWfKiXOFNrMeCgVFcIwRDcRgcg3i29bNzgn5AnpLnUqVEOmoWyujeNckoEAJDcM
w7rNzg7Z7oiJpMYw5U+HKUyvtV/iRMwcXEqA4POaOt6J296vZb5MRKC2ZpR95Q6VWloy9Cs5UfrT
SsBNMI+DhR5099i1z6mYjbZN1mVLX5T6xu/Cqw4kfmtiPloaMsxXUY5Z1DCrBxW0dxUYA02M5oVD
LEkG8u87qHicbEXFWqnuAcMatJN4CkuiparPmmALx974jZN+9v+wiP4vs47/NhnY/9E3fvpI/4b5
5k++8X993O8ThfN3EnTQ6AyX4KVtMRz8PlHYfxdU7v42MggG9d/zlqDUDRAMQNYdJUxEj3/OE4ZB
FFMACGKoYA5gYf1XttSOxWf60zwxTyQzHoKRB/QH482fTwOVIf4Xe2e23LiRbutX2S8AB5BITLck
OEqUKIkabxAqDZjnKYGnPx/c7d3l6m6f6BPnZkdsX9nhKpEigcQ/rPUtS2WtiA/gzu11b8afc+G+
2wwLKXtFtq5muz/yIEvXsq7mU03GFh7M/k15/Z3b9tZahu5rtBzudV3lfpEgEB/baDuy69zUSf9c
G94t2x77Bl4yE+pk7q+swDZY01nIAGVYPrLruNRDm97KOCiuhbV4tRFUJivVs7vrXFJ8ZoTrXTvR
RXr6jSwb6VcDuLYlpmtouh1DBrXPDMQ6rZOfrAqfk1OZN4nWkSmA9ilg1MmKwZvs8c7F1TnGRb5V
MZbulIXIKo365yLPMEH27pvqx50J+W5tpnPCOmve0PC86SJBqMfttLLiRZM20jpEQf4K7atfkYj9
1pB3vxpVKLhHkfNNBiiY0hmZUUVG6Y8q38Um3YOqkYNrYyB3g04RB57YWldtPyN+npGQhDzt+pqW
Gsjyu/TgBYVK20+k2CWqeZ1Q0ZWGvGFZHW/nimEEivR2k7e6c+V6VUW6b/g8mtZ7oNqbtK3fojbk
OIyhpRuRfTHLBhkRQQD3egf5OaIKaploD2NurOZoTP18CrWDJetoKwfIXilLNYS77J4xHn22mqN2
oo1fXEN7A5hMhDypU8+Z43xMLJ1pxJkeubzGOrDRCaiwk6s4FkBnHR0RcNkVZ8MB/Dk6jbsbB0fR
ISW/T+S/kS+fkQj0PnvOdDvBuF3pE0FlhJPmvjbaz9bMqAfG033X5DdMBomWL7KTVro/SC9mTDeb
23wyp003h5BBcKT6opjik11amAwbLEhB4jxGkwvTilkw8KKk2UgOb5jgLEwAutZrVHb0uEwDnsYa
KXbKDH2jAaWGUWjPPisPvGACwRE67XKnx0whIy97nHUCF8PpR0sbuTiqHLY4NPJsxR/FZNzDL7vT
+pCRtkGWnLQSln7GuR8NFv1T/FkWct9ajD9DxbbY03rdD0ygX6PVk8shEj617N4zAiA7ZobYkU57
FsVxqMd79jcPhhq/msx7LRJiHScqWhDHzL17JM5n9AEo3hCWAEGLGJ9OcEnKZNKZpi5r5Cx4SAaT
OZXZYkyoX0hfJSU6SuD0oemdSsrzofwBkPpkpIoEWGmkp0YFn1gHGgqNWTu6dgfBxAkWpiaEwWxA
6JtgbTMhgxiayHcg/UEqV+IitIB4kOrerIdruwGzxWBhX6jufprtPQfAw1CILwr4ggw76xsa6J1R
YmFVzaNjueZy7R0qIh4xWFKy2ywT+1F/6lNuxZrkiA2iKrhFour3Vszgmk8p9KOs/ugY/41Rhrxl
wwjsM0v6W0wgVzAAC0rLDO8ELDojTL7Cju6+rFnHxE0Jnjmm17fMg2r1u3ywKd41Y5vZBCdLzNl+
wBZzkO0ZNhKEgziDr2QS7mjPmIeD9FjVCSXDfBMlS31ZqV3N2EDzyDeBdHjq9Zjt2YhoA1k2w5Hy
3ZkLKksZPDkloWdGSJs/FQyOnYhPL5yqxagg7qyqupnH9DOY5AmaB0NiFXzzI9Blj+qxdFnq6G0P
aaIuCdaO5drE9pNQjW2rCWEBFcCPzHWnXWgWdyRHUKKE/GQ5FEz17UjBqDGbRUUZ+TZZe3RyMw1h
9R7X+UMwqsifFgKZchHAy4lRp8QB13fpjWHPjyWTF0bIhAfX2QDJV13PDnezJt+8NEDwo6gjnQMz
393iQ5bu8JFM/W3EOYLJGy2B3b/Nwtun5UikQ0N7kVD+T/rnXDJSJp9hk5Jeso+Q993FcdxsVByZ
u8ScP0lUQEGuIpMNkfbE5u01qYynEj2BPy56/sBRmx6B/whWjVjDK71zyPiUrwVOgMLu3zOcAdmi
fcQsuC/xDMyYybmasBHk+AkweTBYxmEAvuo0O1RiOA/0OLnEVXXX4Uhg/Kqv4LYsupnwHILw6hb7
QssqeaVKXBGCnzQsJocCQzOS+um7ynW1tiwXcg8CEIOZLDXlecIrUdJF4xKqP2KLZCk6iFe9R5bL
pPRahfLSt/hE+3bfF8W7VoiL0Vh3ZCBlwNkiOIa4NQZcG4RkXBFSST5AcNEXW4e0xF0dCcKLcHwM
uXY3LxYQ7vV9iCekKMXWwyOC2B+zhWDAjnuk1abnHjeJynA84C6h7Mcfht8kb5qdmcGTRsSdk4jR
4kvp2OpzwnOrL3BD46HAvxJM0VYshhYj728NHC6t1e4oOBFOL+YXLQelPTXbslHfCfaYrAFrh11G
o2nKiiDwBYDUVKIc0anUJ5w29mK5yRHjFIsJRy12nBxfDp/8ba1lfPHEUODbYZCxLoVx01fa55hF
V8Dxr92h3GIlYpeO86d1IQjjBIrCKAGrQLAEptd5MQvROFzbi32IzPtDuBiKSr35nGMWLziNypLb
DBzA/YQHScudPc/y63kxJ1mLTSkrCUE3Axa8TeRAk587XlZtYm3kyAmfcQlMJ6NoT5RKRbhytXI/
LSYot+iGe1nG422xWKTA2DxlI2bPNH6fGfqtE6B/28FZureF4Gm0NnES+cXGelUujfW07E8qQdKW
G2hrjEjsIkYOPEOnIV9sXFUi+aD729DKfkT4vBqb5PGSmSgH+qlo4v0wEojAePYQRf3W0bKzNxJR
SpTE1ly8ZApTWb+4y0TB3hoFGp0ZOw1r8aANvUFgA4uXevGneTwggVxkn4KjbScRDdMHMuqMMxC0
wWJxazRwOb+b3jrdWcEpwl+MI65frHEVHjkgD/N6Ji10Y7kY6NAyHVMHKwlTUSyJnlP7vdLKtULM
hi0ajZOrd2ziW2T1i0HPWKx6+mLaU/1ivMfHN+PnqykKV5NV7myB1S+vbdSOmP9GPb+OcANaonsg
PXhe1YtRsJSmduoi6w4sCRaVxVI4mn2LVgBLNlOkvcR32OI/nCX6Bp0meG1H6Qti4328OBWDIoCl
jHnRMZHN1fPs7cBwLhGfcAZMEnMSB1GJKGw25RryrtITdwJnZG2GrzmovBNDhWsRt191SMkaopZH
/eIZ265oTQ7JgrRb4jJWPDYtBthwXrGs48emXufzdA9TUd3YPY5joI+rwkyTh6HDbjni8EwcSszZ
atqtGRbWpu7NYe/osOq5769THBQNikqKGOMKFcgbqk78b4tk2W0x0tRJgKg7HcoNHtGBIYv1zl4Z
S52XPlX441e6ItE+1KGmCRzohyL1PL8Bk7+Bl//JwilYjRjlQQHE4zozbDwlcp6YwMTlY+vKXcLZ
5St2COsh7T67BLUQ+a876bTVQ+Bk6aZBeLDSeyJcRpVcex4XV5eOxBNXQNHdxUdqGDeeUYqriL2Y
a03pgWzPeWN1DALsnIimmR0td0Pzaqdhz78s+E2z2MdzfsUh9KCc4omVzFcovC37PTIz7MAhXzgm
lxbpFSHXcjFknUwLvcJkmcBQBcwRMRv5JtadNxgq126ad1DfKrYOdvyoAHv6nlZ/qNFByIIodD13
usvjYQi3gwtcako4yif9jKkyWyk7f0v1Wuxj4mPWtstFI0lKvSJ+5Nh0816jv5kqyg86hBSuaAGv
sQOUF2iKJcBYnHkuP7C0JCQiDwbGR85rtKSas1smOylGLxB40wUS+tU0s4iOi+DOI9rhyh1hRnuC
pY4uitug8RgOYvyVcPeYG1ClxZE/iJZQgcilHCdTndH0V9AgCGEdpvZakTzrZQDsvbR3XrQ8rQxm
Wb0Vp7sYBN8+1Uq2paNzSnqNnx06i3eJCtMYe/lkTTL74qkQvdbemG1V3VQfjclFYhglXlrP1JnO
tt8CyrefKD4Ts1b83sa97kxXepFdMrf7VmRncEs0bLAs4BnQwXlsuHOb7jsr199MgdWlQoonpfmo
uVQKZGaPCKjVXS/ZijIUrDdRaXykhsRD5eZXlSnlxawDvFyO8wUrxOJ0qz4bOo3rauhQ1kwesYia
4qDXkm8nppZkQ3nmQnDZezWntONVsiDe5cl4wC3W/e+Y5W/jEpfhx7/f2+zi9/+6fo9/NgT846/9
Y8oCtwqpPfegtWSU/jxlkXArTevvLDuQUn/MWSTYPIQtHtsZwaNRgsn6g2slfkPDwmBEZ2nDi0nn
P5mzkLv6y5wFzKUOAmphBugG3oRftq7QxW3QF4COlUUGYjG4GhEW+sRgNqsJLgDfCKVN8/S1xZpi
46HZ2U4ak0ClpbuKBSPlfcjB7H6keNNWRau96o6w1mGBhVJN9SlpkNDHgpN07BykK6j/zZq+cE7V
R9B533WmoxdJMGHN3XL5dt4LNGBjHffyoTYLqkh7Os5JcjfPFEAmYcxrUtITprnae9KbjGpSTFZ0
K2h01LKCTDhNwb+T0Nqiqe093kdPMuht347lCkV3ByjDM4+phzrZqBboexpD+0AlkCfMuGn2quKU
5vltE2jc1cD/BeYrGsxdraljodUgTLSjjeAUrROnS5OgOhmjBpFVV34YE0Y0MWvaIW/jAJcmDzR3
Cr6csToRHn6u+/4bGvKLVJQeTbvXZs+37Cz1vShk7lvgAlNFs4f8PewTAnkit1SEQqWg5qHQ+51b
y1WVI0HXm/HQwuojuEhdWNcT2uq4n3ZFl2jY4XeaqYChe/GeEiJhdLLbyzovNhDMD5MDTSzMsdN2
83BponHw5yB81TyEw0j1afNFYq6LFmGz7qEMyEuD4Uc4/JhdLJ1BZcT46+qlXmJQrPTilGjRQyXd
cFdPwyLCHQkx7GrvUKbFjMQsf66xeCAqxU0ilO58GIbGrKl2X9JGPLkGwOYwG6CwiBtY294mNvru
KMMUX4kEzFlMBISDIXjBuRmvB9t9skvoToWHVgq5W+/PJo2I2dDi6943fZIPw+3GnrDX8QHb66kx
Wd1ZFjJ5YPFsorYi18gqColSNzCPtMq662vtOJY1WjdvAAZeld7ebj3m5xgjmVPNM57+Kd0GCZG3
E5iIgzmyh09y6TKp8D5bnFnriv3ItsQTs5HJnF1nScaQyh7Ga9HMORU+mgS3BWlKkPEmtMfmtmOg
tteL4jUqsuGLSBJSRVx0l0FqEucyI+AEbfOWd3p4BTMBfKtLLhVY02RNile41rKOPxExpwfV3G20
kv/Eu6f5QRBrK0eT5UYwLl2nZs9dYS8hau593pCEEyNxwx2L+jur3yhPadQRe3vIHVZWP94aXq+v
tIE1nybmloCE8tnVnH5jO8RQipbdzziQthsO+rTB63Bkxayd8kI6KAXtaE/KzVU7GLiV1eNAlPFm
Ht2TOcuLXff6zdxbD5OTXaU0BoRH3YQWujoZQ9IjOYXsgm6sdg2tGf2Wdp9SJxFfkfZU9gg7K568
Pkly5BxP+lU/w2n02lzzDZnDqHExzlG36Js8jA5hhZdbIZdn7UUuhNtCRKjb9mSmE7Rz9zFPErHh
XjI4x5oHmbYzFwuJNa64L8ifuCpCRjbdElWeL6HlyRJfjqbv4iyB5s4SbQ5FAj2jVeg3fd0UN2Vd
1/vaHgwfm9GwbdBshxTZgbaRzDZ0TfP2g/TkRsGnv50XKJxEekKoQnRVuwDanbx4QIcHTCK7jQf9
toY7sO+60dukDMLXdu3pqyGvptvWtGvSWpoXyyWPj+Q/jMMif2ah5qDOq7Jrm7i0dWeA2lhDr3tO
suymDN332UxdPi6zPlij0ft9gROeU+tVWQZO4JkJbGKUXACjmy/wkIunQ/HzTCYEyBvvAmTU6zzX
QUY0Yb01c7btBZ3wyrbMd55TN2GZ3hdMpQg86E8IpLFsSgKeZPXWe8aBYIfPlC561XTWR2UhvWuW
elKzaRNGDEc6G9d21nfdGGp+mKkjxJB39OjLRU/wicHZj23Ufi6xlq/MgiF1ar/xCaXrhsnr1rJV
s3ULfKgpmV2APMIHhjOLa1zTCaRpD93IPjUYK8zZeguWqXpWTntlxPEeuAG009i7Fdl4WxrNbZ/N
tZ871an2Cv3Ecu02GtvsKsqbd4NNtlkhzAzVeE/J9pQVdb5vcuKk9WF6IFTzeW751AiZt9dhydMM
sX66oXcufA6+9s7VqmYLITnHIxdK8q2AR5VktFx06szrdokaJF3iPgejt24cnR9LMB6DEnj4YXkZ
Eyt+LOrgXcTuD4xGIfrCik1lEn1U0RSvvCrT11FfIIvNu6/csM8gcJYsV06H1EDD1sT8qXlCOOQi
IWTp7VwKPMGwcWY+1kKncdMjwDZgPfpt1wX9XicsCAKAkWz6JNL3jB1NoOziW44WxMZyxm5tTtGm
z9gnVk4v70KBCN5yq+eQe49QPvnSFEL4MOUWPXXrrhO3bXyVZufKZEASRBb+giQ/h+6MP5XFQV3T
oTZ6Xu37DswZIB4HV5VDjEScP08FbzvRufGskBs6tjmEZea+KFm/hYys+KjFoZsUx21ahQeCqI5d
OVQbj/v/ioDB3cSTcNUNheen9FUrCFs9dr95UQ9OJAcOkA8waYb+rEFvcAizMwdQdAijJzQOaE6q
GHNFOCX6oXfSz0hXzTVSeOwkSX6PX4fpeTmlfiL4WgDl0htjqP+Upch4bFaL+kFiYaEloRnOs6o5
o6hiZhJHGhmnVjTBGqpQyDI7SUzrCos1fWQ5ViyrnQrNOxrui0MozjpxmjND+eWeEDzue4O7KM/Q
VeTdQTgevoGgeDUdJ9wCM+EKiQewxMp6RTYIKK4sHzwdHgksGjj7PCPWJm7Gus6BlyzDuc65Znr5
YWeAfprYe4/otsAnuWdNtrdtUJ0Hjbx5Mx8f8g7Aj8Evo7UmaAgyT4Yhex3Bn66tHu8lRyobkUAo
6ADsQyxlOv5sKyh+uuCuboHZBV4o1wrGxa1h1cFWQNJYqULPtqNmaes6JQGFmg+ZBjXxpq55HFt1
/uSq6VFLU9IgRk65THu3FWFO45Df42w7Sb1+8boEN2aY3aE1RVtQDT94VF3kjIIyRhcCQZmaD2Y4
IEAwBhZaHjbQ5tNcRXsVjncWjDc9Sq47g/4VGT1WvXE61EI/2ra7rawZBCUCaDcNcGb1IQTFYfTV
gm/PreYWiQnzVvYxvYuWmfDPXUNGB1kqZngI8+61LEp9rROepVWMWKW4Ir6cxNGFiwQJJuGAr0rS
QphPD06zT2zjEvbZsKo5z32znYz1OHU7vPSfwVw+dbIa1h0TdJx/5LqbiILJVUNbUjhui45+JmMj
RfloDa8qSj0fYsq30XnRGUgHoz8f84qJdECfnjQRVmsZecmxEcNSOLgvjlHcuU79VZnZeQxgzGsF
TnZCKfYoJzamI31uTiJherLT2sZsj62b3TiGIIhw7l8g1xBgx9eygTPSrdM6fJA8yDdh5vjcZ+fU
YjlSaA1BqAyvYACzaeidZ8ScLcoeykwQED6jTe/YhvlNXNrBeRw9QkcrDy9siMKGafJ1kLYP+lCi
ZXfNj3QkW1AvXQSac/dOb8MjzVp8jxHZLGg2DOoc9erUNY8gIqgORqwYCGZo0lo7PBHBfGX1KUrI
ZCOs7mQNWruDSHm9PI90z/iQln1btSSYJThECMbWrGkXmSCV7FpzDvNk3LAFQeMzQ8Vm0CON6WK6
+q3I4/PkmDuPBDKISmz/rGzEOGHqfoWRDv0oFI5cEqnSK3udN7Je/f9STP4pUf5/UNA8Ji4HlQGq
w79UVu4X/HT+c4P+p7/4R49u/0Y3TV/LR45c8mfHvvWbQ6g8AEwyz+Hg8WJ/79ERUDq6Kfjzkm9+
QUL/d4/O/zJJoMfMLy3+DFKF/6RH58f90qPbkuQLTzioOOEJ4MT9RQthDqxf0yQ+Jlq4b1OUz3YQ
7uK8O8ZZBUr2I0nwYzcbB96pu8zYCCZm5E4qUDqpJ5Tgb1XdvXOlLRsENj2GsWa3k47aenDI2Sms
o9XpT7RORKuMXNYtQv/Ku+uIhEHmttbrqzGHW1pcRknKBGgMFyrTiGDPJpCHxOYM7UXF1T2QDd3N
ZCKOD3Mm31y6lJmZulkkL3G/2BjybUwhEJOe2VqjHw8SI4clLgiQt2o2UCJ9YZAxR/wcJePiuNNX
GKwLblSsBuxCh5lqst5rwt3N2KtHgtpkfGkgNkWKHx+9DxQKkC9B4d0S8EYjXoabnFg5zZHH1uYn
gKbzGtNHxrZPkpCzga3wlH1HHVAa5cwMCIAHWO1wGUV3Sfpxb9HzxE2xD+EOetyq63jGu9iyeiiI
tF9NXn4cYVqrYb4HUb+el6yhrvshJjYaZcZdHTa00EGS/ihcwiBjm912G7Mmp9tz5wlwC5uBVEt2
BqO/VUzgExYK36GubInqGasns9B4uKOFnJV33eIrXnnDM/meRMrS4aOAP5giuTIVK36uDJ7ugpRF
ba8BFh/h37CfBPdJ3GbvXepKPlAS+2k7Pc4AWNaFmH1v7G/SFKyLE1hPE36DtdSptBKYAmN8dj39
GsnFMderY2+kE+VIsI2bSbJQajZFtpV2fKtZ3Vtc0YAvNKm108knO3evhtDFBm82nIT5TG+Sm93Z
TPlFprnQ/VoWj6UjfmTIOrggxiUQPn4dWeyadlPwOwqHEVB7pll5xzRbHlIju9WFk/nASAeSx2Ky
MCPzPKvlDQ+vJJpsZDwf4OtYuCmjnqs2y7eZ6ptjhgfT77yRroKmzOuwuLXW/Dmn6dvcqE8xaU8s
RhC42K1GeshEiLMyy5XmdubayKyHvCgqut/9GFwi5d4pY0eSez9Vm6LoyIJu1K1e/0hEu0fgemrK
9mi2FMEQn+po2mld8yhi6Xtd4wd5ixvN8SdvuGcIDO4b8EMR9Y85nU5Gth1WbfKUHY170NKTg41p
gPTTYzbeE6lSEBIf3ZYyPnhm+yISeztO2peZ0alGIriTMjimwVdkLEBqC3ROJI2NGoLrjJ2UlCBm
WxJjnB7StdzW84NrP5J/uHa9CIUsd1PqOIFv0yROLlrSKWa1o7X5tWbjDdejuzFlKaZ7rI1LUztg
iv/KKlxoKFkevFi/2emacTHN7tAx04jhKsWU6vms76vgMEz5rtL16xQhOAXbbggVrXG/jobwPIOA
Y7d+5ybsqGMx+FjGd2EO5ZvI2G3recdpzh8D8oMLU34ok3xuD5N9rLiMsw6rnocSJm+PkavkylEJ
wwNiukI0SU7zmI3EipG3U09PVaAOdaKg34vigdt3q7lM/Rp0P8JAkNnk+DGmTQ7HemjHraahzUFV
XO0daU+H2Q0edbc+Wrzp0tZ/WB4DlGw6t4xmSg9EaU8wtjUdNeCLXVp+VbO4KM5IWqyeKI3IRyO8
U/h/+fjjW7YcOwWvNzO6W5IcLTDS9X1pxKehcJ5FlT9nZXeoKuOKPmNaAUKdcDONX7a0Gz+s8GLb
g3keC/1ix8EZdvE5Q5ZdcExE9TktXnoFFsJW15U7XEeF64cj/VLYYq8tl1A69dRP7o2tWcNmhtmk
Ce0B4+lX31u7RLo0gBrCdEh1iKNXNCNXRtZuIryJLO/9hE2oF3wyv9w0JeTmqVmhyS98NzCZWv2/
7BT+xzCE/j72/0tRJrXIhYHOz8XIP/7aPyoRHr+MzCxDJ/DK+4kdZP22eFYdC+WlcC2DQf0f2wL3
N1e3iKywPYRFv1s5/ntb4ODy0C0DMDDbZF0QwPOfsIN+zcayYfeSqcEb8IjcFcbC+f3JohX3QxBq
XmMfeuQYneNd3HzcD11tIajPieke3c/CUbdpYZz4+4zFw3gnc9S9yJPpLC3CYn5at/wr19ivMtHf
35H0CAZxqY1Mwef18ztSlqPZmVPZBzsc36YE3m0tI7iBI7wKYSOB7BhtWMiwCNCrr2sCGVdDo+7H
EvFG1fQvf/12fl2m/P5uXN22sNy4nv1roebVmpCtskGfLbhtlHo9Ioh6EP+X3/qfv4ZFaMvL6PQb
wvm9Xvz5a/Bcd2yNzj7MYM9C+4c9fv/177GIa3/mNfML6I4Nvgp1/PKVLwXpTy+QNNmo5mGwWCxf
BfnRZKghyjeb+GH7Qm/4t+UhnQXIv3/xJYI9++fXMy0+NMzWlMyG80uB2xMuLjABSAZ1MeM8MlT8
FMzeWm+q81hKdHRzA7JnBNw/8w87j7reSal0wiEyeXRhCe6TnnUK6AWkG5hrMTEw+JlSYByTXg0r
swzRxddtSNUoFnddcQqEW+yqGEKaLiJxaIf0WTH8XbMSa69j3bBA2LblOocPsxYkN9/lunvHLOgY
N8mJVa++AYdxH1bo9xlB6zSZSRrJY5D1P8LZ0qkDcyKqm/GlEKWCkDJcdFKfDSnIoU/6q4mYpSQi
bSPpvl2vu0ZP+BLmzSuKvydLA740KmUQZWkfEmF88w7xK5OYicPCRYHXta9sI5YCOA1TrLOQuR4M
T2fkSG3miYikNOWMcBELFmttTKKImM6BO3s8v3WX+W8cP8QphpC6ZUA/VLu2V59J6u3s3H5yKu1r
hrvveyZunUBZAHI8bC5mBP/KEqRkVHZmnWeHCJO17YSdt5R+DJwHFTBCm8cZQN4Qcw8ODZqSocrP
buUCv3GYD0zelQcGiqTIuuMZY3ejme68pLb2iWN1d0EWcttKzMbDvtdcpipWbfL7QpSKTOtjSoPv
2Qqdq9zgFpN93D2SDTXf9qqfNrUEY1babJcmFRMlo8+45pEg8ZXK6Wh6nYAwwPKr94L+Vaj8qw8c
Cce7yre6Z8MlCblwBq9kADJ09x0EWqRbjHq9xtlHtXLBBmMvxfa/S5ryDbTawzhBpLJnTL+sAxTR
uP2867R5NeiNCxs0xR6tj/vREB+FNX3ULa7IfLZ9SVLKARpY47M1ClZTvcRylTLZegHnEnPIt8kU
z7g3gF9a9VGp9JWYKwEqkp/QElmNvqV55ehbEIIY4fVgcSZbBcxqG4SIGqvtMMAqSr0XFkwnw5T8
1D7ryFDpjkOCxIc5w6qxvLukAkXSaj0doa299rKymGFyqY1er0Fmjs29huD/HrXIcO3GSCCSkF6h
s6nonTb4jMkWCCYWx33NYndo225nR9HDFJFZ2DtYT5uA2OA2rx9YQp8HVZ6mhPySTHNR67epueaw
/Bht8Ohhl/lFX3QrvSTdmSYWi7YdMOoM0XvXVzbREKSA0YJO1sPc2/dk3PZ+Z8BUtFnAYJVFNe0g
J/aLAqVy2BMYg2GxxnAWX3tg0xDzloCaenyyDGIhKxu0rOWr0KZbd2R4J4L4hCr9Fci+YNXDItPu
McraqcblwlIKVg0kZcQiGzHK16y2CdeQId1c5UFbX8Ru3jDeFMRS0LnFra/gluvKOlZm9GRMaFEt
ley9LJm4jGN4DbHh3ndp/0XNap5mzJPboi3MXVRPqEoZgK+9BrGLqOFi6UbAet7FGa3KIkaA7YHb
zoZL0FfvBFi+dVq+R2+5CGGo1av8qSC3ZFX1OC0rKE8rEWtsPlyiWFF/UOU5P6w0BJwq8AIGo6Z4
r9HHWLA8b5kNy9C5YRXX+W6h0sdiSsqDGSeWH0no0V7Hrmqqa74mmoyNa9noC4dKnAo+Z7rR5Arv
O21pxwY1j5gMm3IqN/QDj9QD0zoJARoHDdgNLRju4VHfAbgi6zHgSqnKMtskOokeXl7cd0N+MSi5
a8VpHUbdObZCprGcArEejX7bzqzAPRNJXENGSRqRj4dHfFu4uA3mCAmA0uonspOHlRZxBAUdLaAr
GEcjpbkdBryYTXScQxrgtOy+RwPSbZeL1yCfbtIO+bFckGWOzL8ahd+5C3K1xxYHC81gEjKjpLky
EPXtmy7V/TlWBzIJkoOYww84TE9Nmt6npdQ3QrojNir7htnmgxMmRGZXFNcTfSyeDNaBMM5+iNY5
gHz2fCAVgtApqEoNqKQNk9Juy7mrMbzX59vByWm3KvNCBli1F3k1cHgzfOHBxlanL26EidiI8g3d
aZVFu6QvW79uyIhRrND3toYcPADUg0vGfSnYt/zOrrWDotlkCZrxBLE/IQzMhwhIP1upfJwQ7e2R
PRmEkPUJ0TswvdOZWq+sbkfJMCC0SCVpK5OzVINvVM/6a9VZme8aqtunVWKTSl3oBziJuxk89UYl
dboWOEfWlE9MZ0Yj9bu2ZYDE4YpZlvCedmAwkgyL+s4M+7fBCSXXOihvoLrDzhHJnR6k36YIzbVX
O4yPZljGoqliP6rtR73xABSYKWHV6PnWUxw7KNPsGGwHI6p8YHpiWNqwcXMNnpcIhv3QhvcR/aOp
ZeOhi6v5PsKwcZxzYtoLNpmeEtvU7hxyJjQmDtAjNwQghPvIDQ5zNr1PmvlUmNNbjfy0QQRxyXTH
gHPDWl6K9gYrSbL/69rsn2tMaTKrRK1AYiWzwF9qMxn0TByDzD50HWCE1E7PHNq4MKz25q9fyGC2
+WsVKHnCC4Pppk6j++srdYGWOfACD57Q1tLMH2IcJTO1oB3Kc6+w7vbhFZvu98YuOYCx7AC17v9W
6/5vbOIiBPv3yrL9e/xfNO//Njhx+dt/tIwOYS2GQ+eH7575MMXzHzY++zfqTluXnDNwAX4KThTG
b7rQaeO4fqy/MWX/aBkZXhvCtF3dMCRfOnmM/0nL+E9XKz0Zb82yPATKS3P6505CzS3pW0QHHaeB
M8b04tuxUGSBhnc/fTr/oodYZGp/6liWzsGlC/S4Wg3a4z+/TumBP58RSJBn774NGYTEyLpxVYJM
Xj799Uv906+ECoQXcjmjXIl475dfCX5cy4EAPsYhBsOxZqIjaDJCb/vXL/PPTd6fX2b5/z/1YJ5W
YbGGnnvshbZL9e6LEvj5r1/iX/4mSP4svh5aPueXD0015LWR0E6w+/9h70x2I8eyLfsrhZrzgZfN
JTmoiRmtlakz9T4h5JKcfd/z62vRM6NCMteTEFnTh0QMEoEQjd3luefsvTadtDpjIcVdEevPXx/l
d1fgw72ZLxhCR0fM0xDU+B/PhGQaB+OFke8LCCx9DlU97258gbFKz4lWJMhLy5xXtMSHXsbkEeJY
71OlXYY0vJAAboZOiHPYUhC6+3+RRP7brefv/sAfv81S+Z9BFUwD+eNv0ynkKoacxX4wHWBXfCUq
JbxuFGr4QFhzetkqbvg9rX/0HdU1ZvszRMGQdl05RuTXy9lWemjz4dqyTQTR3oZB0q5Vp3b59WX8
9GY5hmU6PH0aL/XHX5rq5dSAYiz2OeNH2y/xYpt3umdcfn0YQZXEXzq9JrSMZo4TuVAkpXw8UmbC
6KAeyff0CI6DalxWjEVbzOcRqWTwyK4TqB1VJJ8muz3aGoEG0reORmNc50281Sg72Tywcw0gIYcu
TPkFqAsC6pj2Vzj+2V0Qr+5Gdb2Uzo/Jo+eL2x3bLiNow9nkuPas9gDzieIxesh17yGwDRA4VDOl
dhfr4kc1gRkjnFmJIZ4zuUB9UpZY78tLXyV5raOPPWCf9HA81oxscgt7+ZiuER+t0jK+VTKEEQrh
UOKc8CsCdMgvderkrQC2EKbZwtTPCbNw87Lb1rWJQ8NwRcdJoi+KPGACobkEP/Q6jv26JTatTOde
0zVi7NuM/vHYZOf0wLxi51j5PosLt1JxBIO20JVsFTR3stHdWPfuWhSOkeFfpZ2/Hbw3TWEDhAZU
TaKVD7uuED2ry4skbTpBJhDYnBw6McLj2N1fq8ULaQ77hr0uAttz0wRCEXbLAB2XVfvLaC7C67ux
+mkxJaqSfD+QEmvdIOBx85rquPG2uXaAaEopNmwDMns0VB6kwGFO6IiF7a65MQuEDogoYP05vYtR
FgoniaCg7bwJgZJUtuwiXV8QtJyieW34V4ifAG9bMlibxVNl6+spLpHsEdJhVy7dGHSHj1A593RP
5jEbTGJyF0ik8uMBcQ1OSxRkdUMHvwacjPolRhmLbJns99HtlTMPgoGe2jvkMQuPrThVEmM7Z9uU
GqyQektu92r0R9THBJCwAzcZDRYzfDUtbpqyWamhx4gO8YrypOvYe4nDCcgzjX/5RrCtmAFKTb8M
iddp7UelWeeAqMiRAcdwrgXjAsjGaizzSwuSYZCCwJ1Dc32xtsZhZaX2wS7iXZPklzHaQ+FbRB+0
Syu4x+qz1K2Y0Rw1YXJvNM9DZ29C9kvUuWshDlb8EplHZh2wIJk4NdlSG0inaIntaHC6mdtMFm4T
a4u4SHYoEVBJhjt7yB/ahMktOM4s87cGVmeLohrUjN1W50l2axBwULbxYhimleEjLUPVPQJY0EX8
1JN5M2gMWtqFH01v7ZyG2Gu7efwHdp18M2bI/aah/RKX09HgbjXD+WQ9J/jA/eaoV80qo12hac1e
GDDOA3ipVub9UMlcGwb/CBPi3kRi440vDrQOn03PgNpiBthiDXfjInardktzi3kC4zb6Cn2374b4
GCbqOiDTFiNjXZyRvMrb82zwDMd96Hbe7IcuVu2IbFcLdy1bM5WVsOZXwWBeTGrC7E8/N7RilwUe
pvsa33O4rtMKmgZgzY4nTLkyjGlVpfsO0VVIgzqhvzQq2FbZHznhtraQNju7xCs3FfKTLm8Q/aXr
GBN/M9BUmqmQ+TUhFsu0UQ6GvA4cWFjpg0e/bIqV27prFmXzK2SIZuGgkTFjKS5a0rgBecELzDQr
kw5EYRuu0s5vLQYVvnh+eU0aKkd+lDhFAdMtRzVzZXfMJPDQiGGaVruRJLyNd9JWWJbAcprqgJTp
MgHIxxCH93WG/cxRMhkZdL25oP/QEkY0EPMY5skiCabtbzJQ+tJ0jI3YHJnqxucZIXbeVdX+LGlg
fzfNcoQPph/tVMKUjLejMB9tu4HiEfAz+gXaLpJlKrZtvjvSaqC3QLTRJcTaZUJGpwSsYNtAYmkL
wXe1NbZGBAio3cHAawoohkUKTPdZ2kiiMgUqmoATpo82hmxFA+bizlIHX1Bpzt6uQNpUqWtmDzYv
e2JprigmSAUXyKcRkMKsDuAbwhnCqmwjeABymGa/2qhaNol11urEUKc/6fJyoVWMieXdQI5NC6Yu
fZJohtDjGVgOhNnelqW3bNIDIYGuHtAGYzBtJKxx+pVpPudRjTchw7D2Sm8D7SODQ9qiaRCQvFes
InnpkLaiqGKlVGiTwgu9hgUBMgjEH91jzEzkdZUI4yrnTEFjX4Yoxmm7Wo7tBpO9UlgMi/gZzRl2
ff8gRmsHBGbLpn0Vjo4bqRtMRa6ktQVNFlqLfZF5MHn6B/TLq9S46VHDB3m1DrqaMLB6YchfDuZF
M8ZqrZNSTDgILjuIRSHa04feAtSO97hV7V0LuyGmqSNv7IbOHj2OQi13sX/j17d5F92P4Q8Mzpj0
VZcOKIpNXOwsZiw1ZkQEgJLi3DxjUkz6H6po9c5Qpk2nTHizx40xu2cLe6dFFw1ZKHx9VrZCWxmJ
bUjOEhKNpVbcK4Bi/eolocEZoF0eS7Juurfcv8WYB0uI+AaT/FTmyS2JEaPWEqfeuJ0SrwKrISf4
POU19W3khv1tAWdgjp7VhnEJ4XgnFcvNSR2CIDY2wy7VQarjRaA3BoQyWtd54jI42+LOpqeO5dYv
c5xi487yaBXrzroMoWoj2g20aKN4wzIJaKyo1IYGjOWIVSUsfw7C2kfJdgwKt9XCfSaftZ54w7Jb
G75YiU6+1gYmEJIPEv3QtWAtxx8qxXZmKdBnyztGvyvTKS9Mp1ilOXh4JzzTg9vcrNemBTAn6YgD
t9ZF+5ZlzqqAyV6I+qJpQAwQDmW0z/DAmKdbrp6/1aG9NHkQsWUs0R0vfdndZWZ/LlSqKTAOpUPm
xXCnsnYHGQsbv0agetF9h+4InjHbX8nBX3X2vEI6G1P0ewo9AsOjlUKkRMXYWsy6toJFUMWmS6xR
VDFa1rCgTAtBZpnnq8h6S8YPzSYMXoti5Of+IgRwPzW4iuTPLo7WiI4vi+7QGSavJWRGBJRR9Wqa
ZDArpPhq2rZsbgdruIVyBj0/xCJzViX+mQZ2X3raQc+7SxtqPCaXrT78aELoclgI6FLRjFf3MGpW
mdRulGZchpF49McfJnT7doypdFqsM/mVIpwH+BKDjcTIDjc6X6HGqdHw2Jea/aLq6QvY6htCChZ4
nOmxEWA80CivVS66cq5M+g5d3wpu6K7KGtSukND0BMwnHmAKB9Ust9AwLrvIOFMCqN8Frc2y4b19
lFSLofqoR8X5qNvLwrkgnWArBK+AeSSscsc7c1YZJAKN+j5yqCI0WmMtMdRZzAIuzwz72U/KdRUg
XqRB7vDdNzJzI1vlwhfQ+3matOIOQyDiXWqbJF+zwTLRSzRtsMMjRDFOC4/LEYzpypxakgGcXShv
J+NhGh6MWQ/Z6bNGA+eM2CQJK6yhApl/tf1sL/1oEzPuzXwW3/41lccqHTfwtzECvIWpxqeyZSRB
3Icxy1Vm6zH4DW6NzRnkZc3Wb1xRr6Pl6jY4sM6w8a/7aFoXRo8BmQhp40pAwSJQBjpvuqxVaCKk
PpHiMNQ/ivpRnQ69E28UJzhWPS1gS7jlSJQf34YKFaeERRUyZTZU2N62tWrzvVGn12k/bHSclXpJ
fopuMJ5J1/qkuXZsrgUPLg4fxgiIzAdI8EK6ttxOGTPIgNIxRACXXnsGjCwT8oL4pfhv8L0OdFCI
lMFtYDJB69I1KeF1U9xIM37JTYZeYID0XF8F+D0jm7/ezo6IhZisJTlwq3Skm4bLqikXNXKKNvLQ
Z/BZZA9RoCYOU5JLwFKEPssPgR316IrBJgAUn8NcpkXLWh7U1Nn5HkMdVLy2SYWga2tVfUymh768
DuN7FDAllXjY8qvqmoCb3jXmH1xGV8Sx8SA01eU4VA5erxTcTsEXzlJW06AdpAWgL2cWZpobs37V
/eDC0nqsqE8tpZoyocaJdfYh5UazqSAtxKumuU/pRhshSa8hxGo7ZQheuhNqRKuDDKwXbt6q51Qz
bsV2r0b3koMQjuHtVZp55ffyIiWknodc7dCm5w1q9IrPCzYcagniiJaOT45EacGkaGZnDSq/bo3y
cGUJJgw0E1J4BVrMIMDYsFNeptyQjv60Y18RzrosygOSNYpfJLe1f2XyKfHUn72Xg456aOp0M2KO
aAxETq0/4XTIHhOjP3NgMlnaWg/OhBPskuwQQLC3up90OzeWocBasOvVQK3veck9ffPnQaEIMoR3
rCFLKIHDEvnqBdHGC3tUwTmMuM6V01nZcCMdNlQdWs4cibna0m9goFV2bgO8OkC2byRzmWC5Mm2P
+vCGGIT3/6LKS7dsbsArLGXC/grjvqlRUcN3G3TzqHlcrMrcVmF61opp74T24+hj0egqtzKSdhH2
03FKEuJuhbHT7PKpTKJ7PTav6mDktNkEjtWwtZzwbYjg5cdKtRYDXbvGPq8UHpEEhSijrpxFMQs0
QBUJiqxQP8/S8iIog1dTlCwChM0phreI2xELgrNLE8E9ISCR/RmFe+vGpk86LTjtuIabTaQTxPJv
RBKf9UvedzHm7va7/llW1gXSkynb9z2xfgyOFCRoWZiff90v+aRNp0v2meRbI5Yw7JMGUpgogcfV
KPZeBVPAN3+gWEy/ORXxUR9hG6iSIT7RhTeEiRbZOOnI0GLRxBhWxZ42L4WN6M/SMiLRyo+OBd+F
h6jqmfUz3Vwo8fBs1sU3ehDN+nia/AILcQF9ZBQ2lmE7v3tG767mOJphVHoAMDLqggXJWtUVY9vx
4JmzDW7oXhR7PDgRNM8EkYYV4xSlUyRWRTPjw1LxgOrQRJzAENKYtMtWN5OzOrMoMZQ2WkYT9Ba/
ljxeA6k0cVknm4jt9LLKY+Ucan2k86ZVc7GfKi/DWORnWYKikaF7/1raSvmYqtZbYZt3KWE98EQP
4NcvGp2swGjSb/0SyWBUsppHXnZvqURUtR0pnULfTPW4V1vtfmrbKwAnEAWm6YeRManDNXE7gdfv
jH4jxqi6RsC3KQL/gV07YHg6KASSoGTtQkulbFGKNdEra1t1dp5AEVw3Kam4Bc97Aa4+hiZiB+be
Gj2dVCE1T5cEHKiLUkhaJKwheYwUt4Dogl9aWZijP20GMBOeItdNLu8Co/XoUfVEcxCumFf+dVEF
F+rorJEAyTUeu/q6FY6b4wIkJJkasN1rOLtGzJJOnO0SWHEgHegsbjs7t7ftRDWTMX/Y+ZTc+w7G
ylWgSbG3Fd/fBaK2VrWp1Nuk8vW1Vdbw7hxDeudElVcrEAl0kHLixwN/JF6pDL1jYKSsFqUNRyFT
2LAIjQ4cLsHhLJhKjXWNyb7nsT9XPE8urdJhAZIt9BcGpHqerIEGEalRBFiO+B2LDsIOMLsR5IOq
t8Q/hOa56ucmS01mEmojnii5BAEEOMB6Y0Y0pdcBTa9VY4dHGnRYFwdoT2Is3MnGqQJw5KjaFSrX
boKHrYPH1KKf6Buylaa1T61fH9u6eEm9YNOq0XqwS4Q9bFJEAR7Yue8l29pkSH9VFXuJ0EAzbKwa
EdzQ7MYsKLcEE6wS2i58ty6sKaXMyfaQ2s9zc2TanNySRH1R96A0p3SvYlMKJR0rlCAHxfJuhdVt
tJzzNxsPlW7Q6muSUGDOe9ouw4CO25reGhe+DUyx1soQ5XRBdqquzvwqtmZTYC+zRIlBz/B/KR63
yqjfyHiefhZKsoG7Q6fLpJEQ8S3GFmysAPuw4xGDtqt8/7qKSBcH3FGvPHt8A1x2Qf99H/dcq6qf
O5iFQ36X1lwRFx0vsxz7L2zCraV5t7YdkZPV0v1LpHEdVEBSzckiWTKwSX65qOaPvVqmb0SX7Is4
QTrT9Fe6CNCCR/ZyUpLzVgX/0eQ2GIGmXLdQUsjpgT3sqQENvzJ2u86nFAGNBtikoDcywhEgk4PG
YleuA6PblFZzbhCxyvNnWudFM1wXkk6sFTsdJkvmkomR7USpWoecxE6KisY8l2YZnQHaxzEXYe7N
HeutpLhIaHf8/kD8zwDT4ov7xQCzZXb59DEs819q1/m/+2t0KeGMwhJl9qRLLBx81/4aXZqEXvKh
o4p2VFubh2x/+W4YXapSOrZE8ukwgWMSWudtE/yf/83oEmyGQ/YmX2NNNYGQ/wO1K5zR00EIrh9G
Lfiyjdn9M89P35cQhLz1kdbZ0T42tSdkdk86DlbbN6/IR0ReJBkUEca769JOX8WFd1BhDfYsdLy4
q7IZheuFdPyEHVD+lYeod1xUZus8b9+wrj4n2mjiXzZhwzjKfYQN2rNSeppIagQpiFuvEsjASX60
84vejygUDXahfrhLgu5CKeRFEKrXXTdZF4i5r/HMJwsr0V971V8L35wz1F0zbRXkH9pWr2+ZsaFf
cFatqatL3+r2UVyoEAOSo9WkjP7s8EZXYraJIw3yMrC2k5+5pqOni87PdjhZ6VWB0qgMvpcjS/uA
5Bus3EB7JnLWionZwC5Wapq5reg2QZoEa4DQx8iWLteQbw/tIXgCTyPB36QgJNuK+nERBAYR4o9I
iFbRZF2VIritKWhiWzuwMBO5ax16khXobCaEKSXP6lhckmF7ix9i04XUuSNNUmwVCdzTdCLwrlKP
EkMvPuyzRAB+wukK1YK+UTQhGAq2kj6cM3nsHM5VOtE1wCZ6x+MmC+uzXCiXorNdc4gRBE5XEY1m
upA4E6waN1GTk9pgJLs4TMHzDG4SpNcqrhWf1jCxnsvAhz40F7fkqLW12IStsymq+lft9E9jWrGz
GNVNMp75iVwTBr1r4/6QmvrLmBrXmOx3KlGpOBPPgmHaeTqxKvA/D30RToseTwJ0cBfwGJrMHDFP
/GAM2MJtxK80lL1Y3QX4WMe4vvcC7c7O6ms/DYkvTvjH3kR9sqr1eZfOAH6o8Xij3V/ldE24VRnW
3BR7lmlm69yaNgJAF+8egHH11vbHnYe+VQ3gkENTGJr0degat7T5ZNWdq5A5XjjroavYrg/bEjml
198OsbUeQX9hIBCrAPhapKcXVfJWA1j39TcZUF2I6kKdJFJQGC2UJj4tssrsSU5EblRNkDnLsgJv
0a2EDoSixWfbe/fGtGUx2cRE0TYiguuCf5f9cFK/UmrwwQR6SPTQmebVkNnI5kiN10YheDXOL5q0
5DPAVp0JM13/uT54cvg0z/t3UDEKSsRwibJqOXC/l77IllVnrsJK4TZlP7sufq1o2w4BpXeRvIxC
W5MUszCIlAVHuC3VywG7jaROddiZgVu+QtZ6GLKcmZ6E7wTETTdXmoqz3wPWiBISKi659GPq7zXK
zizPl7AsFlXZrz013qsGcUell9AFdpb+qLiFxRiu/FXbgWuFOgydwQV6wl923BYflHBujaSDlEWc
s51cQWF4DJpi3VsHJdL2ONEWhX8u0s5tp2Cvzi5nQx4Y8x2YHREq9dIT3eRnP2b4etliDUTsW5uL
WNyUhbkz2ltzYNenPShozTqCa6QXrsLGJ9MP4WpIh8Ycgc5mvxTryeh+UMatTSIRsvAylwVh5es8
nNwgkDDFq/uBPkeNBJdeyL0V63SVnRVPDNJuktpS6bxFRB4x7YBB8nOIAI3a53Y84QDcGAiWhyDb
x020NPAIt3TgqfurltjywPe37JxXeuATKDbAggsHY6MzG63N4NpQCcCGeXKVQ19t6Tl1jr8rSutO
b3krGKwCIyWDB3lesSWuZVNJ8xyk457QFN2ldKmWqTF1Z3mhHKpsuI8m41qN7WMf2htwALdhLs7b
bvRJie/ZW+TWizNAyKjYGgISnG6KWBJpE07PmqBAi2LYqHr8RI/t0tM9qt2o6/Zjbf1AXLuDPHuY
/PDMKfurqfVVxh/K02DA9ZElwsSwS98oCPlwxPdlgSGb4CRpDNAdZgNhrut0surpKZgCJNITpmWN
TTxR9niRe8q+2dPmz+62fva5NbPjjfxLqJiY4HS1fe3U4EcdDq8ItJEVz345Qb1FPiONkXg2002z
rU6dDXbBbLX7n1pJhWNOefNVrXRGqPj/giX2Ka+d//Kvasn8r5khRqlEzUSFg47mr2pJJxvGlhJr
DmKv31bkv7xBKrnieDhUxM4SXdecuvTvasn5L82SVEsz+R19DhXTP6qWTmolG3GPw6HnPyg41EmL
oq1YXPDKdVvVjJ4gbO5yxonvLsonGq/Tjs7vQ+g6ajKURPRBTnREdaXGQPxQZWR+yweYfSHowRUS
1/qbfsvnB8JeI2yKULzXH+u+pO9rrcvCbovT9TbV9HXRW0fMcP5/chzupIWg08L0NQtx3jVVlC7y
ilJNuq0R9spqjAj0jidJgor++vWV+9i9sQj44eaw5TF1tHgYt04O5ABGjogZ67bBNKxtUVyWYjp+
fYiTHtVfx7CIBYD5g5zs5KIViAW0ABX6Vk+zq9Ks70qw+nXKFFrx83IJ5uJ5mEnOBbJVhlrFN0qu
UwEgp2hT+2sWAQXoo04bVOzcOzIsrBZoknkRapep0p8ZgnlUf/j6RD95OD4c6GRT4Chg7ekgd1vT
a52FMcSgfen11rH2r43jf6tN+/SMZvUkTzvePnnyRhGyOSpBr7X4LAH7JztH2JikD4X1n5yQLgXG
Kx0hnHZy46q0yOoxg76qJGR44EDvAbp+7/L69Lr9fRh97nG+e9j1CHk0mveW9OgWcZVSHzUCiil4
kuuvb9DccX0vX/v9JLBO2vgoUcOedmTNxBurIMc+5DUoJwjCEZlYzX5jvYFXNfwnV499IgJci7fY
nE/73Wl1aRwpddl2PHfiXPN9svOM9rE1q8evz2p+rP44q3fHmZ+Wd8eh0xjmUHR47AwcEs1DGOUr
T97n5aVAg8az4n59vPmu/3k89rwwhOhrz0bU98eLygrHedt1WylH6ntMU+OPzgSEroDKk2QboYJo
k2D/9VH/fEigbRBjNq+IVPKnV1PRMB22RtptJ3zIg/LYZS96oP3jU7NIKJkVn6a0NHsWTL8/NbgS
leWbvMGD0az0eYESWMnkwQNPLWQNVOOyab8ZE/x5OT8ec16h390+uD5GWYZ8UoKqg7pkZmfCaF86
osbKHGLggEFo3n02I/Ohf3xJ6aGYukR6S9/+dGEk3UeYjQDmlWSwjOh6rWurvEa8cvv1cf58QPnj
Fp9/k/kA1/f0gSFVqhP8s3Ww8Nh6dZMbHUYqNhna1jcyZqTGN5/PPxfI+Yg0gqCzoFR3TkYvWTrW
FZJUHhaf7qokaK28bi2d+/fvuvQfLMUfjzSf+7u7Vxa+Y1ZD1m3tHET4hBi2BMl1HJVvXvI/H3+e
S8GgRwBjdf6ocEKDCQpMCb6hk7HOVRolREo/FI3/zcfy8+NQ9+nCcHgHThatROvw+Cl4dhQpQbTM
GD8GwH26/PqR+OQGcTp/H+ZkzYLA7Gh1zmXLRnJ99en3XpspFzKbf8MC/skdoszFQmzbkgbF7zih
d3eoakt1QtcB1oVtySJVsPeSmlCp5nMl1O3Xp/XnB4a7xIFoXDL0E6eec/pyGDZjFim1gGrIMBoI
dsRQunRenLrafX2wz26VZVLZW6bG2eknt0oOcQ68dKy3vgiwNrfKnMwJTQa3wzd365MjsVXB7YOz
iEfvVKZvJjx4XZ/UPHzJC+2TY1BT8Taa/fMfn9H742gnhQAsxzK2jQC1rrSJJgr8lxjcltGTePP/
d6CTFQnbpj+0eVhvy+4u5OIhINjEbfTNruSTp4HTsflSAmcw8FJ8XBty1Q9hF3EUGEAkg0TtwyCi
S2r+g28Z14Wlrr4+q++Od/JSdUT+emmqVFvc9OvSiLd+8BzV1cbMCvCz0zdH+2RVZ6dFVa1pkv78
KfEhlYZWqb1eb8OeNiFJQS9E0KNRKjcxVCErcxD3m/L5PzjFdwc9WW51VOB+Umj1lgShpSnvox7/
O53M4jHIvznU/N39WObgf7KJLJPsHwRup493TxFJYxG2XW9VsFYJjbV0SL/59GN1+fogv7dO7xYn
3mxg8DrLepJZCD1KWeDXwzdPmG5o3uTmUG+aNvzliHFXDdajF6gHo9UYH6jO5eTAksMP3MEGCkBW
FgAjyWGSSBoa9Ih+9Eu0xrEd1F+BjkJfT1UF2c4Qr8oJ1gXiPELD02aFUBHRlV/BT+KbiT7bqDZa
CAUokPW6kHGNiFzw3YGKqU1SLAB2A82D/7+Q9gQQp/bpfY/OU6tqZ0MKt6lHIm62442ZJfsmi9dG
zg9rzIZm9chQ1tOZVOJPDmhuugW2lWU+pgfmqenClsnGadkjCvTxxTiLoQqASd0gHwADFgS6VyRE
KiCELY/QrmJ8bmTVLy308/ugm9SFWgyeO1nAtbJM/lSSKV3aU4fHs222moVrOqnQc3llg+SorLyd
1OuLNhvQKMeMUoowaW+8IaSr2KMrt7tCXzG6BK8ZqySt1dW2Mtr7OnfusrYYl0UiULElWHU19WoY
tde4F1AWCK/xsvE1kfihZTYc47Dfe8OID2KEDZaX6ZXZUvOQJ6fF9PYM79gC9C0tpEpeuPZHYpBU
9INzdJRmjGKvlnV7N1hKtWt7VLEMSYujMWX6L4NwIfTcMApdZuSWclbZBLctkkwTtuuAToqwb4PJ
ZmGz9n1WOJ3rE17nOl5urXxfUxakzWGDSGTVdO6AKI4JVodxNG3pz9eKfpxqNdg5dG/OfarPalUj
Ls/F+EYD27kEo+2tfLvRJHRceV5rGlhnK8tvukKol3pfAH60J/0QpHQGlvlg24dgktYb/aBwR5/W
oh+OQ7duk9qlSyawC089zwCceZrBuBPpTo6zhF8tyaStnRazC3mitL8Z2xi9tsobvMtmWq9lBOa0
mEr7OdSDaO+hxt6UXVDtPQ+n9UBo13LqhkIugtjY+ghqAHpBDV3r9JCPU2jlG5NwGlCtAyzXbp7S
2BcNDPgpx93aeQJ7gE1lhx962SsobUbvxUsNBb5FjJogYnwgQrzCpMgvIi04tonm+iEUKlNcSr7S
l8IzgNBlLM03JHVsSxzqjAusXdKM4Rqs+mUEHHd2+Oy5mXCS6+gJm9TO6wF2ZK20ruNBT386HXap
UpYPbdVdkxgTrxRHKGvY+vsyZ7sM9WJbS+cuJkEU+uRVIjMce7jc1XhVpPm+bK3HaPKhQOUbH/Uu
lJpXLPbHQQHVpyjL0FR/6uaIi5pIkUwaN02VHfuqBhwweQ7EMqJyR/EDUBuPZEcTurwpZP6okZ26
QCWkuCPzA0QH245Rky6HAQ44I4m2r+9ykkMXamQg2aDnTESvdqdGleJWtRxdWZjDZV2GtP7x/Wy1
1o+PrTrAC4DACW0KfrLmDDb8XUmtGCdCv81Fw+ikKDqL/nNDqgeaCTAVgBWWkxbTFglNgbtAbSbS
oUS18cP+hxX6vr+PYAAh3YM/rWYAAaGRqgGC0D6YfnZ+3Z11gIF9XTvzlUi/GlG2RTXQtGi6aVma
asCuxKEPD4zzpr2w/du89M/7FFs3YbX5lSoCYuidH7gHwm2LP5pwpE4hSGdsWyTerWEcmE+Ft4ys
pxtaLjVLVa5jNoOdnDo0RqupjB8UT46vkwdlbUkmrxVsMXvrAAvqEGdVFr4OURwxktKNpV2GxUaJ
U2SqXYW6cOOrph5AhjBbkuZGUz3T0f2eaQaYXbNRclSKdtncTCnkBwvSWfsaOdiJvv5Cf1oW/P3Z
PO32elneTp3e1VvHHn8Aw8cRJ4vnImB23Ul4PT00nRkB92+O6X9b5v92t//5vXbYIAl93iHN1dG7
T2nXS8237aTd5k24Zj/tjszF+pSQhLQDYFEQyqjk7ZkMGGt5Hg/vrPDx+ucsjHe5428pcjCb9ddz
M01WMd8AcehqedRkmTLNQoRjJ2hy0YNvdfx9KVpUVCkb1MCrmG9WAvPeZ/ktpuogpLIDuE7c5LhC
0jWtRq0Cnh2XyPajb8qwT3ZSlCl/n/ZJRcTLNAWd4VVbxv/z1NMY9K2n526Du+nrO/t5QfT3kU4K
ItGUntqoJjBD+MGoGeqXmSr/zc790xrWmR3bSELY05zUzEFFlFfOq7HNwFGW9UyOhEs0PiTVm1K1
31y7+Y/98ci8O9hJwUx1ZSeMwhCzDQJv0CHqMEX+477VbKP/+4ROHsuGV4BMQKPeatDm66xc+R25
BE37zWbw08fg3WFOHgOvlCEYYcEWrbdQ2grcAbW6hp1IIdWW341BPn0UaA/Y9Moc+Yd3H016p/ew
bJCOBY9q0+9IStx8/bR9cm+kisZGU1m05inVx9dZzYdQjg33xuh/wG5vUSYECOe/Psgn5/HhINrH
g8hciVIl4qo5YbLxZLbE1/bP7/+HQ5y0FMlWFUVGZMdWDMPezNuNiKa91spvXs7vLtd8pu9Wv8ku
lQw5JXfEse7RSb7qdnNvGeV37+fvPfjJO8P56NJET2UB1jtZBSKntWEft2xqYwxlmYmdKvD89oZw
SpT1Bp6/zFEuUepg3+18kO3UHW5NrCPBkoc8aLGq9faOySQbqiY80o//mSds8Ou6Ij5Bqb/Zg39+
h//fz/29AXt3Xdi4WnZRN/W21qON7WvnTE+PXz9En1/6vw9x8qQ6ZlGOYYnHeErSfEkK+wVSyas0
0fRvntZPPq3vLz1T2Q/3uKws1AINO1LMRHzxSb1TSSM2rzUkKXOwwMyz/w9ObUZVz12fOavq4xG7
XDcCS4tpyJTJPlGKn3k8nMOaX319mE9PzNLmGYnKinIKFUTdlJBRLefGhfbMHiwz6x2TszVJP2s7
1JcqSoyvj/jJcilJm/rriM5Jp8mhHyhEw4l1yrVUCvD/RJQGwQ/Upa//yZHAkROwJSxTzE/Puwew
7cq8bkqaMtQnNAOl9qtWjfOmFWe5VnzD5ZnfvdN3U/BWslwyKpHy5FsTgZWzPczB21jF8uWXj2Vi
PPgt7fXOFnstlw+8l4+p3djfLHKfjHgdeoNzP8i2LUCkp6uCGsSFtFitp9q61rTZaNwgXYuAvZn6
sHNkf14k/rocjPteDb+rTD55A4HIIFlAs2JCqDlZY01q38hMimyradE+q7VHq+rXQTTefn0r/6hN
NCiUeIltVWWN+4Mko9pNniXzCKqarhT1Jvq/7J3HkuRWmqVfhdZ70KCF2fQs3OEyPLSODSwktLy4
AC6evj+wmtOZyWxmc7YzVbWhZSU9Ag5c/OKc74hbLHV4XT99o//F/fmX34iPYs7jLBtexv4/fpN9
nLhOP2WsFUriEwjGnrySxvBXs/GffgxrZG5NE4XIjyNkXVpZnY1sZkqr2yoqR6MXZ3KKNv/8wnms
YqjpqMu5dt8/A3rbqRYs5rBvWhKLyEO4VdmwVcZ8nZT48Q3//e8/76e/1rIbh83ocmP+8HmAsEVh
tIz8iaIDMEt7JN5d41dD5L+cIct3FIDfR3PDDfFjp6M3btKJypd7OzNrbG5ITwsl1jn0BGLBg/U/
/518SiGMRGhyCA38/homQP5iuSzJY9etgXvVd94cXOIfTn/xQT+7y32aKNatOoLpH8UF7EYHb+z4
taqpXTvMBh2s5S7DwrY/H8f/i2/q2w/74ZVGhIM5sSVCm2G2zx2nBVZUGjY7+UU1+cfl+e5o5Mti
/Y/QiV28D97q+8sXRZ5eThlzzNGhXc4ZfO1lpmjRKsh6dVtfqTw4SbwWmCew+2W6dzEMybnTW4BL
murcgb4IYw+U6N9/rX85sr//uX7UPrixJZMy6thEwP6eK7iLg1uduiDCPh1HJ392WOY39kWh867/
+4/+yVPC+YJmDIsaA5pF//Xtm6kzSLTLS86Yfr6oMD3ZegcyRYR//yk/eUq++5Tlz795/3mFrnFV
WSgm1snwrz2TtBrvfPI///5jfnLX8tazwVijdjOYAHz/MUGcubkR8zFBANnG126CcT4HNH0qJWE2
svmFtuNnv9W3H/fDfVsYjDL1lqW9jWBycC4L54nw7epXG6S/vldNg1+LNwEbTORzwQ+3rSWtnsw+
izMmDoy1I8abWh9eMhJcQa9755bR7r1BfvozEBplG/Mvquef3SL/9fGAur6/qtHgAEapKG2Nwjqb
Wj9YaVmOjYc29u+/vr+U6cvvyX9Q8CF6839836Vl7AwEkAsqFwmHubJXc9z5vzjZ+Nfx8/5wCvAx
C77K4aKaP263g54+ya11sXcBjUEudq4sJzuabnU+92N/Nw5ZgN68uSCPbJ86YPodNH640JiVSxEc
AlaGpCYD4jVNa++Ng7+OBp4a0+myLWCpdEvW8bzV/6BXjBiVkhhxUZuhsQ2IWRZtQECxWCIjhtg0
yfWaHtH42ZtBG6JNSfbXe6Y3gGTcqr22TW98jNo0f8/zmADjFIAAOOUZfTdTqDEvKlznVnEyXeem
ahzE18NA7ANrmVlZ8VFNYHxN2yZ9jeKarUtDPriVV/oWY7y9rYqu3HWVY6NnzmFdt52AYBXj1Ab0
sO3HWhwy4k6xcw4nF8jXTqbU4pMgaisRRJJXadmExkTEYN23JJSJ/L2TAG1kE2OaUJ25dq3okvic
KiS8yH7nnZUcZlc7RthI13KWRC5E5yIgspL32bQdcPmGHMjkpZAnF2L1So5GVNc3TDLEPomWZSbo
T5+55XTfNfRBu6ia6o+gstD0ecII9ZHYa0IU9uPMbaqccTjYXnQaNe0lzvpnZqKXgs02PndqAhrB
G5ON9oYwRPWLY/WnJxHVIeUU15e64Ptnxh9wE2YBXVqZWXf9YvoO5upSi8kyTYv3Lnde/v7R+WP7
/uNN7TDx9NmjLI35D2fEXNoAgcla37td259MfaHe2M+pzeEUuYS3DnrosCFZflcaAa0jSySHU9W0
GYNYMRiXulsu+8CoDucOfms39WEQmw9sfr1fPYHLufj9z2pyf9EILYUFHdhy8b55G2RZmeSGXjGm
6oj08wEBE9rB04WmHF6YAx2hBnFtK3EbjeJVqOkFTJi9qkmZPPxx2f6/+W6Bsf735rsTUvLfbuvq
r1ETy9/7U07ukVJlG8tW31yk23xLf8rJ3d+XbsFDdLIAQBeH3Z/mO/N32+Uu1C3IzogrF2bsn+Y7
43eLA3cJiEAU4HiY+f6B+Y4srx9uImZPJh2uh6aHf6X+B532m5sooh/SkszsjpmvzNNo+tfZwBs+
MFie8U7+cCXZTZhCm00P/nxj152AJhGdW8X4MU+2OhK2xFnhRg9+MZy6KHgJ+njakL+nbXsYIVd1
PzzZYOyF73wk0rusW8fdiAwCBcqRYicDFtP4OxJE7WvT6OuNbaaYlITxUPT+q6O5b2ax8Po0YDij
NVtwMYJQwDhGcxyP2z6OHqvSfs665DWIMg00RpazAyVnJTKu8mmxHREqmhXRYt03WghBWEb0tnlQ
ZRGfytl71tv50SnsONT06oLIh3tYxm92hLWYOKpVRc4oRPL8QTF9I6On/yLaj6jfCQT2VI9vRNi+
aRV+FB3OR6sISIoWJljQtQfRxRh69Yk0Ywk0wOkJOHRr/zlCnbii5eKHyZbomNy5HnpSnvQIB51V
GmmY290Xc+57r2vN9ZhHoYHuZN2VOQvVysU6DI/EJIORaSju3lR7LzuPD0AzTj5p75/12RScNYF8
nwqPbT7hMWOVniojEIehmpzV3HVAGpu5IRuRLEQ7bww47u3dGHtvanL1sGzkk5noBUD3+Vgl/QlG
D8HJi0VaeQMsCrPYxbm257va24mVhiNRBSsue72E7pTnKsias7o3EPBVAhya8M/rAjvB7L5a2lhf
9kl5KNLkdYzGS6QCYm23Mt1M8xSWXWNs+kglp0lysmo+TMLJbsynxCtdqCS2fsOibwy7MrKBSMGM
00BIbRJjHgnk9ayXRLfGlczq5AxfTbIPmLKsMOYDBa+IPJB2+uYbbEAZlN7Hw/RuuxBYHAluH6xy
sG4jq7zUsjQPlZo+RtMlmYEIlhD4z7jVc7ToytduBZz0te3C6JijaVolqCBIuI6wrTYCE2QDviWy
qyJswIctcWj4hoT2sagdNOE+TdSWc0aK+ewBVIrfWr/8sFiIrWLgDIDDi53S+5epaD5IIOmOiXCQ
pUz57RSRcZI2ULuJktjD8cNknRtvjHE+o9yrGBPJKlQuhAB7IuFczloVWhANUM/ftnZZ7MgOfbYW
KKReWHvRmkRR+PmaLFSJbnS016ChHuwk4aa3oMpVc9adgc/KzwgTaK+6BU3JSVKtikxa60jxHIFu
vyEeQwNp6YAhd5JDOjdbAcKRFVA+khXW96RMVNO+x/q0cZzugW3wdT6OT17NqgDZIoFvDjb7JNFq
EKL9rhtrRk8m1QnZ2md0KMeoGeODM7fPUCsIaCPpOUzAhKOmbM0TVK5tPkbv1YinTDfy4dY2ObFI
+L5tAurfeqKcnLvxssexce2Q8EtmQ36mRshqg2rzi0zL2NePSbtKyZS8Gy1IhLnj7fzJ82Dikp03
+ER/iKyOHlPDftJTvsgRWTZOldvOiwjaqut27y4RFVPbvDejnIEUWHd2BS8Rssa48igzQ0IJSHKd
D7kDrlTm9lYRT7IyJ5mSUtkTID2y1UIX1EUDEfYgNWzPO6R9ZJCcB0TTJhhFwShCLo6bzSTnt0Cj
Q810U0rjYSyNJcYlcdZxVpLImrl3Q9omazrdq9EXzjES0RLwLIB51k26n4T94Xf+U8Nba2/Y1J8u
Y7J1maNdiJn9NZ5LLlbxOjcdilUM12vYDe5Kr2HeJTb3dJHb8UbXQd7UsebCH0ChNiaNfwr6AoKw
D80MtdMroQDGJk15dHrdlaTNiic7UBX40rm+oIaq0X2U8TqC6gpDC0RJ6pJYOBEjtkYNcysN/S32
gjMmtNo1GgHMjO40h7GCQTXYtXWvO2O9iVV/3k/mjYGWbRvlTrmdA/8DLMmTJ53z2FuAeTwem3SU
3sHpZtyZ2J9WIgIESdjMsNUS7yYehmdZFTJsxumAYAZIRXojDfNjlK1xV7jC3SQKDOEsSVXlB+z3
5Wj5+ARRy7ltsE4lOcqp2X76hEVyRiS0FMLGrpA+dalzjJOap7L1BqYC9EXS5ece/a7cmInIgYL2
yRZsX7wqAuQhdqMA+A/VVaIqsJVaTaJ33XS8O1xnbWZduYYqeo9pGO1Y0yCiiXBfTw7cW9mrC1EF
z1ohrhNeynBKIT7alXWNVz1Z2zL5FF314PCVQmc03/Vp3s/Q6qapfB8zdZ3lZbvWFwqKgni68hXt
CVS6kz5aX2ocz62qVUAhkidTlD5JuGxEO0lQTjuOOnodSEmdldyYlsq2TmblG8UxPhvVbSblxHtY
3mAKrUGGmWAU8+mlNxvyhiryNNNpJBM8d1ZdZ3hXZVSGxHfcuBleWJ2UG7R6PK62JTdRC3C2sLpr
s9PFKq6SYBdPyQOarRfUaQV3vAbhwkxfYk1t0PtLkL4E9NZleY/hctyMrRdvuliuq5gdW9N7tx4C
M0vIM3J6prWeQfuS0j0rMWWEtpQG2ShArPQ+P/itUW5SDZPsVBEXNM5vSTpUW0nyAVDJnnwFjZbW
cnNApyms3mQ2b8qosk6mKohXCawjoNWP0clPQ4P8iMuBkZ8Li0Vhyf1w/bAlW2gNuJeXLBuVUz5r
rwhdovPIFjpAFOMxGt0MkGX3STl0sCd72LQFQSpOWt56GQHHkYagAEakxlxOy8EN+u38FhT1o2ct
PKGhzEI9S54GPGRH1tyk0UvprBPd/STqaaETIOdSFVwXQTinz3KVtSMc1Sxkt4stnceD9xBp3/EO
/CxYzxi/coEubF42kHFKeL3rPtVWcFHlwXk++xcFWSp7+tVXU7JY01zna8yKt1wpEu/sK7b90NA6
ncugdoYWHbyMuMDWNC5Hs20ZwiC56qKEMHoOtJnKbZeVSx6RyD7FqL1WBeow5TYcR0NL4liNvlJv
CTmNM3vtIubCfk5FpPC7sMFvHnjHPXrKAMbYFjkasvQB+Vi6gXX7SU/93o/qZMeAVBrJZHjWEdIb
eKm1Mb8tNPLAzYwQocSru/1E0swJL4j/YgTurR7Uci3r8lQokqkja+oAAns1VFm89WOSXGke8SVB
wwLXLLRs0xXe6zxEARHF6q2OCipZO93awoFmkehhtgjtvCopV/FiKC9qGspkcr4Cf0EW9U2z7nlx
rfGZXKYa2fBJ4B2SpHtH3X7l5kEDzQGYp19YcWhzsc9zvjZc9omLZd0cqaEJrEqFBYZS71zQAjlM
WmFe+blw18xkOJwa5zVr5d6M4ovSLxYi58tYOmdQ30JXmXcgTa/aEj2ZGyi1CmpMNcBAHQgGwRfz
GaSQnUqPJSk3W10we+VEPU4gpDaknaAiUp7YdNbA2ybidiQ88go8X7SqCpGuG685psjK4Fs1sHWt
7oH4SyRxHThcDoxD7rbzGrfFWT5BFx8sj9tcaP5elfJFy2LOzzxq90Y8ZKE5UbpJbxpoTlzEfl1i
PjoBBBsvSfed7pHW2E1xaLmZOOZMhizKrPVsyNtkrL7QsWWHMZP9URHUzeRGf9caFKW+PtxViPv3
qTm+Zooq0eYdsTHl8AFmkuPWty4nlw0GLGOs8UJdexwxa62MX+w4p2EQuLyVa1wLoz5ZGnc2MSig
FoHffdOIXv1rCvBbJQHoplUv/v3f6BZ/0dhZ308HukrGKKVGeQQTvrapttZ11C35SPO9oaKd7dpn
dUERRKY4LZLpDGHWWFdmyhOdtQJGpnxOfP0YVdE2MKqD4h5v/eaF7LGzGDNQC8+oLTVYgAAaOR3e
Ju9LQSNFB+jCXomeLV/ee3bC/8EjCA0n61F38iuySiEVmmUf9vYg4RRM9+4szyezPAtg+zVW/pHF
/ZnptVcVHJZceD3QoGQn5mCrl/5lCtBiyORjazebdAkKbar2TvPta7DYHb0dWu0oDhNzJJQTAhZ+
BHLZrI0j5h1zyNuq1c9x2l1bSbXpmmErSHvKRu0myU3AY5T0zOhWc5/exchkbB8cKziZnR3zPk4n
CiCiZinn6qlaGQ0M0WlMV+g1Drn0rpXrhI6ekg/kh9rQXZqJ1oZFyTBR1P6N27n32Pto/dSBcKdL
zBmAoaxJrMc43o6CQLvKhZvUXfRVe5ZlqHPApO0ERFYp61eCAu46q7+uRxtGfxtAGYadmffPZMld
QtS1NpmEEyJRTofK9rEuZlOz8hugTBXJdTSaNZBEq+6oclXKDzoSw0pC6bQG3jYCeYfX6FbzeTJN
vF8KBcAw0D4nGS2aCK+l6RwgeqozgBId4m2wvQMCajyY8TVeYXAiwfA2O8ZZIqYXCpR7aU5vCRJk
pmO+selED1STegqTYbMaqPsR09Sb1pABBPfhctL1g/JlsbL0UuOkxrk8wAXtO6s94mC9y2M8U+DR
aNEmbqg5I3ypb2cgmoH5ZbZQFiONZLDUp0GZY9Y+Ni/GzA+u8qR7QDL0UEn7VBfxO5GvZ57WvzHj
+6xtcOV1YRBFm4tbTJiXnZ999LF1o0Yd5Nni4iabMBM9E04qsGrUN4nZokXUTlYrw1FEFygUrgw5
PxSe8+Jz3q1RloLHyniLOiY3SeaSiUAO9xlsrYPWu5cMQeKwD4wuTJfWtK+vpgk16zyKHVrHp5p5
Orqd9qiXZQMmnS/SWGjg+gAIcurcl1mVZ0lrXhWq+5rlcCly6rHGiuDSAtvFdW5lcNGtbizCqDGy
HWjnIzrup1mWn0HCC4h3u7GytPnBLTsHBjTJXUgIbi0btlLmdQ/mDCjWqYizFRtsAuA+B7/fKMeQ
QC9iWEDR0ZHDW9mkl0bt3zm58WoxHlgFRfWQdz5zjP4M0PTOCrR0MaNfZKl+hMCxHjz9DkLrh6ii
t9yXG1EZuz6Lb8iPTle66F+VD6PGaC1rqZTWlYPc2Brvg8G9UrI7E3ax0zv9K5i987R/F5l/dNuR
ysdOToVj9SuytbKV1nmvU1k9JpX2aBFMgWS1fzYL/yESPVrqOT6LovTYIuL2B+Os1yHNBdGXQyQX
OL3x3B3s/WiBXcmNTREXJ5FFNxinwMU4xUOcFU8CWXpYWkYHUdS3Qg1lONaAgzMQmMBNXm/6Qm8Z
csC4d0eobBHUYL+RR9mIYBNU3r2z3LlDJDd8Q044D+75nEGNx+fA3Cuu7wM9a9bzXKAFTA+DaZ8o
uNcRpO7MxCQGEa7dObnsNuM8UVHqcQ4didFTX4FerVQE5G+oqfctliRjIsn1s+QApbAj45HITYNs
cdiM3Vc6VfBABxOiUURPL4mUzPxhjbUjWuM9/Ujoc/3JDR5noqh3HoGWK0t21H60xHkW7FgP5Fgf
xB3tq8YLk+a58mqy+TxjPpAx+Dkt7fXsp2egdett4yTBHlARtBspLzHpZNt66c09mnTRaLeT4YGg
no9ZYlQrrZ3zM+GLgGSK4St3vXedFp/gL/NUBUpfuYU7HzVNe3BK9ahn801aGhe9CWouimjynXvC
tu7dPLqe+/iGbjnMs2XtzFSBSTgTELeGqW2dCK8+9yHHh+4yh7AiB3hOdq5F2XUwNA9egaViFBIU
GbOL2GpIFDAZf0YTMK2hImjboxho04NRKbqQ1oVCY9aPtSu4kxyGdMuEZF5mJVrWklDQZulV7Ul9
G9n9lzYsadSRk4dcJYBLUL8Z8UE5YvrixFABZkvbZ4FNbCia8tWMt3hFaut+ZHrL6UDzpYHuNmR7
1Tjl9RhDVJpnjlIzKa904e56czorapvSbBkKSeV8+rn1YtoA2yc9uUz+GCAtoyRXa88L1EYsVdyB
BJJoYznTPi2do6rELUvEnQtTuC3GFyurdrQRF21iXqucEXDDyIrq8k1nhGXZ7fvISCtitKVP2r0K
jCteWptqmXvVywSsj6i3Nbu7Tj1MR94yI+uWaRlJD4QgLBM0a5ml0SjH64nxWg6Mf2UtE7dIuVCM
tDIcl3Bh4Bq7yaloU4lNz0p3DI2x3tYTX3DpNKE320SkLqO8uOWp0uT0HkvzHs/PMw7cbW7OB0O4
+9HWczjM/hpz6RJXyHwwWyaFbiyMFUBz3jy5DqW6NV4MyxuqdaaNwabssnLbLkNHLAljWC2DyHgZ
SY7LcFIF+cadTdJTY88EqAXZKTfbu6huwSIuE02eWLaNzDiRgTLoq+2VnP0HpxPP9TzBl7YdEnU4
WEyuWaD8S5ar27KMzp1GnVMo3sKBf3VHPcBaHr1kDS6kKkqIv/HFYXIJFiiAYK1rreGIIZ9GsMss
83dpTZcGE9p6ig9QZXep0OGN98zkUpfWorPkKXOo8YB3HgsmvrmIziWDUZCVwRsl8h05BydI9NQw
vnXuqHpbLDPjeZKHKoMCL/X+fCi6g9knDLB4/6UE5PJ8pKd4mTkrusI2N3c1g2ixTKTjOT02g/Wu
KWDcRUy8TLHMrRUD7L6X/rpkTOwPICf/n19PaahIbYSQbAC/aQzC1/71t8+qTxnzvJaf//5vFwSh
/3aXyNfvdlTf/eU/11RwiiwWTZb3B19ogTD+uabyf3dYMmK8BdPIvold1J/UI/N3w0VSEWCQwell
GygR/nNNZbCmgoGD72lBP6AV+kfUox+lE57hBpAVdDZerKjoFb7vZYKa/KnAbdqDY33FzDfrluqo
GH+xbP6LomH5GG/RJAacpPz3h4UqMz4yZTM+prCAKcQNnWzlblBiXuh6Due4OUyZfsH5wmxP176+
+WJ+0rFZ1o86GA+4yXKB/QUYpfs//paeU/rNWGjlgYWUT6MmmYSW8pDUBG1Sh9ZQ3WO1ojq+Ea3+
WY48xiApQzsfiZPSWHQJpV0A+/zyx/7CLvt8lSO0C9nbbUgcehC+f2Gy+6/RHQyx0temOcU7x+o+
/AxTIWi/YI22CHL9XOv4KTsceCogxTOQciutJvvIh8Tcma0QYcdtsnNJlCKnknNKTIxoRoI8JoEa
wesJBdWm4aFg2bVChnWHwTgKJze5H5SYNgQV9uGkm9aOM907BbP9VNLvr5oy+TT5pSOtual7fWcL
97PrZUQyL063inNr29vxR19P1EgCa6gJH57RfakWJmUUlo4yDpjdHmjzybXKYzjGnXERpM6dS5UE
HzMyVpOhnXtaSxPpg75E3WsG0I7jZpU6/VvnaR/sSQ9dop0zL73xUnVdjPNl6ecbL9W63SwQALCp
YFDdKaBtEeqrFDWCgtoLsD7Yy2Q4zYV/PwzpvRZXV2bpn8EQH3Z6xjy1aTUkJdB9yWYRT4Cx4zDu
2MvN7qExB3OrihqS/iAv/Fq8dJna6K4W0NKk6oTHs8tWliX9gy8nUj4QEM7tfGiTxFqrOOI311qP
F4s5Pc1Fol8KJgeHDFTkGV1LvEUw3Vw6qQ1LPkaTZ0bWtW2N+Ar9ud22PjIYvfcYXIuxJF8FgrQv
8wtTeJfFwuRsY+Po9bj8yBSn9wbRyEAXA64ILtrWB2zcUlI37W1s169e7ZTEfzF3Jr4bnzJeQVoZ
VEiDGvMdW5gbdK1kW+CdXKa9wP6b5mk0a/oS+kMAgeQ7N8yNCd0bjpR9JPhEOMbheB+6poxXZdHw
ThXtFmYCmdvOc6NpOIH86UzZ+iex6ZTYJd0vk6h3iu9HVYgLZ3IvW8mrnIrqvFIQxDM5GrTJqn2y
bLauier3PNg6LyQLQ0XDjdKx902A9qAPKuewWLJDpgz0OkXwV1RkNyDpzydHxtD+GmaGc6OH2kjZ
KBpWzbLJz1rhPhNIYIR4Aa6iQj9KLZrXkYyJSsjsa0MZN67HCzcaj1C9n8ueIHQgpj0kWPVmFeqg
O+5ladIJ8haodjaz2DCq2izsDH0Os2mItn4iyhCCbLfTKAIeSMWQfHHkw3DEEYc2xKTFlECzZ9aO
YWACboxc+166KNyc2iHCuK9T0nfRCzU6IYJz7JhbxyRaJW78t8yTh96SdzZi91Wi2W9MUbL1nNuP
etMb6zyXZI4XPMnopIo5y7dTSkRQprtXuuZ/mR0P1Wj76SEh2Gxfmg10asqO8yRlTdPX6GeisYpu
c5Db6y7x6eYV7VLpee9GrMSjmzEhFXnwYon0SbeI4FJO+UFiwrASMWlxNUnja9duk22Z2dEBMmwe
eh7OV5nPA5nJ+oPG0PPJrGl4IyNx7+oo1e1FWjysq7Jmne7P9sK7XFiROij6O+ovApAtcdRkvm9x
du6JLU6uOHiidVz6Lo5lvoxLTQ0cRIH/bnVDfabVA8ZlxfccTp0/H1VD/VU6wZtVzU9Npi5ip2d0
ZWn1shT67Mh70wL2eG0yvDYG230t99Wqlu3SsdVbZzCfLc3Frz1OkPeKdrjF4EojC2z1F/qhX71u
lj//RvlRy1ob24q3HQxZXIEeQ/Rin88fM1/iP6+/7uqS//2vRVL0XjeqY77R/+/v/1H865/jz3qp
Y777h80fNc21/OzUzScudv7qv8ysy//zf/qH/1kZ3amGyuj1o0xZyIm+S9/7nwh4qH/+TvhT/7Z+
TX/+1/4sqOzf4f4s4iywUHSUSNf+LKgsAJMIgnxjoSmZLhf+v3Q/iIcBc/HX0HOhsv4/BRVRwmjS
EAkhwYfG7Tn/RPZD+caX+612DAwHHwA330G+Dfl7mR5/8+V7WaGXne4mRz92uf2KiFRpnydIj3xo
ycATNuypCPXS09CaAgbIFQ8oYwrzyI66DRN9elIZs9Aiza5jQgpWaqhoTgnZWS3GVgZy48OcNORG
jslZYvBGKJRzp3cEaqPEOSds5WKuSV4rausLmNS1nMWzphxro3nmPshyBCG9/zyIuiSkbGYGTHPG
ENkAYSxLtRZGczUMpITiSAcsWzj9prX6OvSUeqrTwCPRcvZWnUEgajWQUQq2lq0jM/BciGJDzo9G
7AHU2MGsXpwkSpbUmxfPLtpVPbXtIfbYkdhVcijn5sxS7Xml1zdKtvsyaz/i2n0ba/Pd8Oobu7G2
VU+fioAYE33Kkqyt7IdGWbeNVfOZhfQ3VVbjhG5lt8+b6YuvZAlKi+7gUztrUY35Pqibaltp8tqv
62u6/YFJu87KSoE1j4zgHLDkcqwrl2mt5pN5ZH7mAX9Wl4QGTEmAhaHn3VbmXJkpi698rcYrmONU
9fvsrAg6FlJ+/qiU1qyDMv3kNOSKZow+C4/kTyak541l8VoWT4Y3fsSMJQOQJytKHD80JVxwBpDD
imlFi52AXeZcu5edRwFe4mlblQ2xrXXv7vNChz+tvWcap12s3K8OgCMyL3MDM5Kl/0xUni6LYodK
Rq5IWlo0NyStNi1RR3XMiN8W3ZdmjBYjGgrRcpAFJSW+6Gpm498sQF3VTkyWyDAMTWVV+3aiagUW
eQO9nGSywPnIbYCYHXPSNl8isP1U7kwhx3WBFcQmplQTa2HR/KPJiDa6Jx8dZdbXOBmRQZFtdCwS
rd+IeQHxEvru5Nm0zW049Hg5wDQFCdGdZq3WrR4T2aOjux0JEEK5vim9BFzMTHGX9SJ/IpTsSNyg
uVd6jfJDpMax7BG8adBDwCrDUnanwtl0s57syo75SFYP86NOAurWnHWKaj+/E7ghIbbYTD6KdrzU
/LncZspAvExCy5nmZ2R/mqJH7jQZA1Oc4SqulXaWBa7cBQKkB3eXceNPEbpZ5Cgh87XsUo603Hps
XNqx711R9KB38IBsZ6nLvkOmWO91VnqjZt5mlpNDNGZrmKTlgdlu9oiooWQ0UyFg1sp5V9eDtSrM
/sEZC5fdj8ETr6fvWjzfoY9+NkYvW3sjKRt2nkINN1xEJBFa5FXkV3LLgNtg4NicMCgWa+kSSucG
W2U61dEbbGrSTGP+aDV2fpsP2EVkOTywYVavVolaKRhtcOnxcGvEARBZkanHoDC+3Jr43KBk+8vP
a7Fmj97bPN+pPruxFTEA5KYYO7tiZCdKeQYj66ULPHnuT87dqC1qCTW9ehXsaxFpJyadqL5LxO0t
UeFhCvmBcFrvMupKtGm1fG7tjtNG5NhfJgeYj5EUr0B7Ng0JBWsAt90T/3LzZNM3h9mQWldBkyZP
fZnbZIn6b2TbFNDuh+Sgu/5EVo7K9ohd5q1yMKhhRWg3eTbQFPChI2VGU+zaYAEQGYLIbFLTw7ae
ajaeKTmspLaHDSqFVdmO7PQK7z5HcDOlzG8sPWAWmQYndMHDmmnbRdfIGxajhOaMcmkdradJZyZk
k6PAs5s9uU30INvplUfyuULxeGt26kq0EJKoG/rQH7WU5aeudg2gFBY/1VuD42pVJTI/CcmMjnRd
5O75gVkXHHGJiz4Sw6VuyYteGOUB3oG2zgT5ko6uNavEKP0N7wcnLA1SUpRlmZuqK+3zcuKrCIIy
3jax/QnaCNGOqmgRenRaEgWiTK9GNioIoiRqw549peV1GA10Byp72yH0CUa6Ac2K12Iq21DM9uMw
wqxNh2XZ3dYs4vq4DH1hP+fWVGyC0YhO86jZYeW47TnKx/xuyc44x13PcUbqEpGz3VmAmoEz0ZpW
ZkAYKez84qKu58s6be+zpsyP9egXGxcKDfV7YO8M/ARcAgwPPpx/2i3CAVVKBh6afc7VqdqlDvL/
uExQ42lEh5p1eTH1RA7U4iFIOVLtco5erL44RQKRRyHiAF8ZaW7smHdlTjtFkU22q5w8pHglNBhr
yveun6OI0OWTm5NtjFfhP9g7k+XWkSxNv0q/AMIwuQNYNkGQFCmKmqcN7GrCPDlmPH1/iKrbmZGW
lWW5627rXZrdkFISAfdz/nEIBHkWPuzHSGLgwkfCOLIBBxB+VwLqWXVDEWFjFTuOiy9kFB9aW74V
PSohtr/zOMXfBCTcG5qMOdc9toIofRC5ZIDXuCqYlF8na8L+z8fnW9own1PddXa5qH9ZNe3EGjDo
gayu+Damqpv5V7Np1BinTW1WZ9kXHwMdMptW8LE3qRvu0bLcFhYFcrHCguAmKOzmczUqapZ78NDU
uxhzSZZTaZqkpzY/5pCmvpxXrrtKtXMvp2dhWnDzpqzOSF3eahNxTkrY9EdPI91TQ/7JxZKg40Uc
DYE0ORWMpnS2+mR9WLOQMHiwUrUem4HeDs22cEu5r0fzMwarPgoTYezsNMmxM8lRy/I8YNF9ixR1
0/ALAXKHX8RpX1GpcV5ik/9i7VtKdOrD58Wg3iNW/50ZjYHwX493/+iEs6JCj3oLrktYyYtT0RWG
pBGePB/OKQdeJoeT0nrKSXnrUzydtHXjyJNujTzQQlDHhMKRiX3lq1/P0GnEmOOs52rIAVuFlbrK
sjS9RLH1TI3A4zRrxd5ez+QGs8ZOT414rWt5ztdDW6ksf8BTxbYNLiT6kOQ0piEiz+qkOqpI7Mw+
3nf0PdCZ256KEvYg7L6KEdgp49UFD1+vDWu9QEozZ7LRKWYk7OLNKY3HjpoILpgnm6Yzr2HgrKPx
eaSYaY2IMehJFduxcF+avtNY8tNzuN5f6WilbMeo8Tq59psN5ZUp3MS3rYKr2fscuPs0QPFNuF6H
jhUjJF942e08iGxkgaOdUcO8IPyVCb/Nny0uxqVbL9ZZo6nNXVhZDSNex48I2oz7t80sRKwWig93
vZitjkhQGU2vUZPQ4Jrpa3dVyky0EgciTVj0KahPTDzRXuH8ZIv9nmD3e6FI8n5R+VM/AoK4jX5b
WRgqG4qwNo6i/UM3966H8BOlH6NoIbrLYg6PuHOOrtUwpYVNUGno7WxKLzaM84hPk8zYUAx/yFT6
y5X9XW9P30b2QwUZBaFJh1guOSsqRjY25kMEmsx/BTglJ7Z1E4c04Xqd+ezWRKy1jo1IbI6u9Q4k
ZbGcR7vKP61lvpK1Q0JFu2xwhn1NbvbUlvnn5HlreSM45SinFHkK/0063Ohug8twLb8ah/k9c+ii
mg3eMT1y5A180LGyxZsploMoGljMZWfVTrzrdXGDCPpPipqY8KGj8HpsIOsQGG20OrqrW0qH6e0b
fTkiNa7rhLPKoWh1ElyW8byck5SpdPbEHLQuYrWeVB6/obuNY/fHqDigZIqUX1P8r0SX/lRoHh8T
/OjUHMLM/Wp0Y8dqd9O72dEY63MXrsSJV3P0IVK37Xc08k/JREskxWhJ/NEM5aPwEuBTHgVi6wow
jgiBee30P63lnQo9eYkllcG9DBonQa9vBqRV3Cy9TYWpqYGC9cO5wTQBOJrBeZa8Rc21EwMcTHF6
nZHpx/uabOKiuZgdfxGhd18dUxs/8e0UqcBu0MCb+om0L/5kSbebm8Lel8Nc0xTXgJO07St71Umb
vLuQ2DNRoAosza00s+fcHE9u0Sc02sD3kdJ1nBKGy7zZ8vMHTSs4hEmwo686NWm8hDsCxoN3Q/C0
RfgyI3YcNNQzyaWFZ3/x6klul9R9J3zr4hTZgnxdVvvOcO5Tab8RqEzPUqQ85C3NvBsK72RbyUcn
k7PhxFmQ9NOToL9FKovoPy2Acdc+caKEAc2JepDGEfUwVu8Egjl+O0ZJdUgcSYmhRLcwapBWC3f7
VPEwoj3amEqcKir6QqHt5nTkpinORdns+4kqtIWHv1VEKdlIYMKhPXVdWAboV677Pkd1rnj+SFDY
NI33rgvK3aQHhBoC1gK0HSpNf44i57Ptw+cscl+LTL2N3JxUhVTvg+UdOt5q2emHXkYPcZc+1LpL
u3FzVLFx11jNLneTi4YtH3h1etMTaYJpmwZY9LzvFRBtKygbjjU8hKzlsRAXppubzFi2fWIf5Yg2
weq822rxjgiAvpfB2+MXlLgzi2Ox+juwaiLmbPo7lENMcumNUSL4y+qqeC+G6Zn11/FttDK+w3BX
mCZQLrUKFNd/OW5x6/b1HRIwcF96j0yjDYzZowVQf25AylDElR86/HhT9lftXCX7xUDZ4rbtm7DD
H3u1MRrcP9F8v1jTEabhbDkE4FT57Yhl1GICjU1eSEe8IpSA9Rhov0uLd9vp3hAp/JJ69NJTh4lc
8pBq6X2fRFeqg5M3Z/XuyqndOOvEW2L9ba0OXSrPOXY4oEx9H6EyY04rkfJCK3veC0JFtEjD68Dk
w/ZFE+s6Wqt1yNY7+HKtpnFmHb6hUK0tv2oY1OtoPq1DusZUHbhSilcjdU/xbBx0ob846zxv28Up
G9sfU2o3NTeRXwv3Sq6Dv5TNd2YYvwYVo9oYimUTSZ7KfOgeG96KlH2hXRcHdAvxKznCt43lRH7c
ed22x8uJSgs1RwbZvuvttDs4Vq4CXTR0yOCL9Vr94Noz6h62lPTPhcUbSe8vw2cnFPuQXSZnb/FS
45EIxEu8bjqyyr6aUnut1gUInPNq0MRPTbqpS6l13yG3/veBwnPyqaq2+un+Cg7+Cfj9DTn8vw1O
/Jcs7XWFj/B//oWiNXQM07bky37DifIPLKlYYYkD/A/b3/+GE+mrgTe02T4Mk6MEoedvfpYOP/Br
IEjcs8K1PZDG3/ys/gcZJeRde5KQmZVF/o2o/idVCRj7HwjrP6UuVx/u38OJrrm6G4E7LcmyQEbB
X+HEsqg58OmePZD4v6fYktmiszFcmQwFlf2J00/Q0CT2ZGK+Tnn7VCTkvRTe5EPM3WTZtK3b7FDa
XPWLZ1+t8yOaGVIzKnnNzXjHQZD57Qxl0Iwiv8o9m3rMfGBXd/LnonQoP5cOkOHMeC286YUClPIa
43d2wCB+09T5TTasgmeL6bF0TGMXWmV7NZZAn4kj5keWQDyBncGZPUsbW3nK6sgV6pdlTDM2rc8c
3zOzeqfIHermXuSAC4wpkzvViEcz/k+8UL9KNUxWWKlhxoYEsElmb21dQCPby7Ulhq+cs6YLm3t+
hoe4qR7MAvFqYcwb3uPL0ruvYxLTgteV99hGdwl3ZiSahwVsrxsZnkK9f/Da4RYR+al2PXayKvFp
UZl94KRD482WT3vu5+wkV42NDZ8OWjyBzSsZuEnQTCZGM4TjYgYK7LgGtBT7cr3OocJ4S/rlEtXR
vklp+6r5IUEXewbACoipUMb9mCZHAld1RsjI15bxe0aqHkfFaVxITxlMPgJQAtzzZLk6oa3WEOuT
7A1qwPJrckHo4zbTcxkVF12HKo3w7Yv2TJesuaEy+K7oo486Tc5uZr6pXt1B5cab0aGWtZIxyi3r
LY9hjTFcXMbaUdvU1OtH09Rbn67gAunT8pDUpYNGOAWRLWzSW0OMPUuHUaFnb9EIOM63ox7SZSqg
8QgRaMJbM55oa1yyedh7WdbWWzEI2CDg/HzGQ+faPMbhtxqIgE5RiX7L1g231VB+KKU9Gdq8HfT0
Ekbh3prr0wI/ig2AbjtoI6hDUdV7CNCHNmRMSFPvwUa/hyFo0S+ZR5QnRoHhdlg7mG2ve1B6nHCj
avQTh8JeYcHrRdhgCzEiXWnpnZ85ax5naQPM5kWRfcuUQxn5ljiY9bzg+ZrK6zZqtV+VWrwfp0+b
oObrXnDX1QEYe5lu2aamu9JomWT0XhKoiX5A/oSa+hJwcfswgvedLO8yEjjOtZTNm3JAulum9sMC
JpJE5hbR5QNM9GnBJlkVy7vMh8En+voQyhaNqm4tKBcE/XV9nGMtqdLyMpQjB0KlA3zweODeMSV3
dy7M7N3R62AqFuPBoO2Zhs7cOCLdGu7JXeY664V14jJNXgSgMw9B1jP0MDVMZJsZ8SVRYX1FC3X0
5rhMlrpmIHuM40Izt1anxVeU7ZFsLNXgonzOJlK9acFeDMg213tsai4/ledUrU2e2fqLmpdlFxm4
gyZ0q/HOrgu2WLzM4/UMOnY3lDjOtnw2+dMEsWAHS6lWvbHrNpD43sljUeHUiuRPXMbXpTZd1Vq7
l11HagN4QUk1pc/O/KbVJb08cQ/oUVSxLz2WEZsw5Y2tkMw2JU2hsU07pRNTp6xQ7dv5Xdholo8m
PCi1+FgY3Y2HyZZlWH9fahodAYmAhYxruGZ3Y2RYu8i9RfiHQSoPbQSpXnIltPHdpI6bpXM4esRd
+0OiZ9hd0x2lopyuef4Q62qLtZCPsRtfafkzt/Rj3rReeE5KzJ5aigy+xzQdjvVX73kPuW1dyrpX
u8YiICMJwZc46T9zhpzS9h5zhRj63x8Q/vnV/xdecf9drfqn9h9HiL+wj/8n0Y1re9J/TTdu1/ng
5p/xjevX/R4QnD8ElKFJO4dnreUSf+MbGR3+DD7DzAnSZQMW/W1AII7fJXYUFT+BAmv90N8GBJIK
JckbWEvWG/3fKvmVzmo3+cuEYAm+C4SjxaRieX9qr/6OcPQoIZJe1DmHGqvmFmk7lnUTebk9Y8LS
Ot+b1JNjqrtWFtdGXev7qWu57k3te6jg+QZtmQNRmbso98btWjK/zyqVoEZGqiFIqSKvuXxdRN88
CCVqP6nNi92BZ5tO329QI6K+xPSIaJSM+4aFc1PqtR1Mtn0GWqbBMiIaAOXjNZf9bT/Mh7SILpFY
7kMTfN+jLLLQlu94HIpt6zVz0EQkHze1tlMzpjgd2lxyR2kjiedAibjWcIf6Ved0O2lMl9LKXx09
vF08/Xl06ls4o3yTlMm5dIcLaoevuDa5MdiYYqsgwyBUxmNcGihp9bcCqfSBBvbrWU03lRoNf1wN
epbT1UgoMe3WE1rrrta/Db26SsNVTr/kO6U51XNRO+5RZdN3QpcQNaMAYl3rYThcLiKF8JqIbMib
ZautKeqdiF8ElwJaAxVtM314cMdl3nmOCv1BGy9pOu29CCCQxvVfDmANKM8HrbG7BZIrdZqZrbBa
s8cQizTi0BUuIpomPXsEWPvZ3EVbrimBIjy+bQx4ogGUBaHuR8SGuEkWTB/FpH9SYveBC/kyicYJ
UuqFy14n2zul3tYkOywYFHr3oinToElpKqfgucnCCbeRmz8uUqrrRHeCbLRPQ255FLeHY5CUqfmO
Cqx4BNiQH5ZmQ0qNyfStCb333Uo5O49Ql42p7SFciK0lyTzxgMhTZ3U1RzrQF8T2YWyIqGhMjm8r
7FaKmRM9Nt1uQ+vBnoSNcw3HRkS83Blas3ftYVcnw1VpZvj+WusXJX0PhT4i73ZTNkKU3eYABUuD
3iX27DvsM4TJjNPEoEtrbR/VX4lnMUwtVNQSUccTW3avUcjXxZ397DloAdOKE5Yygq20068mnLk8
Dap1u+y6l/q4bSAMj5HnvmZF/prNq+ZYq9b+0TtaLPFYjMtr2JvWtqsLXHIYdoMR4X/d6qyaE9DZ
GH9GUAsKc1Q41b+YG/D+x2D2qBRuZ2es/NFRu2KWV3avLqOz+DCrR1tRZi0ql7ut7p4I7+h9nMgZ
Nq4Fsk+icR6H8Yz4DKQrsdFLSf7URTZi6fayo+pMBSsMKZNFAKLFUH0ICQw9ke2OF74rwp2ZG7sx
Uq+imB7IoX82xoyRVIXP1NzfDWn5vITRj4zjuy6ZdrZDREm3VH4Wo09mw34w+4b8+wp/H/4Eqx3e
SCRAvhgtPcFSyPsoHhluNe41n8ej3yiWkL2B+T+q0heRaRMavx6mzja+oYCRzfeq82Wbn4xhCkYc
hWlu51vTNILQTCnnHmxfS9Jt6OC+icxwpaDt+pSW4d3sVqDUuKoZHO6Mzol9dObM8m4HtNuKNxK9
iURRVB5hjnoohvo21KWCoE4GppM+3mGG5OLGUL7pmukolXsDNXLtFEIegWJyFHClwBDdmIdYjz90
o+C8XebbZOgOY259eqMkX6vTXcjKCHau4qMRTfWZw21jMo6eBpNMirZIgaRJoMKobTaBY+YrxKHM
ILZjrNIWlbxo4f3V6V10K4QIiOcXaEO2dYafW1eNvZ0tdY+iAaf6lN5aTUjbOqEPvuyYYuay/Jw1
T5enqMzq9ApW+yNaUxHCZTY3amgCWYoNCs0Raqkzg2xGCbZke1PTPwimHDZZHSGb92ZYMfWcGZhh
IYA2c0f6hBwPWa8f6Z7xl0m9l2CxqWNcGtO+ih1SuiZLnL1l+ebTxohFajXtCVjz8wAPv9w6Sr8h
MIJ8ihYfoLmFGN7lmiBbC362lDCJUXTGHX5En39K9S7AZPcz1Rbquwk7Mvmmn50ybk3HvIl11J9U
afiaqK8rajbcpt1PVIf0YdRyutDM0aCQKHKOagIU6E8cXzDaYMUzj4YyrljFzlEO7igUwTlRgQyg
pyLbdr6SzNyWab66r5/IwXiZZX/F7nRcQnWerIFtdbH3g0yfS6O/V9Hw2mnajTLnx7o3jq4zvrH2
PEmz7kgysY59KdmBrTjIw/5YFu0NJnJOaxA0jrVjnMRHOylvx3S5kGxyNbR1YDJBKwug0Jm2shZB
WdkPXUwMW9Py7UMgtTSwynovLesSV/YWy+i5j5u7sYh3TqQenH4IBjM6Jso69Ll+N839PjRRjDT1
tphRYXiR/ZJoYl+65pOG5cFuI37maTc2gKoIixvfYDnwivJQGcSrpPPBrKZj4o6fBlFl2LXZ7uOd
OaqL1RfHXtafjXDguYcRyUC/zSdx6gw2UkPfZ42GBdu7V9L7TJLukmTFbkhQNSfzfaoXuPiswGi6
F1Itd2IUPwy504bJZp/zMRva+JZW1T7TWa1VtpT7eJaHukm+02I+zasSxlDz0et6jpiOthltqd7T
fv6Wc57v1qlskyX80nnZgkqObr01WTa2fZ6+EJ3i4menlroOST8QeZw+xm4bEBbxXTHgc3jFC+4w
cFsy3Ag76ByxTUZEQ0uVcTho9bVR5PcUmaT+UJXX4Wx2BybJcXX0O6R1VHnghES5JfS8SGtUgell
/a2I3XEzNNOEIHbujm2Yzr+WhJ+ztyrv2pOEjafqPrFMuVdRNW61psLXpOMPs0JNh73nHpAdsRhq
tA9Zq2vXadyaNzp+/6zSbJi2QT9I4WznEk2PGr1PLWxP7I3Xc5h9EAuxyhZweC+a+RQP8slNtRWm
btHX9Feiri6a57z0bILgK+JepWotVaI1IisKyEzlcZ4P3jUC9f08F5RluM1JFNU34QhwFGb4FsGn
5Zk6dWr+GAuFRnuxQtqgWieYEUpDvFXeWSe560XmpY6Rtuc4i41nLUFb4tn1/ezhJpJj8cKty36a
N+dkjr6SenhbgJCOrsbNTYEG53fsWCfdGJ70pnvE5Nphe1ePS0Glcl4kIwE2rX6qlnkdyZIwekcH
jjO8d/hylygN0GhjC6xE6AVjwwGiIL63IIlst412kbJ487IFCe/U1RvCtwkakRCZOn5dzm7IDLjV
bd9BCJba8mQ503ehrOu0RTkndPrtsGlVT1PZ6WdIPMzqJTVS6EvoEozxj3nUetjh7AVOOkk/siCv
RRNr/x/5/U8IF8z1v97s2FL/xxaPzj9RkvJ1vzc7+YdwHWMNfDYsom4AV38rScUftEyjMGXvQ9GN
yeb3Zmfqf6xhypAROgAwFhz+6fdm5/3hrnWzpJp7BsGK+FD+Aev9V9jvn0rRv1/sJGJUGiVouKTC
WzriH7w57biUDuq07Jjow+qSYy3RCiuBlshsH/es4TPHvehjc2MPZb5PS48nUlRL0Auz2dlZ/pPZ
7hK4yqk3ntcPu2zBAjdkqRGI1ByuG2n2vj3o5rlrFMhJociAkfetV5zILDl6Bb1ilvvglSL+b/xA
tLP/w9LK78afyjDJ69eJ23NX2PvvllbLGvGHa9xOQygzKpgc9io59nu0s91P46UzKUV4m0uryA4J
Wt8gwQJpjN514rruvhpIDxF5jrIag8bZTOdrkeQsJqG7SzRcm4IwkkAfTMClKUW/GcYabXTuIsRt
Usz6s5e6/S3LS/aygmyx1xwsbwTrXbPHkMhuHHz792NFqH9kTPqNF2GeWfrExTgY47oEX8dSnw7R
3mgB7UyV3duhdXBiQfRIb1RBW9jDhpwdMi1FFPqqKKQ/dp53n+GCVizp2sMyewfJlbUDLp13ibvU
Z5WNDcAhhLQtJ8wNnSwPhsLv6kVlBadYaffLlPRbsmrafWOMlMjVkrQanRhPErm1A5VtlylHsChU
VB4jrhXkEWwB+7IUjr848FPuDDCrZwVZSInDT+vN3AO93gArx+LBHCDcSHbR9lKZ9UMr7fI6l4DX
i1O+OpO7+qHssdm0A9Ew7oBSdsKtElRjkUDzEVaXk0lx9CrXDJQ3Kr8yx3uo8AGOzFh2biie82w1
keru94DAmd2CbxZncR50MQLnJeq/PKMf94ueagF9WGTgtOYUOEguCSUrz10yI+gih3ebkJLjD0Px
qCvXRp0cIiGqcOizYZebGRzfp1/vozNwYM9EBYEGgjnHRvvmZvp5MLtHh2Oe3538kjLjuAZPGEkw
Zl0qz/0krvnc38xK23oOMpXMukGhdVcqRHG5hvc/x7ns7hHbHETuwcQXlrYNJ93v3PnL8MrdPOuP
7CdyDdq59SZ0DaMlVQB6OPM7R9pVo+Cl46pGtpP28MwJZtNotU+cTdXF26bpfnEXvafzRMSCZDmY
SixETXHB5wvqkjZ3Bvi2r6zyydSnipyv6NRWDSbyWNchV9G0pXN79ghyjDbV6BHj5hHytczjq2WV
4xHBpHFq5VwR5hgTD0ja4VXUOvdNQVI79OMLHQWvxGuGdHhV5yxpr4kaI7uCC2+XwDUFVbx8ZYrA
l8bjKCmcJN+NCU/eFJOMEc/THfFb8a+SZMZNqxUKy1KSvFiDnb8KZ2Twazznjikwfprdojtays1u
2TbKL7QqFVRpjIjTKVqkIpDO2VJMGK6q+hRyXByzNFtuhw6Jb87SvhMatZJjE+uvQkfes7B0YkQ2
vv99fPT/TQKVo/lfXKNR/P3PCVS+7PctKv5w/0zEdg2LOgjB/fr7FrWwVghD/udNafAvv/FR7w8u
UR3QEoerjuT0b5foaoo1bS4+yFjYVfPf8re6Lt/pL/AoFJtnkthNnrYFT7titH9/02BvrSUUlH1F
kh9iNG5aKFFeqN74HAzzk0rN8cC/n9ecbB7VNTTbWPZuiL1cLAaaXHJUYazmB0siCLWa/bQqiTCS
u7ehXJxDyRHXAgeSEjGwCOQOhYxFvrVq5t8JqcGOs8EmVy1Gt0UN0XOez/YWGvDNAqE9dnZHxkBl
0wtoFYVfSw09i5Mv1wzdQIl90j1ldn6eHPz3cz2q666dMYHgPgxvR535VsRneMpbt0NfqpN+7Ts1
hilbmafMcm8p/LrJkuIjG+t246Ermiv3EhNZSAUrM3DbmFEwxwMsXg8bGackJ6Bm+2yi6tkh5rOu
o6Ax05/aZNglHfJs1O7NQoxOr4pmN9GzDNY652hpTXHfuwuuPCd9yerxaEZlt2tRRjyOoSiuq65H
xo3HsD5L0ae3ykSxa6UW5ljXOQ8K7c/YXrf4OZACDscGwZ0e95/9GueSLH6tUL1R4nQ2w+XF1cJx
m1fpk9Uv+FXCAcloHs9HDj73aMw2IIqugmUkPaqYTHmITRXD9FZbVhgu1WHuiGsEHYzQRjtl8jOZ
w62RVjVXzTK9lb0RB/hl241O36EAfUq09IpIBZ3bJn3SZgpR6/jcpd0ZyW22sSquOpfSabsnnNea
jZrlVh7ysH6L6+zYFxWyQfNqEsk7hTj9ZqzdvZW7DUW5PVcoUm4fwGZHUmS0EfP8yY15mkNPbIcm
57kc2qNhNz/SwikAiRwf0J9mG2k42kHF40uraDWzZXgdNfY3r8VjRyukXHHdHPeur1XOiTLFFwS2
Bep8JGoa2TCyn3axnqCB8ZZ6Oyzzk1aM77rWCH/CkQ2gjJSfUItDK1j8ZKIQvMhHdNFKlvpJ65L2
DbHguBvLStvkuntFNq3cTXX/1MTlHXbRry50ASqpfd/kIABbUUXPdU5Fbt64z41bzkFXsxPrupke
agZZX7mVdiKK29unkfywnf4ut0OCe3jWDx6VkijX1Qmu2HxHbd88pOM0BBOunW1IisnG1bhBtS4i
o4Xba6MX883cGqOvInmnSWoN8ewSpTphk4kvZZUFrW3cLDPMaUwgMOYQYnRKkrzplmitSwYiDQze
vQ5m+7w4tIqIKC1h++2HpKsv3HTvxIvCFerIALq9y4B5NWWow3oVvrne4m1J0yQt1AT91ykMBVOy
b5ql/cygGbc0sn+EfXt2QpjR1ARfm+kBgcIVuMaxibAU4p7uy694IQOo8oAiRvO2zvM34UWIOUb1
EVpyIQ2XGHu9rhHwq1lsqnY+m5N9R8+uc6wt7YaczY8idwDkTHBs20KMiFre0ZAWZKQJgUk3w3ui
TYavVEwib28DyoqUVxb9ZdbZMNDjRMhkpnZhRE5SG3eEEBsMRLar6u08rFNkTzCYiOhRlmX71oTS
wiGam6u0AxlfpFsgZDjXjYa0MI8I4YI0A/xl6ZVrOIEkLRglOSsv7g+C8VoXUtZF/88p7nOwfIm0
7ndpJ0loLtinS29EYNGpO/RzoHjK8QKtjvnLSac7APioPbrss5DzJZLzrSY0NM8Z+DzMdjAWlsTw
H6+wAimQefyq4tkkZ5c+2oxWhXGA+Q9Dw9j1ywILU+GGyvPujdCv+0jHv1lU0W3tdvdUve57vcZA
1o36HuCJpSJtaTCQ1hu8dH/B7ERhg4b/1+ntfTQbYpfEHs73ud5PzQgjHLevfUXYjkhTxlzab32n
06Y3jDuun8BIoLzDJ52PNX6ZUWk6j1VxrsGi6FfijCpBzje96NaIfJfkEfHYhzMq4CmeAuEyQps6
8K+e5B9k2J+62PRxLBFDaFMMWlmxdWxwpfv84pAlHmkzVWIYm7hdsarK/EXC7WpUj6AOqCrxC5L+
4MKxYKA+cAMyGNEaTeapH3JoHr5Z4dV7VCvwNxn4Xax/L339VSctYa4sXDi3UwsCJR43yeQ05zZk
UudKTA/GoGq/xv1Id6Zp7seqJSF5KoDIQHqsETl1llb3jgfkNBbm6zJLjG3Rdz1aYL3pSGqywGYo
aY3uBSwR7TgUYsN5xQJvQlZozopsYUPOk9xP+3r0CyrGNpDxv+oU89BM9hIaoL46UEmhbTJneAp7
IJiywmEM/N9uez5b35qIzxm0rt1iyHg0w+mQmtwuTK08y7N4ByJ/jCg+IcY4JyizwjfBQm8Fkzac
nKlytymxqkcj6TAKRo/StZOgdW1nuya1gqfN21ZOL12Kl6NdX8Q264+uYByY5vxnSdNrnMM0asz8
bWqN2EV0/gaJ5LkLXQDCblv3md6cCJNC2IJf41I2xS8IGwJmM6qpE9vVrpWtpisi1NydMsRHnpS4
o6scWpcsi2MtbXGH7o3EGY29znN5dR1sApXEeGYa/Wl2kXAnwyOpUtOmtYonOrN4MkISkiJZBJxb
jEhEyd/U0XC/6H1yTuga95uGxCWHeugHaXYpQxQCIjPeAyMgfyAN/qqMGxwa03RjxfKnsJfHgvAF
fFdlGZTirrfwfzXN8BmeehdP2/QjGzBXmMtAy0KyAczosUVUHgwhShSCPLe0Gu6s0gNuCxX+rYlM
rbFm5asQqxGnVD+KVDfRfpd3WZvUN6UYOM5jYBU6mTHDOr9Un6mt4iBFiN8nu3TK8LumyMZjWkbS
mVCxurTveLW57rv6us3jj7YyMLbZPK0JEpvauzTZQsC4ZVib2k5IOC+tk9Wo97hmokQgFvlmr7/Z
cf3KXVdcg0pi5w3VxCHWy03ajcVmIUqAhJ/0zViiwPDUkQrLz5YOFt5pVL+py4yROr+ctHrT9bi6
zywsxIVwsI7YnR70spg5sJlu7JmvmSQJojo2OV4s8ouaSjsvjfGRTelXZJO/Ensc4zlqA5/UlJum
cm6bASi3NRC6OqNaZUZCandL3Rn7Kit0gu8XDdH4ovtL02ZvUZQTzD70z21GHme8TNnGW+Cz9Tht
AajDJ80V595VE7Lyabhhe3T2ha4lRJXqvJTodv0GHddGycEjsdLu79oJTixeJWthGo/IjwiWUK3h
S4NQXB3kC52jiac2bMlpXbJzySe99ZR34ODub2lKR1NVM579L/bOY0luJO2yr9IvgDIohwPb0BGp
tdjAkplJaA24A3j6OWANu0mWaKtZjf32b8rKWJWMDAQC/ol7zx3mRGMEYIPCft9ezQ2QTE9hCRu1
9W5Ag2r4gnDjQm1mmJOus8HHnO1FywI8v5wwhKz14NzGcW3tKUMylihSbn27eXUHjpkwhzZclW+q
We7OwW4O9QJfHWd/2rVxLlhRORZnluGcefXM4CGt7rLQvi+nFP4HM+uNx9vlH9lDabsozvryC60S
tX+H3dXvOXsGYZ4F2s63RlzdxBZNiIHOcT3Y066HZ1pYjWabC9Zjbpdo92R6j6Npusclwc44GfGG
Ces2DrDl2SM0mjhq0VMaHH0ecVOrIoYqmEsHLEIaTPuyn2mfk6I9JBbbNowt2Auw2WzllNYriv2c
S+h91VVj7po29Ta5YZ4lZv4Yd6QVxH7iA5aTHkg0hc7DHV86yYPQ6tVnqM0I45vM1yUOuNr2VphX
1Tp3wsVpHcXMopaQs5DOwPXwDky6fknn4DnBgXg2gwzfWbIP1kXlvaEMaTEtw6OZRVRt2il8Mhuq
DzTV8lgIWN4x6A6ia2gg4Pn0FDn5taU4mpOEBUKfjjbYmvqxcRBzz4xHKDmN8tbo3XGfWOR2So81
oJPlaM+scc8ABLFgduVP4RVif4IgtCt2jpXC93cIiI8NEibKubs2mpGiR8UQ2zEwc9dBPy0dXHKY
f619Hcw8dzAU74MQsI0lXX9TmXCEs9ydFuflR2WbGEsdN1xrj1VCnwPToTS7y9zpaxz55XYM8A1Y
IrmhTwUag9pUhp2NkESwkeo0noqkRXww+d2u1ikk76hv6Km4RkGPXM020FlMNWTnvA8BQk+oQ7TK
XrRpfUV3iaqScZ0XLH5qqKlI1rpNEaYFrkHW5ZbRv8oRoacNBHQzTCNPDWSEKos/Y9uBiKP4UCaJ
trcdJnVeG3nz4HZGzlwM9yiKXOzsJCQxTzReuhmJAtKhaUPswU1R83sMqX3jzMNJIGZgpQIxxDSq
C7Crz6kVYmtz6p0ZhXzz0uS1iNGjOgbAYLbNL1TVEVJYuvhEwOjRY/YS4PzZgXh6j0Pr1Q+xgtJU
p4yZZHqofERJPUzmzQ+TkOvfJ/E/koD/QLXyBN5UdODCtcm/JP3s59ECsh3tA1Lwjk2G3rl332W5
q8vuacShyEj7PdfJZWaLF6sM/1/kev/DxlHf2WmWj8LtrydSjwt47Zrm/8fNzk8/+5+xFMA16X8P
+mFg9X0sJUj6QVSP4F8u+UD/ke3BAmHo5MiAoRXTqQWu9n25w3+yBMmqZHV6fFFN9x8J++0/UqRd
4CCAzIkz5ZcBWfLzzdMnOmjEHGWnImepPzU4fJzBmt8MmXebvkIQCgqkWvW5e0J4ewd2EbZU1X+Z
6+Ta1e2zbk2KnU58hWhBLgV6pQ3Oh6c4lZCrzLd4ZnxjjDxT/Ii2oQ2NHQi2MzmwGc3s7Iq9M81m
hIfKwquKFir9yquTj43IzFcEnQD/XM+KJ0znWTvYXryGOROljVZpg/79rWwbfHPFo5hCtH/pJRb0
G8dOHya3/oIFMN0MJu0sq/At+aQ75rvHLCpfTWvASJDW5zGXfzW17v0Y190eg0NIqYZAPlLVNhv6
AS7n9JU6/xrQNOIOC4pPGNrRLjBKElBg0lI5pFtC58BRJ+eTdO8U23XkjfdGKs/GsLqbCwtYYrYR
vbGd6nyHFOYAghKf/HRV2VBjZ+BS8Vz0C4szOk3sA7dTT4UxykXeOw6XFWf6ppXo1rNwcdozroSq
PO+sMn60A8NeA4oyAIM5Lz6R6RtWSP3eAQe26QtUiAO4jB1zKms7Mrnj6qmGksc+ZhbPO/iYCLsV
KUjNAsYOA2AIE5N8at74YTS9K6NJ212eAHLpLEwJs8SAiV6q2dN0XpJjQJuLmMnNhk8C4akERPmG
eIXopx4zGCL4Zq8N64HMi+lVSmkdKlk+aCCxHA79WYxtnDkJ67/C84tdxY4Iq1rtryIN8rmxw33W
ypNuow+l7FdU+nRwsfxi52kDSN6cFmr+KZTTVzP1nmCdM0qaWTuUlpVtgEDcFTbZU34hFhAtrm2o
vwU07vEt1uK9cZfNxyJ2QGJJGwM8eV8W4rkpIdsbxqZx0ltugldhQxnPPQaPjem8NvMA3rQUX+i+
gFrlebBNmh67mxbpsSsgU+cthry+wHuqzQwhHV6ZNRLTag0NYN9pAZp/Fs9Vr8sTwi/zZJrs1EaH
yBAshePRxK5yEIEX84GncDeHEOcfylMNvAUDLnpFSnAREcxDiEuX0uJSQLgk0IXhziyaC3NQxmY0
WlQhwgm7q0gb/VXPVhZh4FuU1hEHHvPf3bdH3z+Kh/tz1fb/t4JsjwfdXz/debD/6+Xzzwxb/Nj3
B3vwG54rMEsmWEefvd1/Huz+b1AxPZ82WyzcCH7m+77B+Q0Dl+UHLChMy8FF8O8Hu2X/Jlnwe4GN
/8u2LKTa/2Brb/0qx6bD53fgt6CcQ3OJ/+unfUM5Y2GIrGE8auyBCrthbQ3nzty+K+nsgizHjKWe
IJqzirXS10YZF9WILi11i5cfLtyflCcsV35afHz7RSTLj8A1ObAWBfqPi48prgGykft1ZJS6puVY
N/hgNBBkv6n3f/9SXLw/vlRAHSRswaTy1/zXGYWT24bImbzF7qWn4N4bi8Pfv8Yf345reYvKnW2S
Sce1XPcfFAO9r4PYmNPxWA236AlWAqHXWEHhj8Pfv1R/abr7s1firoKHCjc04HT6+ZVokqxusnx9
zFW5tbX7lgYswE2JRb58/vs39ccL55I3yJuR39x9DjXKj2+q8kA4mgxHj7nVnvv5uK8G47+8G74Z
f/h0qE+X/TZvCabst0rkhytnDblfqrjvl5gdfRmn1oMy9bEd8ne7UMwV4/BI7096duRFa2/GYYZi
Er/+zEoJsNJl2bdI+cUjMTnR2hRQeATgKZkso/do3Ie1EOumY3/UtgkjJL8d1jgR64PQ9V5O/atO
WQSMBpnNyOdSvP6CRCQbn2GTVdd1MXvbtBQBGnbC/xorI1I6bOOV48Fr7KrAw6qbkAybz09JMNwm
YWztO4ZG6OhQnnWUJN1UIBYwQX4OqmKSZdbG2RyEdyIbT6hQxFa2/kSnisa6tvS01W48wjzI7mbp
kqoVN+sYf53RUGCl3XSZT+XXxoL0YM7Jh6/bHTqRi7irq31gBNa2C+NbQPNf1aDkGfll3cU0J2fm
rPkOOy69XYJU3U7Y+TUtJqnON/ZxR44RGK8HWajLQGjmx2ThQX7Gi985JNqx5osOhMEQ95j575Iw
HabgFDyC6STNO9tKp7qCinE71/ZNnjV6ZXUjOn9TLLl4AK8CVPvREN21OKBF2Xs7kuMwO0A3DR1J
b4n3z84TcsrkeC1kaH56cwltovRoIxNtoIHBu5nUK0f1ztZVXnUtVWU+LJny52U+U/b0OZoLjGjo
a5thz5z8Ms2neDvPBZqDKbRWylXMfLAOjeLZNfXezPubGUXsUEw4ATF7rdMxvSmEstco3Zu7USOE
gUc3rwszTRmitqgvopzR4GjSNPY13ayf8ovkRb0WPgVmyS7G7NNHirob0N7sBBxyvQIcGMQcUFSg
CrpWOST3rHI+srjTWydjCVib4PE92UTczMZVGE6fQQeOhVkBe4SJ3t4P3pK6Y27t9rDSugkxeXOS
UfHZuNWxVwwR2Rzb0LVUwui4uWNWQZ5CCXYlnxh1Gqay1kxPbwxL3fH016t+tC5MN7psLQ9ilB0N
GwYZl/hvnAPihAebPRCd+J2Pi2vjOdMt8tlLuPCknvSHlFnoTjQ8caB32bcB4T6Vbx67sH6Eq8aI
Ix8vLKVfk7C54U1/wjp/tovuUNX8dlmxTATMqmDMC6MxhS7UJUy+GFI+J7L5nJgJrVh+FhtVz8dY
9ztjshlOoP73x90ko7eyXkSf1QIhabu9glUgDYIumuSyt9S9jdlzDdxsO83yBCXC3Xlq+lBtQRIW
oANvCLMNQUIHPCwNJoj0oi/6XQsaJxmCY+PAka8DYBb50e096MEptALzK2ygDSTQB1gIIMrHz0nh
dkNJH6A+4/aLy8FfuSmOhRDP9XqEpzLEBnY5ojpXYSGux8RBuBYz0F7i6D1p3bUexIaYIEzEbuP9
MOZnbll4KLPseyBi506enWWteopaa1urvNp3JuKVIj9NVTrCuLCtS62d7NSB8PvoJ8O6GDFu9Im8
gYDHNMxor5aTasv0DlekbRWbsCdURXstIwxsBKVnZfvGB2MRakZdyRzP+1agO8BhhsNK4sfRKWuX
ETDfqpXCXjus6kiO4s9snpvRwG068MhgnQo8UtbWVdk7hGK4xgslJDwX6QJUC86AjLYbXBIvaQKR
MA6JUtbsefqsuxzKjBcAQDcMSJNZmXEt8JoiSvjKyIL9hYqLdTSo2zGa9KMp+aOGCSXbyFpvp5YN
gGFgIlORqVduRJDNpFiio8hXPiCHgGhBnj78+j31/boj0AAAzKTOxjF7MFU7HzsjfgjrgET25EBk
uLmqOyLiagd7d4PQcKPk8Nb6PBT4sJky2lOCP6y9rdwW4VbZ55tymN8i+EKnIGvHdeP60Z61xt1k
lhfSjyv0GzK9RHLxDA8UF1OkvoTekCHoLTTbULfYumO80fTHq6pCAlW39fWcNGD7wmflNgpWGcsb
g1Vvw9hx7ZXckzoqt7Gj+wNsXOT5+RtTeeRagHz3qfQ/LM5C+sX2uEzg1uxujlUBHrnzGx71RUHG
XIZ7zHJA4ySzOnpBqw66bA8C8+86yRlZuR5MyNZkCNgi2Bu7m8Kvnuth+OrbxXXWl1f0ze/sKJc8
ORmAYvGn4xSwTB3c/F3F7MyaFJCmmsh3IstdrnAl4togyirML2Tp7iu74JGMtbsJjdu0KK561Uii
Bbm7Ym90b1lwfYwZQXBZhciR+WKx5SYHV8LIdJ0pu6XjD/tzo69Jt8CMv2r85rqXOezokfPIaO37
KZHphgEck1Vm7Bh5jLcZ/u9q5q8Fu8UKQeG5IY7ghjHKuHJm/2noNWlIlv1q9qPJtxjEwBTJGe22
eZSFe+XM4qNAT71WLHvHXmaradTZOmvxg/Woz4yCPUGWTXieO+PFdPt2pYT/3g4MGKvCOQVOugcW
WK5HX3TIKZEOmswKWaj3A6J+1m31adJq2vis9dcJA7oeE89G2qQOV5MSm9pL83VcCHvf5bO/njra
9UaFNfsEqFKDQ/nTFbug71DA18M71CJUBhneGRcV2mooODh1JIzNhIkJ2UP6BpeL0S1GjE2RROqo
R1rm2kF/59sJ440SSjaw6mNXqWNfi0OFgQfTXoeWiOSkuuvecXXtM995KIeAB2CFx7uiR+jCGdEJ
s0Q3nputZTITHQsjPqRJ1W0dEyYJT0iMxiXr4SFA21ezmzXwGh3SrL5iLfGErTG4NutqyQcr7mcj
ojgqwI33kXlMHDCcbJyvLN/jO2Rj/E7nZCSqr74U1XgdNxmxgurWaXNIOu5K996mXUKG8wqVIJvG
fRcozSfmfpRNkGyrbgCKaigeAqbAgxkPn39fPP9JXYv1FQ22hUufgd0vHUEJQNR2UknXMXgXHvdy
sgDymodvr/KPWuz/YZPW/6ufZ1z91434DckW0b+Qb/2Zgp6f/N6Le+j4aMqEtAPU8kuv9J8hqwe5
xBdITRzUMfyX7724/xttu1j0f3iW+VS/y+f5u5An8IcOHfyiuv8njbj/S9fjscSmF6ITx7SNlvCX
u0OrtPax5IgjUa+ISSdiUlm+fzATPQSa5D1FMmKY83D94Sr9SdftfiOy/CTb/+WFl57vh3YrbnD0
+U5uH1lO8Jql+eRj6V/nOcG1fdQB0axok0wfAK3OzLdJyGs6iPMhiwgkZtEACtemEUjam7x0NbC9
nseUWYF99LJdChwP4RTOP0vgiJ5mzRncN9VSL994Ul+ToRjeIEN6nxv7rmb5hVhsuGeV9+nOs8cG
byqekbk70IwMwdJY3PhFxWKyMd9GNy9hPE9orS2eSI/V7KTklZIMsZJj/dqxOOw2luv6PvvbwIzX
g1VLtRs0AXTbnA1txCjDI6kW3KnHjK9nX5kO5W4JkI8BRncbAjwJam+nLHgQdSmu/chHCtjfQC4b
USPmIY+/VOfus0tnvA1lPLKFSqogJXdntr8a+NyPYdCrw9xJdVHNulocene/dzxRZe7Y3EPBkECY
RzSU2uu/pE5C4FDOSp0sw2EVzt1tsMDOvApVU2N3NyzQP7MSycjkZckZhjRYeSLLN3Olk02TQFMs
RFrtGwqP0acKFclsbutsMUwlYHPwmKVboL31tpH0ZYgzwRsPnO/BYPtAuH3n5A61eSR1qMELz8cF
CWVR8JVsXQMGzZz71/5y9Lphwi4w8fMdoYftrs2qAyDxrTL5RUXoWKsOxMd9TNBYSRIZNvjX2XAe
4am8dQbssoYY9qKLDvhdkLyR4s3wFC912+DlB0gK8pCrfBqSer51jVwfk6I76S66dWzqxqAw3J0t
DLXlnSy5fbQQUZGnl40s6B+7YF5XiiSKtiGqDohAxjB+Zhk3oxYPl+2vayPH7/KEUob7kGCTPUHJ
oPZl5FJTRsNrpghX7xWK0WnpPOOk9bdDxyozC8xw7Yflvp0JWyK+4RHIzMNE7sXalIazBe+xr0dj
PuZ16q0Dix4paM18U9W5+eKMxgDV13yJhacJLiB9wa3qq7RVCDwtn8XcGUvtHGvAhNW8N639GPRv
qZWUuyyikp6a8DJL2SMmSbsVOZQTDJw7X9JToTpDLwd0BZcoHklXKPYSFV+AtlW7aIFMhrNZbZSZ
X+qkpr83hb2yIHZvm6JX+3as3pXHdSuJSCC0xanbo+U4zY0L/nnlQMZG2dXyjwQzTx6aOY4DhC+q
tcOtR/LJaqrmchdhDn0Ie75rEGdvDVgSa4jW6domxGztZ164tSLcCzKWr/1QWWDIAn9lCobNuvW+
IJWzYa16gPs6sENm5tRrYhLoopVtnqpAvGdJWx6VM/WbTkVfjar11l3q1pe6koSnLMy1uhOkjpp1
vjHq6Yluh+zqmbWSW/GNdY0IgLUWbElapkFNTcQv1T48x4irR4bu0zjP2Xa0g+catMvOrSjUVzb/
jh9gaFOb99WjCdjoIAj2TPbflF2AFi9BRgxhdSzcdF7nNjHYY+0VmzxNLpmkP/t9+2Bo91k4xUsQ
h+0+9fpPM2MRPgbJeBubCJqJABc4WgOTVBvMpn6HMsdpSTJMrfI2GKNPfMjhRix8vtCCTVhaM1bh
DHN5EkpoMcFQAJ2TaoM75GzuHEI3o3Inh/yrDoHSB+qC39mnu2/Oiikizj1dEp3RE068Q81zcEW6
LGwY/6Hu/XeRwR/G8ESGXQeriZTklQL700Ti0e4QcLmTzGlJ2MYZ3gjWxkP8qRwsGXb0hl8CSpU5
3mMSxg9jDXf4hPhMPBoxWevs6NhkZRtm/IHTCz+1BfLaxemyp4zt9xGJhCvfwbtByd2RxBaVG98s
EFoG/W00uvEGSr+1K9wStlePaMnLi33seHvGReamH+Z8842tmsUTMzTpT5eqCZ7bPPrq16y2fDHG
VKoz+/isf3aUUwG26jVaVrwgkxDhaozy/JQaYlxBcDrPNF6YUvYMzEb0xAIZ10iseLXkoXaNa52p
aMCzlNug9E0WkLq5bxMT+mTsX5lLjrFTTi6JSBHPOD9DmtSrdCV9t94Z3J+AFUhRdeOEp3ERZbeK
Nn6FiN06ZRjiN2NSgWAPl2sxN9nO75tg8/en/68lKUUHhShZEj5CXgdr289nP9mxiStmTWKz1lA5
6zPRwQPvxO3fv8yvE+pvLyPZWZiuQzHn/AKFs/yZZ17Gy6BthINw5rJCnYZT1p39/essBo2fBvvf
XsjH0gERwSbm+pf3Mzlz2pBvL469w0kFynsUw2FMrsRUnPoCrZ4FT+ERHcraa8mEtoMV2Q1Ma4o1
krotqUP/ZZj9x99HODg28YdQIgrXXK7/D7WVNAjEKNFwHY0k3BeKGM60Put0dzek629v/X/LfsE1
++uy/656/9d9S+n/o7ri935h+cH/VP2U+9J1UMA43yJTfqj6KX/RwqD+9Km6/1304/ehpmc1hLRU
2GAT/132E4/nUjSylaOL8zx++J+U/YAbf7lnUVUg3ADyKKAh2Wgrfr5HgjpPOzlLfUh9nb60JFbv
sMqH4ToMs0sXhgbIkLK4twTNb0b07zYcBqTlIAKYM5Jp8LVHa3im3dBeiSzgtq+kf6xE62DI1OF5
kYn6zMqZ6U0tXW4GfB6RWcexb8/RziiMcNd2FEicAdfJWKUnoXSzK2O3O6QzkFuLHExAh3gJVo2B
WIvIs5ax8ZA/pp7eFx4SZ54uxo7RVX9CkoiaIEpB/CL6fs4RExLIq9y2vohijs8TBNPsOYs9DsRg
Zo9jpvJKcvqi9Ydi9wDDdtqbtsHwUKbyKdJhu9G1kFdahOY+BNmBY3LS6PWUT2J9ClKiJS5hFTP5
RlX6OtoNvxLE3a4eP/weZ0w9Pk6F/CKM9mQkRolQtTr3opDAvGL6kJSIwFvfCEjZF9Uozy1L71k/
lpsOdBuRpRHTcScXHxNaMazI5mRvleMOX7A3psssUIJ4azwmCTzh0AnbMLsj2B/rNM/g+kv9pYWC
hAge+UJqugwVRg9oQs3wsFsMBg7wWD2M1xx6V9wfn7MdXHuJJ06IOL5UrbkjVvsgJDv6ashRMffn
ycSexLIKCG7mY+hqgItCreKaioBoxEMXWy/fYI5ND/Y3Ye5mTZy9jG+RAkvsL7oIlNrMY1+eOz1b
wrjdy4HKHQAHTKyMyuJgpr5ENYFikESg66hka6TZfiFXOFelcFayhwaZUuhdxDNeMGPcheXwmqRe
g2EKr4MdWa8UMmdDNz6FhtrbUnxpljVKaXLYEQVQrvHavklzBFFX6o9w4HQf5+w8j6niSy1Qzi2x
hWJ8wGiOeNIxEVAP18Hsk1KgdrGqkDT7D2L2X/26vpDQnwxlPYqWfRwGql0G8VaMCPyq7Kpoisva
ty7J79sxlEdtuaSVhinHMUHzZW/cgKBl8TKn4JJjgI2sEDZsJPzDKMInP3Y5pNx7t1NEnYrbzPax
h9aMTUdNOxEUEDgdBz0h0RPAFeoHiz8xR1S8fcwm3Ytq7AnpEuiFk8cs520lapKdSc7gsXIxgz+1
0GIvIeULquYQGs7J8vM76TBfm2uiapRfPNdt8Ey49a2Y6zPl9RAkTeV+WPmQor/E2cAdRxPSF4A/
io7pt7ZvMK7Zd/97vqAvo/6hGPnr8+X3sRJwhj85X/jB7+eL/5tkt2OR9Msz/Bt94ftUSf6GRIPz
BTKHNOVSYH2fKnm/8cfCpTpAQciRxdnzfbDk/ob2A3QWQ2bJ+QPB7x8oPPh7fqqJpEkl5Nk+vxvi
AFylP58vkdukBNtN4ohwNaUnaZ/8dDC3/L/9f5kl/bdX+mWSpLWeHLTN4lg6Hw3co9AI1on78MP1
/5OB1a8l1e9vx7PRxXCa+9YvMpFaGqzNiLI++lrU2wKWK3b5c7ZOxJezuvsvb+kPggcuno/H1qGH
driGv2gr2JWmna2pXMdYnFdD+lTN7vHv39C3CI4fB3DLO4JLiOhFMh7mdvn5A+pd+FkAGMRxHpzX
TquWEQWoCDsBZJwrrTZ5G83szLz33Eqvp76awVW53tZuwGLFBqrFuIKcpSPcpJw97I/3RBTemfnw
UrMUpak+BmF5HQsmeEk6fVqOfmlm9z6o9FOhZLnGPHMcptj+L8Xvr4XNt/clfI8vBNInhCM/v6+s
1003ArY7ZiWKdTfIbq1YPLQx3F2sPbtBOptqEL8/p/5SDPNHPRNXM3BcGz2V7RJXvNykP5Tcc+x7
iYng/Zhmr5j+GZxaRDnO6ENBYGRPaUNCeFa+Y3LFlWcfBw/0aWac//1nymSYl/nlQ6V85H2D1ZRM
iH958xyuNnuXgZxxw5Err7Zu2Ax0+JSAWATuhMpde5hZk3I+I6HOPdAwltsojS9wYuHlDadsF3Qs
RyEUYr4zjauhJ8QMHvF4W9jiOhq539tJtXunCm20KBO0QCjuq7IIygtvSM5Ke3pzx+C6WPD4Q1zZ
Ky4ZdmlTEX3gEjPn5ok41FNUPlpudZeKzt8MBgMuQ7I6q2vdnCD/7HyCevFtzLu8c86StD8lVXUN
LY18SMqljOgdK3soGnURxNWJGBt1cgrz1u0BjvDku+pMLJisDfexNO9R3D/iunzTNQHjDkDH2b8w
m9zcs/yP4ME0j5mZMKUp+ivKb+KHrTBfy3bCSjz2T1Y1NRtn4pp0gdVBkrNTYoPlEw/lKxNGBfl3
cXNNrgc6ymjI1rPTfkZZ2Z1jZDUu/cUq36l+EW4MWEZtbgkiANVhkD3FTRBeu3okMnRCDTKynVLS
ZgolmzujaCDcTf77IIxH1vEw/5fr2MdewZJ5OoPVKdkt2Y+COJVVV86IFLJWrHArfhJYp1eZoxaC
VDGcT3ndMD+UsEFUBPnOyJ/44L4aFossW3vlBq2yu4tFR4qqZZ4c1/pA53wPaxsqYVE+IYnAND9T
67l182gQFsznNJBlMvZrSHQn0ODAO738LrIyttxTepTlhAxGenLjxDYbesjC5s50+GIuIVlwAgbz
nGvS0JdOlx5EP24NRp5BHbykGfojc+wehVk94qTsVmFJnoUO3c/Z1+YqHdESB1NBuDE73knx5hkB
Y1Gv7DN38J6MCOOIQ/IVK9IJ4Nccpuc+Co9d4WUqO/oocBFfjCqNdoUZyu6AJnBOqemL8jZTBBdy
I9rzNl8cRE7bpvsFOuRt3UE2X4RpYQ00icNexYohvwPzhqn9w8T3TXflY5NNuHwMSisP6uS6MvXa
8tJiO3om7hvrOGRIB8KMOEHcmedeMNyMpbqqu3ivF6ypBkuHqSxD1x6LbC3lcNtF4j7IJwp7AC1x
Fx6JzTvYE9FcSfNSMbnaOhG2Jg548qT8dPmUr9OADDMzVTvLn3AD8VYvliDOdaVbgmwaTz240Ww/
Y/uheGx6ynhyZDeyWEgOw/gcIFvbB+Z4jv8vPwOA/qRQuCG7Alo2RcOZ0sNj4NsvqrLkm8gc96rQ
VoZ/l46MITlafN+Y4rUNC3CnFzE5DEgAOhZ3hMxTrpwTzzfmFEHcLZ3p3pom+ygyPZxHOY0CRcNt
FLrPg9Eax8GtkYy17HVtx7juI3Edp8M5kJsP4tj1xvFak1OYxxum/FMnnOtyXtxFtviqFzB9FZZq
rfn01rLA8pv77CHq1ro2MOyugmgBlaYepHOD6lkXrgeXfTDOIw02Z7IHopvgjp7bXnQNGOOVxdhD
YUQxYcuShZLno3CpoArZZh6ygrFvp7S3ti5GuGUVxEqESvkc64J3EVQZyVMwvm+4smeEWS955czw
y664S3LOUkADiIliaHOCQADic7pXtbioRYwqY8Rx7rAWQjA0X+dlgRGB1nhVk7TMlzMki5inyams
IGhPYzbtI1GSrBPpTWfTbY455MnMACAwyvAj9AxworOCj5T1H0PnmCvIq+cIdYed0aII65BBkRaF
sdjVoDMDlx2XzIyPSrm3HAHx1s8BGrFarzacGxjVmii6NhITo73vfHb0Y3YdXCbovGNr2hEwc1IG
s68S6sDKHlkDGEAuXAtxbW/IS9IkXlO/euyz/nLMx5vMSck2LJkAaIvSwJbtl7bO3vKoekEJgtp9
PNUNgBLQhqveyeBFtdO0Id8uWE3cr3FbHFskkJ5tvFdD/JhLcnTqLDoEZRhsBq2uDPxx20iy37Kc
ODxk7EBWs9vf6cpCdpW45yOJsaCsaNUtJEPwmknpbCEuE4KerGsWlSunHu4C14A1lh5KaPVIBQNv
bfgx0TK1QAfb1tAngbMTPX5jdDiT0647BREhfV0swO4JRq1pbTzy4fqwoYPgqooJpw37hu7W5dB1
7ezLZGu0yAgB101BRuucWcewr54LB/aKV/YX/TL+8EZ1rwzrmEmDUFqMEGty2pcjdOLfQuPBBTfB
rsHe1UFlb4gVOI62hmjCUmNFdfAGPuOB6LznSRLMVKfBh7Dmc0shNIkd9Kbdwa6z99Ij3xso3H4g
pQBOaHSlDMiErgvOGboF4aMZIpBlvAAZGhmOwxIytEiKJGS8Zvbcn1MnvNbVdNUl4sjm6NwPhysJ
BHqTDskndORw50byKgAW4njGIVDDvbCQk+jawTsQLdZIGZ4LCxWibNVn2tLlx4SVkjlenhdOfY7U
idwIBLNBnfqb3PWGVV0FzTovK5RURrYvDecVwU3KotnsNzXmEDaKSGki69Ko0aKNkKRW3lx9MYp+
Rl8StFtZqUu3aZl9V81llEGXda18CUbAoMkkiadKmXQ7QzhvYaPP40BivzUB97PNurcSiHMzJ/Ma
qj84TzeKryyN7K6Pb3UJ/d8ExrgKgGgd8TS/MqaFXaGvSeU9+syLz3J/vA97wkU78RbY07H1jL1O
iOgLSyY5AsnPNopLdRKDjnByxsXGmSdYXo3hXJYsl7eYZKEOw3pYO6QOvooCvHRZjlcxgtG1PWXO
KqqTdsN4otygO3k0/R65qgFO1pTptcU4Ahc7i1oqK/IlOPeIN9QBk796XBMU+WmnCWBLaS0xJclL
Z44zyQjeDSFzD55PTFpl8t1R6GkerCY8H0zxwOa7XiWBmlY4Gs9jwD8Ay8fTNNbDyZnUq24TCHsD
62iPkeMWh7vYGfjD15y3BfmFwR36iKe6II/dSp0v9v8h77yWI2euLf1Cgwl4c1uFQnlWseh5g6BN
eO+ffj60zhx18+ew4+h2pAiFQqbRKACZO/de61tlTE1D4lWvaAlOasm4DgPfeVViWfWmdhhcMlrq
5RhDVQ79rln+pcj+R4nNqUye2fSWRclvfTluUt9oNdmCxlZWrxv9LhHxVikvhDH864D2/3Nr/b/9
h7MI6a/djy+imj/+z//ugNBnnR8HvXGoIRx3/m8HxPzfDD94SP/VAPm3xwWHIu1zh39iXFDIMuIA
+V8dEKCVlmIaIBfpqzjY3rX/SQfk6yGeeZCuYKLhD+I0xjHnzyNhpapqZmUCpStHISp/pIP26rff
5ZuuxNfWx3wJdW7ky6oqOzIkzT9OnYmTTfiMw3JXAjYZZH9FeXzpLOMvzQ/+xC8vPRf6dSm6Bco8
MfjSkHAszLrjFAw7p7XS5dB2d0ZZvae19oDxW94pjn/PD6C4nYFWtJLTJ1qlvlspERAcnf4qcgtn
NSUQPYoWdUgrmYINM+Ccpx7aXHpQepaTQHmRNOIDdDVHg1l3jP7z9EQ75mKWKljthuF0qTWA0GWP
3RFPBvGeHoSoU5RkByFLV10aHwbDqsC5yE+1CYfIoNKqR+NiJGJdRbjp9cbYI41P0UhQjdda1K5w
LxMcMkjoVlPnktvts69jRHKU7aBZB90AoIu5z1xMgXmBuHxjO1VJgYtT3CdFdmFq9YNTT/d+qpBz
01TntCu3sd6ehT/eZIGDxgM2TRbfRUI7wvEESx2vrawFWVZ7pBwvUfGgiUAlzxC/DUg/JUeIHQ90
et0CCrFGBypOchns6GD4tb0E1A+5SkUtyXB7L49Qv+QZH4POMr6RqoK5uyxjA1RUl74EXN64/yjS
iOhIh4RgHLQm05nZaZm6ed+dcxGXHpTlweuq4dkJlSuzSsl1ok+j+BrdbxITKHbRilQ9jgWY5zmY
IOOYAhWmv1ID6455lJUy6Cv8TcTYNo7sdjZ/v7LTuD0pD+56vK9Qll6KoMDbUpGrJWKsC5PEIbGy
g0uZVOa6nNNHTbO8jpMBukwwdKQa17k7SS1saMnnDGA/1YGaHAxGuaGRlbvMGvm98eJDxzSJz4HV
0igWJIvYQ6/RrQm7TUh5KvQLSHXUViDiN53otXPtY/dMa5s83AwPL+rZbgOqJVkkgrTKEqXORihW
B9PM8HeD1JjLXvMn3JHAQg0aW+vKkvyT7ivx7ViODr+58trrYtVobFx6q/pEOKScFIk6Dr25ql3g
s05WsQrvMxptHdFCpi9B/oUnIls/VJGCWBArLWx3jYWgLUj9p5TALSzA47SW7PI6jOZwQAWam1NS
4IRm6NNt6jdKVhw6i3DHMfo0snxdZcU2beRjowS3tRofMM6xPsCeFtPBrpOK77NBEVCsAxE+OQrK
hcq4qGN7TPTghnH9CUz3Sp/iF5skgVWil29p5beLPDIMvJ0yFXabEPA47MCFpPfAcrvVFE6x+/PS
9q9cmD+aWV8XnbnT91tPbSzUMRJKle+cXpI3oJ4yYtA0yTzLfFFk0zJ2mMrkSTP1ehn4QC+06lSU
AVNIg+SL+noamxvbBBeD5tezqVZ5LLLrtIXC51Wc6ra5M0R8ToPxlLSmAxOwkRZNTnB15PfRAh00
rQYON3lkndHfawRnlOFm1DuV1KGC9osviEAFTbhzlFIm+UlchajrF1Mzw4PCYQRUnXvaFLzDrFnq
ZXwlGoSAhS1j6YZgqBKogVq5IoZsCjllKqe+1BDMSQWHZnKqO7pnWhd+WjXNpZaFfgmC6Am3w21f
MuIx44omQx2W9zaxKG4XOd0q+AUtD8dNE2TIkKML1tzHDAyRUg1vRq1yYPHTF9SgJ7wmz1g7Ng2w
fUka8LANynXYdTYZoPaGztNFZMrs90WTCUJsBdZjr9rZZ5XUlzKs1jWwojIxXTvQAMsW/i0twwPn
EvqH+fNoTiwZFWM72eSgPrJnlIi1F30JmHbISq/I7TXavAvIjHVTxzdpVedeVhEXoZCigGVJx5Te
vamFslVEsq2SwdraZKct7b6Yq9k5570+RaF+soPqowuCdTgkXiP7D1WmY5L2Qckq9UvbJ7cBeWdA
mutF2aRrvGQ+P6VKAlr52Qv9zTBxjdvySW2RbXUdbYLA4voWtEZ63K7dp+alFfJ5TCoIfQbswoYA
gVRXw10M9j/W/ZPEgDkjpm5V59Lg+kntRYn1Btpx3zqpJ6LmAnrpUejdMdabJ9NvjkGoPoZhKhO6
gBI+iNa54pMUMLGrZRu/rleO6M5D0W2EaW76AeO6qNJD10lLZpnupDWrTERu0XZXA8CiPi7PUITv
1aI8VVDk5CbqlmHUvQE7IJU+qk9KQnNXT8brSWOSLZr+BY8UhxDqETtRbgyaS2ag7gDwXtEwXP6y
FDr3cnaWqjVKEtBfLfQusvFu4sTaqcpLjKCN6NFlPyEmg3Q1KOVK1a6miYCK8GkI77XkrNKeJZoa
Dq9tET1AHxSbr1foOi1gg0iUl4AdpdYfMawtOgvuQkOyBPLVsXxtOfRm4OJzADcqmS06t+OsM+sw
xf5+rHO8cAQ9oKccs+2k8H49hCZ/teuKkyyazdJe5uUhFh6qvdC+qpAI09+VkkOdbq3A5hwcn8AF
YFkAms1QX8MwqC3NZGUz02cdriQJyvFFKMBoAg2CQrVoyOXWr/wEOWF/sPT0rtS9NCbRDVqydKXE
uM9AJCUPSP4U+4bshYaYDoH+VKPxBpePgIPGeLcJXJVYMqpNQL5zWBz85C1IJmwL93Gxx5hgS5sy
3g79ldq7HaDkybkP5W07WHC51iaH6e5c2adGPmvUT7RQ4uzFz640/wUl7kDMgIWRnsDXJ6ndqfkj
DHAPLQQJMge5fGvVDVH3K1FfzPrVlhg+u3rwZunb1HoSHSVO9NHHxxiNZp2vR/p4ikKg+UFSvEzJ
XbMix0E/Axig23aTKo+MdxIIPOWd0WMSae40G3uHMuuwF4q+bM19WN1WAR0TohA0AvI4/LGNCU6r
mDiGVcMZHoSQyUk3EMaSaJI1vR4luTU7tuByWKKqDcSL3WEDqgGKlyw+qwJauZ8vp+zZ0EFLb2Wa
4QIg4GTvNOMymJDcYPUVDzkcqY5m+qps66sRveYi7Nuedjm2SXzx5QKjkuxlnPtFeewN2vqSkLQN
1QW9Z0W/lE2x63P/bkAuuDBMtL1haC3VVDqLvHvSsXzASwKXvtXrJ1GC1uEbqWlB5NYaQOuyU023
hkwuVfcm4FEnRtPAAX6IHkeW98z4yJT7kgamYt2PxCo1cEZFB7lsy4K+6PXp3JiM4KqLjmcO5eWu
n5lE6quqXerixSbOqFeLdUwjqUlXpJIsx+xm5pGX97nDgitFqwLOZPgW8v2ZEaUMejTq8Ir4Sjl/
RB3gxvVTjBXPVxE+96jD5lipuVpDHK2NsGyDN6N71kTshrblOnHmoQnpWq9HpEr+6HHo7wu8SkPw
1CWnERAHs5qEqCG5DVyFFdtQd2WODgg1chdGa196zqrJVRTcb7gJglhQVJE1IxMskd/M8Kf6lwOg
J4PtXXFuRP4gqx810wce5yquZBypziInDryoTa/BPOTEQLpghxjMufLHXLwb4o10MlfIm8jBMexj
AA1uHHS87A5u3KOoeNfhdwmFuE5nBoM7qwD2qqU9GiRPOax/8/dK+I5DO8uRogOPzicpS0MFXSVH
LSmXssqr1arLkB7aIMUHmxoNajI3DcW0ws06Ux/b9zka1Lq3iDecgGxl5egiEnd1CJ5FmO/InbIg
VRnl2fQLz+zn1mq0rtBUqD2ZJ++BuR1L4FXTg5zKbslELK3Yf3v6wwmeyOktZgltpdd5Pe+ICrF8
1lty6pX7ASLn1AebGJAJyimKzoU1vGgRKfQclDTtPRODV0zPwNgf9OZoKijs65sB4EtBEC3h78i7
GB7ZK8fRjrU8eRP2UjY1RjRHtRmuLBnncL83of/12HUraTjlI+FlVJGcSGrz1qpuuipctpWM/Y4x
MsaITFqy7uVEeowUT45+o8w+4B6SJW23TqSLfIr4XZ986jpVTXbM1w/0tA89yEyBXCi6GGHpNbrq
DSBvrDFZVRoNMlnalwPWRydBTYUKX+hMWxmNga71WRSSDLA5XMMo2Wio7UHIt9iY2zu/eyGsLo1u
idUuDW1dKR+ivU/V8EYSL+QkkW9Ov1VhgsUkpNOWdrVkisSosxObtlpXHWlwrBzcc7VsjaP/MY6r
RL2W+50JFpJttwZkHe8pB1lt3DpWOKepG9m+ntvGjdtTdzPDOUKDSw8g7MDpXovxIO0l/Uo8RBs1
3YK3jrJDgfX2zX/JLjwQlGPO1vkgfzcOH0iAwg60FPmulg7FNQ6KiGMrSGzL097U4BTZ64Z81ICx
4sWPbvr34BhfEZZGKo8MAZquL1TEhXrBBFvdiSt6tna8kPKTnq91OV+TNE8qCx13dWGrDtMZAtPI
V1t0n0l+ARNKa1xvr7I3yHuG5iWkTljjklCxtRGt7cpcEGEutTB65Ov+xrzg21CpyPWDPyz9OQ3K
1W7gN7EhGONnru0d57Y3ljoy6OUgrnPhStdExgQMCw4Sp+xzf5wq021v2H70g3yOL77Y5Rf/o7t1
/D39lLRzY7EzKD3aVaTs4w0ROsaTbNw4yVG3N+01rOUUoOPoCR2OCD0FRphU3F4U3EXxGkhbcqDT
yeyALqHfH1so1uGHbayds/TWnk372tRh+q5KL8yOtvOGy5dKhAkaU8ylpp/16saf3lLc7UV/0kyo
awtFrBG9WXgAomKrEcnHAKaHEphfmfQ1kPxuJ6CBCkPMWrtLH0DOpUCWSQY7qRPd/kUUH8LiJPDE
x7h/yYYFN+XVkIFREhi3GLo5ZTMge1H1jS7d5cqh6YiU2JVD5wb6Q54y83cZToORTFOk6tiBhTeH
kow5cZCk9kgn7bZu1xl7fQ5iV7LcQJO2s/fJV3ZlSrxCcasxYiQdqCejYbgZAzwQcB7xhmAaJdpK
uMTaupxJe3aLMOSQEwGwMsrHCXG+37pZuCdDaMH4ywzeA5AtIAkY+wXrJLpnc10EYp9Vu5RfbRkX
n3J3ILBjFQTVUs62Q8VoxkVHJ/XzkM1FNYsNaQPjoHM8Sz9m/QebZNOZnu/TOwoPardK7GAhg+BL
KMNYSDleUKkFrknkYu2VhB81Gm//Sma81SSrANgKzZTNjM3S1Y482RITeUUCV7Bs0mPSbu0EOGme
ezLSx6J2ZYR7TIyCGnszg2I89/naFEfaU4sIdqyOXpV7THe6fWj6tR/vANtpDCps7m/stnH83uo8
O+i6KpsVYAAzKF2SVDj97ar+tsIIZRsUalcStn/KHryxQK9xyq7jZCsP1yMIsWRpdp7ssHO/FQED
ONXjZYlgPuXiaDh3avc8+EeDAy1hhk6y5Our/UNVkoF+6hjBabvQx8V/b04dwco0JvB0RS07B/PL
zjgm5jqkHBr1F/jyUrRW/OfS7jZ0fRaRUJex9szXjp/ClQiXi/dV4PKvKFQHAdXfXqrgnQvSjoV6
yEttk4xUA2ubcZSdX5v+2WCJt1hjanpTcmOsplTfJSG1rNZ5GiDhFj0M44iQur8y33NDudPDbh91
gCIiJb/kWbodeSLBLPx01hYBHJXoVn44oz9fMjVy+zbGzXUjj29tMK1IpttjSsFdb85c1xPxyKvI
55hespphQuk7RjgOy3A4Mj0hyTOBeNY4R8kyUC6d/PpsTxyKsKFnwdwHgDhSJA62WbjeScG2q61F
Jp/z1lyTi3roFOdW6dKNGErmjGOyNQOTVw3+la/TMjgK3BviaIsTrBYqDn0jC4kPsVfwxWgXKHLz
rogPBWRHdbCyV6V+tI0ZKX2Vh+9+shfyq1xbC8m+DDWsxnM7QA4mbnMwjzFeJcm41JW2NtCMFpCo
Y2oytBCx0+57DRlBU9LmoUHZbUdKz7TjXPEemretbaMBmEPbnzsoJcOUfugVmYnAVYN3LcB7l8Mv
Q5DSHExQDK0a7meYM6qJNVRdUMwBBdDDIPmYvp4KOcPzlC6VcivEKTS1TdBA4nYwqqm6O81ih5C9
hs+W/EhOmEiPcbbbbK8tZ7hCRXoAl2Ys6SKirU76aJMwHK9gPs2QFam8Jq26FsopqOKN4lAu2mhy
WgvGHv2UlU8uhJqZh8gG6Dz5DKE0jrFDty4755Tgwl1Yk+PxnT8Wsnkd59muzoJNhl1GLkh2qDTH
Babmxsbklu3wXGTNriwCTiWcwBphPtV2F4C8ma6BbF/XXbDqhCLP0hPAP6CIVCO+rivz3m9GCM2U
QVm4Vk3uT4buUajtLvKN6zJoLoap8LoRHlPTD5rHtFVdP/qJ5RZpguomo3gh9TzJui2oNfzfiHsr
ghkM9dpsrVVVZPtJr++KkXOhrgMcNLLrIhOWRxbCHWULUIbJjUzqTog1Apmy9qJGxNnFLMEVMRtB
r9+SXQwJpM6vnLbmS2WGnzAq62deeN8+pQQICxq3C5QaC8Q2WAB9CIkU+k3QnBwd9ZpMmJRqHAvS
kKVIuq+q5BYtB9FDGQ794KP3+eblgMWghemvcqRdVjqbRiaP7IydgnJENg+6NLyk5Ix3WgFZxRDS
WtSohzEXM8UHo1st4s65UiPpfRYUwtQNb2rDujEU/U3OJ28EBqsXEtpLfwXwb6la/lPIBjAlr/p0
Y/h3mb6KOXUonmBnsgqsj6TVI1FicE12Io7+WIWLRKF+40S3BfC7xALPnVXrQbNdFDEg22k/pElD
8oFzU9TY8ufR/XoqxyufNSREyAg+tQ3dUDk7fNoGgi7/NRPXguSwxJuY8BBxl3dueQLfGOxGzDfK
lZ6cgk3gOffMOCnKxTK8VW/UHEXCgpQBT9q0D9HKfgTS/VhvmmdiEoBWT654pOteX2WnftOvkg/b
4+/ilS/V8/iSrMZPa1s89y+Jf5H9fSrtWwvJ3jVSvYqK1xNXwb57rP2l9CTdpt4QuTYkvnyfnafW
Lc7agsqf60p7hBEB2Pd7DS3asV1Vp/SCb2Bff1CLkQJZJutQ5rR5pAmqWO+Nuq1X40thHKaspgw+
q8pWkpY0uabqVicoVFvqqEa0e/WF37El9UQ7dPIWGc5CfuoMLxOPgfDGmsaIWzsbe9qPKr22N/KJ
Wb755MuTv9boNG7b6pixV8G3fwFcwINP3uk0ASVuP+eiZrqbDFftdvULAbI0GJnckP2wqIxzPh6A
TwvapfybFe0Syz4YPUft+uTQQZkWmkEQ73IGXeXDJu/vAFeZqFyCVTNB59owmLlut072adfpJg9W
pIP0b6GzDRknDEv1ofEyHR9pspS6o4rADocFWMdslvcdTSAXd62yZmsBzhhbe7mheaR+WvJn77gS
KRM61oPALQjaDcuzX57VeFtVtzRwtfy2T/cR0GspZdE8kP4AjlMlTYe2kIwpfucHbtgKohIXNWZt
WPJu1D9UzmkSa8Z+SQgEe0F6SXCLmhATpfpM4Di5C/0Fvi6KiLfubArK4zUULOujL045aSXHtNlk
e4nmcHRdsDC/BffkkNGmzFdG/drEO6l8TWM+p3v1lpNUSnNlsJZJeDsO8y66nLD0ckB1++axJ0Tr
Pj4RZYU2acLttkI7R3DINpbuNBBLw2as4rVz7bzEd8be3PHbk1lzBJPMKQZfNAK+cUHoyn2pno1V
sMEZFJ4jzUM65T+C8HaeYJBxBjz1wguvi1vdzbRVtC1fqzMFRnegkbk3V9XBvPhHTi484vHTcTFe
8p85mxDRarvJArEtN/QLHXOb0o7KVvYnGKeE9qoulvhZKODtZD2phwzHi7WF/0RpLdX0hK7ME9JO
hQ5AdSwrhHyeshtf8zfM3Cfc4OFbsgYNegneTdutH6pkjVSvT2gI3KX7ku4tLe0624Cazzf9vqcx
v3Be0mITm0z2COEN6Ts1KHQTgdCSA1NO2UfYq7TS6bk2Fw7dT3iszlqf75kP7QNSzE2EpIh9t8hu
QI4MF8NIryy/ODaNdmPFvetrxF0kCN3s0Fo1Meh/Wmk8GvtkTepGdAm6GsKjzbxZN4KsTsXumQN1
OWMKQOMIqJm6NdXBoE0XC4m6zsHET24gFdpKVMwwq+bJx9MSq9ZpCMkBGsIoYsJrBU9xJzmnnv7t
VZyH0ZXUlumSichtVncPdqZKB84V4aqYiPDujAa1jrptRvPdLmQOVh12d4KTNRC2yfCEjZnoGGlH
TbFH0/sy1dOTomV3UWR+llSUxKLyTHq+PNPor3yzgVDVlzeGMQ1u3OUYzSI4PGOl3cL0uxlj/4Hs
bT6RpF36uskPLWdvREUwVkJ3OTu/OYEwyu7oVpNIEd+p5KqSkNrc9aTnYMlC9SRl6WcA529p1I7x
Ec/zsGKejMEOBq/eOW8xuI3VkNlPAvIuGoVTylgtrfojKjJO8J3kRVHA4ms3nh5k/JDpobCi2zn+
dLKbxzYm1lySh8donu+x75RLpyj5kpP8NsnYweZxYDYPBh3LeDajqqH54FReVMTFu5TIOl3EuqLx
NbFN2Pw8BmQETy5pUFMRJgxyxgnhTz69lm3lePpYxLcZcAHAeTDUsPKsonnEOczDziYrEE8CwVub
udCP1TwUTefx6JTNXnCn7TdpzqrvI+deNvNAlSA9jexIhqy46wAvg1K78OCSY1Wn3ZpoCA+QhOX2
kwZQwze8ZB7d4kDEf8awF/3l5BaDnm2p52FBOK9+TMAKZuHO7YjsAEA8wRuMXhK9+rQyyBOdKK8d
9GO5mhck62nXqBRtcsPg4foT+07cpJR6LZPfqUW2JKU0VeLBYobu5Fu1g3tVjWW0UprqNNVU24FZ
vCpy81qXKUsSL89iMsvPYYCBhELvPi3xLcSwKDlMFDsxOa9WX99ZZsIurwtX9vuHZLKenILwL1Gq
r3LLlqPUChh8BbRuiXU/Tmkkhr5yRtOENo2MIeKLM+LBWC31E3zInTBAKiXZburbVZrqT3lqSxxH
Z0CyBm+Ors7g4+wtd7kivTMq2UGpumjJQLiDOu9NfFLpblBPTqStKudKQDBCX9CzB7HkyPpFRKfU
SV3aCA5NpZhVLtdWjYPOcOQ6pvGSByODsnDdgtcvGerLY5cutCzY1rW05v3rlmntgK8nC8Lpk3U/
DmyEHYHlTQ9b2DbewU2ddal+NEIjPDNyl7yi4VBe+85zzPzENv37uGZKIA/U8FbbvCe+f0SuyypC
lQflm3DDsA/aFeDycD1m7IijpV26tFAPZkHLSxWGeSY39Fjh58TO3h/tIXwogFVGakEfQpc7b5wF
7UosnuUx5HL8V2QZQyIm0CLoEnl+DZj2wWpeFHgxUXmj7bBvhwJhbSXVR6VOs63BgWs51fFHgacB
Oyo9CTVO+o3Zdk9Dl5zDUYlcQTAPPYCoAzKHaN9vhx5JQ77XI4M1Q56OcpT2rilYpGWF9A1fO4ZG
JYhjY7CRTOYHcTTnSG9Latdi2GZt5Huq5ARLnQKVQwy/XJJaybUyaIxuzGkXp0bv5Tb/CyEND+nM
+x/MIfLGvrkRFgHquVLyTunDZ4k8YWGR1baJGu2qbymMRh3EY6SkzETFc9Dw3gk1d+YppMAxMRgE
QFT6MhINlFWL4xBnDm1Vm9JWaPyheepsOfXwowhgPbgDHgONJjGMxulWnqjDWA8vWkGzcQwyRINz
4KXV6gRrKPWOaSYNZKfmQw0ZCAcDxseGEfow6fKyVZRkHejaGVcwS2obnMucOSVW2zw3lnKfsFpa
qtsABQqT4NSPo+FWEB0gAF0sLSSRw4xXSjm+NVr5ybB2XBp6BkGFJQfLDq1IKWpWCQcl/KXKqz8A
LS2Uq5qEnKiKnF3E90FvLmSGHdkEvdSThwHrArXlGOnzycPSVk7YHvNyujeAndQPEHaAs4r6ttOh
hPSVtjCDlmFCozEJxBmyHBp6cAT1Mp0DLLYYanug2dW8mRNtWtNKuqXU4lueRt3h/FU+skzS1p90
zFOzhumi9MO4hjbEsuWDCcjactyGYdkv63DMz2kLOTsfnJygTyTTSpNaK0sSAl0JB84WycRZEnW2
S3FpbZsJMUJr0yv4X5XtE2k1ko1StOt9p6x/lm3MQrDfDUizZsNSdVIeLIw2tv7VVdZmhXBag/lZ
NwJVQnfTdPVNSYhUIZKNKaME//mC38AX/rziF5ldHlYhI3Or3GHnuA/7bptm/TqjC7Wy1Bbea69t
+sm+HoHQu4ZfHkywhXYzScyvknKrJtkWPNsLRCPnL0LRX56vL78FDi24X7/IX4Rq/qlfwTAlsgI/
yE4ylRUjvnVkGy4q51XNHKnOBP0Henkxlnap8Ca/dllbmT8P23gmtdum+pe/kPqNItEE1Kxi6p4x
3+oXFZ9tBwQ2EyS30/zQtafmTeo5HRrdnSqbZ4Lk1klQXSl5O5+vXVw9m6z1N6ipb22KhGEsN3Vj
IV6wn2gILB1fJoBNJDgEAppNkF1ojQMj7Z9+fsDGnA/y9WdE4UgqlIHGU7e//IxqGZXs1BjDOkqf
hdbaqCDQnPXtRpJ7ujL9CkLjWSuybaG3Kwv1OvYMr2flIJXe6+fEh8Tn9FCsfbzMMJLWBOB68TyS
a+2NbsePQykeNOLlVL1bt720i8mCKO1xX4344CsJ/Gt6sKLxXDIExH6Pv90pqisiT+bOFc4EBCAi
6ymSidiyjeqQCeU6YvpJPXMlJ4ZHeA8t8PYyTpPXhfnVzz/QV2sqn5wJIlfGCkxEuKl++eRC0Jet
VqblLgwBelmpl+FstxkxEb7285W+kZuaim3PtDiDf8x0it8FWT62VBLLUN1VAadgcRhrMKQchn++
ynf3o86mYQ1Qk2HpX/JiyEJHnJYl5W5SSFkggi9getyMdzC3/7JYfXc/KgZl07RNDS/01/vRCCz1
Q74HvAPnpre2zlR5seZvfr4hfXZdfn2DNdTisw6Yxcr6ch3VNMORTKFyl7ThA5lqvHTJrivn/l8S
JQtgGHeoGj8lklArhLwIBnYN3kuq3VtdaK9On782VeJJvr0iU2utO9AY/MYgQnNa4vB1fd9+Dfty
OxrJWhTGcgzj5znVnM0kJKXKgLldqa9dZQvGejQbEdCWNEMYqup9SMg1I6xkqJ41Z2qvBts4aJVx
n9bqvezbrTeN6bGLpTeS2KHnSvpNkmXvFUkkf3ns3+wcpq6DQsR/Tv6ANT+s39R+1SjbPlqNElAp
A3OmU8J803POlK0Ohjz/i7zwu0f/+9W+KKcVXHzE8bYl0k7lPdaCTd8Eh5jx08+P/rt3GTMMH6iK
Gd/4h8kaZbGedrzLQr0O/NtcWEs7ve7k7i8/3ve38+/rfHnDcLORQVpwO47ZrrvQQX9iUnOV/8EH
8/vtaH8+I0sEauWYPCPD90xUhX5hX3qlfPj5R/v1q3z9XiAGyA6VBGuA+UX4iQSwd0J1Vvd26Gx7
6cVslYuE/ACoxboaLYCB8jPY8WNBgAQJVo9/uf785//z+pA3WWtsE3zUn7cZ4a3Gqc5XqKMsQhu1
zczi2KI/MwTIubKjR2tFW1outxbV5iLM7bvSDgCZy9dkOF7VZU4Oe7EJ4R+iA61XP//1vnvWNL1B
BFmWLOvOl2ctDJUtmXTIndpHh5oDexuH20Jqjz9f5rtX19AdTdYNmTru66KVNCXw+0ZwGWW8r7Pk
bIfyXhXySVPq+//gUpgySJOwACwoX+4oyOqKDA6FEg7ImZnLdP7itd+WexPN08+X+m6VAXvAxeYi
la3sz0eL+c9RIkQwbNjdy5RpjQfX4YKCmPZ99GaVlrr4n14Q34OjgVfFjqIBg/rzggNMchmAZrfL
R+gKqY8Hv7HVk066cGzUz4po/+Ub+n+iCP75evx5wS8vbxExnculbNg1kQV/oFQupR2fwlr/2z79
twvNL9BvC/b8+SRDEvU7edRWAPe05YBdI4l9zfv5J/zn9jnfET5wUk0U0LdfCpy8K+SxRKjF8Jie
khm3ryEUHbnPyTdg5gkwT0Y1QJNFSsy/vJn/XAlsnDXaHIYjI5ecSV2/3+Poj6HpT2a7G2Vp5+QJ
6hsIS4iYm/ySVPcWofc/3+v8dP5cev684JcflVTWaMjGod2ltOO0EcWlo37+fInv7wkojIUlB9/N
l0+giFvbYHXlEpZz7PEWbkw67ZJhn6Op/6yMonfb4m/77bf3pemGOhfyIGu+fAZ6G3V4E6xq15S6
tWjnTOmSMefPd6Z+96aASYOZAkHNUX/997+9kiHnOpMDH0SwqWBi75SkMnZFfZNIMwWwMsyVqXXr
ZkJ5W5myC4wXQ6yFB74e9KPWaMdsKF6sttgKKbwqse2UIaGM1cRAXCV/pUx3bW0yZIvNo7BGL6B9
Z3cTU6Lo3OrGPVmU55/vaH7c/3gd/n1DvyAuv90QsI6SMGR8koBm6G/1D1lMuIMN5gtN4l9+vW+v
ZbCzUHubOkvkn+86pqYGGhp+tQnFQKtxzwj9EC0sSqxcP9/Wd0sHR4j/vtS8Sv92W3FNTGoD1Won
lx9NvjP6u058/HyJb1+43y4xfwW/XQIWrxQ7FXdj9gU+DCbsxvXPV/jb7zW/jL9dAU8PcgbF4PeK
Kz6d8qEvGaonT2mt/AdLOj5FwzLBfXP4+vLx2DikwxJe384ih6SxAGAPqAIIif35hr57KpxZbZOj
pKZQ9/x5Q0NoKlUCO2T3f0g7r93IlSxdv0pj37OHZNAC032RXpnyrswNUUZF7z2ffj6qXYqbJ3mm
Bmg0UFtVCoZfsdZveKrcoB61EWH4A47/wivy/TqfLmoNVqQ9PoiQ4By/42zglFohllLM+pgXffnJ
9/uM6lT0pSrzN6XPvnlJCNoAlTUScBvVo8zTldBdFNX/jSVy/h3TBV8VjhlUbC4E2cC8AqYMzM+X
h1SV507b80YmS70N/aZzMP04Ko6Lo2A7HLy2iO6AC2PbYA6/mjA6JpF1cGPsDkchZBd/JYl6T1Ws
jErB/QDbmc5ZkWreuFD7TQdKjKkAKeUupDCCsSWGibFxkxQ2KrHoNGRcUOAQ3GdTfsitCOwTVQy8
d/WAkhN1rJ7MZIeEdZz5h65z6nVQgcKUA6rsHaQuq1oLpTjYQAEVj1oaBMXO8k6oK38rIwPOzZCj
G1Jc9a54MHTUWkzb/CICFegGePxflNSiHfJLoCQqyPu5ICv55g3f0ZKiuI1ZIDDdyLwpFQuTGghc
onqoCvNZllSSy9Zb4wZPoRVszQrsu5mDbccEPWvwMlTWAm6hB27DGnFl1D8T9cak0FOWD5oz7N0q
BecsnZIEM8uk3TXUkE0sfV3sZ9oIjDiASstO122mJDv8u49abN7aAYp/UE4+VQW1V7cSu1iQ64lk
5FKdTaKqhwwrLGhFMeLtTpJf6QGgPA/2BC+50YlaRTCoTK5iq1wjCX80df2LDe7TcPSfvO9vsSMN
V3rc/Srg+cmRBbAeBY9B+ooH9m1sf3eZ5YAMU9b1O9P5lZX+jY1vcHRjAVp2KOla9zkl8rZT90aH
/5kJ2SAO97KgdOsCrwaNENTdcQCOoiEmX8AXlXQYMYV4ksofnRFsAuSLeiwwDODP/WgFdm9k4cYN
tZ2O2bKfwOWEyyBlCaZOFP7NYvRE9qhK3bUFt7WiMs6w1zzT33W+uc9KFddqg3pLhmspTF5v2FgK
wNA83yj2DxeSmAN/Lgh3cvRiWt+QrAAkg5AJNbcgNsa5A/eHDpBt7th9YyriVGH+ZTSQNDBwJdNw
yrVXVCt3lZMvHHDvNOXpyYNzgiar4L8EOZ+PJ49ntraRyU7FQ8P4VcF0bTBThmYMAD/MdOVUGuWm
TQJ4mQhNgqeQJYARxmcjQ7LEiIxjaRnjG1Qjjg/3geOdao16d1edNN/ZBXX2WAX1LiGT3AUslwDF
b0TAR6FK3Ey6k+sgkwYn1SFfGiKKWoc1qGTR+lugWz1cMwnEi9ztLx9BcxehTh56ZLqbNgTuj33u
264IapEWx6AyipXVGd/LzFu4z7UxZvzTwBI08KIaHR2nA5tZktJlplIdqwbzCF1/xkgyo9LifW1d
e02R98bBWR3caLoLhvggAcH0evFg1vZj37ijPPsdaSoE/z2qQ2p6ZbjRDUUYEFVFhM6XeMWoLNzU
cXaq3fZ+qMBTl2Gar3TXeiEZgAoZYMp1Z0f7TqkyjrrgJESK3WnjA/wNGGdiEecQZES8wgTUY/to
lhfk27tQXrjf5k58CPk6GUUBm2iav7Tqpghi26uPLkrTXpMdhI96GOKi1IbSfJ/l8hXP3QXpt/dH
0J9mAGlJKi+ygbbj5DJT1Zh6YizqYzHoDuUlvd+ntvRqawE83fyRyiRAHh3iNhhDJXzltmjXekwl
G3vudiV57o/aCd6sFnStkUKiEZQGEnTPmxRilFofTEzV3dg7pqPkYaUlYKVKJItw/Luj7AXcwrEe
/ATykQtlQo6pXibGbWSQpHfKQ6xLWz8oi3sP2dW1rxTZXRJ5z5LTH8pu/IaEmrfiWDySY3Gt4QV2
KivshTwKI+xY6bkHeZ+p8vby1njXR/jToKH2Ty5FHrMpk70hN0J2OVfLY2RqcNIweVq7MvRps6v7
R0ykELc3YX6VDt5OptpRRXC7H3Zrwhnpoi3IFuoQva3dFdhVHcA9kkPNbGTUUu9zh4bkpoSeBIc/
2molEDu74KTXEGlZiUILQDTEHL4p975Q8U7CzmBrJBRgyw4OsSn14MHqlyar70IQxZs+gzF8uftz
CxV7KY2MNJElWf2PJwM2bkOMnBqFA+k+9g95BcWoeemi17z7Goolmc65cPm8tfFrzqI+eTAAggxk
XrQyvs618CA49jWk/CwsLy53bJy26bSeNzWJzE075ZlWE/v3UbrFX0Qv+oUW5kJldhq5arL6hjVN
jqWtkxqhRQsIfKDrEUB4fPSlBV35uUbOb6vJQ13tK1xfCm4r/LBvkDG6a1Tu/ahe6szczKDHj+ir
rXItTp8XNipJVqt67VE3QRUpUbiuRIlKQv7kIwpxeWpmg//zxiZbzjLKKOW+bY9VDTnG1kmo9j1s
oVgPPhdV8mw18rUUik+pPmI0W+A+QC/VcKFmNrf0STDL5HdVMRrZf1yMPoZpiRPK1VGTy2ybobe1
0WTYT0l87bTIKOb1laEaycJVPDvQZ62OPz/bAi5aAR4BB6/50nhysvw6J6mV2qPR+WAu3ELzAy3G
F6NpUtt6lwo9a6zPQFT1Zc6FkMl4MlKTxGvDOpLz3EdqeaubaFhr2k+3F6Ne4iku02OgiB+Xp/s9
QTbdivp/vkKZvCmB1rjG4PIVSjugdSfn1i4HjxxnUHXq3rgKcXFMkSotdB4ieas9+ZZ8EyYcop5v
bL2s1Y9a5hx1q3rwXYRDW7FtPHFMAmU3eOFV7VJ+jIL+exD51zxqw2+Xv3/uJNGZeao3ZGHs6ee3
PUKDpcw68Y1Eh21FBGUEkNgutzK70Qme2IIKZ8l0A+oA9lmLanHMy+sofAxL8Ju+uXBkzXeFfJ+F
h7eu25PYt+hCgJmZVh2zuH22kuwY9MZvdYQDEbQUGXao0h8XeEcFXwqyoTimMbE9YMQvVVbhryc+
/caAnbUz2b66l2GmqxNupq5+RDP2Pjbso4zJ4eVmZofsLKqdHMBumcpVVylo+CfeCUvnp74pF7bp
7NRTiFCod+ngZSapncpuAh9canUcMvMhzaqfWIODjVKWBIrnMqP6WTuTo6eTB2GWelkd1R412MKt
j+SufgDrPdlW9g0C8FVfqk8aLoULa3v+HEJgmjzP+AiRJyeAx21MAp+crEVNf9TPeQ7qYSfLBSBK
RRkdHLTvqLw8C25tEFFoMspw26zBX6hnzQCFyN+bGrX+MUGs65NwJ+LJGdawG4/gzWzow2q7iqS7
1pfE2g9d4L8eptdCRphaWN+Q8bvFvIkjscGCU8WvIIITUShmQibGWSoSza4CFoGqEoyRfp2sZ9k2
kqDImBStJ7Ube+qXtg5uCwPm5uUVPXsDnTU0WQY10sZdFbjlcZzo1PkqgSRg7tU0XHhqzzZkKe9L
GqvCaWTd4HuC5UJIctQTd5ip74pAsVZlTC7KJut1uVezw3fW2GT4MmEhI9357NPhFqv4lctsUnLb
Xm5lvkv/eiwY9mTs2oG3lB3j6DEoJE/M90pwuU88klkxHp6XG5s9ev79MjHsyWJlK0eVMLgS8IP5
6vXpQ5AWu8tNvJ/Gf7qbz9qYROQZVsZ12js5O7Ndd7q/5bq7d7GoHU09VpmELKm5g70ai6cMfnTe
DlseUaRF0sPlL7k8su92Bedxke2GfdaV5LfLjBe5nWHcVxvBo486sl+EvxNV/7vXSAd+vKNigHH4
7sJDljp/b7TKHeIBlA4z9fVyp+YXJSc6hTZS6tNalFWabuJm1fsT4afQInKWqfHV6vWFEGs2lMXr
5p/tTEtEaZalrfChFFvQuG0X4CCoAxltHa9+6fzP8ZLb1Wx7ACMMA7MrTdiTVRMjzNFlNu+4Cjlv
t7pTvW96gUhx8aJGWIvVSxfIuNL/tEr/3R5orY/zZZSZAu4tYhyBgDuuft2aEj7u3ZNXoB+jZEvX
xHjjTtszkH9EOdIac1mTx6MROaMUH3ESeFsb8jq2qE0NFwoT6aIv9llR3YsiIxdeo4AgvQytfGVB
NZRIeV5eQLP709CFiScHhxth/MeeZ0XfSambFcfO08ytJQ93aI9eeYGzsaxsr7TZkVXx02xjMono
HCQkCIT0Nca7PVbql8sfM3cenX/LZNYH5OqlOuKIVUJ97aOj6KZLAerchjlrwppMNAo93IGZVR3t
xrv2ami5qrTuY3d/uSdLzUziYB+uC8BC9r8+GvWk8WvfhPtG1xYCu7kz7bw3k1BYc13XG0y2ZZz9
TNCdwHYHI9CXPu82l/uz1NDY37N3XqKYQvUSriUdO6mo769ULdsMhYdve7xQh5xtyqBop6MAopD5
+NiUDPoL+jNHGsDWOz9IR+41rpLqa02W9jd6ddbUZJaqoFS1UOqKYy2XWwkhjkRSD00TIxmRLPRq
dkGcpcHGXp8NYG37tgP1g2K0TFXFeQuUr+GinOHcKWYQ4MkKOBbeYNO9rKqIP4whiuV8QlMP1nO8
sq0vEQjwOlAPlwdvrrERRmIaum3rGH9/7FEYmMi7mVzswisRaYDEgaxoV+H11j8ouby73JqYOzHP
m5ucDWYHjdutCaylQE02bmmgykT6sMDgmOpbeM0D+nPdy29qZZ0KX4UIngRbRzGeI0d6cPreJh8K
3ars+hTFCkdDmUjTb/wm/0IO4ITprY2YElSUwqdoAv9G3TVpj9aKtS8VIHgFbFS3s1H0ieT4Ouna
z1ULVK0U1WKSnXGbXg3nHZ1cDTEfoNQhODVfvUGk82DgNu/E0sJ4LsyeOtllElC41kPC/Ij8idf/
1LBKGMJnJKR2ldQtrJS5tX/Woyl2PK8VySgsH9yoY2x1IGJu4x8jLGIvLxFlXAIXRm6a4QCwUpuB
C1Yikbxfjl69yBpSq6WRyI++j5pCbCGr5cv1Ex4h6QqR3GKdZsGjR20XL7XRQ+2HH/pHs2hRhTHR
Kg1gulz+xnFTXPrEyTmqtG5tehTTj2WrbtIGoH//1vRIJQT+wmgsDfpke9Zxr2pBXIJBRAajalGm
jLSVXz5d7s9SK5MTh6dq7gjybEdDCU0cEtCy6lpl5cX1wnpdamiy/VsoyE4HeOPY+BImj3bzYPba
kz6W5y736N2T8sIUTfkHPgJcSWAIupQQ38I0PBSafGvq0D7RgwK+tEuC+hSEzq1ZW9dCK0+iFAi6
wVittPwaSepdG4u90kD6Q1ps3XrNi22UV2AW1ry1goXvnYuZLI1KJ5A0VVftSQhQDI4X1gnEjMpQ
NpZWfs/VKlpo493R6U9jctbIZNlmqhqicUKQOORhccvhZCCCov3UEvimtZybV05fPNrQ2TVADVQC
Www+FBSetO46CaSNa4+0YwsTg25d1151lUe6dKX57n3axd4K6Vj0dEIsqbX7NFKOpeNc6WWx19WQ
TDJmnwEGMBU8HMSL1K2cYV+iDie/Gm6SGttN3uMa+iht0WhIQvXJQnZ2ZsuSyFF0E5lkcrPTkxLj
iyZNxtNLwpukU69EzyECjVz1vlxeeTNLfMwYyWMmg3mcpoHluiZdLnSOZAcKRa6s2/wGL+qFuZw5
JAXoLoU8M/+vqpON5OcqJurBeBib0Rov+02ZSPsosW7CQsIyOzDQvUKT9nLXZsYQGChAOXJjsKum
XXPqLHB7O6BrndgjsmamtxZixqribC839P6b/rRSR3wZKFCF3PDkXouAywG3gqjXWghfJfFKV3C0
FAJXCGtlVfZOQiPfQJC1C8315bZnO4klsgpcXgOiMLm4LVtqbbWo8mOc96/UWk5ZYUOwa7+nTbVQ
WVLm77r/NGZO+umJ0JCcDPBMGMsyylmd2Fh6HUsrrVTv0CCKRlN3opVAOflNgQ6XYZ4Ut3evkRbY
qhIYLUs9IeVZrDJveIKTcugy9NjVwW9WUujdVWiNIAV3U/go8Riotvv2oYVHvAO756wi4X7pXHVv
+cJ7koyhW6ld/8tJExyHZASS8uha9pSvTaW/aGzTVpLateNXSH0iRefIJiK3zbM+cF5gYVIM/mdH
wM5FbQtZxvSb7wGqUMviqa37m8y0tkmGIKublScrTrduqr6Uloqrjls+dFaEWTty8yQY45NF1nGF
cARXq9I5KAE0EVJ8+GJn/MIRION2WrzPMu+1NqGxd5JeXTGVG8NHU1C1nCvPhSAdI0Qjp+1r1YAV
ceXmvsLeyyxydFcNd4tBj78JIjfaNwnHWesjtalY1aFFYSIdlafV2PwUoNlWII1G0anbKaJ49IPs
RpHjB0+G6+0G8gAMzENN0q03UYmCVKvrSACp4Ta0UM6rasdEtC87xJbZ7MzKu9UKJNZVGzgAJndg
p1Sxifxs2EQu1PTct09OwXP58nqeO4/YrECYTJkFOGUxoOoeKnbBVqrIYeU9tL8BQcN6ie4zbovJ
jhVA7knzaCRgMNPg52cvowCAfy8V3OyFhIyz3nTXga6+Sh72tVm8V1LlgJUMxsu/U97BuPxf29Wc
PP6kAFWLphzrYaa+zvI4XEepdiUEBj+Xx/E9vp30EJft/7SkTnoo1C5uMiAQrNPrMEG4tEoQYau1
HiVI3VyjSXCnw8fPO86rIU9Q0myvEzj9ZWs8WG73aSBHUQb+PoUuRKg4fGuq8rpKikcc8pz//ax/
+NjxHXY2HVAh20RFDOSodsmhtrJPfYQuVyl9ujwos++Ps4hiMuu5lkRh1fP+sBHSHsRXjf4jHbDm
ooXq9PlyY7NJrvMgaRKm+kRwujQyHpsCqw7Dbrc9MUcWoqhDJBkYiEM5FmE4lmU4TkBkMaSNH8l3
mJk9t2haX/6cmY2lnn/N5ArGWbKFNaGx4jXltg+sbS+wgbbbhcLi7H2kQWaBWGWQxp9cEUCiUFUZ
b/rR5cp03jTsG7EJBy7bLLxqZjukk2/A0wVY8NQhJgH/JqRiIGRGwNczvgbJrwhL0suj9p5j/tM2
Mjkq6AoZ9SmcQtfTPA7Cgqs96O7lDGEoRzl5pn6dxRDMze6hNKIrOwh/joCwqkK+RFfuZVndJ335
ObG17+T/H2vQtnLd7HI0FQCZPbbE6qsWX3oziQ6Wa96WoXoMQm1vJOZzZRu3feSdNHuJmzBz6Kkw
tf7dl8nyT/3SMrsKsq6B3PWAEq6K0i4P0pWJzq4NdHBwtp0lFiKU2Xk6a3WyDaSq8jKyuiy8vLgv
SlTVsvY27cKFhTf7JDlrZrK+rQz/0kHAExW1/OJp8vVgLEFr5ptgFRDIApBSJrFWZBWNAWOE5HRY
v9qR8qA2SyS++VDSEjys2ELoTUwuiAafdcjK7B+ncz7rjnSr6/nOK9V1o0ChVnUHuRp9a1J9wVcn
qX9nroDVYCIEZENMkRSNXyvCD9C4MOrkqUfhM8zA1MRLONLZQ4KKuYDyJsvmaG51ftybtRpYbsum
MtH8cuvusW3a1x67HSOutpc38Djt0/07dohGNB1Hqcl5pCmOoSHLyHjW2BL6gHT8TNoMTXs7VNVV
qcmfajv4jZPJVjmTbCCycOLHHXF2m3l1m3p+CTXa7MOfcVxeux1yanhPLRxOyngtTjoH5grgM2eg
DSFnsqFFX0tI17DmiSm3iKA8KnL9AOLgKg2SBwgE1/j0HfXY2HLfgUrDaCKrX0rugYVlM/8h1KI1
BDh43r2j08967MIRN/Sas7jQ3O+6l96LrttKvYaEoXUnQgyqfBpPhleLHdPwUhFFt62j5u7yZL8/
QP40IP/5julDrJWdIBo8ctFdHTy2SPvgCXDSTFSTo+xQutqr49nWXvQZ+vmVDg8HlgHwvAPGf1t8
miA54LtnGSGSgT7Xs1LKJzuDdoJN0NY0251buS9g5zetG3+viwFstvNSyPozPIhrL8mfQ3DCax+h
+BLllk0XOUfH9nuUnF2gxOmplLKvXeGf0qbeay6K6j6nrdBjjLxa+2Rk9ouM4J2MtdUqjMOHsIf4
YOYlDK9B3veIuAtRvdWB9yWr4ye8toK1B4Fmm9kYA2b2sW17oLrJjValG/I2qHVk4rvfpD8CwMu6
V3x2coH5qv5l4K2GrqRYWPcz21rwvtc1zANl5Dom674PlJEhydmluPLek6KDPMgnDYcF2zeWQOEz
K/+8qcnKD0thtF3GVQblCrH9L2Ru1kilXF5OM+c9/SHEQIJXM+Vpatf3Ipj5ZNOObWe8hZWzRvw2
W9jDM7fjhzbGbzjbOXCz7DaoCBJLSd6A9di2pdgU2MVe7sqM8ID1oZ3J3KAFUcBwj4tjq5cR/KTe
26qD6eLQVf4KZeFhuiAj8lygQyknkJO09DaiDra5/BkzAThkcY4qUkAjYmlyGg9mU0loNWXHOtFP
PLS3Ik+w2zkpvH9iFHN/ozVcHVDBwrPc0iZj24Rh0tg+ua0SGo8cup8rjvwhr25cIT0obrNQF52b
SllTbHQ+gIQRZX2cSsNXs0GuudWkpNxnhv9oy9Fzbnj7y72audFG5QJNAbXJUMqTZtrYqwwuFSLs
1t+XQ3+lxOap8mp3Y7VogeOye517ym/sNxlg2ThvjOV0KL0gl/Cks3mg+cpn4dq/VK+57g2xBBeb
v0mAcI6MHoQM3jF3Z/vBNfq6yLI+P/aScof44hVE13uUxTd1hUi33fOYIKERFbcO7r5rv053rpNe
mQirXR7lubMM9RwMEvGFRLFnEk7anao5XqZlx1KTViEIoqISj5bGVTEUC7CduU0hIwEgQ6mx6fok
QPYi3RycmNy/59w1BbcOQt6B+VWD/WYaS9H47JmmaIoAlKsbRA8fF2kpWjLOBsJAfdu/QNzc537z
ennoxuhtegmfn83qxyZCh4RU2rfFEc+S16QaVcX77CVCnlS0zlfFL7+KIZTWnv8bNG/OuP/cP2O4
dLZ2VBNXFNmnOOw3L3l+yjRKbYgbyuZSmDwHuPzQ0uRkSbS2xZ6O0kQldwddTR/wGtiCkzkVyAvI
qOS6jfqtFWG5cmF3rYYuHVZe1ODaXB/1Hh8xqLnIsf64PPBzBxBEh1FgyjZHROzH/idakGvwlwr0
4iq0CeOfyGWhyxwMT5fbmSMXfbhMJkeQ3NRGqhlcJm6tHERRD/tK0jrynzhM2Lm8dapuGzXmQ9bk
T1LRIxGXpp+RDbvLnWCvVU220rA639a5RNXOqf1drGk//MHe1nEa7DOR4C2HVLTm4QShiHKLstwx
wVR1hbnbLVTmraYEz47s7V2oKreyUWODEBvWsffU+K40Y4N/a3ZLV+jc8J6HA5N9GvheoDtRj+hd
l+LgFMCj9GuwLyWOi5WkpmsnIknme5jT9+rJdqNq54L3HaQYbTcNHVkthd5bD8i8XZ6P2T0N7FQn
8iX2VifT0Q+VodYK7w3fsL9nvnVN7r3/jfNQOWtj0nmtHrrO9Kj45XZzVJEBMlPlNggQPZTyaPN/
68/k7LVUx465cbjhQuOHpJcPkqEu1e3nDl2Qfip3qEpqx5qcFbWbCdSRU8aszX8ZVfjYW8Unq4s+
h4b/bLj5wpk4P0WoPukWDzZtmkYqkYgMQnMMRZL4M2fHltTjQhPjLP/p2MXf+V9NTGbIrpNokBTE
BFPRXQmrEisz1o9VkT8Nfb2wFy53hzf8x5PGQPsnr4D9YPibbysy2Gq5lAmZC3OoF/6zO7o8Ocy0
rtfNNgG0MJqy41fL4r5W2i+qiSObJm3b4OHyonuvQf6/xw+a68c+ERxrCUpw4y7qrppM2yaNZyFU
47TQbJNgY0ApPCTq6CLZWbdEMDs7cMqVMaAWW3YnNOe2sW9/xUV0I6rhVvLhzCe4GQ/JTyUtr2Ux
fLEQ+FKjFvspHCSyct/3w8lQ7N3lnixNzmRp55Jb1aKQiUNzD2Ob/K6xpS//tyYma80pMycPWQNH
kjb3Ul58M4vF1OtSNyangBxEnoe/OGvMMg5qiOiDJxai2qUmxkjmLGCopAEhswE1Nt1FOpg/3tpt
v5CXnN2Wo+iIAorX4hH2sY1U5JHrKYiNWXF80nuqhGq9KVzriO3t5jdm5aypycRD94h6JaXgDc3q
dtCRzzaGhVh17g5UZUhQgIj1Mef0sTf1UCk4tLC2egrAhBebTpHvq9J9vNyTpWbGiTufmA4BuHA8
y5oS3wy/yPFR8A7dYD5dbmf2WYx4Bz72BmAWdVpEiLSyTMl65qgfORtJ7a9qspBVGm1y33uR/O6p
VbJjkylPre4QSYolLuPc6oAaI1tojlIxmaZ7W6dqq1DnuRMCLEoKzN1i6UCheZvn5W8wZISqmmSv
xxydpo+DfjaoUtvD1He4g2xEcApMTONAe5FqayPZSzTl2fk7a2rs9llTzVD2AoImwNMQxW0yNSvT
SPdmIxbmb+4WJ+IBs4t+rqlPX2kVqt4I+pIGAri/0dJPZvIglHpLrW3d4jd2ebHMzhVzZECbJCs0
fd93ZRQ2oh4vWELPVevZV0Erb2pbva+ipfzW3MmkapYiTLhzJE8nW1lxdM1ESI83IRIsbVPfGlq2
sJVnx+6sicke07LOqBpPpTtZ/dyk+bapcILycxwEa30Vav1CdnDuQudWhX8wPqihdXxcE0lZ66UD
1OGIp8QhMqRD0PhfTbz13Hb4bEuDwfbyN5enbG4YGT6NBY/SnTbVfSrkQY96OSiOjdIdwQLdq7L0
7XIT7/IT07jB0m2SWQaxJO/qj/1SI163rWuWR13Ltqqf/pClhC3s7ksdY0deiatBUffa0B2CpLke
sHyLYY0Wrvul7/2rPpQOapteWWBCc3yx20yHr2g9eLab4+FboAbCY28jkuQTwIENTne3KVYsg2S9
1Z7prAckLphk2ClYa8c7Pf5ZFsXLUOjk/Id9mtj3tt08SopyWwzmmx+qKOrjA7bqTdInaWYjE+IV
6gYcOqaoUKmxhW+OfQK4psjwFDY8gblTkD95SYUxb38f9e2G1MF1mQ+bhETXKlLjnZcilZPo15Ev
w6PCeAa3hKiwcbN0X10vvkYraZc2Mo5a9kNk2zdNW36pB7AHaX3TKvYXu82ejVofjfuk9WCmOyOP
r2QoKU5l33pmvgkh3mZmspR8ndnR5HVHDavxDYCgycepQxZOSFFEOrL0In8lvOGoRuHWLrIb0iTe
9vJCMWYORV0j7YI8p2CpTImDHFURZAbQU6oVnfQOiR0ze4xrB9xWpzaodGqnoAddruMXAW8RX7Zc
7QDlOb6G4IlWfSvbvvriie5Xn9bf8UfZ1bF1EFCsV/1gAMKC/bj1B+c2L3VQdm7zLRqqQy8Z98Kg
CB1jph731ETC0Pd34KG+k0RApgr/ig20UXNL5vbTkFtb3Bj8VW02PRIo+RsqGj9T5mMd+0mLMBL2
u44BOL3VscaRcVNYh2p3H5jK7WC1d4Gef1Gq7hT41F78AZ/KDkfHzPXvYlEld4kLzKkVzjaIsTnz
eLbj1EbdYON0CobdBp514uXysM+NOpcrsjCmTRVwyr2hPJao5F9QqDaHg5nEWGhglLWkHz6XtyQ9
Ot7jSG6PZOCPSwm4VVeYAAWOaYEhZ1/2LwE+pmEFuN+K8G2xlIMSYO8pDUDD4kF/xi7yJbe7G7/H
cedyl99JtZMjaaTBa++6zDaP3I8f443/Cac7yriqwIIJQV/TvI4157pPVUQG+gdCPGRt2psc3bEK
KJ6n+ydtcG+dUtlEgbXwtJo5hfkcjTIsCEVmYRINOFpUqYNC3dyUm22o19coVCw0MXOZoQRlIQ8k
UJ+Bavyxx1DZY9XuTHIzIhErFSc223KvHTnBRlK74uJe2sz8vukIU+AinCfVD0R30p7vYAKWNuSC
epwBTC842K0MhNa8wfNloag5c0gB6yRcI0dskpKeTCaS0bWTlkxmbJRbWwwnT1GPnaK8mmHxv78u
PzQ1eQ+ZFfksXAEAOIzyr63onyri4IUwavLQpgwzFsXhCo3KwSYl8skbgqpIgNE2cajuaFedLkOW
0V7qMB1dxh1I1F73HJTDLxG9qVZI1Ti6TeV27Vo9tkXB02A1gCm/CQXfd9m9UqLXQZavhH9jpcGm
q+pVrg07+91pNv5CKyg6SfeX99fHGXnvABxR1IVAgRBR/2mxSVkXDQ2PIL0pk32bNU9tFj4LHyfF
MMYX9HJrH5f2e2vISY5xE7kQHabVx6WtCK9VCx1KZMfTQMq8qzDatAbeT1UP7DNciNI+7tWxNUIl
lDgVoAsqW2rSmiFEj0cb8gCFaa+zDhvtXhzeO/RfH3Scy7//N3/+kWZ9AWeymvzx789pzP/+e/w3
//47f//4R/7JP3/l5lv17cMftknlV/1D/Vb0j29lHVXvjblv6fg3/39/+Je399/y3Gdvf/vj20+u
r41fVoX/o/rjnz+6+vm3P9CXsbm1mZT/Om/kn3/j9lvMP36u+7fkLw/1t8Sd/6dv38rq/Vf9FdYa
+EOIE2iojfXx9u0fP9H+Cm9bNuSRgTgqL/3xl4SLwvvbH6r6V7TaFZDBCCzy9hgzh2Vav/9I+SvX
sg4QSVGECgNP/+Nfn3j/j7PqH6POuPzzz39J6vg+9ZOq/NsfRKzTM03YnC/AVsYghUL95KAxsL9w
PdnFrT6W6q1TBLhV9/aTqRjhJo11oNIRjpBha30qw/aWNACC8VrH0zyuq1XSG/pKOESjdaN+1bzg
Z1CYx951D24KcWMIQcJr2mDsHbApaGQY9dpuMM52mubkp0O6bYKIpHqvyHddYzyoff0EYhHn1obs
uU9ZADoacQN4jgH7owjAdJoVKzXA9FDUVb/Jcu26l5WvpYeFet9LHCZuOezLPlbB2QZf+1A29ujm
fa5N47WXUACwTTvfx5a47gIddcJaaCusRgCiq86TGoIAbupc35LGCw+WX31KOQ4g5gTpLo+HJ1/O
dl0YeSvMZEOu+0hFXg27Uz+zt6LGUjIl8XMF7xfbvrhOr5tSpi8IF61SzL1WXmpkK7RRHkOfEKyO
sE+uSltGH4OxskL7CXFAH9c+9YvosB7ncfDaK1hCOVb5U45UY5PoFpZt0i8vMtKT3AJot1z9pcNh
CvB4NWB6Jf3yYxPDNOoQq7rVbhD5eMagTsJVt5exi8v6FWn146AZn9zaCm9rG3NzR5eejFY5aZH1
HZIsXj7wH9eFK+M5i8VmmFPMstuvgSw9wlhy1loetFs5R0ikNp1qreKacDTMVltpSvqmB6lxoO4Z
rYOoODQBVjH87ntJd760GVbIWZvciJwAKcEzDF9pG5suEWr3mUIMWoJesYd8HeRyg4s9EuiFyB9F
rnAvqT6Kmo5329TNTznQ7+u22JM/+e5SG8Y93L+RY72AYsIhCQQ6WMXIzSEo64Rbq/IkfMe64NlM
2+Q6EeJBj9oSt8TgTausV72JfnS+a+98Tf7VtJK2NqPC2qiViVVVguthGUqvTRdwLMaSvjMJbHmb
wGdoNQcRKh0JfORTw1vPdjBrEjqcnfx/2DuvJbmNbF2/yrwAGPDmFqZMV3vL7hsEu0nCJZAJb57+
fDWzdSRS3FLo3J2IuRVVjSogkbnWv35T73GnpBAutwAwuIX0S6hklAVk/FXnCMvVNNBakjQZFqJi
XCfd29kRpKPP1lGHFx0RF1ERnddhJLk077Ouv5mMyvA6utFaLYGL+jHU+s6s+mI/FEUT4Ub+2OnF
dbFAKyHz5aTKXj8gOCW8PrUeTFWfXxNDT7QZQx7fXy83UtDulLm9dg1mtL6zOTtyqi0qjgkRb4VG
WdPbPE7XHutU+kbdG6622R9DwyumyCZqa2lIFd3Gg+vVDASNu7NmaizIdJV+9lkJolUqG5YrGeb6
WdBmi9ndFZnUwqadXtrM7qPebBf0tOJ9TsuXZgnG5zYVWeTN6oMcLMBGF5qUHoxPAT5CIT6KF6PW
/Du61cRyND2V+bievGC5TS1JSrnj36V1lj1Imj/McM6OWw4uPJtrtgerBr8xNQJA1VC3ST2v/Epe
c+wt3Vg2xKJum9yrsvlsrEt7U+ZttXMzAOjCNGNLuutBlS2kuiG/L6eZRy6WMpkQa0SZFZRXFvGO
kdiy734uqy+5V37PuzFIvKKcLnFy8mPZ+lnS1/4QEipphg5JXbH0lo2EdkQwHoayvL/I2eq6Fri3
Kl7DKT+nlvZONKcZHrxT+jzaqk7woPKj3jb7fad4NftlWSOv8nps7jwV5kOQx9WMm3KJR2kojMWL
nXw+NIG4tGT2EozWs+enRL4OaoH2ZjUE9pRoR+xhvJscmtS2I+E8117mUZY3PvkFIZS5m4ZUnr2H
+DLqAwJKpYFvc2FduUSG8HIRjD315OHquGMGS2CQCZ8ZSbl4V6R5XDSL+7Vw+HK8d990qZFKpNvf
cAF/LnrShMnhTErPUwBR48Fa56sVp99TvSp/bxAifqqq1gz7oLkbFodM+KEk/s5w3p1MLFFTnOft
4/aGUQ5SnimwQJRWJ7KU08SV7LZ9Z9okdLqOSfa8OUeeCvZZQdKvVWnXroMosLSrMh61VUCNnr+6
W3ezBvpyyRDfCMtt6ZnasBM01fDaDzg+b664HRDR6KJ7rfXp3Re073peiXCo8jtMkd8Gd7s0nNo+
eHJ5Xrvu6xys3wxzOQrf30nlX02quZxy/CmLBnvo2jrOKZCpITgkqra65mRUUbmVKjJWD74hupkQ
UmeWZL6+hq3p3pXcmnJzv7vKJfl2ye4bMS/Yi9brYcidPhl14vjwBHyGiHBIu/SlalYzahdt1/TV
vdmTjD5jYtvMdc0iXJ/MtPjadiUPkdcOWRJbs15tRdyMHF7bjHlb7uY3mPi86dl2r+NqETLKKmGt
EMuaN8haqAkCdFJjE06ik4nRYLgvV5Q1M7qRAT/W2DLHlzR3NjyyyeMcJiMZNYcfJvRHJfwm5i0i
8XzuzCSQHF95SlpkNlAfODgSH4GpBg4mTlBrxEbKme0szK3CDjPqhBCU6FIMfRFqLIOoBW2ynfFZ
15ycJHP7m5vXB9PNnqdWnLagJNBQI70+6El3bwbs7wiX1bm0syI4VR9jayAdq5QZBubGPuPmZljm
9kfT61vsuW0aKiSFcQXjtHTPW3XgW2Fqd11okcUSroFWneRQXqeNl5RCRsTgPtZKXvTki0MIQhzo
9fVedAtrieFgmGfeBCIjZVRPvkLaTOr42Ln7NphZnKIhERsFu7vKq7F3HmyiHiLPWpY4Ld08afyV
/2nInvEHNqK+R17Wr8LdlWv5oqF9o1DL9BAL2kPQbNcG2pTQWa3HYrWzHYTSjYPJJVTL1e41J8NP
2yfUfe0XtR9yqaFn2NAbr2I4zsZI2gR5EvhAz8+0IQfPXXcBeRshTyVD88ZlgKXqKsRy/HYrhJkI
x3jiRCl2FrbZB7tu7/zRIHBWZe+ekBWIvXEQo+whkjTiQqzkznfbuIZ8/zencCkyTXCkWWvfSAK7
F5oWr1Z50eneZyvIs71GIGSUFdSha4DNbzY7H9m2fXEqo46w5RT/6f7/UQdzVXx0spffhx+7lh/b
nv/f+hyHVvd/73P+3eH867Er/tzlnD/4W5fjfWLOSdOEZIYmw+Vffuty3E9ImuEGw6I5O7X93uUY
3idSGSwslzzao/O//t8ux3A/0Y9aeD/TmJw7HeufdDk4of/c5QD4nokscKQIrPuTUfomvdbq5KAT
+TvUhFulpNIJQh+3ioq7nBqCv8+HwGxMdmSazSt8chGlEufzmZJTWO3lvNJiGHZ9LOAduRW7Pa9a
d3Iyu8RQ3rqlt9Z3Rje/C3/+ytQo1tvy4pzgHXVLgwVQtZBQaZ/62iN8u3MpomzvIO3tA2jj1SUu
D1pRuu40o5iOg4+lt1uebTN7SgWtcocYbp0d2VX9mZBteaAGJf7YSp+ayr/hEHh2u96NzaYxT3hm
B+HkWXpi2HiOWW2R+BPJBDZOaLHQy2Wv2fZrHyxNPBirFY8lGrXJnN/z3JuiJgA8mQY29Nn3ePUZ
foZTRSh33S1QGHy2A7/X4SnqPpURwfHc9yWyV/MpbbUBDrihRVlvmbvBS/1wavqv2KaYURXY2SEw
uiHRmelxUxWBixCQ4+wcAruNyx5rroTBaHOl5U15aIsiNhzkLjVt7b6r3Xbn9/267wPvNJUdjtPS
/bLMwQVKCONol+K66OVDjbQpyowK6/qRWAJ95Fe74L8bxVTda98GZhcEko4MTCyJW6MtYJRU1LIZ
HWCmpfepLZ9dJ/1sL4uGbfj0sObzHUaSBAOU/eJgWLyq/LSiKcjvUu0QmMRRMYhZoaM3s0EZ4Bqd
JeNyyPHV589HvoC6hvww8prqrVcdzBGoAQ9ZZk8hdN47EP73bFqsL4uX4g2EP7ji/PSlt2O2+eYv
ND44wpYdJ1ShnltZbH3o+ZaNinn5gt07Z0PtOElTojFWmBl9lk7v7tau/tZO/ePQUD2TDf0QBNuH
dMz0TvcznL3S97wlLtTN6BlH5GpAJDOkEaVI0V64PTVUxxDq3Z1Tr3a0MFomispqd+ZaE+i6Ll82
v13DDkpi1Gf9GDmFX59XN8h+o78UKmXhDG0Q53g47PJ0HsO1kMROQOyJW5UZF/lUNWHjecvdXPuS
Q9LpooylEDJAVLtspLLY/MrYm8IhNwHSNrKnvohWLbjpC11jZt8/ksZjRCoVzzp2I5FeTMYJJBG3
zWAkYLHT36ZldFU8OH0bB13qx34OGq6upCr2ajVvzBbr+FFuZWhKou5LzbVCmBRD1Ej4i3AqQ1OR
3DKr7b52JKy+2UKUXHv9VBwzMaurwrWZwdjBw9plV5ru3wxms4StQypC5jYXi7/I46BTfjWWHsNU
/O4I7FD1VYWZ426hjqwg8rb6rtXsmRrBCGAXYpKQO0RP5Gv6hfW+UNis3Ew7eM5r41qztJu112n7
avvSHiF/s3W9r3VlhYYxXpGD4IUpxnU0MuIC4/e93qcqKRt9vs09TEqrxk6wWGLpW9t3XWMz8/za
ZYSUfxMELkYg9uQ6z2gDB6fYd7TjUWqqo99bTUIeuBWtUosq2K80aPq+Kasl8Vt+Cr6Ar4PRchOJ
rMdqwSG9BP/3HQqKPNTGSZDLkSa05jS/dnkDYNEl3pK7e50GLCaM97uU3UTfIBBpDYsZl9Vm4p1q
auFcABCs1dDfEo3QH7atshLpevlOI7jxskgZTvYV0jhIZaEdqCUmybZO3M5ZEzG321Hv6kvXs6Zo
W5UVTtzSyJrF5SyZUpHsRiywW9xpG/sj09IxptzdGXWR74bee12q5W6bjFs3GFQ0r7a1UyTJa/66
JFWQ6xEv4otcp7tKkEreOqz1ZbF0+jmKRjnm5b4diSp1hrGIladXcc6eeEz9bbvQKjJO5r7fO/6m
7Soz5VttIE2Wnysag3zZ61NOXIAFxPOHs/sXgN+fFOLnOAXLgjRhYtFFOukZD/wDSaMzvdJoxsA5
1gAQbfmhsjXWineHDJNhljcudXHqiGPJdlrq9tHtMNGvvGcc1V9oRY/tsh2E17DfjV7caXnUKoI5
s+I/X/O/tZZj/uF5nYHrHzHl/Evxr7Bo8l/UWnzwt1rL/fSfjGTTwMDlDBv/XmrhGnOersAfxJCE
Iuw3QFn/hM7b4EjFZALWggvC/xugrH+iAWY8w6QXgcC5dPsHgDIY9c+llm2d7UFd+zyWO88uflxg
MIadZZn06qLslpRgmG0VjwYHBlGi8tSoCoMUW2+NJLMmPSLFmqCZusEOZCzkm+dL/Wr0S/dqSt0x
lpbyL0sjC6AE5G5MpFMX+SMo2dosJIFoZWSnZCvV7HuMtOvGvfE2UR2WfKUmy0s39CWVRS8r7api
l4l6JcS+XrCAzXu356s1czz4Le2gswV705zFaWyLjK6nWaPCoY7C4d5ItMDoY8fKcNII1st5KcrY
zlG3k5+odo10SIrqyyZKg4njLBtDq6xVVIsxuwC8cJLCQMtnE9B7qfTKiMxW9y4BCElFJzoK2Hc6
tRgH4sSx3RV55V85cAQhmE5XBfHdq97tjGzmCFs98EfdfM2XIvg8FJYW+Z5jHNteMyNiYaqkyP0P
GtPPWaYZCdYp3jOxUSLJcESLNNtPI93VrvTUvjc8q4u2vrrT7OyupSeOvOWMZ9gg27NovXiy/ZOV
r7iD1EG234b1XUJKeamdvL4pAjfbLWa5x8KCm0nQgCnFR661+mH1MvsxoO4NU2d5cIcNZ82iuYaA
dm+UgbgrG/WqrwFhSJjDtD31oe9kD/UgL3U/3/tbACDmkL805N7y2Urp8EBaJWSZdY3aUse9wiHl
ZhDFq8yk8Wgrqzw5U5t94BAPf87utdDS5iLSfChFQBvFfh4xUvKmCvO+SdUMExaZbCzer6vXwPlW
SFRdu7kUY1mcphYANB9RxBsTg/LZNx/qrqECXVOOOGvWBNAcZyA3tUl0QSUkUCZd4yC8NpGBIQ2y
EIdacmxuEFNpB0vv+8OqXHVUBtlbwexC/V2Kkehvqd0PaPFe3MFtDpa7GHFpD97FJOYhdlEK7PNc
bDu3MiDP5ChSy9kC2i7pkTM9eza2rvofTsx/99tzrtD/3ts+nvfb6+w8yfvFjstHf99xaUaBcdhA
3fPY7fct1/nEE8a65kwDs3HC/H3LNT+hH6XrhAQBDQ1z4d+3XOOTZUJAIiwQioTum/9kx6U/+tOO
CwcCkbLBAJfj3flphGeaYzOtVV9f+JNMAlV9eGK1k63s2sSoM3hUa0kEyoZrj9DKnV13JCUt/TEX
ZJIPxhQtXSBuewf8SusJhND88yhE+heFAX7sLGYRzxCRkvmcMGqpa3rpKRlM87Ix0svMrs7kywn+
FOFKeY7uy6+DKipytZ99uhUiWkZE4dNlj1E8oUNpTtKVdTV5RA0FxrMp7NcN9tIqWzMW/oIvWNt+
c1ftvRigOJlVe4m/OrkYzGF1PKc4wZ7oBUq4UYERw6szInCEF7DFkynKr6qaj3Idb1yzpt9csku8
sK/1xTmkXrPFgZk9+Drnx5i2eHUMQRurzJTxVBD77TiAc/khkOqBW+RGhbWuu7JDmkcSlQfK3jzb
M7lJ2SZjQQgAkaKiDUsveMi0+daCohHk3q6fp4vS1qbLMe9E3BnlqUoXBkqTuAhKDUqOHPgLGfAr
yay2qrBoWnBfgqn8BF3noanmx83z9YR2nu7AQTLArJ2Q9TQdYkp7UAe9Wq9rZd71XSp2gAf9/Vag
MILthPMYg8uwrQYTj5mgCMVCNGBTme9r4x7XsxxNr7w6MYbqqJ2DB51xNHBDx+YJbdfJX0bIrdVI
O9+PJ79Zv7aD9+At5USXN0ZL62XJUCwzQ6j6qfD9Pta6edjf2v6SsEjeSJeDt7ZR7XvCe8uX/Dlv
8mCPKKEHEuzuWKbMep2F5cDAGXVHI8Nitl98rjh0zlPfGd7tmAJNF+N6o4hNi0ZTBWFWLW+6dAfE
yr6MGzXfV+O4hJqjHogZuCzzgKZpYDQ7OeW9NfY4u1e6DjzjFzTPKzEsTnY/ONpXf0tf7IYuE/rk
lTFb33nEt35rnORC39WJc5SuHEeyqiywyd7+pnMuHgxn2XnnfMHG9R/dksEkBLnLlryOuC6nJw5i
N1nTWiVCrU+kWl5agraiL+dHsAk90rwzFzSdyrDrmYh0mnx1TSId5dyO3zABYlwxOoDJiz49aQPt
P7DB7aYIZ1BnMFmvlm+1S73t4sJ2LJqqSlLNMO8aL18iaWblHv+wKXbp1cK0gpmclZkfTRtrY4Dk
GAaNa8dI2PK4drvrpduYOmr905xr111q5pGRdXfCm3DiK4avntM3sQqKLmKYfeXPeU7btHrRv8MB
kFlmWB9oLXeqDx7zzcRXSuoPQ070ggWnzUytKkzbsTypDdtKM+jmxG7bt9Z1510t9QsUULcYI9Sh
27b62YqBh5QzHdCU9o26S0QKD4TEm9t3lRIZZtljdafW+sKemuu6YVCTD7ZNvCNK2bUyPkxl4sfb
OWPoelXcNdNVm+fvm+5eTrpNZiaz5bAS41GMTIh8RbK2tvDikd6yRr6FLes6+eVpEhlY8/aRZpzt
ndlfaYVBjmTV2REAwr2fO4DSMihx7lYNs9/yeVsJStyY0pfncX2vuQ9sEC7QOzNHmPhn/J0ojt7D
ik0yrshGekLdARMZz3SA6UwMSIugQu04tUf7TBuY4LMnUvYvYtLLm9zP7hVsAwZ5vL1nAoIHE8Ej
OOownskJdZsZh27xH1q7nvDeg8Iwn8kMozAvc9ts964NfDjAeNg88bmwe3cv3OzND3KTOTn0CP7d
YQbBY1vL7U3CoTDPZAoko/AAzwQL+0y1cM6kizGY0yQ/EzH8YL1P25K0TJXzvOttvR/P5I1p0/0E
lWuGe3zz5HqecfDTYH2bNOPJ35x2PwyMawA4gRDX/oVkEIPJ2/gN85IF/shwI1vruoZrup8CnXrM
0NgyofcfOl91u1l3b+qqelpMfTnBspG4MfhAZyNkVTF1w8HPxyFSjnmsWyaxQ1nPYSVLRktt18NQ
liKkC2ZUsjTMYhlKJbOtvxoTxFkjoHDWm/yZidYORr4ZEUtXRv1WOnQaw206V9eNNRF6VxMZQQby
VHd3fckK7Tf/pQw4yBy9xhePDWTNh0tt5oAtFFTrxjVfNK4F1mepyDbWhzLIsRat3Ke20h6cgjW/
ypmvMhyxGiWeYuFUdYsVq7DqpS5s7T9qpP9Wd2fH9r+s7pr8Xwf55Re1HR/8vbY7CzvMcxX3QzNt
f7Jg++FXgbsN/Kg/VHb6J3wKHThYKFAox85ORv/TTBvBJxOWIC02LFGGF/D2/kEzTSevfuSbGrAl
rXP+pcsA5efAhKkpBuaxU3BUGsw/56bHXQ0dxd9QDX+RaPTjZX6qH0UgSc+suMwoQu1lvPZF2DyY
D7oM21ftgu1F/xtP0TME8Fe/6wwh/AGDauS4Bpk7B8d5/NJNn/X6yxCoUBVf//C0f4F1/ULn9cMP
+5kFPqVG4faY7BwtYfShZk9BtIqFyEFZ1wxWs10WLHOYeWMaF3XZh0ZBKAawv/k3isNf/14XOatB
lKxtnZ/zH36vmdNyLr0Mjpn56pRjKDuijTFp2lr7b3SHf2LzwRYMrN+v9BP4kqsCWNjhUXaL+dlW
xt0KSsIv9PZ9pj87Wjn/zeIxf6SOkgRzviK0WPoZ3MP+hCeW6bg1rtcGx3wicztGUEmMd5XIpxT4
P1L3a0gsVeTFLOKrPOnuil2xQ2B7NBLv75yxfvnj//BVflrHztoXmWnyVYp8QY0rvlWi/JK68kZz
xs9j693/9fL65dv5h8v9tIoN3S6QePJUtXEvrCByfFy4y795Vf7mIsFPCoMZ37d2lFzECMqd1dPD
WFq4/j9kRvAUeYgBuakOJNBzi/mHFepsmMwJowmO54rFAD0xPCh/r399w9hVf/Xik85KB43BNXE0
P16m6WdIX53uH11lMi3IVBubJWa5hRpweXAvVhtOn+8kWVYfgq2/bwXIuMg9O1Y1BJkZ18WFOi7f
jIHJnn1FoXXRVPqlu3bhNHoIzLbEWro4q9WbyrCIbybfiyyYLDeeM+VXriEXmGoznLr6ZBnNIzSK
dm9RSMWqM6tw3qws9rbmpSMaMVSyOmc3DgwONDLD2SmEwlJLzV9AwLNkC8i8SNWYJdQrgYtfzHkI
UeTaRPVHsBrNMkIefMigdCz1VUtcbJQq77tOvx1ay5Zd1ltuZyBxfR5rshoj0TokENvjK/xYWDCp
pV4a20u/WovuvIgge2lXLV5MtCQeaCI+y9AXs2QdcoapNiosI4Uyr+tC32vBMt1irlwzm9YIi24Y
pfJ6QHad4EKmGxnyJAHvu9mWl0uaqni22jEOJgUkEMDdFCN6gLFaimu7L4qDsL0h1jfqbcr00Ydt
qt5yB+JFVZjT0c2bayg6u3ruXBifYsN2rJgSncKHKSQjuGUZodn1M/cuPbQDjvV6RWnbO/OtJh26
/bKNmEtd5HV614pRPVUuTcxQUnVzBMuoWwcA2IYeDDda+pp6PpE/PO6HHo2wmqVFOLvpnFrfOrZa
gA9+JV9Y5a8TbT5OHUU5RKkm37Xa+GpiHpqQelbRFYrb2V2qaN18iHTOcXC1L+2oW88jHtDJ7BeP
0tac/ZKaXQKd5xn9CRF2XXvtW4MMK5KvwpQOF0s1UNam7dn6uF9qVIyA0oz2QSufvY2UOB6ziN21
ckljad3TJGkLhcMEvDTKS1HqX5xOVPuOIJA89DfF6SsgjOasKurpWUTt0EOacQZ1hDmQXQuNP67h
PhCJRT5A/2Gmbc2vy4K+awpio+fDM3t1CPNChptMwXxUfRia3H/3tfl9sZ1Tjg/PFWCJG2rzOURh
GvudsAyxK+DaxWlVPmlbbzPF6tKH8eyVb2oTKU3MweXWRbNc1ngV4oteyOVoDNb3etnaHa+mG0mX
In3xicVuCsMMh5RO1Onz93YjanAm9Cn0pw0j/rTP4nS0nNMCqI738paFWMpAxhiX87C9Z5auBcjb
tsAFAGeSL0xzfZyMM7bk+WuUta2AiueZeyvPLSyxuhiZxBqP0/IOynq3Cuc5JxgtbOf+i+PVR98t
qAPEitf/9JiNNCx1n76J7px5IuUWDYDlQOTl+zICJNcj7n08I0akdj5d5V1f32NMYieiwbGsINsw
qTVRMlEE49JhkeyLWazHYZzk3hlw3u6b5t6z18fGHh7HbX7p2nS3rcy5CwO2rvKM57XJD5CvskM9
2t8N+ulktObHqdVvp3x8GfUc7LmHtb3i8u1pLm9PYDnx1mbFtbNm2m4NugdxHosXCyx8OsAp3hp1
8r3hiCn7wZGEK/tudtFlDpva0hkHfVE9KErOrZ6H0+oTRWQG6xT5fTedJKDYjnFnFY1K0ayW8hiQ
tbO3dOFcD0MB3a5su4QQxBF4YFUQ7IOP0bSfhO98XjTrYxvGR1ez7id3nqPGDT6aZngHCwFst+rY
bv0hcto8CGfP3qKm9NlVMYlN6g42TC0cXql6e3NVaUcuKXn8p1kmVu6pZ0i7MpxMeO2rPtA9IhNI
7KAYQlFsfrgqXQNxH5Gzbsxphgxk0R9SZgn5Wkdjt0LdrKstnFvtzJDsmhcQ/OO0vXqrZp5yvD0w
WMyq2MSZksqs+uA4GKFfl6yLjgjNVuvvunq9KrL0oFLIdnZV3diA8XiypgA+/snNvc++tjqJvo1z
opleywjBgh7tZkzDl/5iKs/IpdtJOAjrBxrKa2OzpgNs4W+VacAQQu0ZuxWzir41oRB0bRYzfiJk
q8/hRCDNTjq1vCyuP0Ylwb1xN1YPuoDz0RR5uy/N6qxKz17TpnlOS+jwFib9oXRnDciT1643GZfk
zsBbw6qCTxrYl5kFmNYVxbfZDchud4OvXmbFm98d7bpkL83XL9VYP/mu/40E0o/SNx+3VL0E/XxV
FyYUbTFj6O+WL1mAHtivyusAafLeDAoir5m/pQowCnrpU2EGt8Jzroy+OXh9yoOYcsgAQ7+C07nw
nGz3IGV+U7UcqbI5oFTKwgCCX+wb9lUqvM8B5wTb5BQRIA4sNnenaWmBEmu5vtBGGJwDbo/QErdz
cjyA3OzqTTCUD8lEvV2ytbyqpu2pKzPAkOyxtCTM/YaYbEshTwFl4uAtnONkbTfLIJxQmqBo7Wpw
iC/fAw/CpKeV8tYxlXfV1myZdmtf+cgQom3SH9fSV0lO3HE0eaUeKY232/C7by7OZ2W5Xnal9W0q
kObOZS6Scen8sN30a4lZxzDCBWk1yEl4QZ7voXld8Xtu0ZHm+6KpfYaIGdQQQ3z39aqIdGcGfZqF
fRiy7iFzAFGnzLIPXYmxmmzQTZhAickK+Da0wCJLqnJyMGWNWx5271D9obNxlJ7fwCcMhxNDbF8H
T75UPYIdTXyuRVpGad5/ntu5pDlyFJOo4Ku2YHvjjvY+GAi1Ni0HAEZbxpu6M16DsmfMOuhg8QOc
EGBY2oBi2SNuuRcyu9U2CK7jON8rfXqtJLSrOjA7cDLf2MmRMoT1fDVqTE1ZcSZ85/LzEvR6hKPJ
/WisWJo6bIz2mn5GpSJg+Ou3trveVM50pW1acJCek+303qkjB+1aIloIyGJQd3Uwt5GqJTNTW09j
t1TjrguKrz51QUQzw5fKaz8RJoTblnFi7NjFu766id8UR3irTmQqSNjoD+x9RUo3RDSCLgbO6Mit
GWHDl3i12QXPiDqpH9OCH5DfqdgypBZ3+UBtUNpYl+Vsqk09L0k52DcVAojIMIrdMrLFTF0NJ4Sb
G3WEMj4szIMfgnaViTMU3xvh3QAYf0hLuzaawrswFvuu6dcrv6Pu2JQqI1+Ct9IMbqw3+T40nGhG
5j4NdU0B0mKglm3+ozE2X53Gu6QTpg9E/8FkBib8efZBNWISp2a2V5ZvvRNlqwHA9h92a15vfQsq
1Qrozhkcab0dg3j0sre5Qg3uIYU5WpO9U6q9LozpovGKt3xQNwIoNKgQHlgmgPJs9s+mNX2utEnx
t5wbhCexV6mHSjIiKdlz9EmE5DhfS6jAQL83hc9AfFDGOYqmDk2yjqKevbJLCdlNhwzmIUV6GFSu
F+Ii6sbT3E2JqQftwwhp6E0Y3UnpTRGvaxMchkDme9ufiVl335EtBPvWl9ppmJGXVHVaHhxKWYjc
zZpUrf/MjN2D/lU8j2WKdGmuvZ3mLV9LW76JRR3cKhUHclyOU4N8Bf36vEuHon8NfNljvIfWok+k
8Oao7M9qOb8JwtSE8liugyLIYrzetNaBtb2+MaY5zWulYkeDLyjyrdz3mrH31Px1w8gurP32BXNh
MNCZNU1aYAyb8jSMzSNh59/mMrjcSsirXjvu23x+cY0yO0pxlmzKLD+AaEGvcKxkzLJnv5r6i86o
D+1UurEy59MgjQ+r795x3dv3PidPM8KlNIXf4n2FoqABTMf79g1h4nGo5T5T1UWVqte8cg+lytqb
eaqXpPVFf/jr1vAXjaHFm8eclHko9JSfWElMlSaGa+AW6yRh+dcXmzTgIlKZLiDvRR22NNgTAPZf
X/YX3fWZXYxJiIE20/rZpgkmuwrclO666ZPZPKHNhLKq/Q1E8guE5IeLmD82vUaGrG/KVHAcCjh9
TSghyv/7Z/wX37VZJ3+F745f/vWYF8hwD+O3P4O850//BvL6nwyw2gCFue35wKm/D/C9T2RYIupH
a83C0/nM/3Cm4KDztkBwsgivwnPX5cH9BvM6nxg2OGchLv8EX8b/JzAvw4SfcBFSb/4Pe2e220aX
ZOtXMc59CjkPF6eB5iRqHi3buklIsp3zPOfTn2+LpG1Rsqv8U0DxoJuFbnSX7Uxy587YESvWWmHI
cKk1xVYYA8DlXsAvDGanDdXm6tFQjHRkvayZ+AVWHNUYl4dhXTPqJw7pJ6jxeRsO7aUby+3CSeKR
tqBrTJRCu8zlWqf1Tvem1U2TFm7VThleHExr1fjuZNBvK6N9aIf0WgoHey4952iBo01TL2gXdjA+
+jItNnAPf9Ikqs7pXajTUa/TuZs4XyutzWcePaNZM6LBCgaKiCTsxay/UV3WBkmpPEJ/rVLaxUXb
nulKo9IcIkMAIZyNbnrdwG4SfGzni88wcJiTkbOwnEqfGrjlTbTcf8x6UJMxFgJgybPnXkmBFRQ+
EiVdUs5bReKUjBEnKgSR4wBsd8KsHntWhxHtFzePDhvTNU5x7MR7poeDmbhPkWfph71KLxl6cn5E
h9NeDGp6Uo3K17rIv6X0w8OwbBehPhxX5uDNilr5FKr1F6MPTiwp/6g6KpQHDt0B8mdRcHgqCMYW
Y1SdwEz2T9NyPPP1gcJ+YOJYpOWUuTkkygGeshqaHzE1u4F2+tVV6PRBCEOCAE3XVsShEQwAA2rm
L7QILjUABGgCz/GsMgbn3KozZ2mb4V2PG5lGiope1D4b8+Q0LGHxe2K8KEenf1bbygkZ5Ncql+N8
Gue00M69oFKkY6gQWTczzX54LrFUe+o3ChVl39rZsmbeT/pVahPjImhjSvsesruRtTfU+tE00p2P
njrESxjAQgwwxPOgxHwgk8YF0i/wOtf7klm1MvVS2pFN50/dcfxuj9EhdHuZAzG70fPwXFLD9tiz
h6ME/VWiJ/zfLSd+e2FH1OJeZuhLbayTed4V1BPQ/ssRCShpuTYfyrQ/9BEIUPH5sziosEVKEWi4
QkcQC0VBa7fqlFz+K34zKM3HTl2oQoHgymp97BXyRzjiUGuVNFoYCBZkL0G5UCFXx1ASszCha8iZ
DTbphdbBQrsyHWWVqUBCCTEGzWMrtBFMWwMkStJx4SKciISCAi5gNINX1k1MZrPCfvCvG6G4UKG3
AbahwjCEHsNAmDEm5kWMUAOymTPzUK8udS38rFv0l0tHrmfgiioWF2g9oFMm07Exm6NA14aFJTQh
bV1/0YP+iTPT4tdSKVeO/tFCSFIraMgNA00EOvRZHjdfDa1+1Fw4YxlylNhX0LSUSXliCK2KOdhT
GTDD41SfRMhZ9Mg7d4S+JUHOOM0a63MrtC+YUOGA5yPSimmNHHuj/A2NiD8bB3LNkeonPlSqBt1f
Ex+RZ+rTIk0ffDd9jAKyXccIGSuT0++FLbeUtSg49JCAwq1XoJTz81DZeKd1b32RUua7QfPopnrZ
N1NpJM8BWCwnZp+xBVK0cKZk+rdGoN3ECbQ6MwqgoIzdXZeDksly9hQVqEzbrIezKBzQCwiaM6xm
oO1rXXPCZR7L1kLe4kZMUpMHa2ElKjxCt7Yph4IRu97sklnJ0D3a9qPOYDiGCyPYaKxrrwgXjoEm
GSh1Jkv2lyTIvxVR9blluraZZmioOdAnkjXkZEmqOm2Y53oUhfDivbY1AWfrW1kYmA4uxCtNc+86
qb/2kTdCoB+uvEq9h1ZRTbUGkYHtDvaxoWJ7nisQOXOlRdwdwHORYCJCRD1j4tF9IcvWcrCH47HW
sa3sT2rLjiYq5Ew3Sr5HqWhnmeMlyDCQd09tIRu+MSmpwUwf421G7p4wD+WcqwAd1Sc5J9s0q5Ib
N8H7q8YHc0HWd1pEeXNlE1EmeRtaZ2FulKeMp0IkbIBLG1ZBK151p5FroxftuvlAs+AIUIIBgH0M
hG1q3bxv+o+GE92nnnbKfJZ0Nc3+f3KmQ2cZZRoJ7x8SHZHiHAZbTiM//uEmxyFfgaHIMBYDfxrs
A3/mOMaBzVRRCGSIYkzdJkPd5DjyAZ77MoCPysgExRS2PJscRyZlQi/nWIqM4w3/8zc5DoPBt3Ic
WxW+hhoXpNUkwzV/mePUaqFHVaTry5z+T5fHD8ye9iZGUadHg2Mzl1iHxZP0CKOkpKyuotC2Pupa
Hc3qqpcx0A6k82DEDQNtNKSOBrRTc+3bUEYarOtDOY8t9Dy+PQ7SNJVVJDFtro8zuTIZ89aWCm3J
FJ3FzIyBaipm/hFqy/SWkcJEtzQ9DfRYmQdeaV901gAE3kvl0Rh2CkJatKVxi0yeMuo8qtNz0PkM
dN8vJja4hw2Ac+SbEJYkeUAV5atLW+7TaZpaUJsk6WukSuqixN3hiKlhDEbmzJ5aknKVZeYpbaWl
nQAqNkV85GHpMSsQbEeJUIY354Gq91OzSD82Sfgx0MNbHL+PW6czJj3V7cQM68Nc+GPE1TDB1eIw
rxGiRLVQ4w7jk+9GKvFUMSd4PZYLw1TwBHZupC7/2nTuSQ11ho4tKtvKHc5DzoPRapj1aA2fpQq9
seTU94be55Rf8cKVfETCEeA7DnNY/GPopkvdPQPMjxJXx0VygOTXSi73smlBJcC8aZqcDrV8L+e6
IzC1exfPQdRA+mlVUgJLw7SWIsYh6vGV7kLjDMBtcTA8MQOnvHa6NJwafqSDfkeM7Ukyf9oZPWrv
Im1nskzqMSTltLSKZZy52eJZ6uPQXAhOiiLFcc0vnROWpJjJacmjH1Mn0OYYJRgfw3xAotfjVXpV
eX136ssYJtwYLRthUhdOGV6PrpHYkz6pcGXxem+BZfg5FC3z2kBCeqJ3wRkUzXqGl4EFc16+sWCu
08GADOZJunbVNl6JjrMM7lqPTkftKfmjKSUgjK3dfFHSnnaxpCoLS6nJmToCtdKMJr6MQWPf+GEG
9FKgiEBH5bOBwlxZREBfT5xOOGtUluDpNpkEZaFtrW92gtHlhDZ0cjLA4pXinv5e4MbNvTVAiGqD
1sNty4jSWTP0/tRAiHTErPH8S8cUus+4EZ2NmV0fu77dAQdLWkd7BdBlLhtZeSZlvreM/Li/NzW/
PvQQU93wSoSz/y1fVwZShODfR/U7dD4fcL3z3qhc+Yc/ozrFJw5Q1o/6dKP2MQ5MOOe6A/uc+SwC
vPgZ1SklNSaRMbAO86lf1D7OAW7UtkHEt9AQqX9lHoVF1OuYjpoMKpQCvR0cZYs2wJREGEphIi9r
HWVGGZYeZKEkE0oNVb+oIy9fhBrWMarbXPSI/a7doDhODfkxB9pkLhAaiqIRGQVzEuIGx8teiRSk
zvWlxPhMIES6EbrUHxqERlayUs4Zf1UcqYMr0yinUjwa3IjWSWsFU80K23O6svUx+SJDwIn5x3od
fRGTh4BlyaaKACVs0N4nCfQ/ZNKPVmCUS7C+aumXlkTfBfptUIzRNK+6W8fXF2EFRNkU1ZVejdGk
8epzGzeIqa+Pxnlry5KGE1TnyhO3MdOUXmee6Yz6bWVSPxoHF5bUFnM6m8FUwXUF8yrPWpYdBVja
h/UsojWAz6tkfS9odU3Vtk0PQ6n0QUsVLCVVWj78qOCKuYTOzCE60DnRY0QsxWfkALdVlh+n2PTM
7KImHNsN3QcT8sC8R4q8wEqmObTapvkyjMJwL03yx06Eo7F1s0M4zS5eKQy7Hf2c/oF+HuW1Nk/9
0p0ihkffWRvqYekm0XEDbHdMX+B4tHq+hmQxjyzXKFlK63zU1QvIUxw3TCWkGSQHR/VYPTZZqsx1
H/sOV+mTRSR4VzTMtCspwRO6lqt+QRkP9d3yWuGhiH4GT9PkuGqw2aeFES4t2j7zwLWVYY5/zh1l
TsdxbvTnkqn0xdRniPipxvyLE2dMnDPqY6i7TQg7DnuJ7LiohnBRtiT9E8voCZdu40E2GjoqvbKO
YI4iWYKTTm57WNDjPZVad22q+D85UVVWMY0Y8PuY9oVEdfIQvBHR+GebiGYciIxSFppch4FWxK1N
RNOIToyPciCw2QzU+hnRMMQThCGDja3JxEKZSLPOU1UhpqH1zQgldI8mRcXf5KnwnbZimkmcVbGp
lDGs0PmGhOJfqVB555LR5Zl/HI15O/Oi1CWfzKNZa0CPLPT2W2YCnDuhOkxMZD+APfpNq9EhCozs
zMotBnfKTUhPpiI70L0Lqe0/ZW6L8W9WSodGUdYLiXFk00FpE8yXs+CG5MaYoDq/9I3oIqyVG0Oi
tadg/QMFaYSF6ZbqArIVxCe6srbKSECjQGUuRRGsMzW7oWA3rpkTnk+qEM80+JX38JOTudcyxqpP
1dOuAwOQczVYKHZoH3ZRlExbs/9uFfnnjFbeNE6dU5iucNe95HvjxQ4WCrQLwq6a13Anl4anPKLG
hJeuMjPRgVfCDLdiZnaVtegkC787ML1DSId4+4W0/3VTve6Q1tEsS65H8km4WyVuD042z3vM9v2o
utbk5DDRRhrVjtEceYqiLhC3xNMqyT8WoJYTnDzusNp6MKkWlkVf3pvteGN26n1X1HhdMPxSLvup
ktBxi0aAKJOitTIyFRjU/oTQHJYJM11mRUk268mkZ03sHMYDyGmJjUFkXmMWRGMdF69ewVEjYwwA
YvexPS4LCWlC3zGC0abrR6OwmVo4mc8dHxq7FDsaHThCkizce/AzUCaOcPRhcgJmgZj8uMxSTRGA
RJj/OJgAZbiZBm6G9xBm4DQkCUmYolChCKAlGqtjJ6NZXsjaQjMygJocskds+qh4hP+QJJyIWuFJ
FGNOhMv2QCGEX1EmnItc4WEUCzcjzcvCaYfBkQbQZmF45GJ8JAcM+TOwQjJD+wxpiDf1CYwTG7uk
jjEbEyxTdUwIMXXUG2AbOxM8XOG0FLtZfeQL96VA+DDlRSikR70KWFrozErAmUzDuClhZAReD3g5
aUx/9AzmfubR6Rj0n3I78WaVMH/KZP9aFXZQpYf8UhYWUZ2cOJO6BW8zLIyTwwK/PkWYSim4SzVy
ezfkxjXMeCTmbtxPlGcrKmFKZYUJ8FCJUVWTeV9znKsyYWHV42WlQtyfZLhblbhcxcLuSsL3Shg5
DkN+1wpDLGjUeGULkyxLweu8wTdraGn3RThpRfS/Spy1fGGx1QQxAyFkYbslDLiaxD3sRsYLFI7B
bDP/M6Ywy9TNgF/cwp+UKSZ//sD8BrfDUSPWVOocyapPa86kGRav/GPGWLm5jCuhVIEka8N316Ot
6Dfqx0j0WuGlHCpDPsdz4cbrpPPMGw7TXnpU+lE77IDm5okOOpZDDHCCgp2nmrfpyHMqvRGmVCZf
yaOZL6XCug9VmqdZLpvQVxz8GdRbwMojV8P9wnNP8AXIMYg3b4qqvPNH7SMBrl/AWeRlyYGug1J7
DIfiU+gnNbBOAOE80ZyPruumF/BGCUaxBPQ2nKe1uYxzQlisgfy1BZQh8KALDOq8aWt7BYkGG4r2
M/EI/vEspwJDX5hdYgp6hMnjVxz/8MVU8rPIiqNZGmIyIvuUQW4SfKOIz6E1BZ/yIS2nTh2eDFEB
k8+ECBQm7kUuxTKkiTadMpAhm2WBhOmKg8y3CdRvlph/ZtEgRuVNI8VRnLMRB4nJUHfIc1GjTK0s
uyrd6so3A+xF0i5a4qhp0Gx2b0FX7Fmc998RMpXLSmu0K8Pq9XmBdd6sGLSbMtXviiBpJoEJxS6r
jW7RhcDOVnadufoTHp+PaVh8LcJ8mcnZ9WhmZ+mYnxipf+RbNIgrns+SFAjfPhK2vkvuHVzKULql
9zawMy90I9H3SeJ5aWPoNfqeBx6aTwuFIAS3kt53YlhQBLvPOTzEGTV0PfdUsmVLw8EEp75Lz/GH
qaEPqKNkq0Td2NbTpso4D1zjix1GFcQVZekOtIlJ177UlnYFM+P7kKG6wfDmXHiEj2VsHvmldusp
cCsSy10OCVZAjtTdgVrDsSnpNJlGSHjqsmLiB/5VH2JV4sn9Z6PTC0EjVY5583ACJMxNMtShOD+a
s6TUg3lVjt0pXCNkcLKJCL7hMJX8EqHcqECVkCtvGneQP2Q64nBC8rMwKo7Mun2I6BDMfUha3dB9
ibH4Yqg0oLlVBMe1IkGHGEbpuOjUp9ROTaDqlvDPReahj+tQiHkVOkntUS5SPBEZ6nTiAtzMcYaj
OPBG60KFavYRuof1qIxOPAlk80ut8gRxVMdVtGvvzCyUzoJeyIoqKZi6egr6CgKsDinsC0nTLvXU
eyrJo08TKWHk6HhZhrZ7WBs1wVkpZAi0+WPdFDhp4oOrDJK/wOogZHwgMkJJEiQnXbqiqhqnoZM3
mAo4zj0T7sBYdZy/M8x6p3SV7nQsbs9LNcxnvgtrYEibG61tIAmT3tK116dOrlmXVBwXUuW3OKda
0ldmzR+FHOJ9Lh8lFCmndObu4Rvq6Gjty0bF9lG3FNz5s0+S3pjC+/ApN7T8MMUIdNoxsfLQ6sYT
hv3mE1uyP/cxccmoxy8Qdb9GdmlgNolaEA96OoKJf5Wk6mcjYvNxDUQBeZUtYgIvbSz3wupR5tkc
5LxZMJKqWomJT+giklEXZnnpkp5AOi1lWvKqazjUa5SVbSK6oBnsCTuqz6Is+wprcRlV6gkWq9Wl
3dESDLFtXPT50DFZUzFm0tB/YqSgOiOUFBMc1B9rezyCbE7c5q2/NVN1masY3BRpFZ/QJwWYiaQL
Jv6N87im+2lrYYFYzDHnDFe8Q2PZTOSOTKmLoCervvcY6/nn1NAayIr9hT6WI90Y1TrC9hlmEhQV
7HtgluJ3k9IyiF2cBYO7Tla/OXrMxGnMYYnmUTn1paaeI6RQJ33j4sbZZtgmluUMt42jvuMo7w17
aWEQw6Lk2TwOik9ehs9QNWrFEq6KTDoa6cCRltDjyadSaN/FpZotQkV7AsO58lurmfSR++gOeg37
JnJ51M43105u9QAnl6wAWDWIgWPWnhlS4+FkHIxYkXo0ATUwIVs2v/tF8q2D+EUnjtfVKfJqZiV8
J1sNbpgwEZA4wIdiphExYdAZeOYF6nGnQBW3Qs2bM1sZf4aWW7eV+SXNW8w18TO8UEA4p/AGs2kR
FXjmKMxV6+vEPmxqvTzy8DzksbNcZaQNVIJNeNjpGF524SDNm7JLZ2EJww2jtIRUMGfdGUg9CSNn
PMl8M1voqfbdkdMrL9TTidKhMicdUE8NbFanPuZQx07HQoTwlbEnq/GyNIUniHntF/7SDKEmMyEc
hafBlJNutD+GbTitB/ZM5jGvI5DyL0Xb0YTTaOoYaageEy7OCjm4pWl/ZwcDuuuO/Mfv4itINxrm
9D6aAe0CcpAxaxR1+F9AbVV82n8E1HDp9eCDPOSvy0/xD3+Wn1SdFm0QDTLI8xCHTflJYUorC3kK
o5yFVeGvgJpjQc6AYI2BjmpbVKa/tEk0/HRokwhRC5KXvxD8qTRVXkrjAPK4CWZ3XFFDR7jFBMkd
O8gVTcJkKadNHQJ+FAkTyuZpUllzxymQ/GuqOePVwO5BICckuuES6hRwSiWQFTxOICX6sNJTOGfH
9iDjyiZgGO0ZkCnxs2nAaCimgyNJwDamAHAGkJw2xchGQDtG6EW4b2nOrG/i40b2jONKQEG2AIVG
LQUeihOXXiWQkeaChKnpkqIOIgcjEqbtEOeHJCQEOQGE+wISB2+h6BAwuaSqNw5jaKZoJ4HQwdKd
tq9PaD+a1xE4uyUAdxA5ExeXFr8Av5Pq8DouixJxbYquw1ewIajUQUJGBodCn2L0WR6Xedcu88Z2
bvU4UvAKaDQr1WdDqtqLfkg7KKR40CIMYzFniqSQiTfBwNDM8qsXt1TkiXZvFHG6aKrkLhjli1B2
rbnZyF8ak5mycINJXrXxdkQWgcmMHk0gjmPZWNnOpyrsz7RgJIPRqo+DmWNfLkWLTnGP66KDguEv
2XOISuRj2bQeJEwMEP/1cygKZ7UqZvfosCm9eVpqOTqj/BFZ1MkYhzrkXtgEtGOfOIzOU4NctdBh
raCsZgSPdp9mlRZQBWIUkaZGtmh7I7r02i6/sHUr/OhUmHfT4XNnPS4Ip3qYdSfYIiIjUBU48bWi
+ueYngeXpeXe4g31hLqvm9cGlaUna3jceWN/mqb9MNGGcpyWce18sroSxk8tXTL+4V6JaDTjTxMu
oj6OIHxifICBXylNWseALh8NJ106qpehH2j36DaAIIzEIVmUMpXjUyllmlwe7OGm7K8G02LulNEn
d5lTtAus3MfDNFPL41jqo9lQWUwHxq4Nr07IMpguRr4bXCp2rn0KGz/nFKEhfurij0zZgG2ci7pz
FuglTNfM9RfA1AU9KPpYeX+jlINH567DYxDRSIqJ7nQYos/AGx4e2+ltODCUZByLz23uV1eeMEKv
euuzpUcAvaqP33fshZOugrTUVIE58Y0U88Ww/OwoA3lsit0UmbdmdTasVgMLLFAI5YK0l2ZXrNhT
/CwohcbYz4+zAEG957ny1TPo9v8D+rj+jm/O5PgxmUL86fNIitvs1eCOf+svbWLs2xdae6r9W0M+
LPC/F3jm8/d6njLyp8vEDwwjab4yB0SVaa7jAaQAWj5/OBtiTqL1HyuyecCID04G/ntu9Mv6/G4F
/vzjXs8+eX2dP33z1QCUn1NOxBGz2wIo4LkcVswspBjhwwW3FoBFkGWIkpv12cd1eOXM9w82giHr
7AW4nJsfurUOJBZ44wnEe79WQAI11x2Vb77rZlAEoQTyCaSS1WaAT/tiEawD1cI6AWD9P7QIT1mD
2pURQnjHvXD9Utdv6Gqi0Y/I8joUbF3hZyhQtANdRVXJILi3d4B9oDIpju7C3u2AVX4tphfuFAuE
/4XGL9QsXnjx2Q6G+gG8aRNK0Wqj7V803CZi/W0U4AVQFIdFwJR39dl6AcwD3WRoBv38/9AL8Oep
Vwy223UPEAJ4vjo/cuuni/pqTVhY7439CoPrl2DbVOavt4B1gBkfSyCqzhfBz6SLSYQw1L179j9P
gO3+7l//evWAh8wgOUikb74ABEE8CmEC6psIsY+7YH0+/cvDYOtt+nkYOAdQcMRkg9XPlN94G2gv
YwW6f+nA6j0Qzr47HQZkxrgWqaol/DK33gNho6kZJB3Pn32LhD/eBmvnWABxAUdm6uftNbBgb9k6
rk7/qURoa+du1QXksLs+fogZPGEMj7aTAI5AmGlQgVdw3t4lAYLnttvOVw4s+HXQnH8TA/UDw3Qw
JlXgVfPZu3Rw8wKo8s75EEshQ+eRRV7xIgjYB/gy46wG3LqXQWAdBbch5789D4mCzBiHcwnDfvND
X6yDcSCEr3CeqInEZ2+D4e4VMsHQxBcLpGBrLyBQQLCgUjft5xqs9sLu1THlj0P9D1ttawHsAxM1
Kfb8+1oX7VwZKgeqYlIVCW+xF/tfTDPg6dN837edv64Hdj4NmLCAHsbE+W+1u7dTAdTEMtbitKX2
bQU25wD+kzseiYp+oDD5Bfxr+/nbB2CjnJQiKOxlJbDr81c4Ag3I9ppNR3Fr60MJJEXeVzxo/Uh2
KYLA+mSF/6w/2xUxWx/yLlFhlWfsXSrorCr1f74CPHxFQXMhm9tvvc18ALq8TMvb5zPPYc/ulAs7
YgwC1Gx7Awi/3gIce+TA+rp9sKdRYOdySMVOgkSYCPgqCjC/waR/tIKN9+4QWCc/7/Am6FBmgcbW
x+B2DmQyDhLeASyL/XwhfhyG1s4nggCJxWZ4dRgaQIcy0zDXKOzexUN75zxAtEOfXU7WJ8I2OEBY
xKVF5q/sWyDYPH/gyx1jIpoVWiD0SATH6EVGoB2QDcgqirp9+/XrZHiVpP/z85BymN2NRB3b9M1r
/mIFwMhxsxCQweaP9zEpFLKhnY5FeoU0XQ0HU/C31wGYXEfqBEdtT3fCzsgQM+mAv9CwrrPD7Ugg
zgPYBAi/9m0FNpGAR7fjNnDwbKBFYK6bIbLM037xOiDyVXEWpmm+b4uwCgjCTGKnFwFpn/CN158n
Yj2/ClsrAGaCrTxkyL07ENYhcdcMWSgYKRGASX+TGNE3FdAJtlb7tgd+vAjWzotA15j0kDLhN5A5
laIJUITWc28Xwdg1RRYdM6Z3ChLy1ktggKKLOmp1/O5dWrh7RqwekBEI3e3WD6d8FP4H9qZ83LeH
v46Cu1aHCsc9bG9U0evtv40WsAHw9hF2g/u2Aj9igEB2dzsKCISiP8Bb/nZORHUklN7PDkb7mBVa
q4ezU3YMGoTfLp6kz5/XOZGJZGHDrtrfxiF1/I6bASIVMy2pBAQ4+iIlomGAFwCUWpqKfPYuO1yF
hDW/65/vBaxaUOMy0XMDnr4OCRAtddtU93UFds0J6Bnw+2SHn/l2PLAObKybhSfEfu6EH6FRjO7a
LTRyPrIV6J/8JjRqcOsgWzz7/YjF2rdTYvVSGLvCB8+mvIbOOqxR8+2XwlxxjhRjFUD39NXYuZ1G
zYCPE67E8IdWn9dBknabhsXTfr4a69pp11OC6hFImRSR8czPn+39QNuRnMlCSrefb8TuDDPRXYRf
A6i6tQVAUh0DkxQxb24fsyVhS7ZTUARDYzAjQU8QR8RnewUoHpi+Dcq+pw9/XdD/8xxBISMmCjB+
/DcrYNFcR3TibMi4+7kT1hjnP18HwiGkGlswa97eCfqBbPGfX9Lq/XojfmQKoiO000vBUkCyAjF7
RbtEesNeQPW8p712fefkgLYacDrvAuei+GzHAzAkfPzpwa4y072DUf5dBdIWdfcn6ZyHb4pHzCiB
1QpswymCaKfLuEXua0TcFUgBQgNAEF43G77B1qkI3RJ9DnN7V6nH3u2BVzMv/pZwSoqM+6eYcrHO
DHnUL+pn5CkK445ptu/bafDD0nqnCAhygIefJmtQj54/22GABRJdN1oOmz/er8NglRvru+bG9JYA
Ti18t9cbgfj6YiOwDgpeh4KA9fzZt+2wXod3qJ0V3HBpMP1mPxicmEBuDHL523X4N6LHDz371A/i
r89y9+Bb9awqXUm5/+Vf2OjBX19grfMWYm6hXn3xF4X6fXXplbJD/P//9eLgeNai//KHG236833W
/3z9A1/f+sW9Nr9q818ug2/lQ/nEdMQUmfyw/prnDwl6+XNhe3zrNw8vxLeb/OdZcPDzO/3f//Pi
G/+SGv3pFjPhlz/hf/1qBPPzDpRDu95h+dC8NuTf3OG5K7zrHZ7doS/95mnzZcVD/nEHAbXveodl
9oHH+uFMPI8pT2lzxRc3EjDurjc6fQi400OzudLLG/B273qD6UPKjso2F3p5ffrTu15/+fCBvbu5
zsvLk2DtevnZQ/ThfMsH/MeTFvjArjfAGcf/gJmKv7nUi58gsKhd73DF6+x9EK/25lovb/EO23Xy
8OE6eJDuGmHy9JvNJAQau/4U8TROH6LNhV78DlGn7nr95UOaBZvLvLz6u6zS04eTt0Mr5PvNbd90
RvmRc/0ptN7+i1Ekz/H+n1/+z/7RO178Xxnu73j522bg2Hl+EzbrLB7vzyRm151zWz58EL/hjau/
w74XRzJRVDzf30/T23WJ/Aci0TJ7eP0TjHeIc3i/BR/OPfEc3rgBVcDOT0DcQETTzaV+PuB3ebke
hlcxdLV9BLNk1y9/k6UEts11fvnm7xDUbrKnD2zPt2ZZCA3Jrl99dbzcli/i5nplKGre5/Ln3lvG
9e9xpKxPx5cpxPrrv9vh+/a2NN/htSIL/UBg3qzzz50jAIRd115cfCt3W62MGLe568Wfa43fLMw7
7Ppzz//24b/fWph32PNknK9ytvXKvMOWPxVemW9+9XfIx08fKC3eepmEBmrXZ3oqMk1i2eZKv2zH
d3iXTsWqb+Xiq1V/j0T8hBB827yoJNYXf4fNfiKO7ldT4tbXf4fz4+T3h7eg/+36XJcisX8zzAjq
885Xzx5+c3ALSuXOVyctuPTFK7VdSK+X/x32/ZJ7zBid422+7s+NLyxEdv8JH27fTGzsdzhBKKB/
szEFfXzXr86lSWzeyA2ESGPXi/8rU+EdM+Lny5+/+eXfIRDPBHDx210pKBG7Ls+UUD95M+9z3mHf
TB8+nL0s9VfvkxCl7vrNn0GRVzjk+vrvEC6fr092kz1tvuvPF9Z5h13/fP3fBATnHTb+hNPktvz2
xpd/h405eXj6TaUjDDB2frRc/TT41myu9MvCv8OWF9/97Wj27Jm065f/798d4s/OfH+++lto/Q/L
2dcY/sZK9q1/9rJBIf7GU/ztofyv/wcAAP//</cx:binary>
              </cx:geoCache>
            </cx:geography>
          </cx:layoutPr>
          <cx:valueColors>
            <cx:minColor>
              <a:schemeClr val="accent1">
                <a:lumMod val="40000"/>
                <a:lumOff val="60000"/>
              </a:schemeClr>
            </cx:minColor>
            <cx:maxColor>
              <a:schemeClr val="accent1">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37</xdr:row>
      <xdr:rowOff>91440</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0" y="0"/>
          <a:ext cx="12192000" cy="6858000"/>
        </a:xfrm>
        <a:prstGeom prst="roundRect">
          <a:avLst>
            <a:gd name="adj" fmla="val 9347"/>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602873</xdr:colOff>
      <xdr:row>12</xdr:row>
      <xdr:rowOff>99060</xdr:rowOff>
    </xdr:from>
    <xdr:to>
      <xdr:col>12</xdr:col>
      <xdr:colOff>286862</xdr:colOff>
      <xdr:row>24</xdr:row>
      <xdr:rowOff>114299</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2431673" y="2293620"/>
          <a:ext cx="5170389" cy="220979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602872</xdr:colOff>
      <xdr:row>25</xdr:row>
      <xdr:rowOff>78429</xdr:rowOff>
    </xdr:from>
    <xdr:to>
      <xdr:col>19</xdr:col>
      <xdr:colOff>327212</xdr:colOff>
      <xdr:row>37</xdr:row>
      <xdr:rowOff>6247</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2431672" y="4650429"/>
          <a:ext cx="9477940" cy="21223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473975</xdr:colOff>
      <xdr:row>6</xdr:row>
      <xdr:rowOff>86068</xdr:rowOff>
    </xdr:from>
    <xdr:to>
      <xdr:col>19</xdr:col>
      <xdr:colOff>327212</xdr:colOff>
      <xdr:row>24</xdr:row>
      <xdr:rowOff>121920</xdr:rowOff>
    </xdr:to>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7789175" y="1183348"/>
          <a:ext cx="4120437" cy="3327692"/>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117785</xdr:colOff>
      <xdr:row>0</xdr:row>
      <xdr:rowOff>146789</xdr:rowOff>
    </xdr:from>
    <xdr:to>
      <xdr:col>12</xdr:col>
      <xdr:colOff>146792</xdr:colOff>
      <xdr:row>5</xdr:row>
      <xdr:rowOff>146789</xdr:rowOff>
    </xdr:to>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1946585" y="146789"/>
          <a:ext cx="5515407"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2800" b="1">
              <a:solidFill>
                <a:sysClr val="windowText" lastClr="000000"/>
              </a:solidFill>
              <a:latin typeface="Times New Roman" panose="02020603050405020304" pitchFamily="18" charset="0"/>
              <a:cs typeface="Times New Roman" panose="02020603050405020304" pitchFamily="18" charset="0"/>
            </a:rPr>
            <a:t>Ecommerce</a:t>
          </a:r>
          <a:r>
            <a:rPr lang="en-US" sz="2800" b="1" baseline="0">
              <a:solidFill>
                <a:sysClr val="windowText" lastClr="000000"/>
              </a:solidFill>
              <a:latin typeface="Times New Roman" panose="02020603050405020304" pitchFamily="18" charset="0"/>
              <a:cs typeface="Times New Roman" panose="02020603050405020304" pitchFamily="18" charset="0"/>
            </a:rPr>
            <a:t> Sale Dashboard</a:t>
          </a:r>
          <a:endParaRPr lang="en-US" sz="280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282387</xdr:colOff>
      <xdr:row>0</xdr:row>
      <xdr:rowOff>146789</xdr:rowOff>
    </xdr:from>
    <xdr:to>
      <xdr:col>2</xdr:col>
      <xdr:colOff>546847</xdr:colOff>
      <xdr:row>5</xdr:row>
      <xdr:rowOff>146789</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282387" y="146789"/>
          <a:ext cx="1483660"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602872</xdr:colOff>
      <xdr:row>6</xdr:row>
      <xdr:rowOff>147664</xdr:rowOff>
    </xdr:from>
    <xdr:to>
      <xdr:col>7</xdr:col>
      <xdr:colOff>564773</xdr:colOff>
      <xdr:row>11</xdr:row>
      <xdr:rowOff>147664</xdr:rowOff>
    </xdr:to>
    <xdr:sp macro="" textlink="Pivot!A9">
      <xdr:nvSpPr>
        <xdr:cNvPr id="8" name="Rectangle: Rounded Corners 7">
          <a:extLst>
            <a:ext uri="{FF2B5EF4-FFF2-40B4-BE49-F238E27FC236}">
              <a16:creationId xmlns:a16="http://schemas.microsoft.com/office/drawing/2014/main" id="{00000000-0008-0000-0300-000008000000}"/>
            </a:ext>
          </a:extLst>
        </xdr:cNvPr>
        <xdr:cNvSpPr/>
      </xdr:nvSpPr>
      <xdr:spPr>
        <a:xfrm>
          <a:off x="2431672" y="1244944"/>
          <a:ext cx="2400301"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fld id="{EEBACD5B-7C72-44B0-9F27-555626C763B1}" type="TxLink">
            <a:rPr lang="en-US" sz="18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lgn="ctr" defTabSz="914400" rtl="0" eaLnBrk="1" latinLnBrk="0" hangingPunct="1"/>
            <a:t> 303,787,622 </a:t>
          </a:fld>
          <a:endParaRPr lang="en-US" sz="1800" b="1" i="0" u="none" strike="noStrike" kern="1200">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8</xdr:col>
      <xdr:colOff>246521</xdr:colOff>
      <xdr:row>6</xdr:row>
      <xdr:rowOff>152198</xdr:rowOff>
    </xdr:from>
    <xdr:to>
      <xdr:col>12</xdr:col>
      <xdr:colOff>286862</xdr:colOff>
      <xdr:row>11</xdr:row>
      <xdr:rowOff>152198</xdr:rowOff>
    </xdr:to>
    <xdr:sp macro="" textlink="Pivot!B9">
      <xdr:nvSpPr>
        <xdr:cNvPr id="10" name="Rectangle: Rounded Corners 9">
          <a:extLst>
            <a:ext uri="{FF2B5EF4-FFF2-40B4-BE49-F238E27FC236}">
              <a16:creationId xmlns:a16="http://schemas.microsoft.com/office/drawing/2014/main" id="{00000000-0008-0000-0300-00000A000000}"/>
            </a:ext>
          </a:extLst>
        </xdr:cNvPr>
        <xdr:cNvSpPr/>
      </xdr:nvSpPr>
      <xdr:spPr>
        <a:xfrm>
          <a:off x="5123321" y="1249478"/>
          <a:ext cx="2478741"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22A82B4B-C7CB-467F-AD5F-D85CD3537B65}"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ctr"/>
            <a:t> 250,235,667 </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12</xdr:col>
      <xdr:colOff>351284</xdr:colOff>
      <xdr:row>0</xdr:row>
      <xdr:rowOff>146789</xdr:rowOff>
    </xdr:from>
    <xdr:to>
      <xdr:col>14</xdr:col>
      <xdr:colOff>439271</xdr:colOff>
      <xdr:row>5</xdr:row>
      <xdr:rowOff>146789</xdr:rowOff>
    </xdr:to>
    <xdr:sp macro="" textlink="">
      <xdr:nvSpPr>
        <xdr:cNvPr id="11" name="Rectangle: Rounded Corners 10">
          <a:extLst>
            <a:ext uri="{FF2B5EF4-FFF2-40B4-BE49-F238E27FC236}">
              <a16:creationId xmlns:a16="http://schemas.microsoft.com/office/drawing/2014/main" id="{00000000-0008-0000-0300-00000B000000}"/>
            </a:ext>
          </a:extLst>
        </xdr:cNvPr>
        <xdr:cNvSpPr/>
      </xdr:nvSpPr>
      <xdr:spPr>
        <a:xfrm>
          <a:off x="7666484" y="146789"/>
          <a:ext cx="1307187"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51799</xdr:colOff>
      <xdr:row>0</xdr:row>
      <xdr:rowOff>146789</xdr:rowOff>
    </xdr:from>
    <xdr:to>
      <xdr:col>17</xdr:col>
      <xdr:colOff>139786</xdr:colOff>
      <xdr:row>5</xdr:row>
      <xdr:rowOff>146789</xdr:rowOff>
    </xdr:to>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9195799" y="146789"/>
          <a:ext cx="1307187"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320324</xdr:colOff>
      <xdr:row>0</xdr:row>
      <xdr:rowOff>146789</xdr:rowOff>
    </xdr:from>
    <xdr:to>
      <xdr:col>19</xdr:col>
      <xdr:colOff>408311</xdr:colOff>
      <xdr:row>5</xdr:row>
      <xdr:rowOff>146789</xdr:rowOff>
    </xdr:to>
    <xdr:sp macro="" textlink="">
      <xdr:nvSpPr>
        <xdr:cNvPr id="13" name="Rectangle: Rounded Corners 12">
          <a:extLst>
            <a:ext uri="{FF2B5EF4-FFF2-40B4-BE49-F238E27FC236}">
              <a16:creationId xmlns:a16="http://schemas.microsoft.com/office/drawing/2014/main" id="{00000000-0008-0000-0300-00000D000000}"/>
            </a:ext>
          </a:extLst>
        </xdr:cNvPr>
        <xdr:cNvSpPr/>
      </xdr:nvSpPr>
      <xdr:spPr>
        <a:xfrm>
          <a:off x="10683524" y="146789"/>
          <a:ext cx="1307187" cy="9144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191057</xdr:colOff>
      <xdr:row>12</xdr:row>
      <xdr:rowOff>121920</xdr:rowOff>
    </xdr:from>
    <xdr:to>
      <xdr:col>3</xdr:col>
      <xdr:colOff>437613</xdr:colOff>
      <xdr:row>36</xdr:row>
      <xdr:rowOff>74799</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191057" y="2316480"/>
          <a:ext cx="2075356" cy="4341999"/>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60960</xdr:colOff>
      <xdr:row>13</xdr:row>
      <xdr:rowOff>0</xdr:rowOff>
    </xdr:from>
    <xdr:to>
      <xdr:col>12</xdr:col>
      <xdr:colOff>91440</xdr:colOff>
      <xdr:row>24</xdr:row>
      <xdr:rowOff>38100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115192</xdr:colOff>
      <xdr:row>26</xdr:row>
      <xdr:rowOff>40329</xdr:rowOff>
    </xdr:from>
    <xdr:to>
      <xdr:col>19</xdr:col>
      <xdr:colOff>175260</xdr:colOff>
      <xdr:row>36</xdr:row>
      <xdr:rowOff>53340</xdr:rowOff>
    </xdr:to>
    <xdr:graphicFrame macro="">
      <xdr:nvGraphicFramePr>
        <xdr:cNvPr id="18" name="Chart 17">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396240</xdr:colOff>
      <xdr:row>1</xdr:row>
      <xdr:rowOff>106681</xdr:rowOff>
    </xdr:from>
    <xdr:to>
      <xdr:col>14</xdr:col>
      <xdr:colOff>411480</xdr:colOff>
      <xdr:row>4</xdr:row>
      <xdr:rowOff>167640</xdr:rowOff>
    </xdr:to>
    <mc:AlternateContent xmlns:mc="http://schemas.openxmlformats.org/markup-compatibility/2006" xmlns:a14="http://schemas.microsoft.com/office/drawing/2010/main">
      <mc:Choice Requires="a14">
        <xdr:graphicFrame macro="">
          <xdr:nvGraphicFramePr>
            <xdr:cNvPr id="23" name="NĂM">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microsoft.com/office/drawing/2010/slicer">
              <sle:slicer xmlns:sle="http://schemas.microsoft.com/office/drawing/2010/slicer" name="NĂM"/>
            </a:graphicData>
          </a:graphic>
        </xdr:graphicFrame>
      </mc:Choice>
      <mc:Fallback xmlns="">
        <xdr:sp macro="" textlink="">
          <xdr:nvSpPr>
            <xdr:cNvPr id="0" name=""/>
            <xdr:cNvSpPr>
              <a:spLocks noTextEdit="1"/>
            </xdr:cNvSpPr>
          </xdr:nvSpPr>
          <xdr:spPr>
            <a:xfrm>
              <a:off x="7711440" y="291738"/>
              <a:ext cx="1234440" cy="616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167640</xdr:colOff>
      <xdr:row>1</xdr:row>
      <xdr:rowOff>7618</xdr:rowOff>
    </xdr:from>
    <xdr:to>
      <xdr:col>17</xdr:col>
      <xdr:colOff>45720</xdr:colOff>
      <xdr:row>5</xdr:row>
      <xdr:rowOff>99058</xdr:rowOff>
    </xdr:to>
    <mc:AlternateContent xmlns:mc="http://schemas.openxmlformats.org/markup-compatibility/2006" xmlns:a14="http://schemas.microsoft.com/office/drawing/2010/main">
      <mc:Choice Requires="a14">
        <xdr:graphicFrame macro="">
          <xdr:nvGraphicFramePr>
            <xdr:cNvPr id="24" name="THÁNG">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microsoft.com/office/drawing/2010/slicer">
              <sle:slicer xmlns:sle="http://schemas.microsoft.com/office/drawing/2010/slicer" name="THÁNG"/>
            </a:graphicData>
          </a:graphic>
        </xdr:graphicFrame>
      </mc:Choice>
      <mc:Fallback xmlns="">
        <xdr:sp macro="" textlink="">
          <xdr:nvSpPr>
            <xdr:cNvPr id="0" name=""/>
            <xdr:cNvSpPr>
              <a:spLocks noTextEdit="1"/>
            </xdr:cNvSpPr>
          </xdr:nvSpPr>
          <xdr:spPr>
            <a:xfrm>
              <a:off x="9311640" y="192675"/>
              <a:ext cx="1097280" cy="831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411480</xdr:colOff>
      <xdr:row>0</xdr:row>
      <xdr:rowOff>175260</xdr:rowOff>
    </xdr:from>
    <xdr:to>
      <xdr:col>19</xdr:col>
      <xdr:colOff>381000</xdr:colOff>
      <xdr:row>5</xdr:row>
      <xdr:rowOff>83820</xdr:rowOff>
    </xdr:to>
    <mc:AlternateContent xmlns:mc="http://schemas.openxmlformats.org/markup-compatibility/2006" xmlns:a14="http://schemas.microsoft.com/office/drawing/2010/main">
      <mc:Choice Requires="a14">
        <xdr:graphicFrame macro="">
          <xdr:nvGraphicFramePr>
            <xdr:cNvPr id="26" name="NGUỒN">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microsoft.com/office/drawing/2010/slicer">
              <sle:slicer xmlns:sle="http://schemas.microsoft.com/office/drawing/2010/slicer" name="NGUỒN"/>
            </a:graphicData>
          </a:graphic>
        </xdr:graphicFrame>
      </mc:Choice>
      <mc:Fallback xmlns="">
        <xdr:sp macro="" textlink="">
          <xdr:nvSpPr>
            <xdr:cNvPr id="0" name=""/>
            <xdr:cNvSpPr>
              <a:spLocks noTextEdit="1"/>
            </xdr:cNvSpPr>
          </xdr:nvSpPr>
          <xdr:spPr>
            <a:xfrm>
              <a:off x="10774680" y="175260"/>
              <a:ext cx="1188720" cy="833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350967</xdr:colOff>
      <xdr:row>0</xdr:row>
      <xdr:rowOff>177269</xdr:rowOff>
    </xdr:from>
    <xdr:to>
      <xdr:col>2</xdr:col>
      <xdr:colOff>447651</xdr:colOff>
      <xdr:row>5</xdr:row>
      <xdr:rowOff>109428</xdr:rowOff>
    </xdr:to>
    <xdr:pic>
      <xdr:nvPicPr>
        <xdr:cNvPr id="27" name="Picture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0967" y="177269"/>
          <a:ext cx="1315884" cy="846559"/>
        </a:xfrm>
        <a:prstGeom prst="rect">
          <a:avLst/>
        </a:prstGeom>
      </xdr:spPr>
    </xdr:pic>
    <xdr:clientData/>
  </xdr:twoCellAnchor>
  <xdr:twoCellAnchor>
    <xdr:from>
      <xdr:col>13</xdr:col>
      <xdr:colOff>152400</xdr:colOff>
      <xdr:row>7</xdr:row>
      <xdr:rowOff>22860</xdr:rowOff>
    </xdr:from>
    <xdr:to>
      <xdr:col>18</xdr:col>
      <xdr:colOff>525780</xdr:colOff>
      <xdr:row>24</xdr:row>
      <xdr:rowOff>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BDE4D5DD-1973-4A62-90F5-F3758A6998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077200" y="1303020"/>
              <a:ext cx="3421380" cy="3086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266700</xdr:colOff>
      <xdr:row>13</xdr:row>
      <xdr:rowOff>152399</xdr:rowOff>
    </xdr:from>
    <xdr:to>
      <xdr:col>3</xdr:col>
      <xdr:colOff>266700</xdr:colOff>
      <xdr:row>35</xdr:row>
      <xdr:rowOff>85724</xdr:rowOff>
    </xdr:to>
    <mc:AlternateContent xmlns:mc="http://schemas.openxmlformats.org/markup-compatibility/2006">
      <mc:Choice xmlns:sle15="http://schemas.microsoft.com/office/drawing/2012/slicer" Requires="sle15">
        <xdr:graphicFrame macro="">
          <xdr:nvGraphicFramePr>
            <xdr:cNvPr id="25" name="TỈNH">
              <a:extLst>
                <a:ext uri="{FF2B5EF4-FFF2-40B4-BE49-F238E27FC236}">
                  <a16:creationId xmlns:a16="http://schemas.microsoft.com/office/drawing/2014/main" id="{3E295BED-0536-4B3C-94FB-38075EFB87BD}"/>
                </a:ext>
              </a:extLst>
            </xdr:cNvPr>
            <xdr:cNvGraphicFramePr/>
          </xdr:nvGraphicFramePr>
          <xdr:xfrm>
            <a:off x="0" y="0"/>
            <a:ext cx="0" cy="0"/>
          </xdr:xfrm>
          <a:graphic>
            <a:graphicData uri="http://schemas.microsoft.com/office/drawing/2010/slicer">
              <sle:slicer xmlns:sle="http://schemas.microsoft.com/office/drawing/2010/slicer" name="TỈNH"/>
            </a:graphicData>
          </a:graphic>
        </xdr:graphicFrame>
      </mc:Choice>
      <mc:Fallback>
        <xdr:sp macro="" textlink="">
          <xdr:nvSpPr>
            <xdr:cNvPr id="0" name=""/>
            <xdr:cNvSpPr>
              <a:spLocks noTextEdit="1"/>
            </xdr:cNvSpPr>
          </xdr:nvSpPr>
          <xdr:spPr>
            <a:xfrm>
              <a:off x="266700" y="2505074"/>
              <a:ext cx="1828800" cy="3914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ORT_202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
      <sheetName val="5TB.23"/>
      <sheetName val="RP_5TB"/>
      <sheetName val="MA"/>
      <sheetName val="RP"/>
      <sheetName val="CB"/>
      <sheetName val="MHV"/>
      <sheetName val="SRB"/>
      <sheetName val="2022"/>
      <sheetName val="RP_SRB"/>
      <sheetName val="2021"/>
      <sheetName val="AP_NEPAL"/>
      <sheetName val="RP_22"/>
      <sheetName val="CS.T04"/>
      <sheetName val="HP."/>
      <sheetName val="TK"/>
      <sheetName val="MMTN"/>
      <sheetName val="HP"/>
      <sheetName val="TS_T06"/>
      <sheetName val="TS_T04"/>
    </sheetNames>
    <sheetDataSet>
      <sheetData sheetId="0"/>
      <sheetData sheetId="1"/>
      <sheetData sheetId="2"/>
      <sheetData sheetId="3">
        <row r="2">
          <cell r="B2" t="str">
            <v>HH01-01-001</v>
          </cell>
        </row>
        <row r="3">
          <cell r="B3" t="str">
            <v>HH01-01-001;CTAPTHE07</v>
          </cell>
        </row>
        <row r="4">
          <cell r="B4" t="str">
            <v>CTFCSOC01</v>
          </cell>
          <cell r="G4" t="str">
            <v>TRANG_M</v>
          </cell>
        </row>
        <row r="5">
          <cell r="B5" t="str">
            <v>HH01-02-001</v>
          </cell>
          <cell r="G5" t="str">
            <v>CẨM</v>
          </cell>
        </row>
        <row r="6">
          <cell r="B6" t="str">
            <v>HH01-02-002</v>
          </cell>
          <cell r="G6" t="str">
            <v>NHUNG</v>
          </cell>
        </row>
        <row r="7">
          <cell r="B7" t="str">
            <v>HH01-02-003</v>
          </cell>
          <cell r="G7" t="str">
            <v>CẨM</v>
          </cell>
        </row>
        <row r="8">
          <cell r="B8" t="str">
            <v>HH01-02-004</v>
          </cell>
          <cell r="G8" t="str">
            <v>TRANG_K</v>
          </cell>
        </row>
        <row r="9">
          <cell r="B9" t="str">
            <v>CTFCTAN01</v>
          </cell>
          <cell r="G9" t="str">
            <v>LYNH</v>
          </cell>
        </row>
        <row r="10">
          <cell r="B10" t="str">
            <v>HH01-01-002</v>
          </cell>
          <cell r="G10" t="str">
            <v>TÚ</v>
          </cell>
        </row>
        <row r="11">
          <cell r="B11" t="str">
            <v>CTSA42T01</v>
          </cell>
          <cell r="G11" t="str">
            <v>B.ANH</v>
          </cell>
        </row>
        <row r="12">
          <cell r="B12" t="str">
            <v>CTAPBUT02</v>
          </cell>
          <cell r="G12" t="str">
            <v>LINH_C</v>
          </cell>
        </row>
        <row r="13">
          <cell r="B13" t="str">
            <v>CTAPBUT03</v>
          </cell>
          <cell r="G13" t="str">
            <v>DUNG</v>
          </cell>
        </row>
        <row r="14">
          <cell r="B14" t="str">
            <v>HH01-01-003</v>
          </cell>
          <cell r="G14" t="str">
            <v>TRINH</v>
          </cell>
        </row>
        <row r="15">
          <cell r="B15" t="str">
            <v>HH01-01-004</v>
          </cell>
          <cell r="G15" t="str">
            <v>DIỆU</v>
          </cell>
        </row>
        <row r="16">
          <cell r="B16" t="str">
            <v>CTAOSTNTR</v>
          </cell>
          <cell r="G16" t="str">
            <v>NHI</v>
          </cell>
        </row>
        <row r="17">
          <cell r="B17" t="str">
            <v>CTAOSTNXA</v>
          </cell>
          <cell r="G17" t="str">
            <v>TIẾN</v>
          </cell>
        </row>
        <row r="18">
          <cell r="B18" t="str">
            <v>CTAOTSSTN</v>
          </cell>
          <cell r="G18" t="str">
            <v>OANH</v>
          </cell>
        </row>
        <row r="19">
          <cell r="B19" t="str">
            <v>CTAODPTTL</v>
          </cell>
          <cell r="G19" t="str">
            <v>QUÂN</v>
          </cell>
        </row>
        <row r="20">
          <cell r="B20" t="str">
            <v>MNGDDTDD</v>
          </cell>
          <cell r="G20" t="str">
            <v>TEAM</v>
          </cell>
        </row>
        <row r="21">
          <cell r="B21" t="str">
            <v>CTAPDHTTU</v>
          </cell>
          <cell r="G21" t="str">
            <v>ĐÀO TẠO</v>
          </cell>
        </row>
        <row r="22">
          <cell r="B22" t="str">
            <v>HH01-01-005</v>
          </cell>
          <cell r="G22"/>
        </row>
        <row r="23">
          <cell r="B23" t="str">
            <v>HH01-01-006</v>
          </cell>
          <cell r="G23"/>
        </row>
        <row r="24">
          <cell r="B24" t="str">
            <v>CTAPTHE01</v>
          </cell>
        </row>
        <row r="25">
          <cell r="B25" t="str">
            <v>CTAPTHE02</v>
          </cell>
        </row>
        <row r="26">
          <cell r="B26" t="str">
            <v>CTAPTHE03</v>
          </cell>
        </row>
        <row r="27">
          <cell r="B27" t="str">
            <v>CTAPTHE05</v>
          </cell>
        </row>
        <row r="28">
          <cell r="B28" t="str">
            <v>CTAPTHE06</v>
          </cell>
        </row>
        <row r="29">
          <cell r="B29" t="str">
            <v>CTAPTHE07</v>
          </cell>
        </row>
        <row r="30">
          <cell r="B30" t="str">
            <v>CTAPTHE08</v>
          </cell>
        </row>
        <row r="31">
          <cell r="B31" t="str">
            <v>CTAPTHE09</v>
          </cell>
        </row>
        <row r="32">
          <cell r="B32" t="str">
            <v>CTAPTHE10</v>
          </cell>
        </row>
        <row r="33">
          <cell r="B33" t="str">
            <v>CTAPTHE11</v>
          </cell>
        </row>
        <row r="34">
          <cell r="B34" t="str">
            <v>CTAPMBH01</v>
          </cell>
        </row>
        <row r="35">
          <cell r="B35" t="str">
            <v>CTAPMBH02</v>
          </cell>
        </row>
        <row r="36">
          <cell r="B36" t="str">
            <v>CTAPMBH03</v>
          </cell>
        </row>
        <row r="37">
          <cell r="B37" t="str">
            <v>CTAPTUI01</v>
          </cell>
        </row>
        <row r="38">
          <cell r="B38" t="str">
            <v>CTAPTUI02</v>
          </cell>
        </row>
        <row r="39">
          <cell r="B39" t="str">
            <v>CTAPTUI03</v>
          </cell>
        </row>
        <row r="40">
          <cell r="B40" t="str">
            <v>CTAPMASHT</v>
          </cell>
        </row>
        <row r="41">
          <cell r="B41" t="str">
            <v>HH01-03-061</v>
          </cell>
        </row>
        <row r="42">
          <cell r="B42" t="str">
            <v>ONLSTNHDC</v>
          </cell>
        </row>
        <row r="43">
          <cell r="B43" t="str">
            <v>DV01-01-001</v>
          </cell>
        </row>
        <row r="44">
          <cell r="B44" t="str">
            <v>DV01-01-006</v>
          </cell>
        </row>
        <row r="45">
          <cell r="B45" t="str">
            <v>DV01-01-005</v>
          </cell>
        </row>
        <row r="46">
          <cell r="B46" t="str">
            <v>DV01-01-004</v>
          </cell>
        </row>
        <row r="47">
          <cell r="B47" t="str">
            <v>DV01-01-003</v>
          </cell>
        </row>
        <row r="48">
          <cell r="B48" t="str">
            <v>DV01-01-002</v>
          </cell>
        </row>
        <row r="49">
          <cell r="B49" t="str">
            <v>DV01-01-007</v>
          </cell>
        </row>
        <row r="50">
          <cell r="B50" t="str">
            <v>DV01-01-008</v>
          </cell>
        </row>
        <row r="51">
          <cell r="B51" t="str">
            <v>DV01-01-009</v>
          </cell>
        </row>
        <row r="52">
          <cell r="B52" t="str">
            <v>DV01-01-010</v>
          </cell>
        </row>
        <row r="53">
          <cell r="B53" t="str">
            <v>DV01-01-011</v>
          </cell>
        </row>
        <row r="54">
          <cell r="B54" t="str">
            <v>DV01-01-012</v>
          </cell>
        </row>
        <row r="55">
          <cell r="B55" t="str">
            <v>DV01-01-013</v>
          </cell>
        </row>
        <row r="56">
          <cell r="B56" t="str">
            <v>DV01-01-014</v>
          </cell>
        </row>
        <row r="57">
          <cell r="B57" t="str">
            <v>DV01-01-015</v>
          </cell>
        </row>
        <row r="58">
          <cell r="B58" t="str">
            <v>DV01-01-016</v>
          </cell>
        </row>
        <row r="59">
          <cell r="B59" t="str">
            <v>DV01-01-017</v>
          </cell>
        </row>
        <row r="60">
          <cell r="B60" t="str">
            <v>DV01-01-018</v>
          </cell>
        </row>
        <row r="61">
          <cell r="B61" t="str">
            <v>DV01-01-019</v>
          </cell>
        </row>
        <row r="62">
          <cell r="B62" t="str">
            <v>DV01-01-020</v>
          </cell>
        </row>
        <row r="63">
          <cell r="B63" t="str">
            <v>DV01-01-021</v>
          </cell>
        </row>
        <row r="64">
          <cell r="B64" t="str">
            <v>DV01-01-022</v>
          </cell>
        </row>
        <row r="65">
          <cell r="B65" t="str">
            <v>DV01-01-023</v>
          </cell>
        </row>
        <row r="66">
          <cell r="B66" t="str">
            <v>DV01-01-024</v>
          </cell>
        </row>
        <row r="67">
          <cell r="B67" t="str">
            <v>DV01-01-025</v>
          </cell>
        </row>
        <row r="68">
          <cell r="B68" t="str">
            <v>DV01-01-026</v>
          </cell>
        </row>
        <row r="69">
          <cell r="B69" t="str">
            <v>DV01-01-027</v>
          </cell>
        </row>
        <row r="70">
          <cell r="B70" t="str">
            <v>DV01-01-028</v>
          </cell>
        </row>
        <row r="71">
          <cell r="B71" t="str">
            <v>DV01-01-029</v>
          </cell>
        </row>
        <row r="72">
          <cell r="B72" t="str">
            <v>DV01-01-030</v>
          </cell>
        </row>
        <row r="73">
          <cell r="B73" t="str">
            <v>DV01-01-031</v>
          </cell>
        </row>
        <row r="74">
          <cell r="B74" t="str">
            <v>DV01-01-032</v>
          </cell>
        </row>
        <row r="75">
          <cell r="B75" t="str">
            <v>DV01-01-033</v>
          </cell>
        </row>
        <row r="76">
          <cell r="B76" t="str">
            <v>DV01-01-034</v>
          </cell>
        </row>
        <row r="77">
          <cell r="B77" t="str">
            <v>DV01-01-035</v>
          </cell>
        </row>
        <row r="78">
          <cell r="B78" t="str">
            <v>DV01-01-036</v>
          </cell>
        </row>
        <row r="79">
          <cell r="B79" t="str">
            <v>DV01-01-037</v>
          </cell>
        </row>
        <row r="80">
          <cell r="B80" t="str">
            <v>DV01-01-038</v>
          </cell>
        </row>
        <row r="81">
          <cell r="B81" t="str">
            <v>DV01-01-039</v>
          </cell>
        </row>
        <row r="82">
          <cell r="B82" t="str">
            <v>DV01-01-040</v>
          </cell>
        </row>
        <row r="83">
          <cell r="B83" t="str">
            <v>DV01-01-041</v>
          </cell>
        </row>
        <row r="84">
          <cell r="B84" t="str">
            <v>DV01-01-042</v>
          </cell>
        </row>
        <row r="85">
          <cell r="B85" t="str">
            <v>DV01-01-043</v>
          </cell>
        </row>
        <row r="86">
          <cell r="B86" t="str">
            <v>DV01-01-044</v>
          </cell>
        </row>
        <row r="87">
          <cell r="B87" t="str">
            <v>DV01-01-045</v>
          </cell>
        </row>
        <row r="88">
          <cell r="B88" t="str">
            <v>DV01-01-046</v>
          </cell>
        </row>
        <row r="89">
          <cell r="B89" t="str">
            <v>DV01-01-047</v>
          </cell>
        </row>
        <row r="90">
          <cell r="B90" t="str">
            <v>DV01-01-048</v>
          </cell>
        </row>
        <row r="91">
          <cell r="B91" t="str">
            <v>DV01-01-049</v>
          </cell>
        </row>
        <row r="92">
          <cell r="B92" t="str">
            <v>DV01-01-050</v>
          </cell>
        </row>
        <row r="93">
          <cell r="B93" t="str">
            <v>DV01-01-051</v>
          </cell>
        </row>
        <row r="94">
          <cell r="B94" t="str">
            <v>DV01-01-052</v>
          </cell>
        </row>
        <row r="95">
          <cell r="B95" t="str">
            <v>DV01-01-053</v>
          </cell>
        </row>
        <row r="96">
          <cell r="B96" t="str">
            <v>DV01-01-054</v>
          </cell>
        </row>
        <row r="97">
          <cell r="B97" t="str">
            <v>DV01-01-055</v>
          </cell>
        </row>
        <row r="98">
          <cell r="B98" t="str">
            <v>DV01-01-056</v>
          </cell>
        </row>
        <row r="99">
          <cell r="B99" t="str">
            <v>DV01-01-057</v>
          </cell>
        </row>
        <row r="100">
          <cell r="B100" t="str">
            <v>DV01-01-058</v>
          </cell>
        </row>
        <row r="101">
          <cell r="B101" t="str">
            <v>DV01-01-059</v>
          </cell>
        </row>
        <row r="102">
          <cell r="B102" t="str">
            <v>DV01-01-060</v>
          </cell>
        </row>
        <row r="103">
          <cell r="B103" t="str">
            <v>DV01-01-061</v>
          </cell>
        </row>
        <row r="104">
          <cell r="B104" t="str">
            <v>DV01-01-062</v>
          </cell>
        </row>
        <row r="105">
          <cell r="B105" t="str">
            <v>DV01-01-063</v>
          </cell>
        </row>
        <row r="106">
          <cell r="B106" t="str">
            <v>DV01-01-064</v>
          </cell>
        </row>
        <row r="107">
          <cell r="B107" t="str">
            <v>DV01-01-065</v>
          </cell>
        </row>
        <row r="108">
          <cell r="B108" t="str">
            <v>DV01-01-066</v>
          </cell>
        </row>
        <row r="109">
          <cell r="B109" t="str">
            <v>DV01-01-067</v>
          </cell>
        </row>
        <row r="110">
          <cell r="B110" t="str">
            <v>DV01-01-068</v>
          </cell>
        </row>
        <row r="111">
          <cell r="B111" t="str">
            <v>DV01-01-069</v>
          </cell>
        </row>
        <row r="112">
          <cell r="B112" t="str">
            <v>DV01-01-070</v>
          </cell>
        </row>
        <row r="113">
          <cell r="B113" t="str">
            <v>DV01-01-071</v>
          </cell>
        </row>
        <row r="114">
          <cell r="B114" t="str">
            <v>DV01-01-072</v>
          </cell>
        </row>
        <row r="115">
          <cell r="B115" t="str">
            <v>DV01-01-073</v>
          </cell>
        </row>
        <row r="116">
          <cell r="B116" t="str">
            <v>DV01-01-074</v>
          </cell>
        </row>
        <row r="117">
          <cell r="B117" t="str">
            <v>DV01-01-075</v>
          </cell>
        </row>
        <row r="118">
          <cell r="B118" t="str">
            <v>DV01-01-076</v>
          </cell>
        </row>
        <row r="119">
          <cell r="B119" t="str">
            <v>DV01-01-077</v>
          </cell>
        </row>
        <row r="120">
          <cell r="B120" t="str">
            <v>DV01-01-078</v>
          </cell>
        </row>
        <row r="121">
          <cell r="B121" t="str">
            <v>DV01-01-079</v>
          </cell>
        </row>
        <row r="122">
          <cell r="B122" t="str">
            <v>DV01-01-080</v>
          </cell>
        </row>
        <row r="123">
          <cell r="B123" t="str">
            <v>DV01-01-081</v>
          </cell>
        </row>
        <row r="124">
          <cell r="B124" t="str">
            <v>DV01-01-082</v>
          </cell>
        </row>
        <row r="125">
          <cell r="B125" t="str">
            <v>DV01-01-083</v>
          </cell>
        </row>
        <row r="126">
          <cell r="B126" t="str">
            <v>DV01-01-084</v>
          </cell>
        </row>
        <row r="127">
          <cell r="B127" t="str">
            <v>DV01-01-085</v>
          </cell>
        </row>
        <row r="128">
          <cell r="B128" t="str">
            <v>DV01-01-086</v>
          </cell>
        </row>
        <row r="129">
          <cell r="B129" t="str">
            <v>OFF21NBVN</v>
          </cell>
        </row>
        <row r="130">
          <cell r="B130" t="str">
            <v>DV03-01-002</v>
          </cell>
        </row>
        <row r="131">
          <cell r="B131" t="str">
            <v>DV03-01-003</v>
          </cell>
        </row>
        <row r="132">
          <cell r="B132" t="str">
            <v>OFFKHTNSD</v>
          </cell>
        </row>
        <row r="133">
          <cell r="B133" t="str">
            <v>OFFHLTTMM</v>
          </cell>
        </row>
        <row r="134">
          <cell r="B134" t="str">
            <v>OFFKVEVIP</v>
          </cell>
        </row>
        <row r="135">
          <cell r="B135" t="str">
            <v>OFFVEGOLD</v>
          </cell>
        </row>
        <row r="136">
          <cell r="B136" t="str">
            <v>OFFVEGENE</v>
          </cell>
        </row>
        <row r="137">
          <cell r="B137" t="str">
            <v>OFFVELIVE</v>
          </cell>
        </row>
        <row r="138">
          <cell r="B138" t="str">
            <v>OFFNĐTSTN</v>
          </cell>
        </row>
        <row r="139">
          <cell r="B139" t="str">
            <v>OFFBTNTTS</v>
          </cell>
        </row>
        <row r="140">
          <cell r="B140" t="str">
            <v>OFFCGGQVĐ</v>
          </cell>
        </row>
        <row r="141">
          <cell r="B141" t="str">
            <v>OFFDTBHAN</v>
          </cell>
        </row>
        <row r="142">
          <cell r="B142" t="str">
            <v>OFFKHPHTT</v>
          </cell>
        </row>
        <row r="143">
          <cell r="B143" t="str">
            <v>OFFOLCAM3</v>
          </cell>
        </row>
        <row r="144">
          <cell r="B144" t="str">
            <v>DV02-01-003</v>
          </cell>
        </row>
        <row r="145">
          <cell r="B145" t="str">
            <v>DV02-01-004</v>
          </cell>
        </row>
        <row r="146">
          <cell r="B146" t="str">
            <v>DV02-01-005</v>
          </cell>
        </row>
        <row r="147">
          <cell r="B147" t="str">
            <v>DV02-01-008</v>
          </cell>
        </row>
        <row r="148">
          <cell r="B148" t="str">
            <v>DV03-01-004</v>
          </cell>
        </row>
        <row r="149">
          <cell r="B149" t="str">
            <v>DV03-01-004.</v>
          </cell>
        </row>
        <row r="150">
          <cell r="B150" t="str">
            <v>DV02-02-001</v>
          </cell>
        </row>
        <row r="151">
          <cell r="B151" t="str">
            <v>DV02-02-002</v>
          </cell>
        </row>
        <row r="152">
          <cell r="B152" t="str">
            <v>DV02-02-003</v>
          </cell>
        </row>
        <row r="153">
          <cell r="B153" t="str">
            <v>DV02-02-004</v>
          </cell>
        </row>
        <row r="154">
          <cell r="B154" t="str">
            <v>DV02-02-005</v>
          </cell>
        </row>
        <row r="155">
          <cell r="B155" t="str">
            <v>DV02-02-006</v>
          </cell>
        </row>
        <row r="156">
          <cell r="B156" t="str">
            <v>DV02-02-008</v>
          </cell>
        </row>
        <row r="157">
          <cell r="B157" t="str">
            <v>DV02-02-007</v>
          </cell>
        </row>
        <row r="158">
          <cell r="B158" t="str">
            <v>DV02-02-010</v>
          </cell>
        </row>
        <row r="159">
          <cell r="B159" t="str">
            <v>DV02-02-012</v>
          </cell>
        </row>
        <row r="160">
          <cell r="B160" t="str">
            <v>DV02-02-016</v>
          </cell>
        </row>
        <row r="161">
          <cell r="B161" t="str">
            <v>DV02-02-014</v>
          </cell>
        </row>
        <row r="162">
          <cell r="B162" t="str">
            <v>DV02-02-013</v>
          </cell>
        </row>
        <row r="163">
          <cell r="B163" t="str">
            <v>DV02-02-017</v>
          </cell>
        </row>
        <row r="164">
          <cell r="B164" t="str">
            <v>DV02-02-018</v>
          </cell>
        </row>
        <row r="165">
          <cell r="B165" t="str">
            <v>DV02-02-019</v>
          </cell>
        </row>
        <row r="166">
          <cell r="B166" t="str">
            <v>ONLPMSUME</v>
          </cell>
        </row>
        <row r="167">
          <cell r="B167" t="str">
            <v>DV02-02-011</v>
          </cell>
        </row>
        <row r="168">
          <cell r="B168" t="str">
            <v>DV02-02-015</v>
          </cell>
        </row>
        <row r="169">
          <cell r="B169" t="str">
            <v>DV02-02-009</v>
          </cell>
        </row>
        <row r="170">
          <cell r="B170" t="str">
            <v>DV02-03-003</v>
          </cell>
        </row>
        <row r="171">
          <cell r="B171" t="str">
            <v>DV02-03-005</v>
          </cell>
        </row>
        <row r="172">
          <cell r="B172" t="str">
            <v>ONLGCTMSK</v>
          </cell>
        </row>
        <row r="173">
          <cell r="B173" t="str">
            <v>DV02-03-008</v>
          </cell>
        </row>
        <row r="174">
          <cell r="B174" t="str">
            <v>DV02-03-004</v>
          </cell>
        </row>
        <row r="175">
          <cell r="B175" t="str">
            <v>ĐT5PTBC1</v>
          </cell>
        </row>
        <row r="176">
          <cell r="B176" t="str">
            <v>ĐT5PTBC2</v>
          </cell>
        </row>
        <row r="177">
          <cell r="B177" t="str">
            <v>ĐT5PTBC3</v>
          </cell>
        </row>
        <row r="178">
          <cell r="B178" t="str">
            <v>ĐT5PTBC4</v>
          </cell>
        </row>
        <row r="179">
          <cell r="B179" t="str">
            <v>OFFKPSMNB</v>
          </cell>
        </row>
        <row r="180">
          <cell r="B180" t="str">
            <v>OFFDTPTNB</v>
          </cell>
        </row>
        <row r="181">
          <cell r="B181" t="str">
            <v>OFFMMCQTE</v>
          </cell>
        </row>
        <row r="182">
          <cell r="B182" t="str">
            <v>OFFKTONLI</v>
          </cell>
        </row>
        <row r="183">
          <cell r="B183" t="str">
            <v>HOAHONG</v>
          </cell>
        </row>
        <row r="184">
          <cell r="B184" t="str">
            <v>DVKHAC</v>
          </cell>
        </row>
        <row r="185">
          <cell r="B185" t="str">
            <v>ONLSRBANF</v>
          </cell>
        </row>
        <row r="186">
          <cell r="B186" t="str">
            <v>ONLSRBANT</v>
          </cell>
        </row>
        <row r="187">
          <cell r="B187" t="str">
            <v>ONLSRBATH</v>
          </cell>
        </row>
        <row r="188">
          <cell r="B188" t="str">
            <v>ONLSRBATT</v>
          </cell>
        </row>
        <row r="189">
          <cell r="B189" t="str">
            <v>ĐTSRBC1</v>
          </cell>
        </row>
        <row r="190">
          <cell r="B190" t="str">
            <v>ĐTSRBC2</v>
          </cell>
        </row>
        <row r="191">
          <cell r="B191" t="str">
            <v>CTAPVOH01</v>
          </cell>
        </row>
        <row r="192">
          <cell r="B192" t="str">
            <v>COMBOBB</v>
          </cell>
        </row>
        <row r="193">
          <cell r="B193" t="str">
            <v>CTAPBTS02</v>
          </cell>
        </row>
        <row r="194">
          <cell r="B194" t="str">
            <v>CTSABBABN</v>
          </cell>
        </row>
        <row r="195">
          <cell r="B195" t="str">
            <v>CTSABBABL</v>
          </cell>
        </row>
        <row r="196">
          <cell r="B196" t="str">
            <v>CTSABBPNC</v>
          </cell>
        </row>
        <row r="197">
          <cell r="B197" t="str">
            <v>ONLGVSRCF</v>
          </cell>
        </row>
        <row r="198">
          <cell r="B198" t="str">
            <v>ONLGVSRNF</v>
          </cell>
        </row>
        <row r="199">
          <cell r="B199" t="str">
            <v>OFFDNHANH</v>
          </cell>
        </row>
        <row r="200">
          <cell r="B200" t="str">
            <v>OFFMMGVIE</v>
          </cell>
        </row>
        <row r="201">
          <cell r="B201" t="str">
            <v>OFFMMLV23</v>
          </cell>
        </row>
        <row r="202">
          <cell r="B202" t="str">
            <v>DV03-01-009</v>
          </cell>
        </row>
        <row r="203">
          <cell r="B203" t="str">
            <v>DV03-01-009.</v>
          </cell>
        </row>
        <row r="204">
          <cell r="B204" t="str">
            <v>DV03-01-010</v>
          </cell>
        </row>
        <row r="205">
          <cell r="B205" t="str">
            <v>DV03-01-011</v>
          </cell>
        </row>
        <row r="206">
          <cell r="B206" t="str">
            <v>DV03-01-012</v>
          </cell>
        </row>
        <row r="207">
          <cell r="B207" t="str">
            <v>OFFTRAINE</v>
          </cell>
        </row>
        <row r="208">
          <cell r="B208" t="str">
            <v>OFFHITALA</v>
          </cell>
        </row>
        <row r="209">
          <cell r="B209" t="str">
            <v>OFFHITACB</v>
          </cell>
        </row>
        <row r="210">
          <cell r="B210" t="str">
            <v>DV02-01-001</v>
          </cell>
        </row>
        <row r="211">
          <cell r="B211" t="str">
            <v>DV02-01-002</v>
          </cell>
        </row>
        <row r="212">
          <cell r="B212" t="str">
            <v>DV02-01-002.</v>
          </cell>
        </row>
        <row r="213">
          <cell r="B213" t="str">
            <v>OFFKTTDSP</v>
          </cell>
        </row>
        <row r="214">
          <cell r="B214" t="str">
            <v>OFFTNTDIE</v>
          </cell>
        </row>
        <row r="215">
          <cell r="B215" t="str">
            <v>OFFKNDTTT</v>
          </cell>
        </row>
        <row r="216">
          <cell r="B216" t="str">
            <v>DV03-01-001</v>
          </cell>
        </row>
        <row r="217">
          <cell r="B217" t="str">
            <v>OFFHITAWA</v>
          </cell>
        </row>
        <row r="218">
          <cell r="B218" t="str">
            <v>DV03-01-006</v>
          </cell>
        </row>
        <row r="219">
          <cell r="B219" t="str">
            <v>DV03-01-005</v>
          </cell>
        </row>
        <row r="220">
          <cell r="B220" t="str">
            <v>DV03-01-007</v>
          </cell>
        </row>
        <row r="221">
          <cell r="B221" t="str">
            <v>DV03-01-008</v>
          </cell>
        </row>
        <row r="222">
          <cell r="B222" t="str">
            <v>DV02-01-006</v>
          </cell>
        </row>
        <row r="223">
          <cell r="B223" t="str">
            <v>DV01-02-002</v>
          </cell>
        </row>
        <row r="224">
          <cell r="B224" t="str">
            <v>DV01-02-001</v>
          </cell>
        </row>
        <row r="225">
          <cell r="B225" t="str">
            <v>CTAPBROBB</v>
          </cell>
        </row>
        <row r="226">
          <cell r="B226" t="str">
            <v>CTAPBROTL</v>
          </cell>
        </row>
        <row r="227">
          <cell r="B227" t="str">
            <v>CTAPBRO5P</v>
          </cell>
        </row>
        <row r="228">
          <cell r="B228" t="str">
            <v>CTAO5PTB</v>
          </cell>
        </row>
        <row r="229">
          <cell r="B229" t="str">
            <v>CTAPVOID</v>
          </cell>
        </row>
        <row r="230">
          <cell r="B230" t="str">
            <v>HH01-03-003</v>
          </cell>
        </row>
        <row r="231">
          <cell r="B231" t="str">
            <v>HH01-03-002</v>
          </cell>
        </row>
        <row r="232">
          <cell r="B232" t="str">
            <v>HH01-03-005</v>
          </cell>
        </row>
        <row r="233">
          <cell r="B233" t="str">
            <v>CTAPNOK01</v>
          </cell>
        </row>
        <row r="234">
          <cell r="B234" t="str">
            <v>CTAPNOK02</v>
          </cell>
        </row>
        <row r="235">
          <cell r="B235" t="str">
            <v>CTDHTMCAM</v>
          </cell>
        </row>
        <row r="236">
          <cell r="B236" t="str">
            <v>CTDHTMDEN</v>
          </cell>
        </row>
        <row r="237">
          <cell r="B237" t="str">
            <v>HH01-03-001</v>
          </cell>
        </row>
        <row r="238">
          <cell r="B238" t="str">
            <v>MNBLM2D48</v>
          </cell>
        </row>
        <row r="239">
          <cell r="B239" t="str">
            <v>MNBLM2D24</v>
          </cell>
        </row>
        <row r="240">
          <cell r="B240" t="str">
            <v>CTAPKTR04</v>
          </cell>
        </row>
        <row r="241">
          <cell r="B241" t="str">
            <v>CTAPKTR03</v>
          </cell>
        </row>
        <row r="242">
          <cell r="B242" t="str">
            <v>CTAPOSTER</v>
          </cell>
        </row>
        <row r="243">
          <cell r="B243" t="str">
            <v>CTAOHVOLC</v>
          </cell>
        </row>
        <row r="244">
          <cell r="B244" t="str">
            <v>DV03-01-006.</v>
          </cell>
        </row>
        <row r="245">
          <cell r="B245" t="str">
            <v>APKHAC</v>
          </cell>
        </row>
        <row r="246">
          <cell r="B246" t="str">
            <v>CTAPHUY03</v>
          </cell>
        </row>
        <row r="247">
          <cell r="B247" t="str">
            <v>CTAPKHUNG</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7.42670358796" createdVersion="6" refreshedVersion="6" minRefreshableVersion="3" recordCount="197" xr:uid="{BF8007C8-9666-47D5-9F93-D9636206EC2E}">
  <cacheSource type="worksheet">
    <worksheetSource name="Table1"/>
  </cacheSource>
  <cacheFields count="12">
    <cacheField name="NGUỒN" numFmtId="0">
      <sharedItems count="2">
        <s v="TIKI"/>
        <s v="LAZADA"/>
      </sharedItems>
    </cacheField>
    <cacheField name="NĂM" numFmtId="0">
      <sharedItems containsSemiMixedTypes="0" containsString="0" containsNumber="1" containsInteger="1" minValue="2022" maxValue="2023" count="2">
        <n v="2022"/>
        <n v="2023"/>
      </sharedItems>
    </cacheField>
    <cacheField name="TÊN SP" numFmtId="0">
      <sharedItems count="13">
        <s v="Sách Sketchnote 1000W"/>
        <s v="Cha Mẹ Đọc - Con Thành Tài"/>
        <s v="Flashcard 100 số mới"/>
        <s v="Flashcard Kỹ Thuật Phonetics"/>
        <s v="Bút Dạ Quang 5 Màu Logo STNHĐ Hotline Công Ty"/>
        <s v="Sách  Siêu trí nhớ Học đường (kèm hộp)"/>
        <s v="Khóa Học Ghi Chép Thông Minh Online"/>
        <s v="Bút lông màu 2 đầu Art Marker (24 màu)"/>
        <s v="Bút lông màu 2 đầu Art Marker (48 màu)"/>
        <s v="Flashcard Cờ Các Nước"/>
        <s v="Dịch Vụ Khác"/>
        <s v="Con Chữ Biến Hình"/>
        <s v="Flashcard Hội Thoại Tiếng Anh"/>
      </sharedItems>
    </cacheField>
    <cacheField name="SL" numFmtId="0">
      <sharedItems containsMixedTypes="1" containsNumber="1" containsInteger="1" minValue="-1" maxValue="37"/>
    </cacheField>
    <cacheField name="HỌC PHÍ" numFmtId="165">
      <sharedItems containsSemiMixedTypes="0" containsString="0" containsNumber="1" containsInteger="1" minValue="-400000" maxValue="12500000"/>
    </cacheField>
    <cacheField name="ĐÃ THU" numFmtId="165">
      <sharedItems containsSemiMixedTypes="0" containsString="0" containsNumber="1" minValue="-372800" maxValue="11300523"/>
    </cacheField>
    <cacheField name="THỜI GIAN" numFmtId="164">
      <sharedItems containsSemiMixedTypes="0" containsNonDate="0" containsDate="1" containsString="0" minDate="2022-01-11T00:00:00" maxDate="2023-05-17T00:00:00"/>
    </cacheField>
    <cacheField name="NGUỒN2" numFmtId="0">
      <sharedItems/>
    </cacheField>
    <cacheField name="THÀNH PHỐ" numFmtId="0">
      <sharedItems count="10">
        <s v="Bà Rịa - Vũng Tàu"/>
        <s v="Hồ Chí Minh"/>
        <s v="Lâm Đồng"/>
        <s v="Long An"/>
        <s v="Khánh Hòa"/>
        <s v="Nam Định"/>
        <s v="Đồng Nai"/>
        <s v="Phú Yên"/>
        <s v="Hà Nội"/>
        <s v="Bình Dương"/>
      </sharedItems>
    </cacheField>
    <cacheField name="KHU VỰC" numFmtId="0">
      <sharedItems count="1">
        <s v="VIỆT NAM"/>
      </sharedItems>
    </cacheField>
    <cacheField name="THÁNG" numFmtId="0">
      <sharedItems count="12">
        <s v="01"/>
        <s v="02"/>
        <s v="03"/>
        <s v="04"/>
        <s v="05"/>
        <s v="06"/>
        <s v="07"/>
        <s v="08"/>
        <s v="09"/>
        <s v="10"/>
        <s v="11"/>
        <s v="12"/>
      </sharedItems>
    </cacheField>
    <cacheField name="Ngày" numFmtId="0">
      <sharedItems containsSemiMixedTypes="0" containsString="0" containsNumber="1" containsInteger="1" minValue="1" maxValue="31" count="26">
        <n v="11"/>
        <n v="18"/>
        <n v="25"/>
        <n v="9"/>
        <n v="14"/>
        <n v="16"/>
        <n v="24"/>
        <n v="2"/>
        <n v="23"/>
        <n v="30"/>
        <n v="12"/>
        <n v="4"/>
        <n v="10"/>
        <n v="17"/>
        <n v="31"/>
        <n v="22"/>
        <n v="8"/>
        <n v="3"/>
        <n v="15"/>
        <n v="19"/>
        <n v="1"/>
        <n v="5"/>
        <n v="26"/>
        <n v="6"/>
        <n v="20"/>
        <n v="27"/>
      </sharedItems>
    </cacheField>
  </cacheFields>
  <extLst>
    <ext xmlns:x14="http://schemas.microsoft.com/office/spreadsheetml/2009/9/main" uri="{725AE2AE-9491-48be-B2B4-4EB974FC3084}">
      <x14:pivotCacheDefinition pivotCacheId="1808569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n v="5"/>
    <n v="2000000"/>
    <n v="1700000"/>
    <d v="2022-01-11T00:00:00"/>
    <s v="TMĐT"/>
    <x v="0"/>
    <x v="0"/>
    <x v="0"/>
    <x v="0"/>
  </r>
  <r>
    <x v="0"/>
    <x v="0"/>
    <x v="1"/>
    <n v="1"/>
    <n v="368000"/>
    <n v="315200"/>
    <d v="2022-01-11T00:00:00"/>
    <s v="TMĐT"/>
    <x v="0"/>
    <x v="0"/>
    <x v="0"/>
    <x v="0"/>
  </r>
  <r>
    <x v="0"/>
    <x v="0"/>
    <x v="0"/>
    <n v="4"/>
    <n v="1600000"/>
    <n v="1347700"/>
    <d v="2022-01-18T00:00:00"/>
    <s v="TMĐT"/>
    <x v="0"/>
    <x v="0"/>
    <x v="0"/>
    <x v="1"/>
  </r>
  <r>
    <x v="0"/>
    <x v="0"/>
    <x v="1"/>
    <n v="1"/>
    <n v="368000"/>
    <n v="315200"/>
    <d v="2022-01-18T00:00:00"/>
    <s v="TMĐT"/>
    <x v="0"/>
    <x v="0"/>
    <x v="0"/>
    <x v="1"/>
  </r>
  <r>
    <x v="0"/>
    <x v="0"/>
    <x v="0"/>
    <n v="8"/>
    <n v="3200000"/>
    <n v="2636260"/>
    <d v="2022-01-25T00:00:00"/>
    <s v="TMĐT"/>
    <x v="0"/>
    <x v="0"/>
    <x v="0"/>
    <x v="2"/>
  </r>
  <r>
    <x v="0"/>
    <x v="0"/>
    <x v="1"/>
    <n v="2"/>
    <n v="736000"/>
    <n v="606340"/>
    <d v="2022-01-25T00:00:00"/>
    <s v="TMĐT"/>
    <x v="0"/>
    <x v="0"/>
    <x v="0"/>
    <x v="2"/>
  </r>
  <r>
    <x v="0"/>
    <x v="0"/>
    <x v="0"/>
    <n v="8"/>
    <n v="3200000"/>
    <n v="2664535"/>
    <d v="2022-02-09T00:00:00"/>
    <s v="TMĐT"/>
    <x v="0"/>
    <x v="0"/>
    <x v="1"/>
    <x v="3"/>
  </r>
  <r>
    <x v="0"/>
    <x v="0"/>
    <x v="1"/>
    <n v="3"/>
    <n v="1104000"/>
    <n v="919265"/>
    <d v="2022-02-09T00:00:00"/>
    <s v="TMĐT"/>
    <x v="0"/>
    <x v="0"/>
    <x v="1"/>
    <x v="3"/>
  </r>
  <r>
    <x v="0"/>
    <x v="0"/>
    <x v="0"/>
    <n v="6"/>
    <n v="2400000"/>
    <n v="1988064"/>
    <d v="2022-02-14T00:00:00"/>
    <s v="TMĐT"/>
    <x v="0"/>
    <x v="0"/>
    <x v="1"/>
    <x v="4"/>
  </r>
  <r>
    <x v="0"/>
    <x v="0"/>
    <x v="1"/>
    <n v="1"/>
    <n v="368000"/>
    <n v="304836"/>
    <d v="2022-02-14T00:00:00"/>
    <s v="TMĐT"/>
    <x v="0"/>
    <x v="0"/>
    <x v="1"/>
    <x v="4"/>
  </r>
  <r>
    <x v="0"/>
    <x v="0"/>
    <x v="0"/>
    <n v="2"/>
    <n v="800000"/>
    <n v="641667"/>
    <d v="2022-02-16T00:00:00"/>
    <s v="TMĐT"/>
    <x v="0"/>
    <x v="0"/>
    <x v="1"/>
    <x v="5"/>
  </r>
  <r>
    <x v="0"/>
    <x v="0"/>
    <x v="1"/>
    <n v="2"/>
    <n v="736000"/>
    <n v="590333"/>
    <d v="2022-02-16T00:00:00"/>
    <s v="TMĐT"/>
    <x v="0"/>
    <x v="0"/>
    <x v="1"/>
    <x v="5"/>
  </r>
  <r>
    <x v="0"/>
    <x v="0"/>
    <x v="0"/>
    <n v="10"/>
    <n v="4000000"/>
    <n v="3338429"/>
    <d v="2022-02-24T00:00:00"/>
    <s v="TMĐT"/>
    <x v="0"/>
    <x v="0"/>
    <x v="1"/>
    <x v="6"/>
  </r>
  <r>
    <x v="0"/>
    <x v="0"/>
    <x v="1"/>
    <n v="2"/>
    <n v="736000"/>
    <n v="614271"/>
    <d v="2022-02-24T00:00:00"/>
    <s v="TMĐT"/>
    <x v="0"/>
    <x v="0"/>
    <x v="1"/>
    <x v="6"/>
  </r>
  <r>
    <x v="0"/>
    <x v="0"/>
    <x v="0"/>
    <n v="3"/>
    <n v="1200000"/>
    <n v="970417"/>
    <d v="2022-03-02T00:00:00"/>
    <s v="TMĐT"/>
    <x v="0"/>
    <x v="0"/>
    <x v="2"/>
    <x v="7"/>
  </r>
  <r>
    <x v="0"/>
    <x v="0"/>
    <x v="1"/>
    <n v="3"/>
    <n v="1104000"/>
    <n v="892783"/>
    <d v="2022-03-02T00:00:00"/>
    <s v="TMĐT"/>
    <x v="0"/>
    <x v="0"/>
    <x v="2"/>
    <x v="7"/>
  </r>
  <r>
    <x v="0"/>
    <x v="0"/>
    <x v="0"/>
    <n v="4"/>
    <n v="1600000"/>
    <n v="1280732"/>
    <d v="2022-03-09T00:00:00"/>
    <s v="TMĐT"/>
    <x v="1"/>
    <x v="0"/>
    <x v="2"/>
    <x v="3"/>
  </r>
  <r>
    <x v="0"/>
    <x v="0"/>
    <x v="1"/>
    <n v="1"/>
    <n v="368000"/>
    <n v="294568"/>
    <d v="2022-03-09T00:00:00"/>
    <s v="TMĐT"/>
    <x v="1"/>
    <x v="0"/>
    <x v="2"/>
    <x v="3"/>
  </r>
  <r>
    <x v="0"/>
    <x v="0"/>
    <x v="0"/>
    <n v="6"/>
    <n v="2400000"/>
    <n v="1939286"/>
    <d v="2022-03-16T00:00:00"/>
    <s v="TMĐT"/>
    <x v="1"/>
    <x v="0"/>
    <x v="2"/>
    <x v="5"/>
  </r>
  <r>
    <x v="0"/>
    <x v="0"/>
    <x v="1"/>
    <n v="2"/>
    <n v="736000"/>
    <n v="594714"/>
    <d v="2022-03-16T00:00:00"/>
    <s v="TMĐT"/>
    <x v="1"/>
    <x v="0"/>
    <x v="2"/>
    <x v="5"/>
  </r>
  <r>
    <x v="0"/>
    <x v="0"/>
    <x v="0"/>
    <n v="6"/>
    <n v="2400000"/>
    <n v="2014029"/>
    <d v="2022-03-23T00:00:00"/>
    <s v="TMĐT"/>
    <x v="1"/>
    <x v="0"/>
    <x v="2"/>
    <x v="8"/>
  </r>
  <r>
    <x v="0"/>
    <x v="0"/>
    <x v="1"/>
    <n v="4"/>
    <n v="1472000"/>
    <n v="1235271"/>
    <d v="2022-03-23T00:00:00"/>
    <s v="TMĐT"/>
    <x v="1"/>
    <x v="0"/>
    <x v="2"/>
    <x v="8"/>
  </r>
  <r>
    <x v="0"/>
    <x v="0"/>
    <x v="0"/>
    <n v="11"/>
    <n v="4400000"/>
    <n v="3775734"/>
    <d v="2022-03-30T00:00:00"/>
    <s v="TMĐT"/>
    <x v="1"/>
    <x v="0"/>
    <x v="2"/>
    <x v="9"/>
  </r>
  <r>
    <x v="0"/>
    <x v="0"/>
    <x v="1"/>
    <n v="3"/>
    <n v="1104000"/>
    <n v="947366"/>
    <d v="2022-03-30T00:00:00"/>
    <s v="TMĐT"/>
    <x v="1"/>
    <x v="0"/>
    <x v="2"/>
    <x v="9"/>
  </r>
  <r>
    <x v="0"/>
    <x v="0"/>
    <x v="0"/>
    <s v="8"/>
    <n v="3200000"/>
    <n v="2708943"/>
    <d v="2022-04-12T00:00:00"/>
    <s v="TMĐT"/>
    <x v="1"/>
    <x v="0"/>
    <x v="3"/>
    <x v="10"/>
  </r>
  <r>
    <x v="0"/>
    <x v="0"/>
    <x v="1"/>
    <n v="2"/>
    <n v="736000"/>
    <n v="623057"/>
    <d v="2022-04-12T00:00:00"/>
    <s v="TMĐT"/>
    <x v="2"/>
    <x v="0"/>
    <x v="3"/>
    <x v="10"/>
  </r>
  <r>
    <x v="0"/>
    <x v="0"/>
    <x v="1"/>
    <n v="4"/>
    <n v="1472000"/>
    <n v="1255442"/>
    <d v="2022-04-18T00:00:00"/>
    <s v="TMĐT"/>
    <x v="2"/>
    <x v="0"/>
    <x v="3"/>
    <x v="1"/>
  </r>
  <r>
    <x v="0"/>
    <x v="0"/>
    <x v="0"/>
    <n v="3"/>
    <n v="1200000"/>
    <n v="1023458"/>
    <d v="2022-04-18T00:00:00"/>
    <s v="TMĐT"/>
    <x v="2"/>
    <x v="0"/>
    <x v="3"/>
    <x v="1"/>
  </r>
  <r>
    <x v="0"/>
    <x v="0"/>
    <x v="0"/>
    <n v="8"/>
    <n v="3200000"/>
    <n v="2729071"/>
    <d v="2022-04-25T00:00:00"/>
    <s v="TMĐT"/>
    <x v="2"/>
    <x v="0"/>
    <x v="3"/>
    <x v="2"/>
  </r>
  <r>
    <x v="0"/>
    <x v="0"/>
    <x v="1"/>
    <n v="3"/>
    <n v="1104000"/>
    <n v="941529"/>
    <d v="2022-04-25T00:00:00"/>
    <s v="TMĐT"/>
    <x v="2"/>
    <x v="0"/>
    <x v="3"/>
    <x v="2"/>
  </r>
  <r>
    <x v="0"/>
    <x v="0"/>
    <x v="0"/>
    <n v="5"/>
    <n v="2000000"/>
    <n v="1673245.6140350879"/>
    <d v="2022-05-04T00:00:00"/>
    <s v="TMĐT"/>
    <x v="2"/>
    <x v="0"/>
    <x v="4"/>
    <x v="11"/>
  </r>
  <r>
    <x v="0"/>
    <x v="0"/>
    <x v="1"/>
    <n v="2"/>
    <n v="736000"/>
    <n v="615754.38596491225"/>
    <d v="2022-05-04T00:00:00"/>
    <s v="TMĐT"/>
    <x v="2"/>
    <x v="0"/>
    <x v="4"/>
    <x v="11"/>
  </r>
  <r>
    <x v="0"/>
    <x v="0"/>
    <x v="0"/>
    <n v="2"/>
    <n v="800000"/>
    <n v="446301.36986301368"/>
    <d v="2022-05-10T00:00:00"/>
    <s v="TMĐT"/>
    <x v="2"/>
    <x v="0"/>
    <x v="4"/>
    <x v="12"/>
  </r>
  <r>
    <x v="0"/>
    <x v="0"/>
    <x v="1"/>
    <n v="1"/>
    <n v="368000"/>
    <n v="205298.63013698629"/>
    <d v="2022-05-10T00:00:00"/>
    <s v="TMĐT"/>
    <x v="2"/>
    <x v="0"/>
    <x v="4"/>
    <x v="12"/>
  </r>
  <r>
    <x v="0"/>
    <x v="0"/>
    <x v="0"/>
    <n v="3"/>
    <n v="1200000"/>
    <n v="1005800"/>
    <d v="2022-05-17T00:00:00"/>
    <s v="TMĐT"/>
    <x v="2"/>
    <x v="0"/>
    <x v="4"/>
    <x v="13"/>
  </r>
  <r>
    <x v="0"/>
    <x v="0"/>
    <x v="0"/>
    <n v="5"/>
    <n v="2000000"/>
    <n v="1714780.4054054054"/>
    <d v="2022-05-24T00:00:00"/>
    <s v="TMĐT"/>
    <x v="2"/>
    <x v="0"/>
    <x v="4"/>
    <x v="6"/>
  </r>
  <r>
    <x v="0"/>
    <x v="0"/>
    <x v="1"/>
    <n v="1"/>
    <n v="368000"/>
    <n v="315519.59459459462"/>
    <d v="2022-05-24T00:00:00"/>
    <s v="TMĐT"/>
    <x v="1"/>
    <x v="0"/>
    <x v="4"/>
    <x v="6"/>
  </r>
  <r>
    <x v="0"/>
    <x v="0"/>
    <x v="0"/>
    <n v="10"/>
    <n v="4000000"/>
    <n v="3367972.3502304149"/>
    <d v="2022-05-31T00:00:00"/>
    <s v="TMĐT"/>
    <x v="1"/>
    <x v="0"/>
    <x v="5"/>
    <x v="14"/>
  </r>
  <r>
    <x v="0"/>
    <x v="0"/>
    <x v="1"/>
    <n v="8"/>
    <n v="2944000"/>
    <n v="2478827.6497695851"/>
    <d v="2022-05-31T00:00:00"/>
    <s v="TMĐT"/>
    <x v="1"/>
    <x v="0"/>
    <x v="5"/>
    <x v="14"/>
  </r>
  <r>
    <x v="0"/>
    <x v="0"/>
    <x v="0"/>
    <n v="12"/>
    <n v="4800000"/>
    <n v="4098144.5783132534"/>
    <d v="2022-06-09T00:00:00"/>
    <s v="TMĐT"/>
    <x v="1"/>
    <x v="0"/>
    <x v="5"/>
    <x v="3"/>
  </r>
  <r>
    <x v="0"/>
    <x v="0"/>
    <x v="1"/>
    <n v="5"/>
    <n v="1840000"/>
    <n v="1570955.4216867471"/>
    <d v="2022-06-09T00:00:00"/>
    <s v="TMĐT"/>
    <x v="1"/>
    <x v="0"/>
    <x v="5"/>
    <x v="3"/>
  </r>
  <r>
    <x v="0"/>
    <x v="0"/>
    <x v="0"/>
    <n v="8"/>
    <n v="3200000"/>
    <n v="2684520.5479452056"/>
    <d v="2022-06-16T00:00:00"/>
    <s v="TMĐT"/>
    <x v="1"/>
    <x v="0"/>
    <x v="5"/>
    <x v="5"/>
  </r>
  <r>
    <x v="0"/>
    <x v="0"/>
    <x v="1"/>
    <n v="4"/>
    <n v="1472000"/>
    <n v="1234879.4520547944"/>
    <d v="2022-06-16T00:00:00"/>
    <s v="TMĐT"/>
    <x v="1"/>
    <x v="0"/>
    <x v="5"/>
    <x v="5"/>
  </r>
  <r>
    <x v="0"/>
    <x v="0"/>
    <x v="0"/>
    <n v="10"/>
    <n v="4000000"/>
    <n v="2888150.6849315069"/>
    <d v="2022-06-22T00:00:00"/>
    <s v="TMĐT"/>
    <x v="3"/>
    <x v="0"/>
    <x v="5"/>
    <x v="15"/>
  </r>
  <r>
    <x v="0"/>
    <x v="0"/>
    <x v="1"/>
    <n v="5"/>
    <n v="1840000"/>
    <n v="1328549.3150684934"/>
    <d v="2022-06-22T00:00:00"/>
    <s v="TMĐT"/>
    <x v="3"/>
    <x v="0"/>
    <x v="5"/>
    <x v="15"/>
  </r>
  <r>
    <x v="0"/>
    <x v="0"/>
    <x v="0"/>
    <n v="7"/>
    <n v="2800000"/>
    <n v="2759297.1246006391"/>
    <d v="2022-07-04T00:00:00"/>
    <s v="TMĐT"/>
    <x v="4"/>
    <x v="0"/>
    <x v="6"/>
    <x v="11"/>
  </r>
  <r>
    <x v="0"/>
    <x v="0"/>
    <x v="1"/>
    <n v="6"/>
    <n v="2208000"/>
    <n v="2175902.8753993614"/>
    <d v="2022-07-04T00:00:00"/>
    <s v="TMĐT"/>
    <x v="4"/>
    <x v="0"/>
    <x v="6"/>
    <x v="11"/>
  </r>
  <r>
    <x v="0"/>
    <x v="0"/>
    <x v="0"/>
    <n v="7"/>
    <n v="2800000"/>
    <n v="2363024.3445692882"/>
    <d v="2022-07-08T00:00:00"/>
    <s v="TMĐT"/>
    <x v="4"/>
    <x v="0"/>
    <x v="6"/>
    <x v="16"/>
  </r>
  <r>
    <x v="0"/>
    <x v="0"/>
    <x v="1"/>
    <n v="4"/>
    <n v="1472000"/>
    <n v="1242275.6554307116"/>
    <d v="2022-07-08T00:00:00"/>
    <s v="TMĐT"/>
    <x v="4"/>
    <x v="0"/>
    <x v="6"/>
    <x v="16"/>
  </r>
  <r>
    <x v="0"/>
    <x v="0"/>
    <x v="0"/>
    <n v="6"/>
    <n v="2400000"/>
    <n v="2028208.0924855492"/>
    <d v="2022-07-16T00:00:00"/>
    <s v="TMĐT"/>
    <x v="4"/>
    <x v="0"/>
    <x v="6"/>
    <x v="5"/>
  </r>
  <r>
    <x v="0"/>
    <x v="0"/>
    <x v="1"/>
    <n v="1"/>
    <n v="368000"/>
    <n v="310991.90751445084"/>
    <d v="2022-07-16T00:00:00"/>
    <s v="TMĐT"/>
    <x v="4"/>
    <x v="0"/>
    <x v="6"/>
    <x v="5"/>
  </r>
  <r>
    <x v="0"/>
    <x v="0"/>
    <x v="0"/>
    <n v="2"/>
    <n v="800000"/>
    <n v="683072.91666666674"/>
    <d v="2022-07-23T00:00:00"/>
    <s v="TMĐT"/>
    <x v="4"/>
    <x v="0"/>
    <x v="6"/>
    <x v="8"/>
  </r>
  <r>
    <x v="0"/>
    <x v="0"/>
    <x v="1"/>
    <n v="2"/>
    <n v="736000"/>
    <n v="628427.08333333337"/>
    <d v="2022-07-23T00:00:00"/>
    <s v="TMĐT"/>
    <x v="4"/>
    <x v="0"/>
    <x v="6"/>
    <x v="8"/>
  </r>
  <r>
    <x v="0"/>
    <x v="0"/>
    <x v="0"/>
    <n v="5"/>
    <n v="2000000"/>
    <n v="1692251.461988304"/>
    <d v="2022-08-03T00:00:00"/>
    <s v="TMĐT"/>
    <x v="4"/>
    <x v="0"/>
    <x v="7"/>
    <x v="17"/>
  </r>
  <r>
    <x v="0"/>
    <x v="0"/>
    <x v="1"/>
    <n v="2"/>
    <n v="736000"/>
    <n v="622748.53801169584"/>
    <d v="2022-08-03T00:00:00"/>
    <s v="TMĐT"/>
    <x v="4"/>
    <x v="0"/>
    <x v="7"/>
    <x v="17"/>
  </r>
  <r>
    <x v="0"/>
    <x v="0"/>
    <x v="0"/>
    <n v="7"/>
    <n v="2800000"/>
    <n v="2374858.0246913582"/>
    <d v="2022-08-09T00:00:00"/>
    <s v="TMĐT"/>
    <x v="4"/>
    <x v="0"/>
    <x v="7"/>
    <x v="3"/>
  </r>
  <r>
    <x v="0"/>
    <x v="0"/>
    <x v="1"/>
    <n v="10"/>
    <n v="3680000"/>
    <n v="3121241.9753086423"/>
    <d v="2022-08-09T00:00:00"/>
    <s v="TMĐT"/>
    <x v="4"/>
    <x v="0"/>
    <x v="7"/>
    <x v="3"/>
  </r>
  <r>
    <x v="0"/>
    <x v="0"/>
    <x v="0"/>
    <n v="9"/>
    <n v="3600000"/>
    <n v="3132907.0977917984"/>
    <d v="2022-08-15T00:00:00"/>
    <s v="TMĐT"/>
    <x v="5"/>
    <x v="0"/>
    <x v="7"/>
    <x v="18"/>
  </r>
  <r>
    <x v="0"/>
    <x v="0"/>
    <x v="1"/>
    <n v="4"/>
    <n v="1472000"/>
    <n v="1281010.9022082018"/>
    <d v="2022-08-15T00:00:00"/>
    <s v="TMĐT"/>
    <x v="5"/>
    <x v="0"/>
    <x v="7"/>
    <x v="18"/>
  </r>
  <r>
    <x v="0"/>
    <x v="0"/>
    <x v="0"/>
    <n v="8"/>
    <n v="3200000"/>
    <n v="2700162.6016260162"/>
    <d v="2022-08-22T00:00:00"/>
    <s v="TMĐT"/>
    <x v="5"/>
    <x v="0"/>
    <x v="7"/>
    <x v="15"/>
  </r>
  <r>
    <x v="0"/>
    <x v="0"/>
    <x v="1"/>
    <n v="2"/>
    <n v="736000"/>
    <n v="621037.39837398368"/>
    <d v="2022-08-22T00:00:00"/>
    <s v="TMĐT"/>
    <x v="5"/>
    <x v="0"/>
    <x v="7"/>
    <x v="15"/>
  </r>
  <r>
    <x v="0"/>
    <x v="0"/>
    <x v="0"/>
    <n v="5"/>
    <n v="2000000"/>
    <n v="1685526.3157894737"/>
    <d v="2022-08-30T00:00:00"/>
    <s v="TMĐT"/>
    <x v="5"/>
    <x v="0"/>
    <x v="8"/>
    <x v="9"/>
  </r>
  <r>
    <x v="0"/>
    <x v="0"/>
    <x v="1"/>
    <n v="2"/>
    <n v="736000"/>
    <n v="620273.68421052629"/>
    <d v="2022-08-30T00:00:00"/>
    <s v="TMĐT"/>
    <x v="5"/>
    <x v="0"/>
    <x v="8"/>
    <x v="9"/>
  </r>
  <r>
    <x v="0"/>
    <x v="0"/>
    <x v="0"/>
    <n v="5"/>
    <n v="2000000"/>
    <n v="1665206.1855670104"/>
    <d v="2022-09-08T00:00:00"/>
    <s v="TMĐT"/>
    <x v="6"/>
    <x v="0"/>
    <x v="8"/>
    <x v="16"/>
  </r>
  <r>
    <x v="0"/>
    <x v="0"/>
    <x v="1"/>
    <n v="3"/>
    <n v="1104000"/>
    <n v="919193.81443298969"/>
    <d v="2022-09-08T00:00:00"/>
    <s v="TMĐT"/>
    <x v="6"/>
    <x v="0"/>
    <x v="8"/>
    <x v="16"/>
  </r>
  <r>
    <x v="0"/>
    <x v="0"/>
    <x v="0"/>
    <n v="1"/>
    <n v="400000"/>
    <n v="347255.20833333331"/>
    <d v="2022-09-22T00:00:00"/>
    <s v="TMĐT"/>
    <x v="6"/>
    <x v="0"/>
    <x v="8"/>
    <x v="15"/>
  </r>
  <r>
    <x v="0"/>
    <x v="0"/>
    <x v="1"/>
    <n v="1"/>
    <n v="368000"/>
    <n v="319474.79166666669"/>
    <d v="2022-09-22T00:00:00"/>
    <s v="TMĐT"/>
    <x v="6"/>
    <x v="0"/>
    <x v="8"/>
    <x v="15"/>
  </r>
  <r>
    <x v="0"/>
    <x v="0"/>
    <x v="1"/>
    <n v="6"/>
    <n v="2208000"/>
    <n v="1825000"/>
    <d v="2022-10-03T00:00:00"/>
    <s v="TMĐT"/>
    <x v="6"/>
    <x v="0"/>
    <x v="9"/>
    <x v="17"/>
  </r>
  <r>
    <x v="0"/>
    <x v="0"/>
    <x v="0"/>
    <n v="4"/>
    <n v="1600000"/>
    <n v="1339186.9918699188"/>
    <d v="2022-11-03T00:00:00"/>
    <s v="TMĐT"/>
    <x v="6"/>
    <x v="0"/>
    <x v="10"/>
    <x v="17"/>
  </r>
  <r>
    <x v="0"/>
    <x v="0"/>
    <x v="1"/>
    <n v="1"/>
    <n v="368000"/>
    <n v="308013.00813008129"/>
    <d v="2022-11-03T00:00:00"/>
    <s v="TMĐT"/>
    <x v="6"/>
    <x v="0"/>
    <x v="10"/>
    <x v="17"/>
  </r>
  <r>
    <x v="0"/>
    <x v="0"/>
    <x v="0"/>
    <n v="3"/>
    <n v="1200000"/>
    <n v="977600"/>
    <d v="2022-11-17T00:00:00"/>
    <s v="TMĐT"/>
    <x v="7"/>
    <x v="0"/>
    <x v="10"/>
    <x v="13"/>
  </r>
  <r>
    <x v="0"/>
    <x v="0"/>
    <x v="0"/>
    <n v="-1"/>
    <n v="-400000"/>
    <n v="-372800"/>
    <d v="2022-11-17T00:00:00"/>
    <s v="TMĐT"/>
    <x v="7"/>
    <x v="0"/>
    <x v="10"/>
    <x v="13"/>
  </r>
  <r>
    <x v="0"/>
    <x v="0"/>
    <x v="1"/>
    <n v="2"/>
    <n v="736000"/>
    <n v="602200"/>
    <d v="2022-12-08T00:00:00"/>
    <s v="TMĐT"/>
    <x v="7"/>
    <x v="0"/>
    <x v="11"/>
    <x v="16"/>
  </r>
  <r>
    <x v="0"/>
    <x v="0"/>
    <x v="0"/>
    <n v="1"/>
    <n v="500000"/>
    <n v="429000"/>
    <d v="2022-12-08T00:00:00"/>
    <s v="TMĐT"/>
    <x v="7"/>
    <x v="0"/>
    <x v="11"/>
    <x v="16"/>
  </r>
  <r>
    <x v="0"/>
    <x v="0"/>
    <x v="2"/>
    <n v="13"/>
    <n v="3250000"/>
    <n v="2154165"/>
    <d v="2022-12-19T00:00:00"/>
    <s v="TMĐT"/>
    <x v="1"/>
    <x v="0"/>
    <x v="11"/>
    <x v="19"/>
  </r>
  <r>
    <x v="0"/>
    <x v="0"/>
    <x v="3"/>
    <n v="12"/>
    <n v="3000000"/>
    <n v="2495850"/>
    <d v="2022-12-19T00:00:00"/>
    <s v="TMĐT"/>
    <x v="1"/>
    <x v="0"/>
    <x v="11"/>
    <x v="19"/>
  </r>
  <r>
    <x v="0"/>
    <x v="0"/>
    <x v="4"/>
    <n v="1"/>
    <n v="0"/>
    <n v="0"/>
    <d v="2022-12-19T00:00:00"/>
    <s v="TMĐT"/>
    <x v="1"/>
    <x v="0"/>
    <x v="11"/>
    <x v="19"/>
  </r>
  <r>
    <x v="0"/>
    <x v="0"/>
    <x v="5"/>
    <n v="2"/>
    <n v="536000"/>
    <n v="224088"/>
    <d v="2022-12-19T00:00:00"/>
    <s v="TMĐT"/>
    <x v="1"/>
    <x v="0"/>
    <x v="11"/>
    <x v="19"/>
  </r>
  <r>
    <x v="0"/>
    <x v="0"/>
    <x v="0"/>
    <n v="8"/>
    <n v="4000000"/>
    <n v="3106800"/>
    <d v="2022-12-19T00:00:00"/>
    <s v="TMĐT"/>
    <x v="1"/>
    <x v="0"/>
    <x v="11"/>
    <x v="19"/>
  </r>
  <r>
    <x v="0"/>
    <x v="0"/>
    <x v="1"/>
    <n v="1"/>
    <n v="368000"/>
    <n v="309108"/>
    <d v="2022-12-19T00:00:00"/>
    <s v="TMĐT"/>
    <x v="1"/>
    <x v="0"/>
    <x v="11"/>
    <x v="19"/>
  </r>
  <r>
    <x v="0"/>
    <x v="1"/>
    <x v="2"/>
    <n v="3"/>
    <n v="750000"/>
    <n v="618842"/>
    <d v="2023-01-04T00:00:00"/>
    <s v="TMĐT"/>
    <x v="1"/>
    <x v="0"/>
    <x v="0"/>
    <x v="11"/>
  </r>
  <r>
    <x v="0"/>
    <x v="1"/>
    <x v="3"/>
    <n v="5"/>
    <n v="1250000"/>
    <n v="1065085"/>
    <d v="2023-01-04T00:00:00"/>
    <s v="TMĐT"/>
    <x v="1"/>
    <x v="0"/>
    <x v="0"/>
    <x v="11"/>
  </r>
  <r>
    <x v="0"/>
    <x v="1"/>
    <x v="4"/>
    <n v="25"/>
    <n v="0"/>
    <n v="-29000"/>
    <d v="2023-01-04T00:00:00"/>
    <s v="TMĐT"/>
    <x v="1"/>
    <x v="0"/>
    <x v="0"/>
    <x v="11"/>
  </r>
  <r>
    <x v="0"/>
    <x v="1"/>
    <x v="5"/>
    <n v="11"/>
    <n v="2948000"/>
    <n v="2430026"/>
    <d v="2023-01-04T00:00:00"/>
    <s v="TMĐT"/>
    <x v="1"/>
    <x v="0"/>
    <x v="0"/>
    <x v="11"/>
  </r>
  <r>
    <x v="0"/>
    <x v="1"/>
    <x v="0"/>
    <n v="15"/>
    <n v="6000000"/>
    <n v="4748822"/>
    <d v="2023-01-04T00:00:00"/>
    <s v="TMĐT"/>
    <x v="1"/>
    <x v="0"/>
    <x v="0"/>
    <x v="11"/>
  </r>
  <r>
    <x v="0"/>
    <x v="1"/>
    <x v="0"/>
    <n v="3"/>
    <n v="1500000"/>
    <n v="1172400"/>
    <d v="2023-01-04T00:00:00"/>
    <s v="TMĐT"/>
    <x v="1"/>
    <x v="0"/>
    <x v="0"/>
    <x v="11"/>
  </r>
  <r>
    <x v="0"/>
    <x v="1"/>
    <x v="1"/>
    <n v="1"/>
    <n v="368000"/>
    <n v="266200"/>
    <d v="2023-01-04T00:00:00"/>
    <s v="TMĐT"/>
    <x v="1"/>
    <x v="0"/>
    <x v="0"/>
    <x v="11"/>
  </r>
  <r>
    <x v="0"/>
    <x v="1"/>
    <x v="6"/>
    <n v="1"/>
    <n v="0"/>
    <n v="0"/>
    <d v="2023-01-04T00:00:00"/>
    <s v="TMĐT"/>
    <x v="1"/>
    <x v="0"/>
    <x v="0"/>
    <x v="11"/>
  </r>
  <r>
    <x v="0"/>
    <x v="1"/>
    <x v="5"/>
    <n v="15"/>
    <n v="4020000"/>
    <n v="3158256"/>
    <d v="2023-01-31T00:00:00"/>
    <s v="TMĐT"/>
    <x v="1"/>
    <x v="0"/>
    <x v="1"/>
    <x v="14"/>
  </r>
  <r>
    <x v="0"/>
    <x v="1"/>
    <x v="4"/>
    <n v="13"/>
    <n v="0"/>
    <n v="0"/>
    <d v="2023-01-31T00:00:00"/>
    <s v="TMĐT"/>
    <x v="1"/>
    <x v="0"/>
    <x v="1"/>
    <x v="14"/>
  </r>
  <r>
    <x v="0"/>
    <x v="1"/>
    <x v="4"/>
    <n v="12"/>
    <n v="0"/>
    <n v="-16500"/>
    <d v="2023-01-31T00:00:00"/>
    <s v="TMĐT"/>
    <x v="1"/>
    <x v="0"/>
    <x v="1"/>
    <x v="14"/>
  </r>
  <r>
    <x v="0"/>
    <x v="1"/>
    <x v="2"/>
    <n v="1"/>
    <n v="250000"/>
    <n v="206119"/>
    <d v="2023-01-31T00:00:00"/>
    <s v="TMĐT"/>
    <x v="1"/>
    <x v="0"/>
    <x v="1"/>
    <x v="14"/>
  </r>
  <r>
    <x v="0"/>
    <x v="1"/>
    <x v="0"/>
    <n v="9"/>
    <n v="3600000"/>
    <n v="2765500"/>
    <d v="2023-01-31T00:00:00"/>
    <s v="TMĐT"/>
    <x v="1"/>
    <x v="0"/>
    <x v="1"/>
    <x v="14"/>
  </r>
  <r>
    <x v="0"/>
    <x v="1"/>
    <x v="0"/>
    <n v="7"/>
    <n v="3500000"/>
    <n v="2753260"/>
    <d v="2023-01-31T00:00:00"/>
    <s v="TMĐT"/>
    <x v="1"/>
    <x v="0"/>
    <x v="1"/>
    <x v="14"/>
  </r>
  <r>
    <x v="0"/>
    <x v="1"/>
    <x v="1"/>
    <n v="4"/>
    <n v="1472000"/>
    <n v="1156888"/>
    <d v="2023-01-31T00:00:00"/>
    <s v="TMĐT"/>
    <x v="1"/>
    <x v="0"/>
    <x v="1"/>
    <x v="14"/>
  </r>
  <r>
    <x v="0"/>
    <x v="1"/>
    <x v="5"/>
    <n v="8"/>
    <n v="2144000"/>
    <n v="1700565"/>
    <d v="2023-02-04T00:00:00"/>
    <s v="TMĐT"/>
    <x v="1"/>
    <x v="0"/>
    <x v="1"/>
    <x v="11"/>
  </r>
  <r>
    <x v="0"/>
    <x v="1"/>
    <x v="7"/>
    <n v="1"/>
    <n v="198000"/>
    <n v="174268"/>
    <d v="2023-02-04T00:00:00"/>
    <s v="TMĐT"/>
    <x v="1"/>
    <x v="0"/>
    <x v="1"/>
    <x v="11"/>
  </r>
  <r>
    <x v="0"/>
    <x v="1"/>
    <x v="1"/>
    <n v="6"/>
    <n v="2208000"/>
    <n v="1723242"/>
    <d v="2023-02-04T00:00:00"/>
    <s v="TMĐT"/>
    <x v="1"/>
    <x v="0"/>
    <x v="1"/>
    <x v="11"/>
  </r>
  <r>
    <x v="0"/>
    <x v="1"/>
    <x v="0"/>
    <n v="15"/>
    <n v="6000000"/>
    <n v="4684814"/>
    <d v="2023-02-04T00:00:00"/>
    <s v="TMĐT"/>
    <x v="1"/>
    <x v="0"/>
    <x v="1"/>
    <x v="11"/>
  </r>
  <r>
    <x v="0"/>
    <x v="1"/>
    <x v="5"/>
    <n v="16"/>
    <n v="4288000"/>
    <n v="3560598"/>
    <d v="2023-02-16T00:00:00"/>
    <s v="TMĐT"/>
    <x v="1"/>
    <x v="0"/>
    <x v="1"/>
    <x v="5"/>
  </r>
  <r>
    <x v="0"/>
    <x v="1"/>
    <x v="7"/>
    <n v="4"/>
    <n v="792000"/>
    <n v="705639"/>
    <d v="2023-02-16T00:00:00"/>
    <s v="TMĐT"/>
    <x v="1"/>
    <x v="0"/>
    <x v="1"/>
    <x v="5"/>
  </r>
  <r>
    <x v="0"/>
    <x v="1"/>
    <x v="1"/>
    <n v="19"/>
    <n v="6992000"/>
    <n v="5428481"/>
    <d v="2023-02-16T00:00:00"/>
    <s v="TMĐT"/>
    <x v="1"/>
    <x v="0"/>
    <x v="1"/>
    <x v="5"/>
  </r>
  <r>
    <x v="0"/>
    <x v="1"/>
    <x v="3"/>
    <n v="1"/>
    <n v="250000"/>
    <n v="204519"/>
    <d v="2023-02-16T00:00:00"/>
    <s v="TMĐT"/>
    <x v="1"/>
    <x v="0"/>
    <x v="1"/>
    <x v="5"/>
  </r>
  <r>
    <x v="0"/>
    <x v="1"/>
    <x v="2"/>
    <n v="2"/>
    <n v="500000"/>
    <n v="405060"/>
    <d v="2023-02-16T00:00:00"/>
    <s v="TMĐT"/>
    <x v="1"/>
    <x v="0"/>
    <x v="1"/>
    <x v="5"/>
  </r>
  <r>
    <x v="0"/>
    <x v="1"/>
    <x v="0"/>
    <n v="16"/>
    <n v="8100000"/>
    <n v="6739525"/>
    <d v="2023-02-16T00:00:00"/>
    <s v="TMĐT"/>
    <x v="1"/>
    <x v="0"/>
    <x v="1"/>
    <x v="5"/>
  </r>
  <r>
    <x v="0"/>
    <x v="1"/>
    <x v="5"/>
    <n v="6"/>
    <n v="1608000"/>
    <n v="1171700"/>
    <d v="2023-03-01T00:00:00"/>
    <s v="TMĐT"/>
    <x v="1"/>
    <x v="0"/>
    <x v="2"/>
    <x v="20"/>
  </r>
  <r>
    <x v="0"/>
    <x v="1"/>
    <x v="7"/>
    <n v="1"/>
    <n v="198000"/>
    <n v="177138"/>
    <d v="2023-03-01T00:00:00"/>
    <s v="TMĐT"/>
    <x v="1"/>
    <x v="0"/>
    <x v="2"/>
    <x v="20"/>
  </r>
  <r>
    <x v="0"/>
    <x v="1"/>
    <x v="8"/>
    <n v="1"/>
    <n v="399000"/>
    <n v="365638"/>
    <d v="2023-03-01T00:00:00"/>
    <s v="TMĐT"/>
    <x v="1"/>
    <x v="0"/>
    <x v="2"/>
    <x v="20"/>
  </r>
  <r>
    <x v="0"/>
    <x v="1"/>
    <x v="4"/>
    <n v="23"/>
    <n v="0"/>
    <n v="-24699"/>
    <d v="2023-03-01T00:00:00"/>
    <s v="TMĐT"/>
    <x v="1"/>
    <x v="0"/>
    <x v="2"/>
    <x v="20"/>
  </r>
  <r>
    <x v="0"/>
    <x v="1"/>
    <x v="1"/>
    <n v="14"/>
    <n v="5152000"/>
    <n v="3787000"/>
    <d v="2023-03-01T00:00:00"/>
    <s v="TMĐT"/>
    <x v="1"/>
    <x v="0"/>
    <x v="2"/>
    <x v="20"/>
  </r>
  <r>
    <x v="0"/>
    <x v="1"/>
    <x v="3"/>
    <n v="3"/>
    <n v="750000"/>
    <n v="528400"/>
    <d v="2023-03-01T00:00:00"/>
    <s v="TMĐT"/>
    <x v="1"/>
    <x v="0"/>
    <x v="2"/>
    <x v="20"/>
  </r>
  <r>
    <x v="0"/>
    <x v="1"/>
    <x v="2"/>
    <n v="4"/>
    <n v="1000000"/>
    <n v="891800"/>
    <d v="2023-03-01T00:00:00"/>
    <s v="TMĐT"/>
    <x v="1"/>
    <x v="0"/>
    <x v="2"/>
    <x v="20"/>
  </r>
  <r>
    <x v="0"/>
    <x v="1"/>
    <x v="0"/>
    <n v="17"/>
    <n v="7100000"/>
    <n v="5454200"/>
    <d v="2023-03-01T00:00:00"/>
    <s v="TMĐT"/>
    <x v="1"/>
    <x v="0"/>
    <x v="2"/>
    <x v="20"/>
  </r>
  <r>
    <x v="0"/>
    <x v="1"/>
    <x v="0"/>
    <n v="7"/>
    <n v="3920000"/>
    <n v="3011000"/>
    <d v="2023-03-16T00:00:00"/>
    <s v="TMĐT"/>
    <x v="1"/>
    <x v="0"/>
    <x v="2"/>
    <x v="5"/>
  </r>
  <r>
    <x v="0"/>
    <x v="1"/>
    <x v="2"/>
    <n v="1"/>
    <n v="250000"/>
    <n v="90300"/>
    <d v="2023-03-16T00:00:00"/>
    <s v="TMĐT"/>
    <x v="1"/>
    <x v="0"/>
    <x v="2"/>
    <x v="5"/>
  </r>
  <r>
    <x v="0"/>
    <x v="1"/>
    <x v="3"/>
    <n v="1"/>
    <n v="250000"/>
    <n v="229950"/>
    <d v="2023-03-16T00:00:00"/>
    <s v="TMĐT"/>
    <x v="1"/>
    <x v="0"/>
    <x v="2"/>
    <x v="5"/>
  </r>
  <r>
    <x v="0"/>
    <x v="1"/>
    <x v="1"/>
    <n v="12"/>
    <n v="4416000"/>
    <n v="3637440"/>
    <d v="2023-03-16T00:00:00"/>
    <s v="TMĐT"/>
    <x v="1"/>
    <x v="0"/>
    <x v="2"/>
    <x v="5"/>
  </r>
  <r>
    <x v="0"/>
    <x v="1"/>
    <x v="5"/>
    <n v="7"/>
    <n v="1876000"/>
    <n v="1598620"/>
    <d v="2023-03-16T00:00:00"/>
    <s v="TMĐT"/>
    <x v="1"/>
    <x v="0"/>
    <x v="2"/>
    <x v="5"/>
  </r>
  <r>
    <x v="0"/>
    <x v="1"/>
    <x v="4"/>
    <n v="10"/>
    <n v="0"/>
    <n v="-12800"/>
    <d v="2023-03-16T00:00:00"/>
    <s v="TMĐT"/>
    <x v="1"/>
    <x v="0"/>
    <x v="2"/>
    <x v="5"/>
  </r>
  <r>
    <x v="0"/>
    <x v="1"/>
    <x v="0"/>
    <n v="37"/>
    <n v="12500000"/>
    <n v="11300523"/>
    <d v="2023-04-03T00:00:00"/>
    <s v="TMĐT"/>
    <x v="1"/>
    <x v="0"/>
    <x v="3"/>
    <x v="17"/>
  </r>
  <r>
    <x v="0"/>
    <x v="1"/>
    <x v="2"/>
    <n v="10"/>
    <n v="1250000"/>
    <n v="1217425"/>
    <d v="2023-04-03T00:00:00"/>
    <s v="TMĐT"/>
    <x v="1"/>
    <x v="0"/>
    <x v="3"/>
    <x v="17"/>
  </r>
  <r>
    <x v="0"/>
    <x v="1"/>
    <x v="3"/>
    <n v="6"/>
    <n v="750000"/>
    <n v="680538"/>
    <d v="2023-04-03T00:00:00"/>
    <s v="TMĐT"/>
    <x v="1"/>
    <x v="0"/>
    <x v="3"/>
    <x v="17"/>
  </r>
  <r>
    <x v="0"/>
    <x v="1"/>
    <x v="9"/>
    <n v="4"/>
    <n v="1870400"/>
    <n v="1679842"/>
    <d v="2023-04-03T00:00:00"/>
    <s v="TMĐT"/>
    <x v="1"/>
    <x v="0"/>
    <x v="3"/>
    <x v="17"/>
  </r>
  <r>
    <x v="0"/>
    <x v="1"/>
    <x v="4"/>
    <n v="34"/>
    <n v="0"/>
    <n v="-20000"/>
    <d v="2023-04-03T00:00:00"/>
    <s v="TMĐT"/>
    <x v="1"/>
    <x v="0"/>
    <x v="3"/>
    <x v="17"/>
  </r>
  <r>
    <x v="0"/>
    <x v="1"/>
    <x v="5"/>
    <n v="21"/>
    <n v="3028000"/>
    <n v="2609569"/>
    <d v="2023-04-03T00:00:00"/>
    <s v="TMĐT"/>
    <x v="1"/>
    <x v="0"/>
    <x v="3"/>
    <x v="17"/>
  </r>
  <r>
    <x v="0"/>
    <x v="1"/>
    <x v="1"/>
    <n v="32"/>
    <n v="6550000"/>
    <n v="5622252"/>
    <d v="2023-04-03T00:00:00"/>
    <s v="TMĐT"/>
    <x v="1"/>
    <x v="0"/>
    <x v="3"/>
    <x v="17"/>
  </r>
  <r>
    <x v="0"/>
    <x v="1"/>
    <x v="10"/>
    <n v="1"/>
    <n v="0"/>
    <n v="-364312"/>
    <d v="2023-04-03T00:00:00"/>
    <s v="TMĐT"/>
    <x v="1"/>
    <x v="0"/>
    <x v="3"/>
    <x v="17"/>
  </r>
  <r>
    <x v="0"/>
    <x v="1"/>
    <x v="5"/>
    <n v="1"/>
    <n v="0"/>
    <n v="24656"/>
    <d v="2023-04-03T00:00:00"/>
    <s v="TMĐT"/>
    <x v="1"/>
    <x v="0"/>
    <x v="3"/>
    <x v="17"/>
  </r>
  <r>
    <x v="0"/>
    <x v="1"/>
    <x v="8"/>
    <n v="3"/>
    <n v="597000"/>
    <n v="524667"/>
    <d v="2023-04-03T00:00:00"/>
    <s v="TMĐT"/>
    <x v="1"/>
    <x v="0"/>
    <x v="3"/>
    <x v="17"/>
  </r>
  <r>
    <x v="0"/>
    <x v="1"/>
    <x v="7"/>
    <n v="7"/>
    <n v="693000"/>
    <n v="611499"/>
    <d v="2023-04-03T00:00:00"/>
    <s v="TMĐT"/>
    <x v="1"/>
    <x v="0"/>
    <x v="3"/>
    <x v="17"/>
  </r>
  <r>
    <x v="0"/>
    <x v="1"/>
    <x v="2"/>
    <n v="2"/>
    <n v="375000"/>
    <n v="330825"/>
    <d v="2023-04-18T00:00:00"/>
    <s v="TMĐT"/>
    <x v="1"/>
    <x v="0"/>
    <x v="3"/>
    <x v="1"/>
  </r>
  <r>
    <x v="0"/>
    <x v="1"/>
    <x v="3"/>
    <n v="1"/>
    <n v="125000"/>
    <n v="110275"/>
    <d v="2023-04-18T00:00:00"/>
    <s v="TMĐT"/>
    <x v="1"/>
    <x v="0"/>
    <x v="3"/>
    <x v="1"/>
  </r>
  <r>
    <x v="0"/>
    <x v="1"/>
    <x v="9"/>
    <n v="2"/>
    <n v="935200"/>
    <n v="837768"/>
    <d v="2023-04-18T00:00:00"/>
    <s v="TMĐT"/>
    <x v="1"/>
    <x v="0"/>
    <x v="3"/>
    <x v="1"/>
  </r>
  <r>
    <x v="0"/>
    <x v="1"/>
    <x v="1"/>
    <n v="16"/>
    <n v="4146400"/>
    <n v="2996352"/>
    <d v="2023-04-18T00:00:00"/>
    <s v="TMĐT"/>
    <x v="1"/>
    <x v="0"/>
    <x v="3"/>
    <x v="1"/>
  </r>
  <r>
    <x v="0"/>
    <x v="1"/>
    <x v="4"/>
    <n v="2"/>
    <n v="0"/>
    <n v="-800"/>
    <d v="2023-04-18T00:00:00"/>
    <s v="TMĐT"/>
    <x v="1"/>
    <x v="0"/>
    <x v="3"/>
    <x v="1"/>
  </r>
  <r>
    <x v="0"/>
    <x v="1"/>
    <x v="5"/>
    <n v="7"/>
    <n v="1018400"/>
    <n v="973572"/>
    <d v="2023-04-18T00:00:00"/>
    <s v="TMĐT"/>
    <x v="1"/>
    <x v="0"/>
    <x v="3"/>
    <x v="1"/>
  </r>
  <r>
    <x v="0"/>
    <x v="1"/>
    <x v="8"/>
    <n v="1"/>
    <n v="199000"/>
    <n v="177689"/>
    <d v="2023-04-18T00:00:00"/>
    <s v="TMĐT"/>
    <x v="1"/>
    <x v="0"/>
    <x v="3"/>
    <x v="1"/>
  </r>
  <r>
    <x v="0"/>
    <x v="1"/>
    <x v="0"/>
    <n v="16"/>
    <n v="5800000"/>
    <n v="4918820"/>
    <d v="2023-04-18T00:00:00"/>
    <s v="TMĐT"/>
    <x v="1"/>
    <x v="0"/>
    <x v="3"/>
    <x v="1"/>
  </r>
  <r>
    <x v="0"/>
    <x v="1"/>
    <x v="10"/>
    <n v="1"/>
    <n v="-321546"/>
    <n v="-321546"/>
    <d v="2023-05-05T00:00:00"/>
    <s v="TMĐT"/>
    <x v="1"/>
    <x v="0"/>
    <x v="4"/>
    <x v="21"/>
  </r>
  <r>
    <x v="0"/>
    <x v="1"/>
    <x v="0"/>
    <n v="12"/>
    <n v="5500000"/>
    <n v="5168236"/>
    <d v="2023-05-05T00:00:00"/>
    <s v="TMĐT"/>
    <x v="1"/>
    <x v="0"/>
    <x v="4"/>
    <x v="21"/>
  </r>
  <r>
    <x v="0"/>
    <x v="1"/>
    <x v="2"/>
    <n v="2"/>
    <n v="450000"/>
    <n v="402650"/>
    <d v="2023-05-05T00:00:00"/>
    <s v="TMĐT"/>
    <x v="1"/>
    <x v="0"/>
    <x v="4"/>
    <x v="21"/>
  </r>
  <r>
    <x v="0"/>
    <x v="1"/>
    <x v="3"/>
    <n v="2"/>
    <n v="450000"/>
    <n v="408128"/>
    <d v="2023-05-05T00:00:00"/>
    <s v="TMĐT"/>
    <x v="1"/>
    <x v="0"/>
    <x v="4"/>
    <x v="21"/>
  </r>
  <r>
    <x v="0"/>
    <x v="1"/>
    <x v="9"/>
    <n v="1"/>
    <n v="567800"/>
    <n v="517310"/>
    <d v="2023-05-05T00:00:00"/>
    <s v="TMĐT"/>
    <x v="1"/>
    <x v="0"/>
    <x v="4"/>
    <x v="21"/>
  </r>
  <r>
    <x v="0"/>
    <x v="1"/>
    <x v="5"/>
    <n v="24"/>
    <n v="5681600"/>
    <n v="4924264"/>
    <d v="2023-05-05T00:00:00"/>
    <s v="TMĐT"/>
    <x v="1"/>
    <x v="0"/>
    <x v="4"/>
    <x v="21"/>
  </r>
  <r>
    <x v="0"/>
    <x v="1"/>
    <x v="11"/>
    <n v="1"/>
    <n v="91800"/>
    <n v="80732"/>
    <d v="2023-05-05T00:00:00"/>
    <s v="TMĐT"/>
    <x v="1"/>
    <x v="0"/>
    <x v="4"/>
    <x v="21"/>
  </r>
  <r>
    <x v="0"/>
    <x v="1"/>
    <x v="1"/>
    <n v="10"/>
    <n v="3312000"/>
    <n v="2880079"/>
    <d v="2023-05-05T00:00:00"/>
    <s v="TMĐT"/>
    <x v="1"/>
    <x v="0"/>
    <x v="4"/>
    <x v="21"/>
  </r>
  <r>
    <x v="0"/>
    <x v="1"/>
    <x v="7"/>
    <n v="3"/>
    <n v="475200"/>
    <n v="423807"/>
    <d v="2023-05-05T00:00:00"/>
    <s v="TMĐT"/>
    <x v="1"/>
    <x v="0"/>
    <x v="4"/>
    <x v="21"/>
  </r>
  <r>
    <x v="0"/>
    <x v="1"/>
    <x v="5"/>
    <n v="8"/>
    <n v="1768800"/>
    <n v="1506785"/>
    <d v="2023-05-16T00:00:00"/>
    <s v="TMĐT"/>
    <x v="1"/>
    <x v="0"/>
    <x v="4"/>
    <x v="5"/>
  </r>
  <r>
    <x v="0"/>
    <x v="1"/>
    <x v="1"/>
    <n v="10"/>
    <n v="2944000"/>
    <n v="2525020"/>
    <d v="2023-05-16T00:00:00"/>
    <s v="TMĐT"/>
    <x v="1"/>
    <x v="0"/>
    <x v="4"/>
    <x v="5"/>
  </r>
  <r>
    <x v="0"/>
    <x v="1"/>
    <x v="11"/>
    <n v="4"/>
    <n v="356400"/>
    <n v="296760"/>
    <d v="2023-05-16T00:00:00"/>
    <s v="TMĐT"/>
    <x v="1"/>
    <x v="0"/>
    <x v="4"/>
    <x v="5"/>
  </r>
  <r>
    <x v="0"/>
    <x v="1"/>
    <x v="9"/>
    <n v="4"/>
    <n v="2137600"/>
    <n v="1913652"/>
    <d v="2023-05-16T00:00:00"/>
    <s v="TMĐT"/>
    <x v="1"/>
    <x v="0"/>
    <x v="4"/>
    <x v="5"/>
  </r>
  <r>
    <x v="0"/>
    <x v="1"/>
    <x v="2"/>
    <n v="2"/>
    <n v="425000"/>
    <n v="383375"/>
    <d v="2023-05-16T00:00:00"/>
    <s v="TMĐT"/>
    <x v="1"/>
    <x v="0"/>
    <x v="4"/>
    <x v="5"/>
  </r>
  <r>
    <x v="0"/>
    <x v="1"/>
    <x v="3"/>
    <n v="1"/>
    <n v="225000"/>
    <n v="194785"/>
    <d v="2023-05-16T00:00:00"/>
    <s v="TMĐT"/>
    <x v="1"/>
    <x v="0"/>
    <x v="4"/>
    <x v="5"/>
  </r>
  <r>
    <x v="0"/>
    <x v="1"/>
    <x v="0"/>
    <n v="8"/>
    <n v="3600000"/>
    <n v="3115600"/>
    <d v="2023-05-16T00:00:00"/>
    <s v="TMĐT"/>
    <x v="1"/>
    <x v="0"/>
    <x v="4"/>
    <x v="5"/>
  </r>
  <r>
    <x v="0"/>
    <x v="1"/>
    <x v="12"/>
    <n v="1"/>
    <n v="454400"/>
    <n v="406758"/>
    <d v="2023-05-16T00:00:00"/>
    <s v="TMĐT"/>
    <x v="1"/>
    <x v="0"/>
    <x v="4"/>
    <x v="5"/>
  </r>
  <r>
    <x v="1"/>
    <x v="0"/>
    <x v="2"/>
    <n v="1"/>
    <n v="250000"/>
    <n v="201007"/>
    <d v="2022-12-19T00:00:00"/>
    <s v="TMĐT"/>
    <x v="1"/>
    <x v="0"/>
    <x v="11"/>
    <x v="19"/>
  </r>
  <r>
    <x v="1"/>
    <x v="0"/>
    <x v="3"/>
    <n v="1"/>
    <n v="250000"/>
    <n v="201007"/>
    <d v="2022-12-19T00:00:00"/>
    <s v="TMĐT"/>
    <x v="1"/>
    <x v="0"/>
    <x v="11"/>
    <x v="19"/>
  </r>
  <r>
    <x v="1"/>
    <x v="0"/>
    <x v="4"/>
    <n v="2"/>
    <n v="0"/>
    <n v="0"/>
    <d v="2022-12-19T00:00:00"/>
    <s v="TMĐT"/>
    <x v="1"/>
    <x v="0"/>
    <x v="11"/>
    <x v="19"/>
  </r>
  <r>
    <x v="1"/>
    <x v="0"/>
    <x v="2"/>
    <n v="1"/>
    <n v="250000"/>
    <n v="230008"/>
    <d v="2022-12-26T00:00:00"/>
    <s v="TMĐT"/>
    <x v="1"/>
    <x v="0"/>
    <x v="11"/>
    <x v="22"/>
  </r>
  <r>
    <x v="1"/>
    <x v="0"/>
    <x v="3"/>
    <n v="2"/>
    <n v="500000"/>
    <n v="271979"/>
    <d v="2022-12-26T00:00:00"/>
    <s v="TMĐT"/>
    <x v="1"/>
    <x v="0"/>
    <x v="11"/>
    <x v="22"/>
  </r>
  <r>
    <x v="1"/>
    <x v="0"/>
    <x v="0"/>
    <n v="1"/>
    <n v="500000"/>
    <n v="271979"/>
    <d v="2022-12-26T00:00:00"/>
    <s v="TMĐT"/>
    <x v="1"/>
    <x v="0"/>
    <x v="11"/>
    <x v="22"/>
  </r>
  <r>
    <x v="1"/>
    <x v="0"/>
    <x v="4"/>
    <n v="3"/>
    <n v="0"/>
    <n v="0"/>
    <d v="2022-12-26T00:00:00"/>
    <s v="TMĐT"/>
    <x v="1"/>
    <x v="0"/>
    <x v="11"/>
    <x v="22"/>
  </r>
  <r>
    <x v="1"/>
    <x v="1"/>
    <x v="0"/>
    <n v="1"/>
    <n v="500000"/>
    <n v="234010"/>
    <d v="2023-01-03T00:00:00"/>
    <s v="TMĐT"/>
    <x v="1"/>
    <x v="0"/>
    <x v="0"/>
    <x v="17"/>
  </r>
  <r>
    <x v="1"/>
    <x v="1"/>
    <x v="4"/>
    <n v="1"/>
    <n v="0"/>
    <n v="0"/>
    <d v="2023-01-03T00:00:00"/>
    <s v="TMĐT"/>
    <x v="1"/>
    <x v="0"/>
    <x v="0"/>
    <x v="17"/>
  </r>
  <r>
    <x v="1"/>
    <x v="1"/>
    <x v="0"/>
    <n v="2"/>
    <n v="1000000"/>
    <n v="813441"/>
    <d v="2023-01-09T00:00:00"/>
    <s v="TMĐT"/>
    <x v="8"/>
    <x v="0"/>
    <x v="0"/>
    <x v="3"/>
  </r>
  <r>
    <x v="1"/>
    <x v="1"/>
    <x v="5"/>
    <n v="4"/>
    <n v="1072000"/>
    <n v="884551"/>
    <d v="2023-01-09T00:00:00"/>
    <s v="TMĐT"/>
    <x v="8"/>
    <x v="0"/>
    <x v="0"/>
    <x v="3"/>
  </r>
  <r>
    <x v="1"/>
    <x v="1"/>
    <x v="4"/>
    <n v="4"/>
    <n v="0"/>
    <n v="-196967"/>
    <d v="2023-01-09T00:00:00"/>
    <s v="TMĐT"/>
    <x v="8"/>
    <x v="0"/>
    <x v="0"/>
    <x v="3"/>
  </r>
  <r>
    <x v="1"/>
    <x v="1"/>
    <x v="3"/>
    <n v="1"/>
    <n v="250000"/>
    <n v="147607"/>
    <d v="2023-01-31T00:00:00"/>
    <s v="TMĐT"/>
    <x v="8"/>
    <x v="0"/>
    <x v="1"/>
    <x v="14"/>
  </r>
  <r>
    <x v="1"/>
    <x v="1"/>
    <x v="5"/>
    <n v="2"/>
    <n v="536000"/>
    <n v="339136"/>
    <d v="2023-01-31T00:00:00"/>
    <s v="TMĐT"/>
    <x v="8"/>
    <x v="0"/>
    <x v="1"/>
    <x v="14"/>
  </r>
  <r>
    <x v="1"/>
    <x v="1"/>
    <x v="4"/>
    <n v="3"/>
    <n v="0"/>
    <n v="0"/>
    <d v="2023-01-31T00:00:00"/>
    <s v="TMĐT"/>
    <x v="8"/>
    <x v="0"/>
    <x v="1"/>
    <x v="14"/>
  </r>
  <r>
    <x v="1"/>
    <x v="1"/>
    <x v="0"/>
    <n v="1"/>
    <n v="400000"/>
    <n v="230278"/>
    <d v="2023-02-06T00:00:00"/>
    <s v="TMĐT"/>
    <x v="8"/>
    <x v="0"/>
    <x v="1"/>
    <x v="23"/>
  </r>
  <r>
    <x v="1"/>
    <x v="1"/>
    <x v="4"/>
    <n v="1"/>
    <n v="0"/>
    <n v="0"/>
    <d v="2023-02-06T00:00:00"/>
    <s v="TMĐT"/>
    <x v="8"/>
    <x v="0"/>
    <x v="1"/>
    <x v="23"/>
  </r>
  <r>
    <x v="1"/>
    <x v="1"/>
    <x v="2"/>
    <n v="1"/>
    <n v="250000"/>
    <n v="150770"/>
    <d v="2023-02-20T00:00:00"/>
    <s v="TMĐT"/>
    <x v="8"/>
    <x v="0"/>
    <x v="1"/>
    <x v="24"/>
  </r>
  <r>
    <x v="1"/>
    <x v="1"/>
    <x v="3"/>
    <n v="1"/>
    <n v="250000"/>
    <n v="150770"/>
    <d v="2023-02-20T00:00:00"/>
    <s v="TMĐT"/>
    <x v="8"/>
    <x v="0"/>
    <x v="1"/>
    <x v="24"/>
  </r>
  <r>
    <x v="1"/>
    <x v="1"/>
    <x v="4"/>
    <n v="2"/>
    <n v="0"/>
    <n v="-57381"/>
    <d v="2023-02-20T00:00:00"/>
    <s v="TMĐT"/>
    <x v="8"/>
    <x v="0"/>
    <x v="1"/>
    <x v="24"/>
  </r>
  <r>
    <x v="1"/>
    <x v="1"/>
    <x v="0"/>
    <n v="1"/>
    <n v="400000"/>
    <n v="320173"/>
    <d v="2023-02-20T00:00:00"/>
    <s v="TMĐT"/>
    <x v="8"/>
    <x v="0"/>
    <x v="1"/>
    <x v="24"/>
  </r>
  <r>
    <x v="1"/>
    <x v="1"/>
    <x v="5"/>
    <n v="1"/>
    <n v="268000"/>
    <n v="245155"/>
    <d v="2023-02-20T00:00:00"/>
    <s v="TMĐT"/>
    <x v="8"/>
    <x v="0"/>
    <x v="1"/>
    <x v="24"/>
  </r>
  <r>
    <x v="1"/>
    <x v="1"/>
    <x v="4"/>
    <n v="3"/>
    <n v="0"/>
    <n v="-67832"/>
    <d v="2023-02-27T00:00:00"/>
    <s v="TMĐT"/>
    <x v="8"/>
    <x v="0"/>
    <x v="2"/>
    <x v="25"/>
  </r>
  <r>
    <x v="1"/>
    <x v="1"/>
    <x v="5"/>
    <n v="1"/>
    <n v="268000"/>
    <n v="218376"/>
    <d v="2023-02-27T00:00:00"/>
    <s v="TMĐT"/>
    <x v="8"/>
    <x v="0"/>
    <x v="2"/>
    <x v="25"/>
  </r>
  <r>
    <x v="1"/>
    <x v="1"/>
    <x v="0"/>
    <n v="2"/>
    <n v="800000"/>
    <n v="651904"/>
    <d v="2023-02-27T00:00:00"/>
    <s v="TMĐT"/>
    <x v="8"/>
    <x v="0"/>
    <x v="2"/>
    <x v="25"/>
  </r>
  <r>
    <x v="1"/>
    <x v="1"/>
    <x v="2"/>
    <n v="2"/>
    <n v="500000"/>
    <n v="244526"/>
    <d v="2023-03-06T00:00:00"/>
    <s v="TMĐT"/>
    <x v="8"/>
    <x v="0"/>
    <x v="2"/>
    <x v="23"/>
  </r>
  <r>
    <x v="1"/>
    <x v="1"/>
    <x v="0"/>
    <n v="3"/>
    <n v="1250000"/>
    <n v="1023675"/>
    <d v="2023-03-20T00:00:00"/>
    <s v="TMĐT"/>
    <x v="8"/>
    <x v="0"/>
    <x v="2"/>
    <x v="24"/>
  </r>
  <r>
    <x v="1"/>
    <x v="1"/>
    <x v="2"/>
    <n v="1"/>
    <n v="250000"/>
    <n v="163018"/>
    <d v="2023-03-20T00:00:00"/>
    <s v="TMĐT"/>
    <x v="8"/>
    <x v="0"/>
    <x v="2"/>
    <x v="24"/>
  </r>
  <r>
    <x v="1"/>
    <x v="1"/>
    <x v="3"/>
    <n v="1"/>
    <n v="250000"/>
    <n v="163018"/>
    <d v="2023-03-20T00:00:00"/>
    <s v="TMĐT"/>
    <x v="8"/>
    <x v="0"/>
    <x v="2"/>
    <x v="24"/>
  </r>
  <r>
    <x v="1"/>
    <x v="1"/>
    <x v="7"/>
    <n v="1"/>
    <n v="198000"/>
    <n v="161250"/>
    <d v="2023-03-20T00:00:00"/>
    <s v="TMĐT"/>
    <x v="8"/>
    <x v="0"/>
    <x v="2"/>
    <x v="24"/>
  </r>
  <r>
    <x v="1"/>
    <x v="1"/>
    <x v="5"/>
    <n v="1"/>
    <n v="268000"/>
    <n v="198977"/>
    <d v="2023-03-27T00:00:00"/>
    <s v="TMĐT"/>
    <x v="8"/>
    <x v="0"/>
    <x v="2"/>
    <x v="25"/>
  </r>
  <r>
    <x v="1"/>
    <x v="1"/>
    <x v="2"/>
    <n v="1"/>
    <n v="250000"/>
    <n v="203772"/>
    <d v="2023-03-27T00:00:00"/>
    <s v="TMĐT"/>
    <x v="8"/>
    <x v="0"/>
    <x v="2"/>
    <x v="25"/>
  </r>
  <r>
    <x v="1"/>
    <x v="1"/>
    <x v="3"/>
    <n v="1"/>
    <n v="250000"/>
    <n v="203772"/>
    <d v="2023-03-27T00:00:00"/>
    <s v="TMĐT"/>
    <x v="8"/>
    <x v="0"/>
    <x v="2"/>
    <x v="25"/>
  </r>
  <r>
    <x v="1"/>
    <x v="1"/>
    <x v="5"/>
    <n v="1"/>
    <n v="268000"/>
    <n v="217884"/>
    <d v="2023-04-10T00:00:00"/>
    <s v="TMĐT"/>
    <x v="8"/>
    <x v="0"/>
    <x v="3"/>
    <x v="12"/>
  </r>
  <r>
    <x v="1"/>
    <x v="1"/>
    <x v="1"/>
    <n v="1"/>
    <n v="368000"/>
    <n v="218186"/>
    <d v="2023-04-10T00:00:00"/>
    <s v="TMĐT"/>
    <x v="8"/>
    <x v="0"/>
    <x v="3"/>
    <x v="12"/>
  </r>
  <r>
    <x v="1"/>
    <x v="1"/>
    <x v="11"/>
    <n v="2"/>
    <n v="91800"/>
    <n v="154631"/>
    <d v="2023-04-25T00:00:00"/>
    <s v="TMĐT"/>
    <x v="8"/>
    <x v="0"/>
    <x v="3"/>
    <x v="2"/>
  </r>
  <r>
    <x v="1"/>
    <x v="1"/>
    <x v="5"/>
    <n v="2"/>
    <n v="497568"/>
    <n v="419958"/>
    <d v="2023-04-25T00:00:00"/>
    <s v="TMĐT"/>
    <x v="8"/>
    <x v="0"/>
    <x v="3"/>
    <x v="2"/>
  </r>
  <r>
    <x v="1"/>
    <x v="1"/>
    <x v="11"/>
    <n v="5"/>
    <n v="459000"/>
    <n v="325486"/>
    <d v="2023-05-04T00:00:00"/>
    <s v="TMĐT"/>
    <x v="8"/>
    <x v="0"/>
    <x v="4"/>
    <x v="11"/>
  </r>
  <r>
    <x v="1"/>
    <x v="1"/>
    <x v="9"/>
    <n v="3"/>
    <n v="1603200"/>
    <n v="1465233"/>
    <d v="2023-05-08T00:00:00"/>
    <s v="TMĐT"/>
    <x v="9"/>
    <x v="0"/>
    <x v="4"/>
    <x v="16"/>
  </r>
  <r>
    <x v="1"/>
    <x v="1"/>
    <x v="11"/>
    <n v="3"/>
    <n v="259200"/>
    <n v="156396"/>
    <d v="2023-05-15T00:00:00"/>
    <s v="TMĐT"/>
    <x v="9"/>
    <x v="0"/>
    <x v="4"/>
    <x v="18"/>
  </r>
  <r>
    <x v="1"/>
    <x v="1"/>
    <x v="5"/>
    <n v="1"/>
    <n v="214400"/>
    <n v="195023"/>
    <d v="2023-05-15T00:00:00"/>
    <s v="TMĐT"/>
    <x v="9"/>
    <x v="0"/>
    <x v="4"/>
    <x v="18"/>
  </r>
  <r>
    <x v="1"/>
    <x v="1"/>
    <x v="12"/>
    <n v="1"/>
    <n v="400000"/>
    <n v="365281"/>
    <d v="2023-05-15T00:00:00"/>
    <s v="TMĐT"/>
    <x v="9"/>
    <x v="0"/>
    <x v="4"/>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A6F50-D802-42BE-959F-15E29C0D9662}" name="Topsp" cacheId="9"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location ref="A30:B34" firstHeaderRow="1" firstDataRow="1" firstDataCol="1"/>
  <pivotFields count="12">
    <pivotField showAll="0">
      <items count="3">
        <item x="1"/>
        <item x="0"/>
        <item t="default"/>
      </items>
    </pivotField>
    <pivotField showAll="0">
      <items count="3">
        <item x="0"/>
        <item x="1"/>
        <item t="default"/>
      </items>
    </pivotField>
    <pivotField axis="axisRow" showAll="0" measureFilter="1">
      <items count="14">
        <item x="4"/>
        <item x="7"/>
        <item x="8"/>
        <item x="1"/>
        <item x="11"/>
        <item x="10"/>
        <item x="2"/>
        <item x="9"/>
        <item x="12"/>
        <item x="3"/>
        <item x="6"/>
        <item x="5"/>
        <item x="0"/>
        <item t="default"/>
      </items>
    </pivotField>
    <pivotField showAll="0"/>
    <pivotField numFmtId="165" showAll="0"/>
    <pivotField dataField="1" numFmtId="165" showAll="0"/>
    <pivotField numFmtId="164" showAll="0"/>
    <pivotField showAll="0"/>
    <pivotField showAll="0">
      <items count="11">
        <item x="0"/>
        <item x="9"/>
        <item x="6"/>
        <item x="8"/>
        <item x="1"/>
        <item x="4"/>
        <item x="2"/>
        <item x="3"/>
        <item x="5"/>
        <item x="7"/>
        <item t="default"/>
      </items>
    </pivotField>
    <pivotField showAll="0"/>
    <pivotField showAll="0">
      <items count="13">
        <item x="0"/>
        <item x="1"/>
        <item x="2"/>
        <item x="3"/>
        <item x="4"/>
        <item x="5"/>
        <item x="6"/>
        <item x="7"/>
        <item x="8"/>
        <item x="9"/>
        <item x="10"/>
        <item x="11"/>
        <item t="default"/>
      </items>
    </pivotField>
    <pivotField showAll="0"/>
  </pivotFields>
  <rowFields count="1">
    <field x="2"/>
  </rowFields>
  <rowItems count="4">
    <i>
      <x v="3"/>
    </i>
    <i>
      <x v="11"/>
    </i>
    <i>
      <x v="12"/>
    </i>
    <i t="grand">
      <x/>
    </i>
  </rowItems>
  <colItems count="1">
    <i/>
  </colItems>
  <dataFields count="1">
    <dataField name="Sum of ĐÃ THU" fld="5" baseField="0" baseItem="0"/>
  </dataFields>
  <formats count="1">
    <format dxfId="19">
      <pivotArea collapsedLevelsAreSubtotals="1" fieldPosition="0">
        <references count="1">
          <reference field="2" count="0"/>
        </references>
      </pivotArea>
    </format>
  </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FEBB7-54D9-48D3-A127-FB1EFBC366A5}" name="LoaiSP/SL" cacheId="9"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A11:B25" firstHeaderRow="1" firstDataRow="1" firstDataCol="1"/>
  <pivotFields count="12">
    <pivotField showAll="0">
      <items count="3">
        <item x="1"/>
        <item x="0"/>
        <item t="default"/>
      </items>
    </pivotField>
    <pivotField showAll="0">
      <items count="3">
        <item x="0"/>
        <item x="1"/>
        <item t="default"/>
      </items>
    </pivotField>
    <pivotField axis="axisRow" showAll="0" sortType="ascending">
      <items count="14">
        <item x="4"/>
        <item x="7"/>
        <item x="8"/>
        <item x="1"/>
        <item x="11"/>
        <item x="10"/>
        <item x="2"/>
        <item x="9"/>
        <item x="12"/>
        <item x="3"/>
        <item x="6"/>
        <item x="5"/>
        <item x="0"/>
        <item t="default"/>
      </items>
    </pivotField>
    <pivotField dataField="1" showAll="0"/>
    <pivotField numFmtId="165" showAll="0"/>
    <pivotField numFmtId="165" showAll="0"/>
    <pivotField numFmtId="164" showAll="0"/>
    <pivotField showAll="0"/>
    <pivotField showAll="0">
      <items count="11">
        <item x="0"/>
        <item x="9"/>
        <item x="6"/>
        <item x="8"/>
        <item x="1"/>
        <item x="4"/>
        <item x="2"/>
        <item x="3"/>
        <item x="5"/>
        <item x="7"/>
        <item t="default"/>
      </items>
    </pivotField>
    <pivotField showAll="0"/>
    <pivotField showAll="0">
      <items count="13">
        <item x="0"/>
        <item x="1"/>
        <item x="2"/>
        <item x="3"/>
        <item x="4"/>
        <item x="5"/>
        <item x="6"/>
        <item x="7"/>
        <item x="8"/>
        <item x="9"/>
        <item x="10"/>
        <item x="11"/>
        <item t="default"/>
      </items>
    </pivotField>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Count of SL" fld="3" subtotal="count" baseField="0" baseItem="0"/>
  </dataFields>
  <formats count="1">
    <format dxfId="20">
      <pivotArea collapsedLevelsAreSubtotals="1" fieldPosition="0">
        <references count="1">
          <reference field="2" count="0"/>
        </references>
      </pivotArea>
    </format>
  </format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AE49F-ABBA-482F-8EE2-4AA66D861F99}" name="Nguon" cacheId="9"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A1:B4" firstHeaderRow="1" firstDataRow="1" firstDataCol="1"/>
  <pivotFields count="12">
    <pivotField axis="axisRow" showAll="0">
      <items count="3">
        <item x="1"/>
        <item x="0"/>
        <item t="default"/>
      </items>
    </pivotField>
    <pivotField showAll="0">
      <items count="3">
        <item x="0"/>
        <item x="1"/>
        <item t="default"/>
      </items>
    </pivotField>
    <pivotField showAll="0"/>
    <pivotField showAll="0"/>
    <pivotField numFmtId="165" showAll="0"/>
    <pivotField dataField="1" numFmtId="165" showAll="0"/>
    <pivotField numFmtId="164" showAll="0"/>
    <pivotField showAll="0"/>
    <pivotField showAll="0">
      <items count="11">
        <item x="0"/>
        <item x="9"/>
        <item x="6"/>
        <item x="8"/>
        <item x="1"/>
        <item x="4"/>
        <item x="2"/>
        <item x="3"/>
        <item x="5"/>
        <item x="7"/>
        <item t="default"/>
      </items>
    </pivotField>
    <pivotField showAll="0"/>
    <pivotField showAll="0">
      <items count="13">
        <item x="0"/>
        <item x="1"/>
        <item x="2"/>
        <item x="3"/>
        <item x="4"/>
        <item x="5"/>
        <item x="6"/>
        <item x="7"/>
        <item x="8"/>
        <item x="9"/>
        <item x="10"/>
        <item x="11"/>
        <item t="default"/>
      </items>
    </pivotField>
    <pivotField showAll="0"/>
  </pivotFields>
  <rowFields count="1">
    <field x="0"/>
  </rowFields>
  <rowItems count="3">
    <i>
      <x/>
    </i>
    <i>
      <x v="1"/>
    </i>
    <i t="grand">
      <x/>
    </i>
  </rowItems>
  <colItems count="1">
    <i/>
  </colItems>
  <dataFields count="1">
    <dataField name="Sum of ĐÃ THU" fld="5" baseField="0" baseItem="0"/>
  </dataFields>
  <formats count="1">
    <format dxfId="21">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332AC9-7A79-4275-BA83-C3557469798D}" name="DoanhThu" cacheId="9"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A7:C8" firstHeaderRow="0" firstDataRow="1" firstDataCol="0"/>
  <pivotFields count="12">
    <pivotField showAll="0">
      <items count="3">
        <item x="1"/>
        <item x="0"/>
        <item t="default"/>
      </items>
    </pivotField>
    <pivotField showAll="0">
      <items count="3">
        <item x="0"/>
        <item x="1"/>
        <item t="default"/>
      </items>
    </pivotField>
    <pivotField showAll="0"/>
    <pivotField dataField="1" showAll="0"/>
    <pivotField dataField="1" numFmtId="165" showAll="0"/>
    <pivotField dataField="1" numFmtId="165" showAll="0"/>
    <pivotField numFmtId="164" showAll="0"/>
    <pivotField showAll="0"/>
    <pivotField showAll="0">
      <items count="11">
        <item x="0"/>
        <item x="9"/>
        <item x="6"/>
        <item x="8"/>
        <item x="1"/>
        <item x="4"/>
        <item x="2"/>
        <item x="3"/>
        <item x="5"/>
        <item x="7"/>
        <item t="default"/>
      </items>
    </pivotField>
    <pivotField showAll="0"/>
    <pivotField showAll="0">
      <items count="13">
        <item x="0"/>
        <item x="1"/>
        <item x="2"/>
        <item x="3"/>
        <item x="4"/>
        <item x="5"/>
        <item x="6"/>
        <item x="7"/>
        <item x="8"/>
        <item x="9"/>
        <item x="10"/>
        <item x="11"/>
        <item t="default"/>
      </items>
    </pivotField>
    <pivotField showAll="0"/>
  </pivotFields>
  <rowItems count="1">
    <i/>
  </rowItems>
  <colFields count="1">
    <field x="-2"/>
  </colFields>
  <colItems count="3">
    <i>
      <x/>
    </i>
    <i i="1">
      <x v="1"/>
    </i>
    <i i="2">
      <x v="2"/>
    </i>
  </colItems>
  <dataFields count="3">
    <dataField name="Sum of HỌC PHÍ" fld="4" baseField="0" baseItem="0"/>
    <dataField name="Sum of ĐÃ THU" fld="5" baseField="0" baseItem="0"/>
    <dataField name="Count of SL" fld="3" subtotal="count" baseField="0" baseItem="0"/>
  </dataFields>
  <formats count="3">
    <format dxfId="24">
      <pivotArea type="all" dataOnly="0" outline="0" fieldPosition="0"/>
    </format>
    <format dxfId="23">
      <pivotArea outline="0" collapsedLevelsAreSubtotals="1" fieldPosition="0"/>
    </format>
    <format dxfId="22">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07658E-A52D-4F08-80C2-8542F9C51ED2}" name="KhuVuc" cacheId="9"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outline="1" outlineData="1" compactData="0" multipleFieldFilters="0">
  <location ref="A36:C47" firstHeaderRow="1" firstDataRow="1" firstDataCol="2"/>
  <pivotFields count="12">
    <pivotField compact="0" showAll="0" defaultSubtotal="0">
      <items count="2">
        <item x="1"/>
        <item x="0"/>
      </items>
      <extLst>
        <ext xmlns:x14="http://schemas.microsoft.com/office/spreadsheetml/2009/9/main" uri="{2946ED86-A175-432a-8AC1-64E0C546D7DE}">
          <x14:pivotField fillDownLabels="1"/>
        </ext>
      </extLst>
    </pivotField>
    <pivotField compact="0" subtotalTop="0" showAll="0" defaultSubtotal="0">
      <items count="2">
        <item x="0"/>
        <item x="1"/>
      </items>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 compact="0" numFmtId="165" showAll="0" defaultSubtotal="0">
      <extLst>
        <ext xmlns:x14="http://schemas.microsoft.com/office/spreadsheetml/2009/9/main" uri="{2946ED86-A175-432a-8AC1-64E0C546D7DE}">
          <x14:pivotField fillDownLabels="1"/>
        </ext>
      </extLst>
    </pivotField>
    <pivotField compact="0" numFmtId="165" showAll="0" defaultSubtotal="0">
      <extLst>
        <ext xmlns:x14="http://schemas.microsoft.com/office/spreadsheetml/2009/9/main" uri="{2946ED86-A175-432a-8AC1-64E0C546D7DE}">
          <x14:pivotField fillDownLabels="1"/>
        </ext>
      </extLst>
    </pivotField>
    <pivotField compact="0" numFmtId="164" showAll="0" defaultSubtotal="0">
      <extLst>
        <ext xmlns:x14="http://schemas.microsoft.com/office/spreadsheetml/2009/9/main" uri="{2946ED86-A175-432a-8AC1-64E0C546D7DE}">
          <x14:pivotField fillDownLabels="1"/>
        </ext>
      </extLst>
    </pivotField>
    <pivotField compact="0" showAll="0" defaultSubtotal="0">
      <extLst>
        <ext xmlns:x14="http://schemas.microsoft.com/office/spreadsheetml/2009/9/main" uri="{2946ED86-A175-432a-8AC1-64E0C546D7DE}">
          <x14:pivotField fillDownLabels="1"/>
        </ext>
      </extLst>
    </pivotField>
    <pivotField axis="axisRow" compact="0" showAll="0" defaultSubtotal="0">
      <items count="10">
        <item x="0"/>
        <item x="9"/>
        <item x="6"/>
        <item x="8"/>
        <item x="1"/>
        <item x="4"/>
        <item x="2"/>
        <item x="3"/>
        <item x="5"/>
        <item x="7"/>
      </items>
      <extLst>
        <ext xmlns:x14="http://schemas.microsoft.com/office/spreadsheetml/2009/9/main" uri="{2946ED86-A175-432a-8AC1-64E0C546D7DE}">
          <x14:pivotField fillDownLabels="1"/>
        </ext>
      </extLst>
    </pivotField>
    <pivotField axis="axisRow" compact="0" showAll="0" defaultSubtotal="0">
      <items count="1">
        <item x="0"/>
      </items>
      <extLst>
        <ext xmlns:x14="http://schemas.microsoft.com/office/spreadsheetml/2009/9/main" uri="{2946ED86-A175-432a-8AC1-64E0C546D7DE}">
          <x14:pivotField fillDownLabels="1"/>
        </ext>
      </extLst>
    </pivotField>
    <pivotField compact="0" subtotalTop="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subtotalTop="0" showAll="0" defaultSubtotal="0">
      <extLst>
        <ext xmlns:x14="http://schemas.microsoft.com/office/spreadsheetml/2009/9/main" uri="{2946ED86-A175-432a-8AC1-64E0C546D7DE}">
          <x14:pivotField fillDownLabels="1"/>
        </ext>
      </extLst>
    </pivotField>
  </pivotFields>
  <rowFields count="2">
    <field x="9"/>
    <field x="8"/>
  </rowFields>
  <rowItems count="11">
    <i>
      <x/>
    </i>
    <i r="1">
      <x/>
    </i>
    <i r="1">
      <x v="1"/>
    </i>
    <i r="1">
      <x v="2"/>
    </i>
    <i r="1">
      <x v="3"/>
    </i>
    <i r="1">
      <x v="4"/>
    </i>
    <i r="1">
      <x v="5"/>
    </i>
    <i r="1">
      <x v="6"/>
    </i>
    <i r="1">
      <x v="7"/>
    </i>
    <i r="1">
      <x v="8"/>
    </i>
    <i r="1">
      <x v="9"/>
    </i>
  </rowItems>
  <colItems count="1">
    <i/>
  </colItems>
  <dataFields count="1">
    <dataField name="Count of S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B5F1EF-EF69-4A62-A4D5-77DECAB9CB6D}" name="NgayBH/SL" cacheId="9"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7">
  <location ref="A49:B76" firstHeaderRow="1" firstDataRow="1" firstDataCol="1"/>
  <pivotFields count="12">
    <pivotField showAll="0">
      <items count="3">
        <item x="1"/>
        <item x="0"/>
        <item t="default"/>
      </items>
    </pivotField>
    <pivotField showAll="0">
      <items count="3">
        <item x="0"/>
        <item x="1"/>
        <item t="default"/>
      </items>
    </pivotField>
    <pivotField dataField="1" showAll="0"/>
    <pivotField showAll="0"/>
    <pivotField numFmtId="165" showAll="0"/>
    <pivotField numFmtId="165" showAll="0"/>
    <pivotField numFmtId="164" showAll="0"/>
    <pivotField showAll="0"/>
    <pivotField showAll="0">
      <items count="11">
        <item x="0"/>
        <item x="9"/>
        <item x="6"/>
        <item x="8"/>
        <item x="1"/>
        <item x="4"/>
        <item x="2"/>
        <item x="3"/>
        <item x="5"/>
        <item x="7"/>
        <item t="default"/>
      </items>
    </pivotField>
    <pivotField showAll="0"/>
    <pivotField showAll="0">
      <items count="13">
        <item x="0"/>
        <item x="1"/>
        <item x="2"/>
        <item x="3"/>
        <item x="4"/>
        <item x="5"/>
        <item x="6"/>
        <item x="7"/>
        <item x="8"/>
        <item x="9"/>
        <item x="10"/>
        <item x="11"/>
        <item t="default"/>
      </items>
    </pivotField>
    <pivotField axis="axisRow" showAll="0">
      <items count="27">
        <item x="20"/>
        <item x="7"/>
        <item x="17"/>
        <item x="11"/>
        <item x="21"/>
        <item x="23"/>
        <item x="16"/>
        <item x="3"/>
        <item x="12"/>
        <item x="0"/>
        <item x="10"/>
        <item x="4"/>
        <item x="18"/>
        <item x="5"/>
        <item x="13"/>
        <item x="1"/>
        <item x="19"/>
        <item x="24"/>
        <item x="15"/>
        <item x="8"/>
        <item x="6"/>
        <item x="2"/>
        <item x="22"/>
        <item x="25"/>
        <item x="9"/>
        <item x="14"/>
        <item t="default"/>
      </items>
    </pivotField>
  </pivotFields>
  <rowFields count="1">
    <field x="1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TÊN SP" fld="2" subtotal="count" baseField="0" baseItem="0"/>
  </dataFields>
  <formats count="2">
    <format dxfId="26">
      <pivotArea type="all" dataOnly="0" outline="0" fieldPosition="0"/>
    </format>
    <format dxfId="25">
      <pivotArea outline="0" collapsedLevelsAreSubtotals="1" fieldPosition="0"/>
    </format>
  </formats>
  <chartFormats count="4">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13"/>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ĂM" xr10:uid="{D8F68757-55DB-4EF9-AF7F-C73007CCD641}" sourceName="NĂM">
  <pivotTables>
    <pivotTable tabId="2" name="DoanhThu"/>
    <pivotTable tabId="2" name="NgayBH/SL"/>
    <pivotTable tabId="2" name="KhuVuc"/>
    <pivotTable tabId="2" name="Nguon"/>
    <pivotTable tabId="2" name="LoaiSP/SL"/>
    <pivotTable tabId="2" name="Topsp"/>
  </pivotTables>
  <data>
    <tabular pivotCacheId="1808569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ÁNG" xr10:uid="{93B9B6ED-35C8-4A82-83FA-5BE44B31D13D}" sourceName="THÁNG">
  <pivotTables>
    <pivotTable tabId="2" name="DoanhThu"/>
    <pivotTable tabId="2" name="NgayBH/SL"/>
    <pivotTable tabId="2" name="KhuVuc"/>
    <pivotTable tabId="2" name="Nguon"/>
    <pivotTable tabId="2" name="LoaiSP/SL"/>
    <pivotTable tabId="2" name="Topsp"/>
  </pivotTables>
  <data>
    <tabular pivotCacheId="180856958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UỒN" xr10:uid="{A7581BF1-D7FF-442F-B74D-DC58C4933F5C}" sourceName="NGUỒN">
  <pivotTables>
    <pivotTable tabId="2" name="DoanhThu"/>
    <pivotTable tabId="2" name="NgayBH/SL"/>
    <pivotTable tabId="2" name="KhuVuc"/>
    <pivotTable tabId="2" name="Nguon"/>
    <pivotTable tabId="2" name="LoaiSP/SL"/>
    <pivotTable tabId="2" name="Topsp"/>
  </pivotTables>
  <data>
    <tabular pivotCacheId="180856958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ỈNH" xr10:uid="{2B9EA986-4FE6-4B2E-A04E-094CF25F3ED1}" sourceName="TỈNH">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ĂM" xr10:uid="{66E7399E-5EFB-40BF-A5A1-DF4D530E8362}" cache="Slicer_NĂM" caption="NĂM" columnCount="2" rowHeight="234950"/>
  <slicer name="THÁNG" xr10:uid="{CC2C8E32-6A3D-4761-AE03-8C78687364AB}" cache="Slicer_THÁNG" caption="THÁNG" columnCount="2" rowHeight="234950"/>
  <slicer name="NGUỒN" xr10:uid="{FFDB4054-6DC9-42E6-B733-4DC7630D1D5C}" cache="Slicer_NGUỒN" caption="NGUỒN"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ỈNH" xr10:uid="{132AF522-A6BD-4146-9518-80E8EB94B413}" cache="Slicer_TỈNH" caption="TỈNH"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F263B5-13DB-4E46-B7E3-26E596AC1BD1}" name="Table1" displayName="Table1" ref="A1:L198" totalsRowShown="0" tableBorderDxfId="39">
  <autoFilter ref="A1:L198" xr:uid="{2A2CD27B-E1C0-4090-A193-9D2EBF36B52C}"/>
  <tableColumns count="12">
    <tableColumn id="1" xr3:uid="{C1E3A847-F5D8-4B46-907B-5E700DDCC08A}" name="NGUỒN" dataDxfId="38"/>
    <tableColumn id="2" xr3:uid="{7F10053D-DFE0-4E10-9AC8-F5FF2A869C27}" name="NĂM" dataDxfId="37"/>
    <tableColumn id="3" xr3:uid="{1B3D0B93-DE41-471B-8372-52DF4D51F951}" name="TÊN SP" dataDxfId="36"/>
    <tableColumn id="4" xr3:uid="{8651D2B2-5376-463D-95B6-0154B252309B}" name="SL" dataDxfId="35"/>
    <tableColumn id="5" xr3:uid="{631F7ED1-57E3-4A0E-900D-9DD8E5B725BF}" name="HỌC PHÍ" dataDxfId="34" dataCellStyle="Comma"/>
    <tableColumn id="6" xr3:uid="{92138D79-107F-4F0C-B2A9-82E2F63BD19C}" name="ĐÃ THU" dataDxfId="33" dataCellStyle="Comma"/>
    <tableColumn id="7" xr3:uid="{B66BFFA7-5844-4972-B9A2-7C0564E45C23}" name="THỜI GIAN" dataDxfId="32"/>
    <tableColumn id="8" xr3:uid="{E9D5E666-A3AD-4D5D-BADB-4F4566D3F4AA}" name="NGUỒN2" dataDxfId="31"/>
    <tableColumn id="9" xr3:uid="{5E655214-995E-4BD4-9A22-4C01FF4032CC}" name="THÀNH PHỐ" dataDxfId="30"/>
    <tableColumn id="10" xr3:uid="{D5E7C9D2-9028-495B-8A7B-3E35E1E36ECC}" name="KHU VỰC" dataDxfId="29"/>
    <tableColumn id="11" xr3:uid="{9BDC99E4-992D-4902-9E74-9A7BF7E6BFAD}" name="THÁNG" dataDxfId="28"/>
    <tableColumn id="12" xr3:uid="{6B079B69-5B06-461C-9F71-D264127AD33F}" name="Ngày" dataDxfId="27">
      <calculatedColumnFormula>DAY(Table1[[#This Row],[THỜI GIAN]])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5F4A6F-6FAE-49CA-A000-A84269D0373E}" name="Table2" displayName="Table2" ref="E36:G97" totalsRowShown="0" headerRowDxfId="0" headerRowBorderDxfId="5" tableBorderDxfId="6" totalsRowBorderDxfId="4">
  <autoFilter ref="E36:G97" xr:uid="{EB81BFEA-242C-4C85-BA1A-9C71524164C4}"/>
  <tableColumns count="3">
    <tableColumn id="1" xr3:uid="{E8D24D70-67B0-49C1-8284-5193CD338EE5}" name="Column1" dataDxfId="3"/>
    <tableColumn id="2" xr3:uid="{34CB9089-F43C-4A44-839F-CB925E4E2216}" name="TỈNH" dataDxfId="2"/>
    <tableColumn id="3" xr3:uid="{6CACB6B6-2EE1-4FBE-B95C-3ED60EB5DEC8}" name="SỐ LƯỢNG"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9BCEE-C1DE-4FA5-8293-AA8BEE32C0E6}">
  <dimension ref="A1:L198"/>
  <sheetViews>
    <sheetView tabSelected="1" workbookViewId="0">
      <pane xSplit="1" ySplit="1" topLeftCell="B2" activePane="bottomRight" state="frozen"/>
      <selection pane="topRight" activeCell="C1" sqref="C1"/>
      <selection pane="bottomLeft" activeCell="A2" sqref="A2"/>
      <selection pane="bottomRight" activeCell="M8" sqref="M8"/>
    </sheetView>
  </sheetViews>
  <sheetFormatPr defaultRowHeight="14.4"/>
  <cols>
    <col min="1" max="1" width="9.44140625" customWidth="1"/>
    <col min="2" max="2" width="13.44140625" bestFit="1" customWidth="1"/>
    <col min="3" max="3" width="45.21875" bestFit="1" customWidth="1"/>
    <col min="4" max="4" width="5.109375" bestFit="1" customWidth="1"/>
    <col min="5" max="6" width="15.109375" style="12" bestFit="1" customWidth="1"/>
    <col min="7" max="7" width="11.88671875" style="9" customWidth="1"/>
    <col min="8" max="8" width="10.44140625" customWidth="1"/>
    <col min="9" max="10" width="15.77734375" customWidth="1"/>
    <col min="11" max="11" width="12.44140625" customWidth="1"/>
    <col min="12" max="12" width="7.5546875" bestFit="1" customWidth="1"/>
  </cols>
  <sheetData>
    <row r="1" spans="1:12">
      <c r="A1" t="s">
        <v>12</v>
      </c>
      <c r="B1" t="s">
        <v>111</v>
      </c>
      <c r="C1" t="s">
        <v>21</v>
      </c>
      <c r="D1" t="s">
        <v>0</v>
      </c>
      <c r="E1" s="12" t="s">
        <v>1</v>
      </c>
      <c r="F1" s="12" t="s">
        <v>2</v>
      </c>
      <c r="G1" s="9" t="s">
        <v>22</v>
      </c>
      <c r="H1" t="s">
        <v>23</v>
      </c>
      <c r="I1" t="s">
        <v>40</v>
      </c>
      <c r="J1" t="s">
        <v>41</v>
      </c>
      <c r="K1" t="s">
        <v>112</v>
      </c>
      <c r="L1" t="s">
        <v>113</v>
      </c>
    </row>
    <row r="2" spans="1:12">
      <c r="A2" t="s">
        <v>3</v>
      </c>
      <c r="B2">
        <v>2022</v>
      </c>
      <c r="C2" t="s">
        <v>5</v>
      </c>
      <c r="D2">
        <v>5</v>
      </c>
      <c r="E2" s="12">
        <v>2000000</v>
      </c>
      <c r="F2" s="12">
        <v>1700000</v>
      </c>
      <c r="G2" s="9">
        <v>44572</v>
      </c>
      <c r="H2" t="s">
        <v>4</v>
      </c>
      <c r="I2" t="s">
        <v>32</v>
      </c>
      <c r="J2" t="s">
        <v>39</v>
      </c>
      <c r="K2" s="28" t="s">
        <v>103</v>
      </c>
      <c r="L2">
        <f>DAY(Table1[[#This Row],[THỜI GIAN]])</f>
        <v>11</v>
      </c>
    </row>
    <row r="3" spans="1:12">
      <c r="A3" t="s">
        <v>3</v>
      </c>
      <c r="B3">
        <v>2022</v>
      </c>
      <c r="C3" t="s">
        <v>6</v>
      </c>
      <c r="D3">
        <v>1</v>
      </c>
      <c r="E3" s="12">
        <v>368000</v>
      </c>
      <c r="F3" s="12">
        <v>315200</v>
      </c>
      <c r="G3" s="9">
        <v>44572</v>
      </c>
      <c r="H3" t="s">
        <v>4</v>
      </c>
      <c r="I3" t="s">
        <v>32</v>
      </c>
      <c r="J3" t="s">
        <v>39</v>
      </c>
      <c r="K3" s="28" t="s">
        <v>103</v>
      </c>
      <c r="L3">
        <f>DAY(Table1[[#This Row],[THỜI GIAN]])</f>
        <v>11</v>
      </c>
    </row>
    <row r="4" spans="1:12">
      <c r="A4" t="s">
        <v>3</v>
      </c>
      <c r="B4">
        <v>2022</v>
      </c>
      <c r="C4" t="s">
        <v>5</v>
      </c>
      <c r="D4">
        <v>4</v>
      </c>
      <c r="E4" s="12">
        <v>1600000</v>
      </c>
      <c r="F4" s="12">
        <v>1347700</v>
      </c>
      <c r="G4" s="9">
        <v>44579</v>
      </c>
      <c r="H4" t="s">
        <v>4</v>
      </c>
      <c r="I4" t="s">
        <v>32</v>
      </c>
      <c r="J4" t="s">
        <v>39</v>
      </c>
      <c r="K4" s="28" t="s">
        <v>103</v>
      </c>
      <c r="L4">
        <f>DAY(Table1[[#This Row],[THỜI GIAN]])</f>
        <v>18</v>
      </c>
    </row>
    <row r="5" spans="1:12">
      <c r="A5" t="s">
        <v>3</v>
      </c>
      <c r="B5">
        <v>2022</v>
      </c>
      <c r="C5" t="s">
        <v>6</v>
      </c>
      <c r="D5">
        <v>1</v>
      </c>
      <c r="E5" s="12">
        <v>368000</v>
      </c>
      <c r="F5" s="12">
        <v>315200</v>
      </c>
      <c r="G5" s="9">
        <v>44579</v>
      </c>
      <c r="H5" t="s">
        <v>4</v>
      </c>
      <c r="I5" t="s">
        <v>32</v>
      </c>
      <c r="J5" t="s">
        <v>39</v>
      </c>
      <c r="K5" s="28" t="s">
        <v>103</v>
      </c>
      <c r="L5">
        <f>DAY(Table1[[#This Row],[THỜI GIAN]])</f>
        <v>18</v>
      </c>
    </row>
    <row r="6" spans="1:12">
      <c r="A6" t="s">
        <v>3</v>
      </c>
      <c r="B6">
        <v>2022</v>
      </c>
      <c r="C6" t="s">
        <v>5</v>
      </c>
      <c r="D6">
        <v>8</v>
      </c>
      <c r="E6" s="12">
        <v>3200000</v>
      </c>
      <c r="F6" s="12">
        <v>2636260</v>
      </c>
      <c r="G6" s="9">
        <v>44586</v>
      </c>
      <c r="H6" t="s">
        <v>4</v>
      </c>
      <c r="I6" t="s">
        <v>32</v>
      </c>
      <c r="J6" t="s">
        <v>39</v>
      </c>
      <c r="K6" s="28" t="s">
        <v>103</v>
      </c>
      <c r="L6">
        <f>DAY(Table1[[#This Row],[THỜI GIAN]])</f>
        <v>25</v>
      </c>
    </row>
    <row r="7" spans="1:12">
      <c r="A7" t="s">
        <v>3</v>
      </c>
      <c r="B7">
        <v>2022</v>
      </c>
      <c r="C7" t="s">
        <v>6</v>
      </c>
      <c r="D7">
        <v>2</v>
      </c>
      <c r="E7" s="12">
        <v>736000</v>
      </c>
      <c r="F7" s="12">
        <v>606340</v>
      </c>
      <c r="G7" s="9">
        <v>44586</v>
      </c>
      <c r="H7" t="s">
        <v>4</v>
      </c>
      <c r="I7" t="s">
        <v>32</v>
      </c>
      <c r="J7" t="s">
        <v>39</v>
      </c>
      <c r="K7" s="28" t="s">
        <v>103</v>
      </c>
      <c r="L7">
        <f>DAY(Table1[[#This Row],[THỜI GIAN]])</f>
        <v>25</v>
      </c>
    </row>
    <row r="8" spans="1:12">
      <c r="A8" t="s">
        <v>3</v>
      </c>
      <c r="B8">
        <v>2022</v>
      </c>
      <c r="C8" t="s">
        <v>5</v>
      </c>
      <c r="D8">
        <v>8</v>
      </c>
      <c r="E8" s="12">
        <v>3200000</v>
      </c>
      <c r="F8" s="12">
        <v>2664535</v>
      </c>
      <c r="G8" s="9">
        <v>44601</v>
      </c>
      <c r="H8" t="s">
        <v>4</v>
      </c>
      <c r="I8" t="s">
        <v>32</v>
      </c>
      <c r="J8" t="s">
        <v>39</v>
      </c>
      <c r="K8" s="28" t="s">
        <v>102</v>
      </c>
      <c r="L8">
        <f>DAY(Table1[[#This Row],[THỜI GIAN]])</f>
        <v>9</v>
      </c>
    </row>
    <row r="9" spans="1:12">
      <c r="A9" t="s">
        <v>3</v>
      </c>
      <c r="B9">
        <v>2022</v>
      </c>
      <c r="C9" t="s">
        <v>6</v>
      </c>
      <c r="D9">
        <v>3</v>
      </c>
      <c r="E9" s="12">
        <v>1104000</v>
      </c>
      <c r="F9" s="12">
        <v>919265</v>
      </c>
      <c r="G9" s="9">
        <v>44601</v>
      </c>
      <c r="H9" t="s">
        <v>4</v>
      </c>
      <c r="I9" t="s">
        <v>32</v>
      </c>
      <c r="J9" t="s">
        <v>39</v>
      </c>
      <c r="K9" s="28" t="s">
        <v>102</v>
      </c>
      <c r="L9">
        <f>DAY(Table1[[#This Row],[THỜI GIAN]])</f>
        <v>9</v>
      </c>
    </row>
    <row r="10" spans="1:12">
      <c r="A10" t="s">
        <v>3</v>
      </c>
      <c r="B10">
        <v>2022</v>
      </c>
      <c r="C10" t="s">
        <v>5</v>
      </c>
      <c r="D10">
        <v>6</v>
      </c>
      <c r="E10" s="12">
        <v>2400000</v>
      </c>
      <c r="F10" s="12">
        <v>1988064</v>
      </c>
      <c r="G10" s="9">
        <v>44606</v>
      </c>
      <c r="H10" t="s">
        <v>4</v>
      </c>
      <c r="I10" t="s">
        <v>32</v>
      </c>
      <c r="J10" t="s">
        <v>39</v>
      </c>
      <c r="K10" s="28" t="s">
        <v>102</v>
      </c>
      <c r="L10">
        <f>DAY(Table1[[#This Row],[THỜI GIAN]])</f>
        <v>14</v>
      </c>
    </row>
    <row r="11" spans="1:12">
      <c r="A11" t="s">
        <v>3</v>
      </c>
      <c r="B11">
        <v>2022</v>
      </c>
      <c r="C11" t="s">
        <v>6</v>
      </c>
      <c r="D11">
        <v>1</v>
      </c>
      <c r="E11" s="12">
        <v>368000</v>
      </c>
      <c r="F11" s="12">
        <v>304836</v>
      </c>
      <c r="G11" s="9">
        <v>44606</v>
      </c>
      <c r="H11" t="s">
        <v>4</v>
      </c>
      <c r="I11" t="s">
        <v>32</v>
      </c>
      <c r="J11" t="s">
        <v>39</v>
      </c>
      <c r="K11" s="28" t="s">
        <v>102</v>
      </c>
      <c r="L11">
        <f>DAY(Table1[[#This Row],[THỜI GIAN]])</f>
        <v>14</v>
      </c>
    </row>
    <row r="12" spans="1:12">
      <c r="A12" t="s">
        <v>3</v>
      </c>
      <c r="B12">
        <v>2022</v>
      </c>
      <c r="C12" t="s">
        <v>5</v>
      </c>
      <c r="D12">
        <v>2</v>
      </c>
      <c r="E12" s="12">
        <v>800000</v>
      </c>
      <c r="F12" s="12">
        <v>641667</v>
      </c>
      <c r="G12" s="9">
        <v>44608</v>
      </c>
      <c r="H12" t="s">
        <v>4</v>
      </c>
      <c r="I12" t="s">
        <v>32</v>
      </c>
      <c r="J12" t="s">
        <v>39</v>
      </c>
      <c r="K12" s="28" t="s">
        <v>102</v>
      </c>
      <c r="L12">
        <f>DAY(Table1[[#This Row],[THỜI GIAN]])</f>
        <v>16</v>
      </c>
    </row>
    <row r="13" spans="1:12">
      <c r="A13" t="s">
        <v>3</v>
      </c>
      <c r="B13">
        <v>2022</v>
      </c>
      <c r="C13" t="s">
        <v>6</v>
      </c>
      <c r="D13">
        <v>2</v>
      </c>
      <c r="E13" s="12">
        <v>736000</v>
      </c>
      <c r="F13" s="12">
        <v>590333</v>
      </c>
      <c r="G13" s="9">
        <v>44608</v>
      </c>
      <c r="H13" t="s">
        <v>4</v>
      </c>
      <c r="I13" t="s">
        <v>32</v>
      </c>
      <c r="J13" t="s">
        <v>39</v>
      </c>
      <c r="K13" s="28" t="s">
        <v>102</v>
      </c>
      <c r="L13">
        <f>DAY(Table1[[#This Row],[THỜI GIAN]])</f>
        <v>16</v>
      </c>
    </row>
    <row r="14" spans="1:12">
      <c r="A14" t="s">
        <v>3</v>
      </c>
      <c r="B14">
        <v>2022</v>
      </c>
      <c r="C14" t="s">
        <v>5</v>
      </c>
      <c r="D14">
        <v>10</v>
      </c>
      <c r="E14" s="12">
        <v>4000000</v>
      </c>
      <c r="F14" s="12">
        <v>3338429</v>
      </c>
      <c r="G14" s="9">
        <v>44616</v>
      </c>
      <c r="H14" t="s">
        <v>4</v>
      </c>
      <c r="I14" t="s">
        <v>32</v>
      </c>
      <c r="J14" t="s">
        <v>39</v>
      </c>
      <c r="K14" s="28" t="s">
        <v>102</v>
      </c>
      <c r="L14">
        <f>DAY(Table1[[#This Row],[THỜI GIAN]])</f>
        <v>24</v>
      </c>
    </row>
    <row r="15" spans="1:12">
      <c r="A15" t="s">
        <v>3</v>
      </c>
      <c r="B15">
        <v>2022</v>
      </c>
      <c r="C15" t="s">
        <v>6</v>
      </c>
      <c r="D15">
        <v>2</v>
      </c>
      <c r="E15" s="12">
        <v>736000</v>
      </c>
      <c r="F15" s="12">
        <v>614271</v>
      </c>
      <c r="G15" s="9">
        <v>44616</v>
      </c>
      <c r="H15" t="s">
        <v>4</v>
      </c>
      <c r="I15" t="s">
        <v>32</v>
      </c>
      <c r="J15" t="s">
        <v>39</v>
      </c>
      <c r="K15" s="28" t="s">
        <v>102</v>
      </c>
      <c r="L15">
        <f>DAY(Table1[[#This Row],[THỜI GIAN]])</f>
        <v>24</v>
      </c>
    </row>
    <row r="16" spans="1:12">
      <c r="A16" t="s">
        <v>3</v>
      </c>
      <c r="B16">
        <v>2022</v>
      </c>
      <c r="C16" t="s">
        <v>5</v>
      </c>
      <c r="D16">
        <v>3</v>
      </c>
      <c r="E16" s="12">
        <v>1200000</v>
      </c>
      <c r="F16" s="12">
        <v>970417</v>
      </c>
      <c r="G16" s="9">
        <v>44622</v>
      </c>
      <c r="H16" t="s">
        <v>4</v>
      </c>
      <c r="I16" t="s">
        <v>32</v>
      </c>
      <c r="J16" t="s">
        <v>39</v>
      </c>
      <c r="K16" s="28" t="s">
        <v>101</v>
      </c>
      <c r="L16">
        <f>DAY(Table1[[#This Row],[THỜI GIAN]])</f>
        <v>2</v>
      </c>
    </row>
    <row r="17" spans="1:12">
      <c r="A17" t="s">
        <v>3</v>
      </c>
      <c r="B17">
        <v>2022</v>
      </c>
      <c r="C17" t="s">
        <v>6</v>
      </c>
      <c r="D17">
        <v>3</v>
      </c>
      <c r="E17" s="12">
        <v>1104000</v>
      </c>
      <c r="F17" s="12">
        <v>892783</v>
      </c>
      <c r="G17" s="9">
        <v>44622</v>
      </c>
      <c r="H17" t="s">
        <v>4</v>
      </c>
      <c r="I17" t="s">
        <v>32</v>
      </c>
      <c r="J17" t="s">
        <v>39</v>
      </c>
      <c r="K17" s="28" t="s">
        <v>101</v>
      </c>
      <c r="L17">
        <f>DAY(Table1[[#This Row],[THỜI GIAN]])</f>
        <v>2</v>
      </c>
    </row>
    <row r="18" spans="1:12">
      <c r="A18" t="s">
        <v>3</v>
      </c>
      <c r="B18">
        <v>2022</v>
      </c>
      <c r="C18" t="s">
        <v>5</v>
      </c>
      <c r="D18">
        <v>4</v>
      </c>
      <c r="E18" s="12">
        <v>1600000</v>
      </c>
      <c r="F18" s="12">
        <v>1280732</v>
      </c>
      <c r="G18" s="9">
        <v>44629</v>
      </c>
      <c r="H18" t="s">
        <v>4</v>
      </c>
      <c r="I18" t="s">
        <v>29</v>
      </c>
      <c r="J18" t="s">
        <v>39</v>
      </c>
      <c r="K18" s="28" t="s">
        <v>101</v>
      </c>
      <c r="L18">
        <f>DAY(Table1[[#This Row],[THỜI GIAN]])</f>
        <v>9</v>
      </c>
    </row>
    <row r="19" spans="1:12">
      <c r="A19" t="s">
        <v>3</v>
      </c>
      <c r="B19">
        <v>2022</v>
      </c>
      <c r="C19" t="s">
        <v>6</v>
      </c>
      <c r="D19">
        <v>1</v>
      </c>
      <c r="E19" s="12">
        <v>368000</v>
      </c>
      <c r="F19" s="12">
        <v>294568</v>
      </c>
      <c r="G19" s="9">
        <v>44629</v>
      </c>
      <c r="H19" t="s">
        <v>4</v>
      </c>
      <c r="I19" t="s">
        <v>29</v>
      </c>
      <c r="J19" t="s">
        <v>39</v>
      </c>
      <c r="K19" s="28" t="s">
        <v>101</v>
      </c>
      <c r="L19">
        <f>DAY(Table1[[#This Row],[THỜI GIAN]])</f>
        <v>9</v>
      </c>
    </row>
    <row r="20" spans="1:12">
      <c r="A20" t="s">
        <v>3</v>
      </c>
      <c r="B20">
        <v>2022</v>
      </c>
      <c r="C20" t="s">
        <v>5</v>
      </c>
      <c r="D20">
        <v>6</v>
      </c>
      <c r="E20" s="12">
        <v>2400000</v>
      </c>
      <c r="F20" s="12">
        <v>1939286</v>
      </c>
      <c r="G20" s="9">
        <v>44636</v>
      </c>
      <c r="H20" t="s">
        <v>4</v>
      </c>
      <c r="I20" t="s">
        <v>29</v>
      </c>
      <c r="J20" t="s">
        <v>39</v>
      </c>
      <c r="K20" s="28" t="s">
        <v>101</v>
      </c>
      <c r="L20">
        <f>DAY(Table1[[#This Row],[THỜI GIAN]])</f>
        <v>16</v>
      </c>
    </row>
    <row r="21" spans="1:12">
      <c r="A21" t="s">
        <v>3</v>
      </c>
      <c r="B21">
        <v>2022</v>
      </c>
      <c r="C21" t="s">
        <v>6</v>
      </c>
      <c r="D21">
        <v>2</v>
      </c>
      <c r="E21" s="12">
        <v>736000</v>
      </c>
      <c r="F21" s="12">
        <v>594714</v>
      </c>
      <c r="G21" s="9">
        <v>44636</v>
      </c>
      <c r="H21" t="s">
        <v>4</v>
      </c>
      <c r="I21" t="s">
        <v>29</v>
      </c>
      <c r="J21" t="s">
        <v>39</v>
      </c>
      <c r="K21" s="28" t="s">
        <v>101</v>
      </c>
      <c r="L21">
        <f>DAY(Table1[[#This Row],[THỜI GIAN]])</f>
        <v>16</v>
      </c>
    </row>
    <row r="22" spans="1:12">
      <c r="A22" t="s">
        <v>3</v>
      </c>
      <c r="B22">
        <v>2022</v>
      </c>
      <c r="C22" t="s">
        <v>5</v>
      </c>
      <c r="D22">
        <v>6</v>
      </c>
      <c r="E22" s="12">
        <v>2400000</v>
      </c>
      <c r="F22" s="12">
        <v>2014029</v>
      </c>
      <c r="G22" s="9">
        <v>44643</v>
      </c>
      <c r="H22" t="s">
        <v>4</v>
      </c>
      <c r="I22" t="s">
        <v>29</v>
      </c>
      <c r="J22" t="s">
        <v>39</v>
      </c>
      <c r="K22" s="28" t="s">
        <v>101</v>
      </c>
      <c r="L22">
        <f>DAY(Table1[[#This Row],[THỜI GIAN]])</f>
        <v>23</v>
      </c>
    </row>
    <row r="23" spans="1:12">
      <c r="A23" t="s">
        <v>3</v>
      </c>
      <c r="B23">
        <v>2022</v>
      </c>
      <c r="C23" t="s">
        <v>6</v>
      </c>
      <c r="D23">
        <v>4</v>
      </c>
      <c r="E23" s="12">
        <v>1472000</v>
      </c>
      <c r="F23" s="12">
        <v>1235271</v>
      </c>
      <c r="G23" s="9">
        <v>44643</v>
      </c>
      <c r="H23" t="s">
        <v>4</v>
      </c>
      <c r="I23" t="s">
        <v>29</v>
      </c>
      <c r="J23" t="s">
        <v>39</v>
      </c>
      <c r="K23" s="28" t="s">
        <v>101</v>
      </c>
      <c r="L23">
        <f>DAY(Table1[[#This Row],[THỜI GIAN]])</f>
        <v>23</v>
      </c>
    </row>
    <row r="24" spans="1:12">
      <c r="A24" t="s">
        <v>3</v>
      </c>
      <c r="B24">
        <v>2022</v>
      </c>
      <c r="C24" t="s">
        <v>5</v>
      </c>
      <c r="D24">
        <v>11</v>
      </c>
      <c r="E24" s="12">
        <v>4400000</v>
      </c>
      <c r="F24" s="12">
        <v>3775734</v>
      </c>
      <c r="G24" s="9">
        <v>44650</v>
      </c>
      <c r="H24" t="s">
        <v>4</v>
      </c>
      <c r="I24" t="s">
        <v>29</v>
      </c>
      <c r="J24" t="s">
        <v>39</v>
      </c>
      <c r="K24" s="28" t="s">
        <v>101</v>
      </c>
      <c r="L24">
        <f>DAY(Table1[[#This Row],[THỜI GIAN]])</f>
        <v>30</v>
      </c>
    </row>
    <row r="25" spans="1:12">
      <c r="A25" t="s">
        <v>3</v>
      </c>
      <c r="B25">
        <v>2022</v>
      </c>
      <c r="C25" t="s">
        <v>6</v>
      </c>
      <c r="D25">
        <v>3</v>
      </c>
      <c r="E25" s="12">
        <v>1104000</v>
      </c>
      <c r="F25" s="12">
        <v>947366</v>
      </c>
      <c r="G25" s="9">
        <v>44650</v>
      </c>
      <c r="H25" t="s">
        <v>4</v>
      </c>
      <c r="I25" t="s">
        <v>29</v>
      </c>
      <c r="J25" t="s">
        <v>39</v>
      </c>
      <c r="K25" s="28" t="s">
        <v>101</v>
      </c>
      <c r="L25">
        <f>DAY(Table1[[#This Row],[THỜI GIAN]])</f>
        <v>30</v>
      </c>
    </row>
    <row r="26" spans="1:12">
      <c r="A26" t="s">
        <v>3</v>
      </c>
      <c r="B26">
        <v>2022</v>
      </c>
      <c r="C26" t="s">
        <v>5</v>
      </c>
      <c r="D26" t="s">
        <v>7</v>
      </c>
      <c r="E26" s="12">
        <v>3200000</v>
      </c>
      <c r="F26" s="12">
        <v>2708943</v>
      </c>
      <c r="G26" s="9">
        <v>44663</v>
      </c>
      <c r="H26" t="s">
        <v>4</v>
      </c>
      <c r="I26" t="s">
        <v>29</v>
      </c>
      <c r="J26" t="s">
        <v>39</v>
      </c>
      <c r="K26" s="28" t="s">
        <v>100</v>
      </c>
      <c r="L26">
        <f>DAY(Table1[[#This Row],[THỜI GIAN]])</f>
        <v>12</v>
      </c>
    </row>
    <row r="27" spans="1:12">
      <c r="A27" t="s">
        <v>3</v>
      </c>
      <c r="B27">
        <v>2022</v>
      </c>
      <c r="C27" t="s">
        <v>6</v>
      </c>
      <c r="D27">
        <v>2</v>
      </c>
      <c r="E27" s="12">
        <v>736000</v>
      </c>
      <c r="F27" s="12">
        <v>623057</v>
      </c>
      <c r="G27" s="9">
        <v>44663</v>
      </c>
      <c r="H27" t="s">
        <v>4</v>
      </c>
      <c r="I27" t="s">
        <v>33</v>
      </c>
      <c r="J27" t="s">
        <v>39</v>
      </c>
      <c r="K27" s="28" t="s">
        <v>100</v>
      </c>
      <c r="L27">
        <f>DAY(Table1[[#This Row],[THỜI GIAN]])</f>
        <v>12</v>
      </c>
    </row>
    <row r="28" spans="1:12">
      <c r="A28" t="s">
        <v>3</v>
      </c>
      <c r="B28">
        <v>2022</v>
      </c>
      <c r="C28" t="s">
        <v>6</v>
      </c>
      <c r="D28">
        <v>4</v>
      </c>
      <c r="E28" s="12">
        <v>1472000</v>
      </c>
      <c r="F28" s="12">
        <v>1255442</v>
      </c>
      <c r="G28" s="9">
        <v>44669</v>
      </c>
      <c r="H28" t="s">
        <v>4</v>
      </c>
      <c r="I28" t="s">
        <v>33</v>
      </c>
      <c r="J28" t="s">
        <v>39</v>
      </c>
      <c r="K28" s="28" t="s">
        <v>100</v>
      </c>
      <c r="L28">
        <f>DAY(Table1[[#This Row],[THỜI GIAN]])</f>
        <v>18</v>
      </c>
    </row>
    <row r="29" spans="1:12">
      <c r="A29" t="s">
        <v>3</v>
      </c>
      <c r="B29">
        <v>2022</v>
      </c>
      <c r="C29" t="s">
        <v>5</v>
      </c>
      <c r="D29">
        <v>3</v>
      </c>
      <c r="E29" s="12">
        <v>1200000</v>
      </c>
      <c r="F29" s="12">
        <v>1023458</v>
      </c>
      <c r="G29" s="9">
        <v>44669</v>
      </c>
      <c r="H29" t="s">
        <v>4</v>
      </c>
      <c r="I29" t="s">
        <v>33</v>
      </c>
      <c r="J29" t="s">
        <v>39</v>
      </c>
      <c r="K29" s="28" t="s">
        <v>100</v>
      </c>
      <c r="L29">
        <f>DAY(Table1[[#This Row],[THỜI GIAN]])</f>
        <v>18</v>
      </c>
    </row>
    <row r="30" spans="1:12">
      <c r="A30" t="s">
        <v>3</v>
      </c>
      <c r="B30">
        <v>2022</v>
      </c>
      <c r="C30" t="s">
        <v>5</v>
      </c>
      <c r="D30">
        <v>8</v>
      </c>
      <c r="E30" s="12">
        <v>3200000</v>
      </c>
      <c r="F30" s="12">
        <v>2729071</v>
      </c>
      <c r="G30" s="9">
        <v>44676</v>
      </c>
      <c r="H30" t="s">
        <v>4</v>
      </c>
      <c r="I30" t="s">
        <v>33</v>
      </c>
      <c r="J30" t="s">
        <v>39</v>
      </c>
      <c r="K30" s="28" t="s">
        <v>100</v>
      </c>
      <c r="L30">
        <f>DAY(Table1[[#This Row],[THỜI GIAN]])</f>
        <v>25</v>
      </c>
    </row>
    <row r="31" spans="1:12">
      <c r="A31" t="s">
        <v>3</v>
      </c>
      <c r="B31">
        <v>2022</v>
      </c>
      <c r="C31" t="s">
        <v>6</v>
      </c>
      <c r="D31">
        <v>3</v>
      </c>
      <c r="E31" s="12">
        <v>1104000</v>
      </c>
      <c r="F31" s="12">
        <v>941529</v>
      </c>
      <c r="G31" s="9">
        <v>44676</v>
      </c>
      <c r="H31" t="s">
        <v>4</v>
      </c>
      <c r="I31" t="s">
        <v>33</v>
      </c>
      <c r="J31" t="s">
        <v>39</v>
      </c>
      <c r="K31" s="28" t="s">
        <v>100</v>
      </c>
      <c r="L31">
        <f>DAY(Table1[[#This Row],[THỜI GIAN]])</f>
        <v>25</v>
      </c>
    </row>
    <row r="32" spans="1:12">
      <c r="A32" t="s">
        <v>3</v>
      </c>
      <c r="B32">
        <v>2022</v>
      </c>
      <c r="C32" t="s">
        <v>5</v>
      </c>
      <c r="D32">
        <v>5</v>
      </c>
      <c r="E32" s="12">
        <v>2000000</v>
      </c>
      <c r="F32" s="12">
        <v>1673245.6140350879</v>
      </c>
      <c r="G32" s="9">
        <v>44685</v>
      </c>
      <c r="H32" t="s">
        <v>4</v>
      </c>
      <c r="I32" t="s">
        <v>33</v>
      </c>
      <c r="J32" t="s">
        <v>39</v>
      </c>
      <c r="K32" s="28" t="s">
        <v>99</v>
      </c>
      <c r="L32">
        <f>DAY(Table1[[#This Row],[THỜI GIAN]])</f>
        <v>4</v>
      </c>
    </row>
    <row r="33" spans="1:12">
      <c r="A33" t="s">
        <v>3</v>
      </c>
      <c r="B33">
        <v>2022</v>
      </c>
      <c r="C33" t="s">
        <v>6</v>
      </c>
      <c r="D33">
        <v>2</v>
      </c>
      <c r="E33" s="12">
        <v>736000</v>
      </c>
      <c r="F33" s="12">
        <v>615754.38596491225</v>
      </c>
      <c r="G33" s="9">
        <v>44685</v>
      </c>
      <c r="H33" t="s">
        <v>4</v>
      </c>
      <c r="I33" t="s">
        <v>33</v>
      </c>
      <c r="J33" t="s">
        <v>39</v>
      </c>
      <c r="K33" s="28" t="s">
        <v>99</v>
      </c>
      <c r="L33">
        <f>DAY(Table1[[#This Row],[THỜI GIAN]])</f>
        <v>4</v>
      </c>
    </row>
    <row r="34" spans="1:12">
      <c r="A34" t="s">
        <v>3</v>
      </c>
      <c r="B34">
        <v>2022</v>
      </c>
      <c r="C34" t="s">
        <v>5</v>
      </c>
      <c r="D34">
        <v>2</v>
      </c>
      <c r="E34" s="12">
        <v>800000</v>
      </c>
      <c r="F34" s="12">
        <v>446301.36986301368</v>
      </c>
      <c r="G34" s="9">
        <v>44691</v>
      </c>
      <c r="H34" t="s">
        <v>4</v>
      </c>
      <c r="I34" t="s">
        <v>33</v>
      </c>
      <c r="J34" t="s">
        <v>39</v>
      </c>
      <c r="K34" s="28" t="s">
        <v>99</v>
      </c>
      <c r="L34">
        <f>DAY(Table1[[#This Row],[THỜI GIAN]])</f>
        <v>10</v>
      </c>
    </row>
    <row r="35" spans="1:12">
      <c r="A35" t="s">
        <v>3</v>
      </c>
      <c r="B35">
        <v>2022</v>
      </c>
      <c r="C35" t="s">
        <v>6</v>
      </c>
      <c r="D35">
        <v>1</v>
      </c>
      <c r="E35" s="12">
        <v>368000</v>
      </c>
      <c r="F35" s="12">
        <v>205298.63013698629</v>
      </c>
      <c r="G35" s="9">
        <v>44691</v>
      </c>
      <c r="H35" t="s">
        <v>4</v>
      </c>
      <c r="I35" t="s">
        <v>33</v>
      </c>
      <c r="J35" t="s">
        <v>39</v>
      </c>
      <c r="K35" s="28" t="s">
        <v>99</v>
      </c>
      <c r="L35">
        <f>DAY(Table1[[#This Row],[THỜI GIAN]])</f>
        <v>10</v>
      </c>
    </row>
    <row r="36" spans="1:12">
      <c r="A36" t="s">
        <v>3</v>
      </c>
      <c r="B36">
        <v>2022</v>
      </c>
      <c r="C36" t="s">
        <v>5</v>
      </c>
      <c r="D36">
        <v>3</v>
      </c>
      <c r="E36" s="12">
        <v>1200000</v>
      </c>
      <c r="F36" s="12">
        <v>1005800</v>
      </c>
      <c r="G36" s="9">
        <v>44698</v>
      </c>
      <c r="H36" t="s">
        <v>4</v>
      </c>
      <c r="I36" t="s">
        <v>33</v>
      </c>
      <c r="J36" t="s">
        <v>39</v>
      </c>
      <c r="K36" s="28" t="s">
        <v>99</v>
      </c>
      <c r="L36">
        <f>DAY(Table1[[#This Row],[THỜI GIAN]])</f>
        <v>17</v>
      </c>
    </row>
    <row r="37" spans="1:12">
      <c r="A37" t="s">
        <v>3</v>
      </c>
      <c r="B37">
        <v>2022</v>
      </c>
      <c r="C37" t="s">
        <v>5</v>
      </c>
      <c r="D37">
        <v>5</v>
      </c>
      <c r="E37" s="12">
        <v>2000000</v>
      </c>
      <c r="F37" s="12">
        <v>1714780.4054054054</v>
      </c>
      <c r="G37" s="9">
        <v>44705</v>
      </c>
      <c r="H37" t="s">
        <v>4</v>
      </c>
      <c r="I37" t="s">
        <v>33</v>
      </c>
      <c r="J37" t="s">
        <v>39</v>
      </c>
      <c r="K37" s="28" t="s">
        <v>99</v>
      </c>
      <c r="L37">
        <f>DAY(Table1[[#This Row],[THỜI GIAN]])</f>
        <v>24</v>
      </c>
    </row>
    <row r="38" spans="1:12">
      <c r="A38" t="s">
        <v>3</v>
      </c>
      <c r="B38">
        <v>2022</v>
      </c>
      <c r="C38" t="s">
        <v>6</v>
      </c>
      <c r="D38">
        <v>1</v>
      </c>
      <c r="E38" s="12">
        <v>368000</v>
      </c>
      <c r="F38" s="12">
        <v>315519.59459459462</v>
      </c>
      <c r="G38" s="9">
        <v>44705</v>
      </c>
      <c r="H38" t="s">
        <v>4</v>
      </c>
      <c r="I38" t="s">
        <v>29</v>
      </c>
      <c r="J38" t="s">
        <v>39</v>
      </c>
      <c r="K38" s="28" t="s">
        <v>99</v>
      </c>
      <c r="L38">
        <f>DAY(Table1[[#This Row],[THỜI GIAN]])</f>
        <v>24</v>
      </c>
    </row>
    <row r="39" spans="1:12">
      <c r="A39" t="s">
        <v>3</v>
      </c>
      <c r="B39">
        <v>2022</v>
      </c>
      <c r="C39" t="s">
        <v>5</v>
      </c>
      <c r="D39">
        <v>10</v>
      </c>
      <c r="E39" s="12">
        <v>4000000</v>
      </c>
      <c r="F39" s="12">
        <v>3367972.3502304149</v>
      </c>
      <c r="G39" s="9">
        <v>44712</v>
      </c>
      <c r="H39" t="s">
        <v>4</v>
      </c>
      <c r="I39" t="s">
        <v>29</v>
      </c>
      <c r="J39" t="s">
        <v>39</v>
      </c>
      <c r="K39" s="28" t="s">
        <v>104</v>
      </c>
      <c r="L39">
        <f>DAY(Table1[[#This Row],[THỜI GIAN]])</f>
        <v>31</v>
      </c>
    </row>
    <row r="40" spans="1:12">
      <c r="A40" t="s">
        <v>3</v>
      </c>
      <c r="B40">
        <v>2022</v>
      </c>
      <c r="C40" t="s">
        <v>6</v>
      </c>
      <c r="D40">
        <v>8</v>
      </c>
      <c r="E40" s="12">
        <v>2944000</v>
      </c>
      <c r="F40" s="12">
        <v>2478827.6497695851</v>
      </c>
      <c r="G40" s="9">
        <v>44712</v>
      </c>
      <c r="H40" t="s">
        <v>4</v>
      </c>
      <c r="I40" t="s">
        <v>29</v>
      </c>
      <c r="J40" t="s">
        <v>39</v>
      </c>
      <c r="K40" s="28" t="s">
        <v>104</v>
      </c>
      <c r="L40">
        <f>DAY(Table1[[#This Row],[THỜI GIAN]])</f>
        <v>31</v>
      </c>
    </row>
    <row r="41" spans="1:12">
      <c r="A41" t="s">
        <v>3</v>
      </c>
      <c r="B41">
        <v>2022</v>
      </c>
      <c r="C41" t="s">
        <v>5</v>
      </c>
      <c r="D41">
        <v>12</v>
      </c>
      <c r="E41" s="12">
        <v>4800000</v>
      </c>
      <c r="F41" s="12">
        <v>4098144.5783132534</v>
      </c>
      <c r="G41" s="9">
        <v>44721</v>
      </c>
      <c r="H41" t="s">
        <v>4</v>
      </c>
      <c r="I41" t="s">
        <v>29</v>
      </c>
      <c r="J41" t="s">
        <v>39</v>
      </c>
      <c r="K41" s="28" t="s">
        <v>104</v>
      </c>
      <c r="L41">
        <f>DAY(Table1[[#This Row],[THỜI GIAN]])</f>
        <v>9</v>
      </c>
    </row>
    <row r="42" spans="1:12">
      <c r="A42" t="s">
        <v>3</v>
      </c>
      <c r="B42">
        <v>2022</v>
      </c>
      <c r="C42" t="s">
        <v>6</v>
      </c>
      <c r="D42">
        <v>5</v>
      </c>
      <c r="E42" s="12">
        <v>1840000</v>
      </c>
      <c r="F42" s="12">
        <v>1570955.4216867471</v>
      </c>
      <c r="G42" s="9">
        <v>44721</v>
      </c>
      <c r="H42" t="s">
        <v>4</v>
      </c>
      <c r="I42" t="s">
        <v>29</v>
      </c>
      <c r="J42" t="s">
        <v>39</v>
      </c>
      <c r="K42" s="28" t="s">
        <v>104</v>
      </c>
      <c r="L42">
        <f>DAY(Table1[[#This Row],[THỜI GIAN]])</f>
        <v>9</v>
      </c>
    </row>
    <row r="43" spans="1:12">
      <c r="A43" t="s">
        <v>3</v>
      </c>
      <c r="B43">
        <v>2022</v>
      </c>
      <c r="C43" t="s">
        <v>5</v>
      </c>
      <c r="D43">
        <v>8</v>
      </c>
      <c r="E43" s="12">
        <v>3200000</v>
      </c>
      <c r="F43" s="12">
        <v>2684520.5479452056</v>
      </c>
      <c r="G43" s="9">
        <v>44728</v>
      </c>
      <c r="H43" t="s">
        <v>4</v>
      </c>
      <c r="I43" t="s">
        <v>29</v>
      </c>
      <c r="J43" t="s">
        <v>39</v>
      </c>
      <c r="K43" s="28" t="s">
        <v>104</v>
      </c>
      <c r="L43">
        <f>DAY(Table1[[#This Row],[THỜI GIAN]])</f>
        <v>16</v>
      </c>
    </row>
    <row r="44" spans="1:12">
      <c r="A44" t="s">
        <v>3</v>
      </c>
      <c r="B44">
        <v>2022</v>
      </c>
      <c r="C44" t="s">
        <v>6</v>
      </c>
      <c r="D44">
        <v>4</v>
      </c>
      <c r="E44" s="12">
        <v>1472000</v>
      </c>
      <c r="F44" s="12">
        <v>1234879.4520547944</v>
      </c>
      <c r="G44" s="9">
        <v>44728</v>
      </c>
      <c r="H44" t="s">
        <v>4</v>
      </c>
      <c r="I44" t="s">
        <v>29</v>
      </c>
      <c r="J44" t="s">
        <v>39</v>
      </c>
      <c r="K44" s="28" t="s">
        <v>104</v>
      </c>
      <c r="L44">
        <f>DAY(Table1[[#This Row],[THỜI GIAN]])</f>
        <v>16</v>
      </c>
    </row>
    <row r="45" spans="1:12">
      <c r="A45" t="s">
        <v>3</v>
      </c>
      <c r="B45">
        <v>2022</v>
      </c>
      <c r="C45" t="s">
        <v>5</v>
      </c>
      <c r="D45">
        <v>10</v>
      </c>
      <c r="E45" s="12">
        <v>4000000</v>
      </c>
      <c r="F45" s="12">
        <v>2888150.6849315069</v>
      </c>
      <c r="G45" s="9">
        <v>44734</v>
      </c>
      <c r="H45" t="s">
        <v>4</v>
      </c>
      <c r="I45" t="s">
        <v>34</v>
      </c>
      <c r="J45" t="s">
        <v>39</v>
      </c>
      <c r="K45" s="28" t="s">
        <v>104</v>
      </c>
      <c r="L45">
        <f>DAY(Table1[[#This Row],[THỜI GIAN]])</f>
        <v>22</v>
      </c>
    </row>
    <row r="46" spans="1:12">
      <c r="A46" t="s">
        <v>3</v>
      </c>
      <c r="B46">
        <v>2022</v>
      </c>
      <c r="C46" t="s">
        <v>6</v>
      </c>
      <c r="D46">
        <v>5</v>
      </c>
      <c r="E46" s="12">
        <v>1840000</v>
      </c>
      <c r="F46" s="12">
        <v>1328549.3150684934</v>
      </c>
      <c r="G46" s="9">
        <v>44734</v>
      </c>
      <c r="H46" t="s">
        <v>4</v>
      </c>
      <c r="I46" t="s">
        <v>34</v>
      </c>
      <c r="J46" t="s">
        <v>39</v>
      </c>
      <c r="K46" s="28" t="s">
        <v>104</v>
      </c>
      <c r="L46">
        <f>DAY(Table1[[#This Row],[THỜI GIAN]])</f>
        <v>22</v>
      </c>
    </row>
    <row r="47" spans="1:12">
      <c r="A47" t="s">
        <v>3</v>
      </c>
      <c r="B47">
        <v>2022</v>
      </c>
      <c r="C47" t="s">
        <v>5</v>
      </c>
      <c r="D47">
        <v>7</v>
      </c>
      <c r="E47" s="12">
        <v>2800000</v>
      </c>
      <c r="F47" s="12">
        <v>2759297.1246006391</v>
      </c>
      <c r="G47" s="9">
        <v>44746</v>
      </c>
      <c r="H47" t="s">
        <v>4</v>
      </c>
      <c r="I47" t="s">
        <v>35</v>
      </c>
      <c r="J47" t="s">
        <v>39</v>
      </c>
      <c r="K47" s="28" t="s">
        <v>105</v>
      </c>
      <c r="L47">
        <f>DAY(Table1[[#This Row],[THỜI GIAN]])</f>
        <v>4</v>
      </c>
    </row>
    <row r="48" spans="1:12">
      <c r="A48" t="s">
        <v>3</v>
      </c>
      <c r="B48">
        <v>2022</v>
      </c>
      <c r="C48" t="s">
        <v>6</v>
      </c>
      <c r="D48">
        <v>6</v>
      </c>
      <c r="E48" s="12">
        <v>2208000</v>
      </c>
      <c r="F48" s="12">
        <v>2175902.8753993614</v>
      </c>
      <c r="G48" s="9">
        <v>44746</v>
      </c>
      <c r="H48" t="s">
        <v>4</v>
      </c>
      <c r="I48" t="s">
        <v>35</v>
      </c>
      <c r="J48" t="s">
        <v>39</v>
      </c>
      <c r="K48" s="28" t="s">
        <v>105</v>
      </c>
      <c r="L48">
        <f>DAY(Table1[[#This Row],[THỜI GIAN]])</f>
        <v>4</v>
      </c>
    </row>
    <row r="49" spans="1:12">
      <c r="A49" t="s">
        <v>3</v>
      </c>
      <c r="B49">
        <v>2022</v>
      </c>
      <c r="C49" t="s">
        <v>5</v>
      </c>
      <c r="D49">
        <v>7</v>
      </c>
      <c r="E49" s="12">
        <v>2800000</v>
      </c>
      <c r="F49" s="12">
        <v>2363024.3445692882</v>
      </c>
      <c r="G49" s="9">
        <v>44750</v>
      </c>
      <c r="H49" t="s">
        <v>4</v>
      </c>
      <c r="I49" t="s">
        <v>35</v>
      </c>
      <c r="J49" t="s">
        <v>39</v>
      </c>
      <c r="K49" s="28" t="s">
        <v>105</v>
      </c>
      <c r="L49">
        <f>DAY(Table1[[#This Row],[THỜI GIAN]])</f>
        <v>8</v>
      </c>
    </row>
    <row r="50" spans="1:12">
      <c r="A50" t="s">
        <v>3</v>
      </c>
      <c r="B50">
        <v>2022</v>
      </c>
      <c r="C50" t="s">
        <v>6</v>
      </c>
      <c r="D50">
        <v>4</v>
      </c>
      <c r="E50" s="12">
        <v>1472000</v>
      </c>
      <c r="F50" s="12">
        <v>1242275.6554307116</v>
      </c>
      <c r="G50" s="9">
        <v>44750</v>
      </c>
      <c r="H50" t="s">
        <v>4</v>
      </c>
      <c r="I50" t="s">
        <v>35</v>
      </c>
      <c r="J50" t="s">
        <v>39</v>
      </c>
      <c r="K50" s="28" t="s">
        <v>105</v>
      </c>
      <c r="L50">
        <f>DAY(Table1[[#This Row],[THỜI GIAN]])</f>
        <v>8</v>
      </c>
    </row>
    <row r="51" spans="1:12">
      <c r="A51" t="s">
        <v>3</v>
      </c>
      <c r="B51">
        <v>2022</v>
      </c>
      <c r="C51" t="s">
        <v>5</v>
      </c>
      <c r="D51">
        <v>6</v>
      </c>
      <c r="E51" s="12">
        <v>2400000</v>
      </c>
      <c r="F51" s="12">
        <v>2028208.0924855492</v>
      </c>
      <c r="G51" s="9">
        <v>44758</v>
      </c>
      <c r="H51" t="s">
        <v>4</v>
      </c>
      <c r="I51" t="s">
        <v>35</v>
      </c>
      <c r="J51" t="s">
        <v>39</v>
      </c>
      <c r="K51" s="28" t="s">
        <v>105</v>
      </c>
      <c r="L51">
        <f>DAY(Table1[[#This Row],[THỜI GIAN]])</f>
        <v>16</v>
      </c>
    </row>
    <row r="52" spans="1:12">
      <c r="A52" t="s">
        <v>3</v>
      </c>
      <c r="B52">
        <v>2022</v>
      </c>
      <c r="C52" t="s">
        <v>6</v>
      </c>
      <c r="D52">
        <v>1</v>
      </c>
      <c r="E52" s="12">
        <v>368000</v>
      </c>
      <c r="F52" s="12">
        <v>310991.90751445084</v>
      </c>
      <c r="G52" s="9">
        <v>44758</v>
      </c>
      <c r="H52" t="s">
        <v>4</v>
      </c>
      <c r="I52" t="s">
        <v>35</v>
      </c>
      <c r="J52" t="s">
        <v>39</v>
      </c>
      <c r="K52" s="28" t="s">
        <v>105</v>
      </c>
      <c r="L52">
        <f>DAY(Table1[[#This Row],[THỜI GIAN]])</f>
        <v>16</v>
      </c>
    </row>
    <row r="53" spans="1:12">
      <c r="A53" t="s">
        <v>3</v>
      </c>
      <c r="B53">
        <v>2022</v>
      </c>
      <c r="C53" t="s">
        <v>5</v>
      </c>
      <c r="D53">
        <v>2</v>
      </c>
      <c r="E53" s="12">
        <v>800000</v>
      </c>
      <c r="F53" s="12">
        <v>683072.91666666674</v>
      </c>
      <c r="G53" s="9">
        <v>44765</v>
      </c>
      <c r="H53" t="s">
        <v>4</v>
      </c>
      <c r="I53" t="s">
        <v>35</v>
      </c>
      <c r="J53" t="s">
        <v>39</v>
      </c>
      <c r="K53" s="28" t="s">
        <v>105</v>
      </c>
      <c r="L53">
        <f>DAY(Table1[[#This Row],[THỜI GIAN]])</f>
        <v>23</v>
      </c>
    </row>
    <row r="54" spans="1:12">
      <c r="A54" t="s">
        <v>3</v>
      </c>
      <c r="B54">
        <v>2022</v>
      </c>
      <c r="C54" t="s">
        <v>6</v>
      </c>
      <c r="D54">
        <v>2</v>
      </c>
      <c r="E54" s="12">
        <v>736000</v>
      </c>
      <c r="F54" s="12">
        <v>628427.08333333337</v>
      </c>
      <c r="G54" s="9">
        <v>44765</v>
      </c>
      <c r="H54" t="s">
        <v>4</v>
      </c>
      <c r="I54" t="s">
        <v>35</v>
      </c>
      <c r="J54" t="s">
        <v>39</v>
      </c>
      <c r="K54" s="28" t="s">
        <v>105</v>
      </c>
      <c r="L54">
        <f>DAY(Table1[[#This Row],[THỜI GIAN]])</f>
        <v>23</v>
      </c>
    </row>
    <row r="55" spans="1:12">
      <c r="A55" t="s">
        <v>3</v>
      </c>
      <c r="B55">
        <v>2022</v>
      </c>
      <c r="C55" t="s">
        <v>5</v>
      </c>
      <c r="D55">
        <v>5</v>
      </c>
      <c r="E55" s="12">
        <v>2000000</v>
      </c>
      <c r="F55" s="12">
        <v>1692251.461988304</v>
      </c>
      <c r="G55" s="9">
        <v>44776</v>
      </c>
      <c r="H55" t="s">
        <v>4</v>
      </c>
      <c r="I55" t="s">
        <v>35</v>
      </c>
      <c r="J55" t="s">
        <v>39</v>
      </c>
      <c r="K55" s="28" t="s">
        <v>106</v>
      </c>
      <c r="L55">
        <f>DAY(Table1[[#This Row],[THỜI GIAN]])</f>
        <v>3</v>
      </c>
    </row>
    <row r="56" spans="1:12">
      <c r="A56" t="s">
        <v>3</v>
      </c>
      <c r="B56">
        <v>2022</v>
      </c>
      <c r="C56" t="s">
        <v>6</v>
      </c>
      <c r="D56">
        <v>2</v>
      </c>
      <c r="E56" s="12">
        <v>736000</v>
      </c>
      <c r="F56" s="12">
        <v>622748.53801169584</v>
      </c>
      <c r="G56" s="9">
        <v>44776</v>
      </c>
      <c r="H56" t="s">
        <v>4</v>
      </c>
      <c r="I56" t="s">
        <v>35</v>
      </c>
      <c r="J56" t="s">
        <v>39</v>
      </c>
      <c r="K56" s="28" t="s">
        <v>106</v>
      </c>
      <c r="L56">
        <f>DAY(Table1[[#This Row],[THỜI GIAN]])</f>
        <v>3</v>
      </c>
    </row>
    <row r="57" spans="1:12">
      <c r="A57" t="s">
        <v>3</v>
      </c>
      <c r="B57">
        <v>2022</v>
      </c>
      <c r="C57" t="s">
        <v>5</v>
      </c>
      <c r="D57">
        <v>7</v>
      </c>
      <c r="E57" s="12">
        <v>2800000</v>
      </c>
      <c r="F57" s="12">
        <v>2374858.0246913582</v>
      </c>
      <c r="G57" s="9">
        <v>44782</v>
      </c>
      <c r="H57" t="s">
        <v>4</v>
      </c>
      <c r="I57" t="s">
        <v>35</v>
      </c>
      <c r="J57" t="s">
        <v>39</v>
      </c>
      <c r="K57" s="28" t="s">
        <v>106</v>
      </c>
      <c r="L57">
        <f>DAY(Table1[[#This Row],[THỜI GIAN]])</f>
        <v>9</v>
      </c>
    </row>
    <row r="58" spans="1:12">
      <c r="A58" t="s">
        <v>3</v>
      </c>
      <c r="B58">
        <v>2022</v>
      </c>
      <c r="C58" t="s">
        <v>6</v>
      </c>
      <c r="D58">
        <v>10</v>
      </c>
      <c r="E58" s="12">
        <v>3680000</v>
      </c>
      <c r="F58" s="12">
        <v>3121241.9753086423</v>
      </c>
      <c r="G58" s="9">
        <v>44782</v>
      </c>
      <c r="H58" t="s">
        <v>4</v>
      </c>
      <c r="I58" t="s">
        <v>35</v>
      </c>
      <c r="J58" t="s">
        <v>39</v>
      </c>
      <c r="K58" s="28" t="s">
        <v>106</v>
      </c>
      <c r="L58">
        <f>DAY(Table1[[#This Row],[THỜI GIAN]])</f>
        <v>9</v>
      </c>
    </row>
    <row r="59" spans="1:12">
      <c r="A59" t="s">
        <v>3</v>
      </c>
      <c r="B59">
        <v>2022</v>
      </c>
      <c r="C59" t="s">
        <v>5</v>
      </c>
      <c r="D59">
        <v>9</v>
      </c>
      <c r="E59" s="12">
        <v>3600000</v>
      </c>
      <c r="F59" s="12">
        <v>3132907.0977917984</v>
      </c>
      <c r="G59" s="9">
        <v>44788</v>
      </c>
      <c r="H59" t="s">
        <v>4</v>
      </c>
      <c r="I59" t="s">
        <v>36</v>
      </c>
      <c r="J59" t="s">
        <v>39</v>
      </c>
      <c r="K59" s="28" t="s">
        <v>106</v>
      </c>
      <c r="L59">
        <f>DAY(Table1[[#This Row],[THỜI GIAN]])</f>
        <v>15</v>
      </c>
    </row>
    <row r="60" spans="1:12">
      <c r="A60" t="s">
        <v>3</v>
      </c>
      <c r="B60">
        <v>2022</v>
      </c>
      <c r="C60" t="s">
        <v>6</v>
      </c>
      <c r="D60">
        <v>4</v>
      </c>
      <c r="E60" s="12">
        <v>1472000</v>
      </c>
      <c r="F60" s="12">
        <v>1281010.9022082018</v>
      </c>
      <c r="G60" s="9">
        <v>44788</v>
      </c>
      <c r="H60" t="s">
        <v>4</v>
      </c>
      <c r="I60" t="s">
        <v>36</v>
      </c>
      <c r="J60" t="s">
        <v>39</v>
      </c>
      <c r="K60" s="28" t="s">
        <v>106</v>
      </c>
      <c r="L60">
        <f>DAY(Table1[[#This Row],[THỜI GIAN]])</f>
        <v>15</v>
      </c>
    </row>
    <row r="61" spans="1:12">
      <c r="A61" t="s">
        <v>3</v>
      </c>
      <c r="B61">
        <v>2022</v>
      </c>
      <c r="C61" t="s">
        <v>5</v>
      </c>
      <c r="D61">
        <v>8</v>
      </c>
      <c r="E61" s="12">
        <v>3200000</v>
      </c>
      <c r="F61" s="12">
        <v>2700162.6016260162</v>
      </c>
      <c r="G61" s="9">
        <v>44795</v>
      </c>
      <c r="H61" t="s">
        <v>4</v>
      </c>
      <c r="I61" t="s">
        <v>36</v>
      </c>
      <c r="J61" t="s">
        <v>39</v>
      </c>
      <c r="K61" s="28" t="s">
        <v>106</v>
      </c>
      <c r="L61">
        <f>DAY(Table1[[#This Row],[THỜI GIAN]])</f>
        <v>22</v>
      </c>
    </row>
    <row r="62" spans="1:12">
      <c r="A62" t="s">
        <v>3</v>
      </c>
      <c r="B62">
        <v>2022</v>
      </c>
      <c r="C62" t="s">
        <v>6</v>
      </c>
      <c r="D62">
        <v>2</v>
      </c>
      <c r="E62" s="12">
        <v>736000</v>
      </c>
      <c r="F62" s="12">
        <v>621037.39837398368</v>
      </c>
      <c r="G62" s="9">
        <v>44795</v>
      </c>
      <c r="H62" t="s">
        <v>4</v>
      </c>
      <c r="I62" t="s">
        <v>36</v>
      </c>
      <c r="J62" t="s">
        <v>39</v>
      </c>
      <c r="K62" s="28" t="s">
        <v>106</v>
      </c>
      <c r="L62">
        <f>DAY(Table1[[#This Row],[THỜI GIAN]])</f>
        <v>22</v>
      </c>
    </row>
    <row r="63" spans="1:12">
      <c r="A63" t="s">
        <v>3</v>
      </c>
      <c r="B63">
        <v>2022</v>
      </c>
      <c r="C63" t="s">
        <v>5</v>
      </c>
      <c r="D63">
        <v>5</v>
      </c>
      <c r="E63" s="12">
        <v>2000000</v>
      </c>
      <c r="F63" s="12">
        <v>1685526.3157894737</v>
      </c>
      <c r="G63" s="9">
        <v>44803</v>
      </c>
      <c r="H63" t="s">
        <v>4</v>
      </c>
      <c r="I63" t="s">
        <v>36</v>
      </c>
      <c r="J63" t="s">
        <v>39</v>
      </c>
      <c r="K63" s="28" t="s">
        <v>107</v>
      </c>
      <c r="L63">
        <f>DAY(Table1[[#This Row],[THỜI GIAN]])</f>
        <v>30</v>
      </c>
    </row>
    <row r="64" spans="1:12">
      <c r="A64" t="s">
        <v>3</v>
      </c>
      <c r="B64">
        <v>2022</v>
      </c>
      <c r="C64" t="s">
        <v>6</v>
      </c>
      <c r="D64">
        <v>2</v>
      </c>
      <c r="E64" s="12">
        <v>736000</v>
      </c>
      <c r="F64" s="12">
        <v>620273.68421052629</v>
      </c>
      <c r="G64" s="9">
        <v>44803</v>
      </c>
      <c r="H64" t="s">
        <v>4</v>
      </c>
      <c r="I64" t="s">
        <v>36</v>
      </c>
      <c r="J64" t="s">
        <v>39</v>
      </c>
      <c r="K64" s="28" t="s">
        <v>107</v>
      </c>
      <c r="L64">
        <f>DAY(Table1[[#This Row],[THỜI GIAN]])</f>
        <v>30</v>
      </c>
    </row>
    <row r="65" spans="1:12">
      <c r="A65" t="s">
        <v>3</v>
      </c>
      <c r="B65">
        <v>2022</v>
      </c>
      <c r="C65" t="s">
        <v>5</v>
      </c>
      <c r="D65">
        <v>5</v>
      </c>
      <c r="E65" s="12">
        <v>2000000</v>
      </c>
      <c r="F65" s="12">
        <v>1665206.1855670104</v>
      </c>
      <c r="G65" s="9">
        <v>44812</v>
      </c>
      <c r="H65" t="s">
        <v>4</v>
      </c>
      <c r="I65" t="s">
        <v>37</v>
      </c>
      <c r="J65" t="s">
        <v>39</v>
      </c>
      <c r="K65" s="28" t="s">
        <v>107</v>
      </c>
      <c r="L65">
        <f>DAY(Table1[[#This Row],[THỜI GIAN]])</f>
        <v>8</v>
      </c>
    </row>
    <row r="66" spans="1:12">
      <c r="A66" t="s">
        <v>3</v>
      </c>
      <c r="B66">
        <v>2022</v>
      </c>
      <c r="C66" t="s">
        <v>6</v>
      </c>
      <c r="D66">
        <v>3</v>
      </c>
      <c r="E66" s="12">
        <v>1104000</v>
      </c>
      <c r="F66" s="12">
        <v>919193.81443298969</v>
      </c>
      <c r="G66" s="9">
        <v>44812</v>
      </c>
      <c r="H66" t="s">
        <v>4</v>
      </c>
      <c r="I66" t="s">
        <v>37</v>
      </c>
      <c r="J66" t="s">
        <v>39</v>
      </c>
      <c r="K66" s="28" t="s">
        <v>107</v>
      </c>
      <c r="L66">
        <f>DAY(Table1[[#This Row],[THỜI GIAN]])</f>
        <v>8</v>
      </c>
    </row>
    <row r="67" spans="1:12">
      <c r="A67" t="s">
        <v>3</v>
      </c>
      <c r="B67">
        <v>2022</v>
      </c>
      <c r="C67" t="s">
        <v>5</v>
      </c>
      <c r="D67">
        <v>1</v>
      </c>
      <c r="E67" s="12">
        <v>400000</v>
      </c>
      <c r="F67" s="12">
        <v>347255.20833333331</v>
      </c>
      <c r="G67" s="9">
        <v>44826</v>
      </c>
      <c r="H67" t="s">
        <v>4</v>
      </c>
      <c r="I67" t="s">
        <v>37</v>
      </c>
      <c r="J67" t="s">
        <v>39</v>
      </c>
      <c r="K67" s="28" t="s">
        <v>107</v>
      </c>
      <c r="L67">
        <f>DAY(Table1[[#This Row],[THỜI GIAN]])</f>
        <v>22</v>
      </c>
    </row>
    <row r="68" spans="1:12">
      <c r="A68" t="s">
        <v>3</v>
      </c>
      <c r="B68">
        <v>2022</v>
      </c>
      <c r="C68" t="s">
        <v>6</v>
      </c>
      <c r="D68">
        <v>1</v>
      </c>
      <c r="E68" s="12">
        <v>368000</v>
      </c>
      <c r="F68" s="12">
        <v>319474.79166666669</v>
      </c>
      <c r="G68" s="9">
        <v>44826</v>
      </c>
      <c r="H68" t="s">
        <v>4</v>
      </c>
      <c r="I68" t="s">
        <v>37</v>
      </c>
      <c r="J68" t="s">
        <v>39</v>
      </c>
      <c r="K68" s="28" t="s">
        <v>107</v>
      </c>
      <c r="L68">
        <f>DAY(Table1[[#This Row],[THỜI GIAN]])</f>
        <v>22</v>
      </c>
    </row>
    <row r="69" spans="1:12">
      <c r="A69" t="s">
        <v>3</v>
      </c>
      <c r="B69">
        <v>2022</v>
      </c>
      <c r="C69" t="s">
        <v>6</v>
      </c>
      <c r="D69">
        <v>6</v>
      </c>
      <c r="E69" s="12">
        <v>2208000</v>
      </c>
      <c r="F69" s="12">
        <v>1825000</v>
      </c>
      <c r="G69" s="9">
        <v>44837</v>
      </c>
      <c r="H69" t="s">
        <v>4</v>
      </c>
      <c r="I69" t="s">
        <v>37</v>
      </c>
      <c r="J69" t="s">
        <v>39</v>
      </c>
      <c r="K69" s="28" t="s">
        <v>108</v>
      </c>
      <c r="L69">
        <f>DAY(Table1[[#This Row],[THỜI GIAN]])</f>
        <v>3</v>
      </c>
    </row>
    <row r="70" spans="1:12">
      <c r="A70" t="s">
        <v>3</v>
      </c>
      <c r="B70">
        <v>2022</v>
      </c>
      <c r="C70" t="s">
        <v>5</v>
      </c>
      <c r="D70">
        <v>4</v>
      </c>
      <c r="E70" s="12">
        <v>1600000</v>
      </c>
      <c r="F70" s="12">
        <v>1339186.9918699188</v>
      </c>
      <c r="G70" s="9">
        <v>44868</v>
      </c>
      <c r="H70" t="s">
        <v>4</v>
      </c>
      <c r="I70" t="s">
        <v>37</v>
      </c>
      <c r="J70" t="s">
        <v>39</v>
      </c>
      <c r="K70" s="28" t="s">
        <v>109</v>
      </c>
      <c r="L70">
        <f>DAY(Table1[[#This Row],[THỜI GIAN]])</f>
        <v>3</v>
      </c>
    </row>
    <row r="71" spans="1:12">
      <c r="A71" t="s">
        <v>3</v>
      </c>
      <c r="B71">
        <v>2022</v>
      </c>
      <c r="C71" t="s">
        <v>6</v>
      </c>
      <c r="D71">
        <v>1</v>
      </c>
      <c r="E71" s="12">
        <v>368000</v>
      </c>
      <c r="F71" s="12">
        <v>308013.00813008129</v>
      </c>
      <c r="G71" s="9">
        <v>44868</v>
      </c>
      <c r="H71" t="s">
        <v>4</v>
      </c>
      <c r="I71" t="s">
        <v>37</v>
      </c>
      <c r="J71" t="s">
        <v>39</v>
      </c>
      <c r="K71" s="28" t="s">
        <v>109</v>
      </c>
      <c r="L71">
        <f>DAY(Table1[[#This Row],[THỜI GIAN]])</f>
        <v>3</v>
      </c>
    </row>
    <row r="72" spans="1:12">
      <c r="A72" t="s">
        <v>3</v>
      </c>
      <c r="B72">
        <v>2022</v>
      </c>
      <c r="C72" t="s">
        <v>5</v>
      </c>
      <c r="D72">
        <v>3</v>
      </c>
      <c r="E72" s="12">
        <v>1200000</v>
      </c>
      <c r="F72" s="12">
        <v>977600</v>
      </c>
      <c r="G72" s="9">
        <v>44882</v>
      </c>
      <c r="H72" t="s">
        <v>4</v>
      </c>
      <c r="I72" t="s">
        <v>38</v>
      </c>
      <c r="J72" t="s">
        <v>39</v>
      </c>
      <c r="K72" s="28" t="s">
        <v>109</v>
      </c>
      <c r="L72">
        <f>DAY(Table1[[#This Row],[THỜI GIAN]])</f>
        <v>17</v>
      </c>
    </row>
    <row r="73" spans="1:12">
      <c r="A73" t="s">
        <v>3</v>
      </c>
      <c r="B73">
        <v>2022</v>
      </c>
      <c r="C73" t="s">
        <v>5</v>
      </c>
      <c r="D73">
        <v>-1</v>
      </c>
      <c r="E73" s="12">
        <v>-400000</v>
      </c>
      <c r="F73" s="12">
        <v>-372800</v>
      </c>
      <c r="G73" s="9">
        <v>44882</v>
      </c>
      <c r="H73" t="s">
        <v>4</v>
      </c>
      <c r="I73" t="s">
        <v>38</v>
      </c>
      <c r="J73" t="s">
        <v>39</v>
      </c>
      <c r="K73" s="28" t="s">
        <v>109</v>
      </c>
      <c r="L73">
        <f>DAY(Table1[[#This Row],[THỜI GIAN]])</f>
        <v>17</v>
      </c>
    </row>
    <row r="74" spans="1:12">
      <c r="A74" t="s">
        <v>3</v>
      </c>
      <c r="B74">
        <v>2022</v>
      </c>
      <c r="C74" t="s">
        <v>6</v>
      </c>
      <c r="D74">
        <v>2</v>
      </c>
      <c r="E74" s="12">
        <v>736000</v>
      </c>
      <c r="F74" s="12">
        <v>602200</v>
      </c>
      <c r="G74" s="9">
        <v>44903</v>
      </c>
      <c r="H74" t="s">
        <v>4</v>
      </c>
      <c r="I74" t="s">
        <v>38</v>
      </c>
      <c r="J74" t="s">
        <v>39</v>
      </c>
      <c r="K74" s="28" t="s">
        <v>110</v>
      </c>
      <c r="L74">
        <f>DAY(Table1[[#This Row],[THỜI GIAN]])</f>
        <v>8</v>
      </c>
    </row>
    <row r="75" spans="1:12">
      <c r="A75" t="s">
        <v>3</v>
      </c>
      <c r="B75">
        <v>2022</v>
      </c>
      <c r="C75" t="s">
        <v>5</v>
      </c>
      <c r="D75">
        <v>1</v>
      </c>
      <c r="E75" s="12">
        <v>500000</v>
      </c>
      <c r="F75" s="12">
        <v>429000</v>
      </c>
      <c r="G75" s="9">
        <v>44903</v>
      </c>
      <c r="H75" t="s">
        <v>4</v>
      </c>
      <c r="I75" t="s">
        <v>38</v>
      </c>
      <c r="J75" t="s">
        <v>39</v>
      </c>
      <c r="K75" s="28" t="s">
        <v>110</v>
      </c>
      <c r="L75">
        <f>DAY(Table1[[#This Row],[THỜI GIAN]])</f>
        <v>8</v>
      </c>
    </row>
    <row r="76" spans="1:12">
      <c r="A76" t="s">
        <v>3</v>
      </c>
      <c r="B76">
        <v>2022</v>
      </c>
      <c r="C76" t="s">
        <v>8</v>
      </c>
      <c r="D76">
        <v>13</v>
      </c>
      <c r="E76" s="12">
        <v>3250000</v>
      </c>
      <c r="F76" s="12">
        <v>2154165</v>
      </c>
      <c r="G76" s="9">
        <v>44914</v>
      </c>
      <c r="H76" t="s">
        <v>4</v>
      </c>
      <c r="I76" t="s">
        <v>29</v>
      </c>
      <c r="J76" t="s">
        <v>39</v>
      </c>
      <c r="K76" s="28" t="s">
        <v>110</v>
      </c>
      <c r="L76">
        <f>DAY(Table1[[#This Row],[THỜI GIAN]])</f>
        <v>19</v>
      </c>
    </row>
    <row r="77" spans="1:12">
      <c r="A77" t="s">
        <v>3</v>
      </c>
      <c r="B77">
        <v>2022</v>
      </c>
      <c r="C77" t="s">
        <v>9</v>
      </c>
      <c r="D77">
        <v>12</v>
      </c>
      <c r="E77" s="12">
        <v>3000000</v>
      </c>
      <c r="F77" s="12">
        <v>2495850</v>
      </c>
      <c r="G77" s="9">
        <v>44914</v>
      </c>
      <c r="H77" t="s">
        <v>4</v>
      </c>
      <c r="I77" t="s">
        <v>29</v>
      </c>
      <c r="J77" t="s">
        <v>39</v>
      </c>
      <c r="K77" s="28" t="s">
        <v>110</v>
      </c>
      <c r="L77">
        <f>DAY(Table1[[#This Row],[THỜI GIAN]])</f>
        <v>19</v>
      </c>
    </row>
    <row r="78" spans="1:12">
      <c r="A78" t="s">
        <v>3</v>
      </c>
      <c r="B78">
        <v>2022</v>
      </c>
      <c r="C78" t="s">
        <v>10</v>
      </c>
      <c r="D78">
        <v>1</v>
      </c>
      <c r="E78" s="12">
        <v>0</v>
      </c>
      <c r="F78" s="12">
        <v>0</v>
      </c>
      <c r="G78" s="9">
        <v>44914</v>
      </c>
      <c r="H78" t="s">
        <v>4</v>
      </c>
      <c r="I78" t="s">
        <v>29</v>
      </c>
      <c r="J78" t="s">
        <v>39</v>
      </c>
      <c r="K78" s="28" t="s">
        <v>110</v>
      </c>
      <c r="L78">
        <f>DAY(Table1[[#This Row],[THỜI GIAN]])</f>
        <v>19</v>
      </c>
    </row>
    <row r="79" spans="1:12">
      <c r="A79" t="s">
        <v>3</v>
      </c>
      <c r="B79">
        <v>2022</v>
      </c>
      <c r="C79" t="s">
        <v>11</v>
      </c>
      <c r="D79">
        <v>2</v>
      </c>
      <c r="E79" s="12">
        <v>536000</v>
      </c>
      <c r="F79" s="12">
        <v>224088</v>
      </c>
      <c r="G79" s="9">
        <v>44914</v>
      </c>
      <c r="H79" t="s">
        <v>4</v>
      </c>
      <c r="I79" t="s">
        <v>29</v>
      </c>
      <c r="J79" t="s">
        <v>39</v>
      </c>
      <c r="K79" s="28" t="s">
        <v>110</v>
      </c>
      <c r="L79">
        <f>DAY(Table1[[#This Row],[THỜI GIAN]])</f>
        <v>19</v>
      </c>
    </row>
    <row r="80" spans="1:12">
      <c r="A80" t="s">
        <v>3</v>
      </c>
      <c r="B80">
        <v>2022</v>
      </c>
      <c r="C80" t="s">
        <v>5</v>
      </c>
      <c r="D80">
        <v>8</v>
      </c>
      <c r="E80" s="12">
        <v>4000000</v>
      </c>
      <c r="F80" s="12">
        <v>3106800</v>
      </c>
      <c r="G80" s="9">
        <v>44914</v>
      </c>
      <c r="H80" t="s">
        <v>4</v>
      </c>
      <c r="I80" t="s">
        <v>29</v>
      </c>
      <c r="J80" t="s">
        <v>39</v>
      </c>
      <c r="K80" s="28" t="s">
        <v>110</v>
      </c>
      <c r="L80">
        <f>DAY(Table1[[#This Row],[THỜI GIAN]])</f>
        <v>19</v>
      </c>
    </row>
    <row r="81" spans="1:12">
      <c r="A81" t="s">
        <v>3</v>
      </c>
      <c r="B81">
        <v>2022</v>
      </c>
      <c r="C81" t="s">
        <v>6</v>
      </c>
      <c r="D81">
        <v>1</v>
      </c>
      <c r="E81" s="12">
        <v>368000</v>
      </c>
      <c r="F81" s="12">
        <v>309108</v>
      </c>
      <c r="G81" s="9">
        <v>44914</v>
      </c>
      <c r="H81" t="s">
        <v>4</v>
      </c>
      <c r="I81" t="s">
        <v>29</v>
      </c>
      <c r="J81" t="s">
        <v>39</v>
      </c>
      <c r="K81" s="28" t="s">
        <v>110</v>
      </c>
      <c r="L81">
        <f>DAY(Table1[[#This Row],[THỜI GIAN]])</f>
        <v>19</v>
      </c>
    </row>
    <row r="82" spans="1:12">
      <c r="A82" s="1" t="s">
        <v>3</v>
      </c>
      <c r="B82" s="2">
        <v>2023</v>
      </c>
      <c r="C82" s="3" t="s">
        <v>8</v>
      </c>
      <c r="D82" s="4">
        <v>3</v>
      </c>
      <c r="E82" s="13">
        <v>750000</v>
      </c>
      <c r="F82" s="13">
        <v>618842</v>
      </c>
      <c r="G82" s="10">
        <v>44930</v>
      </c>
      <c r="H82" s="5" t="s">
        <v>4</v>
      </c>
      <c r="I82" s="6" t="s">
        <v>29</v>
      </c>
      <c r="J82" t="s">
        <v>39</v>
      </c>
      <c r="K82" s="7" t="s">
        <v>103</v>
      </c>
      <c r="L82">
        <f>DAY(Table1[[#This Row],[THỜI GIAN]])</f>
        <v>4</v>
      </c>
    </row>
    <row r="83" spans="1:12">
      <c r="A83" s="1" t="s">
        <v>3</v>
      </c>
      <c r="B83" s="2">
        <v>2023</v>
      </c>
      <c r="C83" s="3" t="s">
        <v>9</v>
      </c>
      <c r="D83" s="4">
        <v>5</v>
      </c>
      <c r="E83" s="13">
        <v>1250000</v>
      </c>
      <c r="F83" s="13">
        <v>1065085</v>
      </c>
      <c r="G83" s="10">
        <v>44930</v>
      </c>
      <c r="H83" s="5" t="s">
        <v>4</v>
      </c>
      <c r="I83" s="6" t="s">
        <v>29</v>
      </c>
      <c r="J83" t="s">
        <v>39</v>
      </c>
      <c r="K83" s="7" t="s">
        <v>103</v>
      </c>
      <c r="L83">
        <f>DAY(Table1[[#This Row],[THỜI GIAN]])</f>
        <v>4</v>
      </c>
    </row>
    <row r="84" spans="1:12">
      <c r="A84" s="1" t="s">
        <v>3</v>
      </c>
      <c r="B84" s="2">
        <v>2023</v>
      </c>
      <c r="C84" s="3" t="s">
        <v>10</v>
      </c>
      <c r="D84" s="4">
        <v>25</v>
      </c>
      <c r="E84" s="13">
        <v>0</v>
      </c>
      <c r="F84" s="13">
        <v>-29000</v>
      </c>
      <c r="G84" s="10">
        <v>44930</v>
      </c>
      <c r="H84" s="5" t="s">
        <v>4</v>
      </c>
      <c r="I84" s="6" t="s">
        <v>29</v>
      </c>
      <c r="J84" t="s">
        <v>39</v>
      </c>
      <c r="K84" s="7" t="s">
        <v>103</v>
      </c>
      <c r="L84">
        <f>DAY(Table1[[#This Row],[THỜI GIAN]])</f>
        <v>4</v>
      </c>
    </row>
    <row r="85" spans="1:12">
      <c r="A85" s="1" t="s">
        <v>3</v>
      </c>
      <c r="B85" s="2">
        <v>2023</v>
      </c>
      <c r="C85" s="3" t="s">
        <v>11</v>
      </c>
      <c r="D85" s="4">
        <v>11</v>
      </c>
      <c r="E85" s="13">
        <v>2948000</v>
      </c>
      <c r="F85" s="13">
        <v>2430026</v>
      </c>
      <c r="G85" s="10">
        <v>44930</v>
      </c>
      <c r="H85" s="5" t="s">
        <v>4</v>
      </c>
      <c r="I85" s="6" t="s">
        <v>29</v>
      </c>
      <c r="J85" t="s">
        <v>39</v>
      </c>
      <c r="K85" s="7" t="s">
        <v>103</v>
      </c>
      <c r="L85">
        <f>DAY(Table1[[#This Row],[THỜI GIAN]])</f>
        <v>4</v>
      </c>
    </row>
    <row r="86" spans="1:12">
      <c r="A86" s="1" t="s">
        <v>3</v>
      </c>
      <c r="B86" s="2">
        <v>2023</v>
      </c>
      <c r="C86" s="3" t="s">
        <v>5</v>
      </c>
      <c r="D86" s="4">
        <v>15</v>
      </c>
      <c r="E86" s="13">
        <v>6000000</v>
      </c>
      <c r="F86" s="13">
        <v>4748822</v>
      </c>
      <c r="G86" s="10">
        <v>44930</v>
      </c>
      <c r="H86" s="5" t="s">
        <v>4</v>
      </c>
      <c r="I86" s="6" t="s">
        <v>29</v>
      </c>
      <c r="J86" t="s">
        <v>39</v>
      </c>
      <c r="K86" s="7" t="s">
        <v>103</v>
      </c>
      <c r="L86">
        <f>DAY(Table1[[#This Row],[THỜI GIAN]])</f>
        <v>4</v>
      </c>
    </row>
    <row r="87" spans="1:12">
      <c r="A87" s="1" t="s">
        <v>3</v>
      </c>
      <c r="B87" s="2">
        <v>2023</v>
      </c>
      <c r="C87" s="3" t="s">
        <v>5</v>
      </c>
      <c r="D87" s="4">
        <v>3</v>
      </c>
      <c r="E87" s="13">
        <v>1500000</v>
      </c>
      <c r="F87" s="13">
        <v>1172400</v>
      </c>
      <c r="G87" s="10">
        <v>44930</v>
      </c>
      <c r="H87" s="5" t="s">
        <v>4</v>
      </c>
      <c r="I87" s="6" t="s">
        <v>29</v>
      </c>
      <c r="J87" t="s">
        <v>39</v>
      </c>
      <c r="K87" s="7" t="s">
        <v>103</v>
      </c>
      <c r="L87">
        <f>DAY(Table1[[#This Row],[THỜI GIAN]])</f>
        <v>4</v>
      </c>
    </row>
    <row r="88" spans="1:12">
      <c r="A88" s="1" t="s">
        <v>3</v>
      </c>
      <c r="B88" s="2">
        <v>2023</v>
      </c>
      <c r="C88" s="3" t="s">
        <v>6</v>
      </c>
      <c r="D88" s="4">
        <v>1</v>
      </c>
      <c r="E88" s="13">
        <v>368000</v>
      </c>
      <c r="F88" s="13">
        <v>266200</v>
      </c>
      <c r="G88" s="10">
        <v>44930</v>
      </c>
      <c r="H88" s="5" t="s">
        <v>4</v>
      </c>
      <c r="I88" s="6" t="s">
        <v>29</v>
      </c>
      <c r="J88" t="s">
        <v>39</v>
      </c>
      <c r="K88" s="7" t="s">
        <v>103</v>
      </c>
      <c r="L88">
        <f>DAY(Table1[[#This Row],[THỜI GIAN]])</f>
        <v>4</v>
      </c>
    </row>
    <row r="89" spans="1:12">
      <c r="A89" s="1" t="s">
        <v>3</v>
      </c>
      <c r="B89" s="2">
        <v>2023</v>
      </c>
      <c r="C89" s="3" t="s">
        <v>13</v>
      </c>
      <c r="D89" s="4">
        <v>1</v>
      </c>
      <c r="E89" s="13">
        <v>0</v>
      </c>
      <c r="F89" s="13">
        <v>0</v>
      </c>
      <c r="G89" s="10">
        <v>44930</v>
      </c>
      <c r="H89" s="5" t="s">
        <v>4</v>
      </c>
      <c r="I89" s="6" t="s">
        <v>29</v>
      </c>
      <c r="J89" t="s">
        <v>39</v>
      </c>
      <c r="K89" s="7" t="s">
        <v>103</v>
      </c>
      <c r="L89">
        <f>DAY(Table1[[#This Row],[THỜI GIAN]])</f>
        <v>4</v>
      </c>
    </row>
    <row r="90" spans="1:12">
      <c r="A90" s="1" t="s">
        <v>3</v>
      </c>
      <c r="B90" s="2">
        <v>2023</v>
      </c>
      <c r="C90" s="3" t="s">
        <v>11</v>
      </c>
      <c r="D90" s="4">
        <v>15</v>
      </c>
      <c r="E90" s="13">
        <v>4020000</v>
      </c>
      <c r="F90" s="13">
        <v>3158256</v>
      </c>
      <c r="G90" s="10">
        <v>44957</v>
      </c>
      <c r="H90" s="5" t="s">
        <v>4</v>
      </c>
      <c r="I90" s="6" t="s">
        <v>29</v>
      </c>
      <c r="J90" t="s">
        <v>39</v>
      </c>
      <c r="K90" s="7" t="s">
        <v>102</v>
      </c>
      <c r="L90">
        <f>DAY(Table1[[#This Row],[THỜI GIAN]])</f>
        <v>31</v>
      </c>
    </row>
    <row r="91" spans="1:12">
      <c r="A91" s="1" t="s">
        <v>3</v>
      </c>
      <c r="B91" s="2">
        <v>2023</v>
      </c>
      <c r="C91" s="3" t="s">
        <v>10</v>
      </c>
      <c r="D91" s="4">
        <v>13</v>
      </c>
      <c r="E91" s="13">
        <v>0</v>
      </c>
      <c r="F91" s="13">
        <v>0</v>
      </c>
      <c r="G91" s="10">
        <v>44957</v>
      </c>
      <c r="H91" s="5" t="s">
        <v>4</v>
      </c>
      <c r="I91" s="6" t="s">
        <v>29</v>
      </c>
      <c r="J91" t="s">
        <v>39</v>
      </c>
      <c r="K91" s="7" t="s">
        <v>102</v>
      </c>
      <c r="L91">
        <f>DAY(Table1[[#This Row],[THỜI GIAN]])</f>
        <v>31</v>
      </c>
    </row>
    <row r="92" spans="1:12">
      <c r="A92" s="1" t="s">
        <v>3</v>
      </c>
      <c r="B92" s="2">
        <v>2023</v>
      </c>
      <c r="C92" s="3" t="s">
        <v>10</v>
      </c>
      <c r="D92" s="4">
        <v>12</v>
      </c>
      <c r="E92" s="13">
        <v>0</v>
      </c>
      <c r="F92" s="13">
        <v>-16500</v>
      </c>
      <c r="G92" s="10">
        <v>44957</v>
      </c>
      <c r="H92" s="5" t="s">
        <v>4</v>
      </c>
      <c r="I92" s="6" t="s">
        <v>29</v>
      </c>
      <c r="J92" t="s">
        <v>39</v>
      </c>
      <c r="K92" s="7" t="s">
        <v>102</v>
      </c>
      <c r="L92">
        <f>DAY(Table1[[#This Row],[THỜI GIAN]])</f>
        <v>31</v>
      </c>
    </row>
    <row r="93" spans="1:12">
      <c r="A93" s="1" t="s">
        <v>3</v>
      </c>
      <c r="B93" s="2">
        <v>2023</v>
      </c>
      <c r="C93" s="3" t="s">
        <v>8</v>
      </c>
      <c r="D93" s="4">
        <v>1</v>
      </c>
      <c r="E93" s="13">
        <v>250000</v>
      </c>
      <c r="F93" s="13">
        <v>206119</v>
      </c>
      <c r="G93" s="10">
        <v>44957</v>
      </c>
      <c r="H93" s="5" t="s">
        <v>4</v>
      </c>
      <c r="I93" s="6" t="s">
        <v>29</v>
      </c>
      <c r="J93" t="s">
        <v>39</v>
      </c>
      <c r="K93" s="7" t="s">
        <v>102</v>
      </c>
      <c r="L93">
        <f>DAY(Table1[[#This Row],[THỜI GIAN]])</f>
        <v>31</v>
      </c>
    </row>
    <row r="94" spans="1:12">
      <c r="A94" s="1" t="s">
        <v>3</v>
      </c>
      <c r="B94" s="2">
        <v>2023</v>
      </c>
      <c r="C94" s="3" t="s">
        <v>5</v>
      </c>
      <c r="D94" s="4">
        <v>9</v>
      </c>
      <c r="E94" s="13">
        <v>3600000</v>
      </c>
      <c r="F94" s="13">
        <v>2765500</v>
      </c>
      <c r="G94" s="10">
        <v>44957</v>
      </c>
      <c r="H94" s="5" t="s">
        <v>4</v>
      </c>
      <c r="I94" s="6" t="s">
        <v>29</v>
      </c>
      <c r="J94" t="s">
        <v>39</v>
      </c>
      <c r="K94" s="7" t="s">
        <v>102</v>
      </c>
      <c r="L94">
        <f>DAY(Table1[[#This Row],[THỜI GIAN]])</f>
        <v>31</v>
      </c>
    </row>
    <row r="95" spans="1:12">
      <c r="A95" s="1" t="s">
        <v>3</v>
      </c>
      <c r="B95" s="2">
        <v>2023</v>
      </c>
      <c r="C95" s="3" t="s">
        <v>5</v>
      </c>
      <c r="D95" s="4">
        <v>7</v>
      </c>
      <c r="E95" s="13">
        <v>3500000</v>
      </c>
      <c r="F95" s="13">
        <v>2753260</v>
      </c>
      <c r="G95" s="10">
        <v>44957</v>
      </c>
      <c r="H95" s="5" t="s">
        <v>4</v>
      </c>
      <c r="I95" s="6" t="s">
        <v>29</v>
      </c>
      <c r="J95" t="s">
        <v>39</v>
      </c>
      <c r="K95" s="7" t="s">
        <v>102</v>
      </c>
      <c r="L95">
        <f>DAY(Table1[[#This Row],[THỜI GIAN]])</f>
        <v>31</v>
      </c>
    </row>
    <row r="96" spans="1:12">
      <c r="A96" s="1" t="s">
        <v>3</v>
      </c>
      <c r="B96" s="2">
        <v>2023</v>
      </c>
      <c r="C96" s="3" t="s">
        <v>6</v>
      </c>
      <c r="D96" s="4">
        <v>4</v>
      </c>
      <c r="E96" s="13">
        <v>1472000</v>
      </c>
      <c r="F96" s="13">
        <v>1156888</v>
      </c>
      <c r="G96" s="10">
        <v>44957</v>
      </c>
      <c r="H96" s="5" t="s">
        <v>4</v>
      </c>
      <c r="I96" s="6" t="s">
        <v>29</v>
      </c>
      <c r="J96" t="s">
        <v>39</v>
      </c>
      <c r="K96" s="7" t="s">
        <v>102</v>
      </c>
      <c r="L96">
        <f>DAY(Table1[[#This Row],[THỜI GIAN]])</f>
        <v>31</v>
      </c>
    </row>
    <row r="97" spans="1:12">
      <c r="A97" s="1" t="s">
        <v>3</v>
      </c>
      <c r="B97" s="2">
        <v>2023</v>
      </c>
      <c r="C97" s="3" t="s">
        <v>11</v>
      </c>
      <c r="D97" s="4">
        <v>8</v>
      </c>
      <c r="E97" s="13">
        <v>2144000</v>
      </c>
      <c r="F97" s="13">
        <v>1700565</v>
      </c>
      <c r="G97" s="10">
        <v>44961</v>
      </c>
      <c r="H97" s="5" t="s">
        <v>4</v>
      </c>
      <c r="I97" s="6" t="s">
        <v>29</v>
      </c>
      <c r="J97" t="s">
        <v>39</v>
      </c>
      <c r="K97" s="7" t="s">
        <v>102</v>
      </c>
      <c r="L97">
        <f>DAY(Table1[[#This Row],[THỜI GIAN]])</f>
        <v>4</v>
      </c>
    </row>
    <row r="98" spans="1:12">
      <c r="A98" s="1" t="s">
        <v>3</v>
      </c>
      <c r="B98" s="2">
        <v>2023</v>
      </c>
      <c r="C98" s="3" t="s">
        <v>14</v>
      </c>
      <c r="D98" s="4">
        <v>1</v>
      </c>
      <c r="E98" s="13">
        <v>198000</v>
      </c>
      <c r="F98" s="13">
        <v>174268</v>
      </c>
      <c r="G98" s="10">
        <v>44961</v>
      </c>
      <c r="H98" s="5" t="s">
        <v>4</v>
      </c>
      <c r="I98" s="6" t="s">
        <v>29</v>
      </c>
      <c r="J98" t="s">
        <v>39</v>
      </c>
      <c r="K98" s="7" t="s">
        <v>102</v>
      </c>
      <c r="L98">
        <f>DAY(Table1[[#This Row],[THỜI GIAN]])</f>
        <v>4</v>
      </c>
    </row>
    <row r="99" spans="1:12">
      <c r="A99" s="1" t="s">
        <v>3</v>
      </c>
      <c r="B99" s="2">
        <v>2023</v>
      </c>
      <c r="C99" s="3" t="s">
        <v>6</v>
      </c>
      <c r="D99" s="4">
        <v>6</v>
      </c>
      <c r="E99" s="13">
        <v>2208000</v>
      </c>
      <c r="F99" s="13">
        <v>1723242</v>
      </c>
      <c r="G99" s="10">
        <v>44961</v>
      </c>
      <c r="H99" s="5" t="s">
        <v>4</v>
      </c>
      <c r="I99" s="6" t="s">
        <v>29</v>
      </c>
      <c r="J99" t="s">
        <v>39</v>
      </c>
      <c r="K99" s="7" t="s">
        <v>102</v>
      </c>
      <c r="L99">
        <f>DAY(Table1[[#This Row],[THỜI GIAN]])</f>
        <v>4</v>
      </c>
    </row>
    <row r="100" spans="1:12">
      <c r="A100" s="1" t="s">
        <v>3</v>
      </c>
      <c r="B100" s="2">
        <v>2023</v>
      </c>
      <c r="C100" s="3" t="s">
        <v>5</v>
      </c>
      <c r="D100" s="4">
        <v>15</v>
      </c>
      <c r="E100" s="13">
        <v>6000000</v>
      </c>
      <c r="F100" s="13">
        <v>4684814</v>
      </c>
      <c r="G100" s="10">
        <v>44961</v>
      </c>
      <c r="H100" s="5" t="s">
        <v>4</v>
      </c>
      <c r="I100" s="6" t="s">
        <v>29</v>
      </c>
      <c r="J100" t="s">
        <v>39</v>
      </c>
      <c r="K100" s="7" t="s">
        <v>102</v>
      </c>
      <c r="L100">
        <f>DAY(Table1[[#This Row],[THỜI GIAN]])</f>
        <v>4</v>
      </c>
    </row>
    <row r="101" spans="1:12">
      <c r="A101" s="1" t="s">
        <v>3</v>
      </c>
      <c r="B101" s="2">
        <v>2023</v>
      </c>
      <c r="C101" s="3" t="s">
        <v>11</v>
      </c>
      <c r="D101" s="4">
        <v>16</v>
      </c>
      <c r="E101" s="14">
        <v>4288000</v>
      </c>
      <c r="F101" s="15">
        <v>3560598</v>
      </c>
      <c r="G101" s="10">
        <v>44973</v>
      </c>
      <c r="H101" s="5" t="s">
        <v>4</v>
      </c>
      <c r="I101" s="6" t="s">
        <v>29</v>
      </c>
      <c r="J101" t="s">
        <v>39</v>
      </c>
      <c r="K101" s="7" t="s">
        <v>102</v>
      </c>
      <c r="L101">
        <f>DAY(Table1[[#This Row],[THỜI GIAN]])</f>
        <v>16</v>
      </c>
    </row>
    <row r="102" spans="1:12">
      <c r="A102" s="1" t="s">
        <v>3</v>
      </c>
      <c r="B102" s="2">
        <v>2023</v>
      </c>
      <c r="C102" s="3" t="s">
        <v>14</v>
      </c>
      <c r="D102" s="4">
        <v>4</v>
      </c>
      <c r="E102" s="14">
        <v>792000</v>
      </c>
      <c r="F102" s="15">
        <v>705639</v>
      </c>
      <c r="G102" s="10">
        <v>44973</v>
      </c>
      <c r="H102" s="5" t="s">
        <v>4</v>
      </c>
      <c r="I102" s="6" t="s">
        <v>29</v>
      </c>
      <c r="J102" t="s">
        <v>39</v>
      </c>
      <c r="K102" s="7" t="s">
        <v>102</v>
      </c>
      <c r="L102">
        <f>DAY(Table1[[#This Row],[THỜI GIAN]])</f>
        <v>16</v>
      </c>
    </row>
    <row r="103" spans="1:12">
      <c r="A103" s="1" t="s">
        <v>3</v>
      </c>
      <c r="B103" s="2">
        <v>2023</v>
      </c>
      <c r="C103" s="3" t="s">
        <v>6</v>
      </c>
      <c r="D103" s="4">
        <v>19</v>
      </c>
      <c r="E103" s="14">
        <v>6992000</v>
      </c>
      <c r="F103" s="15">
        <v>5428481</v>
      </c>
      <c r="G103" s="10">
        <v>44973</v>
      </c>
      <c r="H103" s="5" t="s">
        <v>4</v>
      </c>
      <c r="I103" s="6" t="s">
        <v>29</v>
      </c>
      <c r="J103" t="s">
        <v>39</v>
      </c>
      <c r="K103" s="7" t="s">
        <v>102</v>
      </c>
      <c r="L103">
        <f>DAY(Table1[[#This Row],[THỜI GIAN]])</f>
        <v>16</v>
      </c>
    </row>
    <row r="104" spans="1:12">
      <c r="A104" s="1" t="s">
        <v>3</v>
      </c>
      <c r="B104" s="2">
        <v>2023</v>
      </c>
      <c r="C104" s="3" t="s">
        <v>9</v>
      </c>
      <c r="D104" s="4">
        <v>1</v>
      </c>
      <c r="E104" s="14">
        <v>250000</v>
      </c>
      <c r="F104" s="15">
        <v>204519</v>
      </c>
      <c r="G104" s="10">
        <v>44973</v>
      </c>
      <c r="H104" s="5" t="s">
        <v>4</v>
      </c>
      <c r="I104" s="6" t="s">
        <v>29</v>
      </c>
      <c r="J104" t="s">
        <v>39</v>
      </c>
      <c r="K104" s="7" t="s">
        <v>102</v>
      </c>
      <c r="L104">
        <f>DAY(Table1[[#This Row],[THỜI GIAN]])</f>
        <v>16</v>
      </c>
    </row>
    <row r="105" spans="1:12">
      <c r="A105" s="1" t="s">
        <v>3</v>
      </c>
      <c r="B105" s="2">
        <v>2023</v>
      </c>
      <c r="C105" s="3" t="s">
        <v>8</v>
      </c>
      <c r="D105" s="4">
        <v>2</v>
      </c>
      <c r="E105" s="14">
        <v>500000</v>
      </c>
      <c r="F105" s="15">
        <v>405060</v>
      </c>
      <c r="G105" s="10">
        <v>44973</v>
      </c>
      <c r="H105" s="5" t="s">
        <v>4</v>
      </c>
      <c r="I105" s="6" t="s">
        <v>29</v>
      </c>
      <c r="J105" t="s">
        <v>39</v>
      </c>
      <c r="K105" s="7" t="s">
        <v>102</v>
      </c>
      <c r="L105">
        <f>DAY(Table1[[#This Row],[THỜI GIAN]])</f>
        <v>16</v>
      </c>
    </row>
    <row r="106" spans="1:12">
      <c r="A106" s="1" t="s">
        <v>3</v>
      </c>
      <c r="B106" s="2">
        <v>2023</v>
      </c>
      <c r="C106" s="3" t="s">
        <v>5</v>
      </c>
      <c r="D106" s="4">
        <v>16</v>
      </c>
      <c r="E106" s="14">
        <v>8100000</v>
      </c>
      <c r="F106" s="15">
        <v>6739525</v>
      </c>
      <c r="G106" s="10">
        <v>44973</v>
      </c>
      <c r="H106" s="5" t="s">
        <v>4</v>
      </c>
      <c r="I106" s="6" t="s">
        <v>29</v>
      </c>
      <c r="J106" t="s">
        <v>39</v>
      </c>
      <c r="K106" s="7" t="s">
        <v>102</v>
      </c>
      <c r="L106">
        <f>DAY(Table1[[#This Row],[THỜI GIAN]])</f>
        <v>16</v>
      </c>
    </row>
    <row r="107" spans="1:12">
      <c r="A107" s="1" t="s">
        <v>3</v>
      </c>
      <c r="B107" s="2">
        <v>2023</v>
      </c>
      <c r="C107" s="3" t="s">
        <v>11</v>
      </c>
      <c r="D107" s="4">
        <v>6</v>
      </c>
      <c r="E107" s="13">
        <v>1608000</v>
      </c>
      <c r="F107" s="13">
        <v>1171700</v>
      </c>
      <c r="G107" s="10">
        <v>44986</v>
      </c>
      <c r="H107" s="5" t="s">
        <v>4</v>
      </c>
      <c r="I107" s="6" t="s">
        <v>29</v>
      </c>
      <c r="J107" t="s">
        <v>39</v>
      </c>
      <c r="K107" s="7" t="s">
        <v>101</v>
      </c>
      <c r="L107">
        <f>DAY(Table1[[#This Row],[THỜI GIAN]])</f>
        <v>1</v>
      </c>
    </row>
    <row r="108" spans="1:12">
      <c r="A108" s="1" t="s">
        <v>3</v>
      </c>
      <c r="B108" s="2">
        <v>2023</v>
      </c>
      <c r="C108" s="3" t="s">
        <v>14</v>
      </c>
      <c r="D108" s="4">
        <v>1</v>
      </c>
      <c r="E108" s="13">
        <v>198000</v>
      </c>
      <c r="F108" s="13">
        <v>177138</v>
      </c>
      <c r="G108" s="10">
        <v>44986</v>
      </c>
      <c r="H108" s="5" t="s">
        <v>4</v>
      </c>
      <c r="I108" s="6" t="s">
        <v>29</v>
      </c>
      <c r="J108" t="s">
        <v>39</v>
      </c>
      <c r="K108" s="7" t="s">
        <v>101</v>
      </c>
      <c r="L108">
        <f>DAY(Table1[[#This Row],[THỜI GIAN]])</f>
        <v>1</v>
      </c>
    </row>
    <row r="109" spans="1:12">
      <c r="A109" s="1" t="s">
        <v>3</v>
      </c>
      <c r="B109" s="2">
        <v>2023</v>
      </c>
      <c r="C109" s="3" t="s">
        <v>15</v>
      </c>
      <c r="D109" s="4">
        <v>1</v>
      </c>
      <c r="E109" s="13">
        <v>399000</v>
      </c>
      <c r="F109" s="13">
        <v>365638</v>
      </c>
      <c r="G109" s="10">
        <v>44986</v>
      </c>
      <c r="H109" s="5" t="s">
        <v>4</v>
      </c>
      <c r="I109" s="6" t="s">
        <v>29</v>
      </c>
      <c r="J109" t="s">
        <v>39</v>
      </c>
      <c r="K109" s="7" t="s">
        <v>101</v>
      </c>
      <c r="L109">
        <f>DAY(Table1[[#This Row],[THỜI GIAN]])</f>
        <v>1</v>
      </c>
    </row>
    <row r="110" spans="1:12">
      <c r="A110" s="1" t="s">
        <v>3</v>
      </c>
      <c r="B110" s="2">
        <v>2023</v>
      </c>
      <c r="C110" s="3" t="s">
        <v>10</v>
      </c>
      <c r="D110" s="4">
        <v>23</v>
      </c>
      <c r="E110" s="13">
        <v>0</v>
      </c>
      <c r="F110" s="13">
        <v>-24699</v>
      </c>
      <c r="G110" s="10">
        <v>44986</v>
      </c>
      <c r="H110" s="5" t="s">
        <v>4</v>
      </c>
      <c r="I110" s="6" t="s">
        <v>29</v>
      </c>
      <c r="J110" t="s">
        <v>39</v>
      </c>
      <c r="K110" s="7" t="s">
        <v>101</v>
      </c>
      <c r="L110">
        <f>DAY(Table1[[#This Row],[THỜI GIAN]])</f>
        <v>1</v>
      </c>
    </row>
    <row r="111" spans="1:12">
      <c r="A111" s="1" t="s">
        <v>3</v>
      </c>
      <c r="B111" s="2">
        <v>2023</v>
      </c>
      <c r="C111" s="3" t="s">
        <v>6</v>
      </c>
      <c r="D111" s="4">
        <v>14</v>
      </c>
      <c r="E111" s="13">
        <v>5152000</v>
      </c>
      <c r="F111" s="13">
        <v>3787000</v>
      </c>
      <c r="G111" s="10">
        <v>44986</v>
      </c>
      <c r="H111" s="5" t="s">
        <v>4</v>
      </c>
      <c r="I111" s="6" t="s">
        <v>29</v>
      </c>
      <c r="J111" t="s">
        <v>39</v>
      </c>
      <c r="K111" s="7" t="s">
        <v>101</v>
      </c>
      <c r="L111">
        <f>DAY(Table1[[#This Row],[THỜI GIAN]])</f>
        <v>1</v>
      </c>
    </row>
    <row r="112" spans="1:12">
      <c r="A112" s="1" t="s">
        <v>3</v>
      </c>
      <c r="B112" s="2">
        <v>2023</v>
      </c>
      <c r="C112" s="3" t="s">
        <v>9</v>
      </c>
      <c r="D112" s="4">
        <v>3</v>
      </c>
      <c r="E112" s="13">
        <v>750000</v>
      </c>
      <c r="F112" s="13">
        <v>528400</v>
      </c>
      <c r="G112" s="10">
        <v>44986</v>
      </c>
      <c r="H112" s="5" t="s">
        <v>4</v>
      </c>
      <c r="I112" s="6" t="s">
        <v>29</v>
      </c>
      <c r="J112" t="s">
        <v>39</v>
      </c>
      <c r="K112" s="7" t="s">
        <v>101</v>
      </c>
      <c r="L112">
        <f>DAY(Table1[[#This Row],[THỜI GIAN]])</f>
        <v>1</v>
      </c>
    </row>
    <row r="113" spans="1:12">
      <c r="A113" s="1" t="s">
        <v>3</v>
      </c>
      <c r="B113" s="2">
        <v>2023</v>
      </c>
      <c r="C113" s="3" t="s">
        <v>8</v>
      </c>
      <c r="D113" s="4">
        <v>4</v>
      </c>
      <c r="E113" s="13">
        <v>1000000</v>
      </c>
      <c r="F113" s="13">
        <v>891800</v>
      </c>
      <c r="G113" s="10">
        <v>44986</v>
      </c>
      <c r="H113" s="5" t="s">
        <v>4</v>
      </c>
      <c r="I113" s="6" t="s">
        <v>29</v>
      </c>
      <c r="J113" t="s">
        <v>39</v>
      </c>
      <c r="K113" s="7" t="s">
        <v>101</v>
      </c>
      <c r="L113">
        <f>DAY(Table1[[#This Row],[THỜI GIAN]])</f>
        <v>1</v>
      </c>
    </row>
    <row r="114" spans="1:12">
      <c r="A114" s="1" t="s">
        <v>3</v>
      </c>
      <c r="B114" s="2">
        <v>2023</v>
      </c>
      <c r="C114" s="3" t="s">
        <v>5</v>
      </c>
      <c r="D114" s="4">
        <v>17</v>
      </c>
      <c r="E114" s="13">
        <v>7100000</v>
      </c>
      <c r="F114" s="13">
        <v>5454200</v>
      </c>
      <c r="G114" s="10">
        <v>44986</v>
      </c>
      <c r="H114" s="5" t="s">
        <v>4</v>
      </c>
      <c r="I114" s="6" t="s">
        <v>29</v>
      </c>
      <c r="J114" t="s">
        <v>39</v>
      </c>
      <c r="K114" s="7" t="s">
        <v>101</v>
      </c>
      <c r="L114">
        <f>DAY(Table1[[#This Row],[THỜI GIAN]])</f>
        <v>1</v>
      </c>
    </row>
    <row r="115" spans="1:12">
      <c r="A115" s="1" t="s">
        <v>3</v>
      </c>
      <c r="B115" s="2">
        <v>2023</v>
      </c>
      <c r="C115" s="3" t="s">
        <v>5</v>
      </c>
      <c r="D115" s="4">
        <v>7</v>
      </c>
      <c r="E115" s="13">
        <v>3920000</v>
      </c>
      <c r="F115" s="13">
        <v>3011000</v>
      </c>
      <c r="G115" s="11">
        <v>45001</v>
      </c>
      <c r="H115" s="5" t="s">
        <v>4</v>
      </c>
      <c r="I115" s="6" t="s">
        <v>29</v>
      </c>
      <c r="J115" t="s">
        <v>39</v>
      </c>
      <c r="K115" s="7" t="s">
        <v>101</v>
      </c>
      <c r="L115">
        <f>DAY(Table1[[#This Row],[THỜI GIAN]])</f>
        <v>16</v>
      </c>
    </row>
    <row r="116" spans="1:12">
      <c r="A116" s="1" t="s">
        <v>3</v>
      </c>
      <c r="B116" s="2">
        <v>2023</v>
      </c>
      <c r="C116" s="3" t="s">
        <v>8</v>
      </c>
      <c r="D116" s="4">
        <v>1</v>
      </c>
      <c r="E116" s="13">
        <v>250000</v>
      </c>
      <c r="F116" s="13">
        <v>90300</v>
      </c>
      <c r="G116" s="11">
        <v>45001</v>
      </c>
      <c r="H116" s="5" t="s">
        <v>4</v>
      </c>
      <c r="I116" s="6" t="s">
        <v>29</v>
      </c>
      <c r="J116" t="s">
        <v>39</v>
      </c>
      <c r="K116" s="7" t="s">
        <v>101</v>
      </c>
      <c r="L116">
        <f>DAY(Table1[[#This Row],[THỜI GIAN]])</f>
        <v>16</v>
      </c>
    </row>
    <row r="117" spans="1:12">
      <c r="A117" s="1" t="s">
        <v>3</v>
      </c>
      <c r="B117" s="2">
        <v>2023</v>
      </c>
      <c r="C117" s="3" t="s">
        <v>9</v>
      </c>
      <c r="D117" s="4">
        <v>1</v>
      </c>
      <c r="E117" s="13">
        <v>250000</v>
      </c>
      <c r="F117" s="13">
        <v>229950</v>
      </c>
      <c r="G117" s="11">
        <v>45001</v>
      </c>
      <c r="H117" s="5" t="s">
        <v>4</v>
      </c>
      <c r="I117" s="6" t="s">
        <v>29</v>
      </c>
      <c r="J117" t="s">
        <v>39</v>
      </c>
      <c r="K117" s="7" t="s">
        <v>101</v>
      </c>
      <c r="L117">
        <f>DAY(Table1[[#This Row],[THỜI GIAN]])</f>
        <v>16</v>
      </c>
    </row>
    <row r="118" spans="1:12">
      <c r="A118" s="1" t="s">
        <v>3</v>
      </c>
      <c r="B118" s="2">
        <v>2023</v>
      </c>
      <c r="C118" s="3" t="s">
        <v>6</v>
      </c>
      <c r="D118" s="4">
        <v>12</v>
      </c>
      <c r="E118" s="13">
        <v>4416000</v>
      </c>
      <c r="F118" s="13">
        <v>3637440</v>
      </c>
      <c r="G118" s="11">
        <v>45001</v>
      </c>
      <c r="H118" s="5" t="s">
        <v>4</v>
      </c>
      <c r="I118" s="6" t="s">
        <v>29</v>
      </c>
      <c r="J118" t="s">
        <v>39</v>
      </c>
      <c r="K118" s="7" t="s">
        <v>101</v>
      </c>
      <c r="L118">
        <f>DAY(Table1[[#This Row],[THỜI GIAN]])</f>
        <v>16</v>
      </c>
    </row>
    <row r="119" spans="1:12">
      <c r="A119" s="1" t="s">
        <v>3</v>
      </c>
      <c r="B119" s="2">
        <v>2023</v>
      </c>
      <c r="C119" s="3" t="s">
        <v>11</v>
      </c>
      <c r="D119" s="4">
        <v>7</v>
      </c>
      <c r="E119" s="13">
        <v>1876000</v>
      </c>
      <c r="F119" s="13">
        <v>1598620</v>
      </c>
      <c r="G119" s="11">
        <v>45001</v>
      </c>
      <c r="H119" s="5" t="s">
        <v>4</v>
      </c>
      <c r="I119" s="6" t="s">
        <v>29</v>
      </c>
      <c r="J119" t="s">
        <v>39</v>
      </c>
      <c r="K119" s="7" t="s">
        <v>101</v>
      </c>
      <c r="L119">
        <f>DAY(Table1[[#This Row],[THỜI GIAN]])</f>
        <v>16</v>
      </c>
    </row>
    <row r="120" spans="1:12">
      <c r="A120" s="1" t="s">
        <v>3</v>
      </c>
      <c r="B120" s="2">
        <v>2023</v>
      </c>
      <c r="C120" s="3" t="s">
        <v>10</v>
      </c>
      <c r="D120" s="4">
        <v>10</v>
      </c>
      <c r="E120" s="13">
        <v>0</v>
      </c>
      <c r="F120" s="13">
        <v>-12800</v>
      </c>
      <c r="G120" s="11">
        <v>45001</v>
      </c>
      <c r="H120" s="5" t="s">
        <v>4</v>
      </c>
      <c r="I120" s="6" t="s">
        <v>29</v>
      </c>
      <c r="J120" t="s">
        <v>39</v>
      </c>
      <c r="K120" s="7" t="s">
        <v>101</v>
      </c>
      <c r="L120">
        <f>DAY(Table1[[#This Row],[THỜI GIAN]])</f>
        <v>16</v>
      </c>
    </row>
    <row r="121" spans="1:12">
      <c r="A121" s="8" t="s">
        <v>3</v>
      </c>
      <c r="B121" s="2">
        <v>2023</v>
      </c>
      <c r="C121" s="3" t="s">
        <v>5</v>
      </c>
      <c r="D121" s="4">
        <v>37</v>
      </c>
      <c r="E121" s="13">
        <v>12500000</v>
      </c>
      <c r="F121" s="13">
        <v>11300523</v>
      </c>
      <c r="G121" s="11">
        <v>45019</v>
      </c>
      <c r="H121" s="5" t="s">
        <v>4</v>
      </c>
      <c r="I121" s="6" t="s">
        <v>29</v>
      </c>
      <c r="J121" t="s">
        <v>39</v>
      </c>
      <c r="K121" s="7" t="s">
        <v>100</v>
      </c>
      <c r="L121">
        <f>DAY(Table1[[#This Row],[THỜI GIAN]])</f>
        <v>3</v>
      </c>
    </row>
    <row r="122" spans="1:12">
      <c r="A122" s="8" t="s">
        <v>3</v>
      </c>
      <c r="B122" s="2">
        <v>2023</v>
      </c>
      <c r="C122" s="3" t="s">
        <v>8</v>
      </c>
      <c r="D122" s="4">
        <v>10</v>
      </c>
      <c r="E122" s="13">
        <v>1250000</v>
      </c>
      <c r="F122" s="13">
        <v>1217425</v>
      </c>
      <c r="G122" s="11">
        <v>45019</v>
      </c>
      <c r="H122" s="5" t="s">
        <v>4</v>
      </c>
      <c r="I122" s="6" t="s">
        <v>29</v>
      </c>
      <c r="J122" t="s">
        <v>39</v>
      </c>
      <c r="K122" s="7" t="s">
        <v>100</v>
      </c>
      <c r="L122">
        <f>DAY(Table1[[#This Row],[THỜI GIAN]])</f>
        <v>3</v>
      </c>
    </row>
    <row r="123" spans="1:12">
      <c r="A123" s="8" t="s">
        <v>3</v>
      </c>
      <c r="B123" s="2">
        <v>2023</v>
      </c>
      <c r="C123" s="3" t="s">
        <v>9</v>
      </c>
      <c r="D123" s="4">
        <v>6</v>
      </c>
      <c r="E123" s="13">
        <v>750000</v>
      </c>
      <c r="F123" s="13">
        <v>680538</v>
      </c>
      <c r="G123" s="11">
        <v>45019</v>
      </c>
      <c r="H123" s="5" t="s">
        <v>4</v>
      </c>
      <c r="I123" s="6" t="s">
        <v>29</v>
      </c>
      <c r="J123" t="s">
        <v>39</v>
      </c>
      <c r="K123" s="7" t="s">
        <v>100</v>
      </c>
      <c r="L123">
        <f>DAY(Table1[[#This Row],[THỜI GIAN]])</f>
        <v>3</v>
      </c>
    </row>
    <row r="124" spans="1:12">
      <c r="A124" s="8" t="s">
        <v>3</v>
      </c>
      <c r="B124" s="2">
        <v>2023</v>
      </c>
      <c r="C124" s="3" t="s">
        <v>16</v>
      </c>
      <c r="D124" s="4">
        <v>4</v>
      </c>
      <c r="E124" s="13">
        <v>1870400</v>
      </c>
      <c r="F124" s="13">
        <v>1679842</v>
      </c>
      <c r="G124" s="11">
        <v>45019</v>
      </c>
      <c r="H124" s="5" t="s">
        <v>4</v>
      </c>
      <c r="I124" s="6" t="s">
        <v>29</v>
      </c>
      <c r="J124" t="s">
        <v>39</v>
      </c>
      <c r="K124" s="7" t="s">
        <v>100</v>
      </c>
      <c r="L124">
        <f>DAY(Table1[[#This Row],[THỜI GIAN]])</f>
        <v>3</v>
      </c>
    </row>
    <row r="125" spans="1:12">
      <c r="A125" s="8" t="s">
        <v>3</v>
      </c>
      <c r="B125" s="2">
        <v>2023</v>
      </c>
      <c r="C125" s="3" t="s">
        <v>10</v>
      </c>
      <c r="D125" s="4">
        <v>34</v>
      </c>
      <c r="E125" s="13">
        <v>0</v>
      </c>
      <c r="F125" s="13">
        <v>-20000</v>
      </c>
      <c r="G125" s="11">
        <v>45019</v>
      </c>
      <c r="H125" s="5" t="s">
        <v>4</v>
      </c>
      <c r="I125" s="6" t="s">
        <v>29</v>
      </c>
      <c r="J125" t="s">
        <v>39</v>
      </c>
      <c r="K125" s="7" t="s">
        <v>100</v>
      </c>
      <c r="L125">
        <f>DAY(Table1[[#This Row],[THỜI GIAN]])</f>
        <v>3</v>
      </c>
    </row>
    <row r="126" spans="1:12">
      <c r="A126" s="8" t="s">
        <v>3</v>
      </c>
      <c r="B126" s="2">
        <v>2023</v>
      </c>
      <c r="C126" s="3" t="s">
        <v>11</v>
      </c>
      <c r="D126" s="4">
        <v>21</v>
      </c>
      <c r="E126" s="13">
        <v>3028000</v>
      </c>
      <c r="F126" s="13">
        <v>2609569</v>
      </c>
      <c r="G126" s="11">
        <v>45019</v>
      </c>
      <c r="H126" s="5" t="s">
        <v>4</v>
      </c>
      <c r="I126" s="6" t="s">
        <v>29</v>
      </c>
      <c r="J126" t="s">
        <v>39</v>
      </c>
      <c r="K126" s="7" t="s">
        <v>100</v>
      </c>
      <c r="L126">
        <f>DAY(Table1[[#This Row],[THỜI GIAN]])</f>
        <v>3</v>
      </c>
    </row>
    <row r="127" spans="1:12">
      <c r="A127" s="8" t="s">
        <v>3</v>
      </c>
      <c r="B127" s="2">
        <v>2023</v>
      </c>
      <c r="C127" s="3" t="s">
        <v>6</v>
      </c>
      <c r="D127" s="4">
        <v>32</v>
      </c>
      <c r="E127" s="13">
        <v>6550000</v>
      </c>
      <c r="F127" s="13">
        <v>5622252</v>
      </c>
      <c r="G127" s="11">
        <v>45019</v>
      </c>
      <c r="H127" s="5" t="s">
        <v>4</v>
      </c>
      <c r="I127" s="6" t="s">
        <v>29</v>
      </c>
      <c r="J127" t="s">
        <v>39</v>
      </c>
      <c r="K127" s="7" t="s">
        <v>100</v>
      </c>
      <c r="L127">
        <f>DAY(Table1[[#This Row],[THỜI GIAN]])</f>
        <v>3</v>
      </c>
    </row>
    <row r="128" spans="1:12">
      <c r="A128" s="8" t="s">
        <v>3</v>
      </c>
      <c r="B128" s="2">
        <v>2023</v>
      </c>
      <c r="C128" s="3" t="s">
        <v>17</v>
      </c>
      <c r="D128" s="4">
        <v>1</v>
      </c>
      <c r="E128" s="13">
        <v>0</v>
      </c>
      <c r="F128" s="13">
        <v>-364312</v>
      </c>
      <c r="G128" s="11">
        <v>45019</v>
      </c>
      <c r="H128" s="5" t="s">
        <v>4</v>
      </c>
      <c r="I128" s="6" t="s">
        <v>29</v>
      </c>
      <c r="J128" t="s">
        <v>39</v>
      </c>
      <c r="K128" s="7" t="s">
        <v>100</v>
      </c>
      <c r="L128">
        <f>DAY(Table1[[#This Row],[THỜI GIAN]])</f>
        <v>3</v>
      </c>
    </row>
    <row r="129" spans="1:12">
      <c r="A129" s="8" t="s">
        <v>3</v>
      </c>
      <c r="B129" s="2">
        <v>2023</v>
      </c>
      <c r="C129" s="3" t="s">
        <v>11</v>
      </c>
      <c r="D129" s="4">
        <v>1</v>
      </c>
      <c r="E129" s="13">
        <v>0</v>
      </c>
      <c r="F129" s="13">
        <v>24656</v>
      </c>
      <c r="G129" s="11">
        <v>45019</v>
      </c>
      <c r="H129" s="5" t="s">
        <v>4</v>
      </c>
      <c r="I129" s="6" t="s">
        <v>29</v>
      </c>
      <c r="J129" t="s">
        <v>39</v>
      </c>
      <c r="K129" s="7" t="s">
        <v>100</v>
      </c>
      <c r="L129">
        <f>DAY(Table1[[#This Row],[THỜI GIAN]])</f>
        <v>3</v>
      </c>
    </row>
    <row r="130" spans="1:12">
      <c r="A130" s="8" t="s">
        <v>3</v>
      </c>
      <c r="B130" s="2">
        <v>2023</v>
      </c>
      <c r="C130" s="3" t="s">
        <v>15</v>
      </c>
      <c r="D130" s="4">
        <v>3</v>
      </c>
      <c r="E130" s="13">
        <v>597000</v>
      </c>
      <c r="F130" s="13">
        <v>524667</v>
      </c>
      <c r="G130" s="11">
        <v>45019</v>
      </c>
      <c r="H130" s="5" t="s">
        <v>4</v>
      </c>
      <c r="I130" s="6" t="s">
        <v>29</v>
      </c>
      <c r="J130" t="s">
        <v>39</v>
      </c>
      <c r="K130" s="7" t="s">
        <v>100</v>
      </c>
      <c r="L130">
        <f>DAY(Table1[[#This Row],[THỜI GIAN]])</f>
        <v>3</v>
      </c>
    </row>
    <row r="131" spans="1:12">
      <c r="A131" s="8" t="s">
        <v>3</v>
      </c>
      <c r="B131" s="2">
        <v>2023</v>
      </c>
      <c r="C131" s="3" t="s">
        <v>14</v>
      </c>
      <c r="D131" s="4">
        <v>7</v>
      </c>
      <c r="E131" s="13">
        <v>693000</v>
      </c>
      <c r="F131" s="13">
        <v>611499</v>
      </c>
      <c r="G131" s="11">
        <v>45019</v>
      </c>
      <c r="H131" s="5" t="s">
        <v>4</v>
      </c>
      <c r="I131" s="6" t="s">
        <v>29</v>
      </c>
      <c r="J131" t="s">
        <v>39</v>
      </c>
      <c r="K131" s="7" t="s">
        <v>100</v>
      </c>
      <c r="L131">
        <f>DAY(Table1[[#This Row],[THỜI GIAN]])</f>
        <v>3</v>
      </c>
    </row>
    <row r="132" spans="1:12">
      <c r="A132" s="1" t="s">
        <v>3</v>
      </c>
      <c r="B132" s="2">
        <v>2023</v>
      </c>
      <c r="C132" s="3" t="s">
        <v>8</v>
      </c>
      <c r="D132" s="4">
        <v>2</v>
      </c>
      <c r="E132" s="13">
        <v>375000</v>
      </c>
      <c r="F132" s="13">
        <v>330825</v>
      </c>
      <c r="G132" s="11">
        <v>45034</v>
      </c>
      <c r="H132" s="5" t="s">
        <v>4</v>
      </c>
      <c r="I132" s="6" t="s">
        <v>29</v>
      </c>
      <c r="J132" t="s">
        <v>39</v>
      </c>
      <c r="K132" s="7" t="s">
        <v>100</v>
      </c>
      <c r="L132">
        <f>DAY(Table1[[#This Row],[THỜI GIAN]])</f>
        <v>18</v>
      </c>
    </row>
    <row r="133" spans="1:12">
      <c r="A133" s="1" t="s">
        <v>3</v>
      </c>
      <c r="B133" s="2">
        <v>2023</v>
      </c>
      <c r="C133" s="3" t="s">
        <v>9</v>
      </c>
      <c r="D133" s="4">
        <v>1</v>
      </c>
      <c r="E133" s="13">
        <v>125000</v>
      </c>
      <c r="F133" s="13">
        <v>110275</v>
      </c>
      <c r="G133" s="11">
        <v>45034</v>
      </c>
      <c r="H133" s="5" t="s">
        <v>4</v>
      </c>
      <c r="I133" s="6" t="s">
        <v>29</v>
      </c>
      <c r="J133" t="s">
        <v>39</v>
      </c>
      <c r="K133" s="7" t="s">
        <v>100</v>
      </c>
      <c r="L133">
        <f>DAY(Table1[[#This Row],[THỜI GIAN]])</f>
        <v>18</v>
      </c>
    </row>
    <row r="134" spans="1:12">
      <c r="A134" s="1" t="s">
        <v>3</v>
      </c>
      <c r="B134" s="2">
        <v>2023</v>
      </c>
      <c r="C134" s="3" t="s">
        <v>16</v>
      </c>
      <c r="D134" s="4">
        <v>2</v>
      </c>
      <c r="E134" s="13">
        <v>935200</v>
      </c>
      <c r="F134" s="13">
        <v>837768</v>
      </c>
      <c r="G134" s="11">
        <v>45034</v>
      </c>
      <c r="H134" s="5" t="s">
        <v>4</v>
      </c>
      <c r="I134" s="6" t="s">
        <v>29</v>
      </c>
      <c r="J134" t="s">
        <v>39</v>
      </c>
      <c r="K134" s="7" t="s">
        <v>100</v>
      </c>
      <c r="L134">
        <f>DAY(Table1[[#This Row],[THỜI GIAN]])</f>
        <v>18</v>
      </c>
    </row>
    <row r="135" spans="1:12">
      <c r="A135" s="1" t="s">
        <v>3</v>
      </c>
      <c r="B135" s="2">
        <v>2023</v>
      </c>
      <c r="C135" s="3" t="s">
        <v>6</v>
      </c>
      <c r="D135" s="4">
        <v>16</v>
      </c>
      <c r="E135" s="13">
        <v>4146400</v>
      </c>
      <c r="F135" s="13">
        <v>2996352</v>
      </c>
      <c r="G135" s="11">
        <v>45034</v>
      </c>
      <c r="H135" s="5" t="s">
        <v>4</v>
      </c>
      <c r="I135" s="6" t="s">
        <v>29</v>
      </c>
      <c r="J135" t="s">
        <v>39</v>
      </c>
      <c r="K135" s="7" t="s">
        <v>100</v>
      </c>
      <c r="L135">
        <f>DAY(Table1[[#This Row],[THỜI GIAN]])</f>
        <v>18</v>
      </c>
    </row>
    <row r="136" spans="1:12">
      <c r="A136" s="1" t="s">
        <v>3</v>
      </c>
      <c r="B136" s="2">
        <v>2023</v>
      </c>
      <c r="C136" s="3" t="s">
        <v>10</v>
      </c>
      <c r="D136" s="4">
        <v>2</v>
      </c>
      <c r="E136" s="13">
        <v>0</v>
      </c>
      <c r="F136" s="13">
        <v>-800</v>
      </c>
      <c r="G136" s="11">
        <v>45034</v>
      </c>
      <c r="H136" s="5" t="s">
        <v>4</v>
      </c>
      <c r="I136" s="6" t="s">
        <v>29</v>
      </c>
      <c r="J136" t="s">
        <v>39</v>
      </c>
      <c r="K136" s="7" t="s">
        <v>100</v>
      </c>
      <c r="L136">
        <f>DAY(Table1[[#This Row],[THỜI GIAN]])</f>
        <v>18</v>
      </c>
    </row>
    <row r="137" spans="1:12">
      <c r="A137" s="1" t="s">
        <v>3</v>
      </c>
      <c r="B137" s="2">
        <v>2023</v>
      </c>
      <c r="C137" s="3" t="s">
        <v>11</v>
      </c>
      <c r="D137" s="4">
        <v>7</v>
      </c>
      <c r="E137" s="13">
        <v>1018400</v>
      </c>
      <c r="F137" s="13">
        <v>973572</v>
      </c>
      <c r="G137" s="11">
        <v>45034</v>
      </c>
      <c r="H137" s="5" t="s">
        <v>4</v>
      </c>
      <c r="I137" s="6" t="s">
        <v>29</v>
      </c>
      <c r="J137" t="s">
        <v>39</v>
      </c>
      <c r="K137" s="7" t="s">
        <v>100</v>
      </c>
      <c r="L137">
        <f>DAY(Table1[[#This Row],[THỜI GIAN]])</f>
        <v>18</v>
      </c>
    </row>
    <row r="138" spans="1:12">
      <c r="A138" s="1" t="s">
        <v>3</v>
      </c>
      <c r="B138" s="2">
        <v>2023</v>
      </c>
      <c r="C138" s="3" t="s">
        <v>15</v>
      </c>
      <c r="D138" s="4">
        <v>1</v>
      </c>
      <c r="E138" s="13">
        <v>199000</v>
      </c>
      <c r="F138" s="13">
        <v>177689</v>
      </c>
      <c r="G138" s="11">
        <v>45034</v>
      </c>
      <c r="H138" s="5" t="s">
        <v>4</v>
      </c>
      <c r="I138" s="6" t="s">
        <v>29</v>
      </c>
      <c r="J138" t="s">
        <v>39</v>
      </c>
      <c r="K138" s="7" t="s">
        <v>100</v>
      </c>
      <c r="L138">
        <f>DAY(Table1[[#This Row],[THỜI GIAN]])</f>
        <v>18</v>
      </c>
    </row>
    <row r="139" spans="1:12">
      <c r="A139" s="1" t="s">
        <v>3</v>
      </c>
      <c r="B139" s="2">
        <v>2023</v>
      </c>
      <c r="C139" s="3" t="s">
        <v>5</v>
      </c>
      <c r="D139" s="4">
        <v>16</v>
      </c>
      <c r="E139" s="13">
        <v>5800000</v>
      </c>
      <c r="F139" s="13">
        <v>4918820</v>
      </c>
      <c r="G139" s="11">
        <v>45034</v>
      </c>
      <c r="H139" s="5" t="s">
        <v>4</v>
      </c>
      <c r="I139" s="6" t="s">
        <v>29</v>
      </c>
      <c r="J139" t="s">
        <v>39</v>
      </c>
      <c r="K139" s="7" t="s">
        <v>100</v>
      </c>
      <c r="L139">
        <f>DAY(Table1[[#This Row],[THỜI GIAN]])</f>
        <v>18</v>
      </c>
    </row>
    <row r="140" spans="1:12">
      <c r="A140" s="1" t="s">
        <v>3</v>
      </c>
      <c r="B140" s="2">
        <v>2023</v>
      </c>
      <c r="C140" s="3" t="s">
        <v>17</v>
      </c>
      <c r="D140" s="4">
        <v>1</v>
      </c>
      <c r="E140" s="13">
        <v>-321546</v>
      </c>
      <c r="F140" s="13">
        <v>-321546</v>
      </c>
      <c r="G140" s="10">
        <v>45051</v>
      </c>
      <c r="H140" s="5" t="s">
        <v>4</v>
      </c>
      <c r="I140" s="6" t="s">
        <v>29</v>
      </c>
      <c r="J140" t="s">
        <v>39</v>
      </c>
      <c r="K140" s="7" t="s">
        <v>99</v>
      </c>
      <c r="L140">
        <f>DAY(Table1[[#This Row],[THỜI GIAN]])</f>
        <v>5</v>
      </c>
    </row>
    <row r="141" spans="1:12">
      <c r="A141" s="1" t="s">
        <v>3</v>
      </c>
      <c r="B141" s="2">
        <v>2023</v>
      </c>
      <c r="C141" s="3" t="s">
        <v>5</v>
      </c>
      <c r="D141" s="4">
        <v>12</v>
      </c>
      <c r="E141" s="13">
        <v>5500000</v>
      </c>
      <c r="F141" s="13">
        <v>5168236</v>
      </c>
      <c r="G141" s="10">
        <v>45051</v>
      </c>
      <c r="H141" s="5" t="s">
        <v>4</v>
      </c>
      <c r="I141" s="6" t="s">
        <v>29</v>
      </c>
      <c r="J141" t="s">
        <v>39</v>
      </c>
      <c r="K141" s="7" t="s">
        <v>99</v>
      </c>
      <c r="L141">
        <f>DAY(Table1[[#This Row],[THỜI GIAN]])</f>
        <v>5</v>
      </c>
    </row>
    <row r="142" spans="1:12">
      <c r="A142" s="1" t="s">
        <v>3</v>
      </c>
      <c r="B142" s="2">
        <v>2023</v>
      </c>
      <c r="C142" s="3" t="s">
        <v>8</v>
      </c>
      <c r="D142" s="4">
        <v>2</v>
      </c>
      <c r="E142" s="13">
        <v>450000</v>
      </c>
      <c r="F142" s="13">
        <v>402650</v>
      </c>
      <c r="G142" s="10">
        <v>45051</v>
      </c>
      <c r="H142" s="5" t="s">
        <v>4</v>
      </c>
      <c r="I142" s="6" t="s">
        <v>29</v>
      </c>
      <c r="J142" t="s">
        <v>39</v>
      </c>
      <c r="K142" s="7" t="s">
        <v>99</v>
      </c>
      <c r="L142">
        <f>DAY(Table1[[#This Row],[THỜI GIAN]])</f>
        <v>5</v>
      </c>
    </row>
    <row r="143" spans="1:12">
      <c r="A143" s="1" t="s">
        <v>3</v>
      </c>
      <c r="B143" s="2">
        <v>2023</v>
      </c>
      <c r="C143" s="3" t="s">
        <v>9</v>
      </c>
      <c r="D143" s="4">
        <v>2</v>
      </c>
      <c r="E143" s="13">
        <v>450000</v>
      </c>
      <c r="F143" s="13">
        <v>408128</v>
      </c>
      <c r="G143" s="10">
        <v>45051</v>
      </c>
      <c r="H143" s="5" t="s">
        <v>4</v>
      </c>
      <c r="I143" s="6" t="s">
        <v>29</v>
      </c>
      <c r="J143" t="s">
        <v>39</v>
      </c>
      <c r="K143" s="7" t="s">
        <v>99</v>
      </c>
      <c r="L143">
        <f>DAY(Table1[[#This Row],[THỜI GIAN]])</f>
        <v>5</v>
      </c>
    </row>
    <row r="144" spans="1:12">
      <c r="A144" s="1" t="s">
        <v>3</v>
      </c>
      <c r="B144" s="2">
        <v>2023</v>
      </c>
      <c r="C144" s="3" t="s">
        <v>16</v>
      </c>
      <c r="D144" s="4">
        <v>1</v>
      </c>
      <c r="E144" s="13">
        <v>567800</v>
      </c>
      <c r="F144" s="13">
        <v>517310</v>
      </c>
      <c r="G144" s="10">
        <v>45051</v>
      </c>
      <c r="H144" s="5" t="s">
        <v>4</v>
      </c>
      <c r="I144" s="6" t="s">
        <v>29</v>
      </c>
      <c r="J144" t="s">
        <v>39</v>
      </c>
      <c r="K144" s="7" t="s">
        <v>99</v>
      </c>
      <c r="L144">
        <f>DAY(Table1[[#This Row],[THỜI GIAN]])</f>
        <v>5</v>
      </c>
    </row>
    <row r="145" spans="1:12">
      <c r="A145" s="1" t="s">
        <v>3</v>
      </c>
      <c r="B145" s="2">
        <v>2023</v>
      </c>
      <c r="C145" s="3" t="s">
        <v>11</v>
      </c>
      <c r="D145" s="4">
        <v>24</v>
      </c>
      <c r="E145" s="13">
        <v>5681600</v>
      </c>
      <c r="F145" s="13">
        <v>4924264</v>
      </c>
      <c r="G145" s="10">
        <v>45051</v>
      </c>
      <c r="H145" s="5" t="s">
        <v>4</v>
      </c>
      <c r="I145" s="6" t="s">
        <v>29</v>
      </c>
      <c r="J145" t="s">
        <v>39</v>
      </c>
      <c r="K145" s="7" t="s">
        <v>99</v>
      </c>
      <c r="L145">
        <f>DAY(Table1[[#This Row],[THỜI GIAN]])</f>
        <v>5</v>
      </c>
    </row>
    <row r="146" spans="1:12">
      <c r="A146" s="1" t="s">
        <v>3</v>
      </c>
      <c r="B146" s="2">
        <v>2023</v>
      </c>
      <c r="C146" s="3" t="s">
        <v>18</v>
      </c>
      <c r="D146" s="4">
        <v>1</v>
      </c>
      <c r="E146" s="13">
        <v>91800</v>
      </c>
      <c r="F146" s="13">
        <v>80732</v>
      </c>
      <c r="G146" s="10">
        <v>45051</v>
      </c>
      <c r="H146" s="5" t="s">
        <v>4</v>
      </c>
      <c r="I146" s="6" t="s">
        <v>29</v>
      </c>
      <c r="J146" t="s">
        <v>39</v>
      </c>
      <c r="K146" s="7" t="s">
        <v>99</v>
      </c>
      <c r="L146">
        <f>DAY(Table1[[#This Row],[THỜI GIAN]])</f>
        <v>5</v>
      </c>
    </row>
    <row r="147" spans="1:12">
      <c r="A147" s="1" t="s">
        <v>3</v>
      </c>
      <c r="B147" s="2">
        <v>2023</v>
      </c>
      <c r="C147" s="3" t="s">
        <v>6</v>
      </c>
      <c r="D147" s="4">
        <v>10</v>
      </c>
      <c r="E147" s="13">
        <v>3312000</v>
      </c>
      <c r="F147" s="13">
        <v>2880079</v>
      </c>
      <c r="G147" s="10">
        <v>45051</v>
      </c>
      <c r="H147" s="5" t="s">
        <v>4</v>
      </c>
      <c r="I147" s="6" t="s">
        <v>29</v>
      </c>
      <c r="J147" t="s">
        <v>39</v>
      </c>
      <c r="K147" s="7" t="s">
        <v>99</v>
      </c>
      <c r="L147">
        <f>DAY(Table1[[#This Row],[THỜI GIAN]])</f>
        <v>5</v>
      </c>
    </row>
    <row r="148" spans="1:12">
      <c r="A148" s="1" t="s">
        <v>3</v>
      </c>
      <c r="B148" s="2">
        <v>2023</v>
      </c>
      <c r="C148" s="3" t="s">
        <v>14</v>
      </c>
      <c r="D148" s="4">
        <v>3</v>
      </c>
      <c r="E148" s="13">
        <v>475200</v>
      </c>
      <c r="F148" s="13">
        <v>423807</v>
      </c>
      <c r="G148" s="10">
        <v>45051</v>
      </c>
      <c r="H148" s="5" t="s">
        <v>4</v>
      </c>
      <c r="I148" s="6" t="s">
        <v>29</v>
      </c>
      <c r="J148" t="s">
        <v>39</v>
      </c>
      <c r="K148" s="7" t="s">
        <v>99</v>
      </c>
      <c r="L148">
        <f>DAY(Table1[[#This Row],[THỜI GIAN]])</f>
        <v>5</v>
      </c>
    </row>
    <row r="149" spans="1:12">
      <c r="A149" s="1" t="s">
        <v>3</v>
      </c>
      <c r="B149" s="2">
        <v>2023</v>
      </c>
      <c r="C149" s="3" t="s">
        <v>11</v>
      </c>
      <c r="D149" s="4">
        <v>8</v>
      </c>
      <c r="E149" s="13">
        <v>1768800</v>
      </c>
      <c r="F149" s="13">
        <v>1506785</v>
      </c>
      <c r="G149" s="10">
        <v>45062</v>
      </c>
      <c r="H149" s="5" t="s">
        <v>4</v>
      </c>
      <c r="I149" s="6" t="s">
        <v>29</v>
      </c>
      <c r="J149" t="s">
        <v>39</v>
      </c>
      <c r="K149" s="7" t="s">
        <v>99</v>
      </c>
      <c r="L149">
        <f>DAY(Table1[[#This Row],[THỜI GIAN]])</f>
        <v>16</v>
      </c>
    </row>
    <row r="150" spans="1:12">
      <c r="A150" s="1" t="s">
        <v>3</v>
      </c>
      <c r="B150" s="2">
        <v>2023</v>
      </c>
      <c r="C150" s="3" t="s">
        <v>6</v>
      </c>
      <c r="D150" s="4">
        <v>10</v>
      </c>
      <c r="E150" s="13">
        <v>2944000</v>
      </c>
      <c r="F150" s="13">
        <v>2525020</v>
      </c>
      <c r="G150" s="10">
        <v>45062</v>
      </c>
      <c r="H150" s="5" t="s">
        <v>4</v>
      </c>
      <c r="I150" s="6" t="s">
        <v>29</v>
      </c>
      <c r="J150" t="s">
        <v>39</v>
      </c>
      <c r="K150" s="7" t="s">
        <v>99</v>
      </c>
      <c r="L150">
        <f>DAY(Table1[[#This Row],[THỜI GIAN]])</f>
        <v>16</v>
      </c>
    </row>
    <row r="151" spans="1:12">
      <c r="A151" s="1" t="s">
        <v>3</v>
      </c>
      <c r="B151" s="2">
        <v>2023</v>
      </c>
      <c r="C151" s="3" t="s">
        <v>18</v>
      </c>
      <c r="D151" s="4">
        <v>4</v>
      </c>
      <c r="E151" s="13">
        <v>356400</v>
      </c>
      <c r="F151" s="13">
        <v>296760</v>
      </c>
      <c r="G151" s="10">
        <v>45062</v>
      </c>
      <c r="H151" s="5" t="s">
        <v>4</v>
      </c>
      <c r="I151" s="6" t="s">
        <v>29</v>
      </c>
      <c r="J151" t="s">
        <v>39</v>
      </c>
      <c r="K151" s="7" t="s">
        <v>99</v>
      </c>
      <c r="L151">
        <f>DAY(Table1[[#This Row],[THỜI GIAN]])</f>
        <v>16</v>
      </c>
    </row>
    <row r="152" spans="1:12">
      <c r="A152" s="1" t="s">
        <v>3</v>
      </c>
      <c r="B152" s="2">
        <v>2023</v>
      </c>
      <c r="C152" s="3" t="s">
        <v>16</v>
      </c>
      <c r="D152" s="4">
        <v>4</v>
      </c>
      <c r="E152" s="13">
        <v>2137600</v>
      </c>
      <c r="F152" s="13">
        <v>1913652</v>
      </c>
      <c r="G152" s="10">
        <v>45062</v>
      </c>
      <c r="H152" s="5" t="s">
        <v>4</v>
      </c>
      <c r="I152" s="6" t="s">
        <v>29</v>
      </c>
      <c r="J152" t="s">
        <v>39</v>
      </c>
      <c r="K152" s="7" t="s">
        <v>99</v>
      </c>
      <c r="L152">
        <f>DAY(Table1[[#This Row],[THỜI GIAN]])</f>
        <v>16</v>
      </c>
    </row>
    <row r="153" spans="1:12">
      <c r="A153" s="1" t="s">
        <v>3</v>
      </c>
      <c r="B153" s="2">
        <v>2023</v>
      </c>
      <c r="C153" s="3" t="s">
        <v>8</v>
      </c>
      <c r="D153" s="4">
        <v>2</v>
      </c>
      <c r="E153" s="13">
        <v>425000</v>
      </c>
      <c r="F153" s="13">
        <v>383375</v>
      </c>
      <c r="G153" s="10">
        <v>45062</v>
      </c>
      <c r="H153" s="5" t="s">
        <v>4</v>
      </c>
      <c r="I153" s="6" t="s">
        <v>29</v>
      </c>
      <c r="J153" t="s">
        <v>39</v>
      </c>
      <c r="K153" s="7" t="s">
        <v>99</v>
      </c>
      <c r="L153">
        <f>DAY(Table1[[#This Row],[THỜI GIAN]])</f>
        <v>16</v>
      </c>
    </row>
    <row r="154" spans="1:12">
      <c r="A154" s="1" t="s">
        <v>3</v>
      </c>
      <c r="B154" s="2">
        <v>2023</v>
      </c>
      <c r="C154" s="3" t="s">
        <v>9</v>
      </c>
      <c r="D154" s="4">
        <v>1</v>
      </c>
      <c r="E154" s="13">
        <v>225000</v>
      </c>
      <c r="F154" s="13">
        <v>194785</v>
      </c>
      <c r="G154" s="10">
        <v>45062</v>
      </c>
      <c r="H154" s="5" t="s">
        <v>4</v>
      </c>
      <c r="I154" s="6" t="s">
        <v>29</v>
      </c>
      <c r="J154" t="s">
        <v>39</v>
      </c>
      <c r="K154" s="7" t="s">
        <v>99</v>
      </c>
      <c r="L154">
        <f>DAY(Table1[[#This Row],[THỜI GIAN]])</f>
        <v>16</v>
      </c>
    </row>
    <row r="155" spans="1:12">
      <c r="A155" s="1" t="s">
        <v>3</v>
      </c>
      <c r="B155" s="2">
        <v>2023</v>
      </c>
      <c r="C155" s="3" t="s">
        <v>5</v>
      </c>
      <c r="D155" s="4">
        <v>8</v>
      </c>
      <c r="E155" s="13">
        <v>3600000</v>
      </c>
      <c r="F155" s="13">
        <v>3115600</v>
      </c>
      <c r="G155" s="10">
        <v>45062</v>
      </c>
      <c r="H155" s="5" t="s">
        <v>4</v>
      </c>
      <c r="I155" s="6" t="s">
        <v>29</v>
      </c>
      <c r="J155" t="s">
        <v>39</v>
      </c>
      <c r="K155" s="7" t="s">
        <v>99</v>
      </c>
      <c r="L155">
        <f>DAY(Table1[[#This Row],[THỜI GIAN]])</f>
        <v>16</v>
      </c>
    </row>
    <row r="156" spans="1:12">
      <c r="A156" s="1" t="s">
        <v>3</v>
      </c>
      <c r="B156" s="2">
        <v>2023</v>
      </c>
      <c r="C156" s="3" t="s">
        <v>19</v>
      </c>
      <c r="D156" s="4">
        <v>1</v>
      </c>
      <c r="E156" s="13">
        <v>454400</v>
      </c>
      <c r="F156" s="13">
        <v>406758</v>
      </c>
      <c r="G156" s="10">
        <v>45062</v>
      </c>
      <c r="H156" s="5" t="s">
        <v>4</v>
      </c>
      <c r="I156" s="6" t="s">
        <v>29</v>
      </c>
      <c r="J156" t="s">
        <v>39</v>
      </c>
      <c r="K156" s="7" t="s">
        <v>99</v>
      </c>
      <c r="L156">
        <f>DAY(Table1[[#This Row],[THỜI GIAN]])</f>
        <v>16</v>
      </c>
    </row>
    <row r="157" spans="1:12">
      <c r="A157" s="1" t="s">
        <v>20</v>
      </c>
      <c r="B157" s="2">
        <v>2022</v>
      </c>
      <c r="C157" s="3" t="s">
        <v>8</v>
      </c>
      <c r="D157" s="4">
        <v>1</v>
      </c>
      <c r="E157" s="13">
        <v>250000</v>
      </c>
      <c r="F157" s="13">
        <v>201007</v>
      </c>
      <c r="G157" s="10">
        <v>44914</v>
      </c>
      <c r="H157" s="5" t="s">
        <v>4</v>
      </c>
      <c r="I157" s="6" t="s">
        <v>29</v>
      </c>
      <c r="J157" t="s">
        <v>39</v>
      </c>
      <c r="K157" s="7" t="s">
        <v>110</v>
      </c>
      <c r="L157">
        <f>DAY(Table1[[#This Row],[THỜI GIAN]])</f>
        <v>19</v>
      </c>
    </row>
    <row r="158" spans="1:12">
      <c r="A158" s="1" t="s">
        <v>20</v>
      </c>
      <c r="B158" s="2">
        <v>2022</v>
      </c>
      <c r="C158" s="3" t="s">
        <v>9</v>
      </c>
      <c r="D158" s="4">
        <v>1</v>
      </c>
      <c r="E158" s="13">
        <v>250000</v>
      </c>
      <c r="F158" s="13">
        <v>201007</v>
      </c>
      <c r="G158" s="10">
        <v>44914</v>
      </c>
      <c r="H158" s="5" t="s">
        <v>4</v>
      </c>
      <c r="I158" s="6" t="s">
        <v>29</v>
      </c>
      <c r="J158" t="s">
        <v>39</v>
      </c>
      <c r="K158" s="7" t="s">
        <v>110</v>
      </c>
      <c r="L158">
        <f>DAY(Table1[[#This Row],[THỜI GIAN]])</f>
        <v>19</v>
      </c>
    </row>
    <row r="159" spans="1:12">
      <c r="A159" s="1" t="s">
        <v>20</v>
      </c>
      <c r="B159" s="2">
        <v>2022</v>
      </c>
      <c r="C159" s="3" t="s">
        <v>10</v>
      </c>
      <c r="D159" s="4">
        <v>2</v>
      </c>
      <c r="E159" s="13">
        <v>0</v>
      </c>
      <c r="F159" s="13">
        <v>0</v>
      </c>
      <c r="G159" s="10">
        <v>44914</v>
      </c>
      <c r="H159" s="5" t="s">
        <v>4</v>
      </c>
      <c r="I159" s="6" t="s">
        <v>29</v>
      </c>
      <c r="J159" t="s">
        <v>39</v>
      </c>
      <c r="K159" s="7" t="s">
        <v>110</v>
      </c>
      <c r="L159">
        <f>DAY(Table1[[#This Row],[THỜI GIAN]])</f>
        <v>19</v>
      </c>
    </row>
    <row r="160" spans="1:12">
      <c r="A160" s="1" t="s">
        <v>20</v>
      </c>
      <c r="B160" s="2">
        <v>2022</v>
      </c>
      <c r="C160" s="3" t="s">
        <v>8</v>
      </c>
      <c r="D160" s="4">
        <v>1</v>
      </c>
      <c r="E160" s="13">
        <v>250000</v>
      </c>
      <c r="F160" s="13">
        <v>230008</v>
      </c>
      <c r="G160" s="10">
        <v>44921</v>
      </c>
      <c r="H160" s="5" t="s">
        <v>4</v>
      </c>
      <c r="I160" s="6" t="s">
        <v>29</v>
      </c>
      <c r="J160" t="s">
        <v>39</v>
      </c>
      <c r="K160" s="7" t="s">
        <v>110</v>
      </c>
      <c r="L160">
        <f>DAY(Table1[[#This Row],[THỜI GIAN]])</f>
        <v>26</v>
      </c>
    </row>
    <row r="161" spans="1:12">
      <c r="A161" s="1" t="s">
        <v>20</v>
      </c>
      <c r="B161" s="2">
        <v>2022</v>
      </c>
      <c r="C161" s="3" t="s">
        <v>9</v>
      </c>
      <c r="D161" s="4">
        <v>2</v>
      </c>
      <c r="E161" s="13">
        <v>500000</v>
      </c>
      <c r="F161" s="13">
        <v>271979</v>
      </c>
      <c r="G161" s="10">
        <v>44921</v>
      </c>
      <c r="H161" s="5" t="s">
        <v>4</v>
      </c>
      <c r="I161" s="6" t="s">
        <v>29</v>
      </c>
      <c r="J161" t="s">
        <v>39</v>
      </c>
      <c r="K161" s="7" t="s">
        <v>110</v>
      </c>
      <c r="L161">
        <f>DAY(Table1[[#This Row],[THỜI GIAN]])</f>
        <v>26</v>
      </c>
    </row>
    <row r="162" spans="1:12">
      <c r="A162" s="1" t="s">
        <v>20</v>
      </c>
      <c r="B162" s="2">
        <v>2022</v>
      </c>
      <c r="C162" s="3" t="s">
        <v>5</v>
      </c>
      <c r="D162" s="4">
        <v>1</v>
      </c>
      <c r="E162" s="13">
        <v>500000</v>
      </c>
      <c r="F162" s="13">
        <v>271979</v>
      </c>
      <c r="G162" s="10">
        <v>44921</v>
      </c>
      <c r="H162" s="5" t="s">
        <v>4</v>
      </c>
      <c r="I162" s="6" t="s">
        <v>29</v>
      </c>
      <c r="J162" t="s">
        <v>39</v>
      </c>
      <c r="K162" s="7" t="s">
        <v>110</v>
      </c>
      <c r="L162">
        <f>DAY(Table1[[#This Row],[THỜI GIAN]])</f>
        <v>26</v>
      </c>
    </row>
    <row r="163" spans="1:12">
      <c r="A163" s="1" t="s">
        <v>20</v>
      </c>
      <c r="B163" s="2">
        <v>2022</v>
      </c>
      <c r="C163" s="3" t="s">
        <v>10</v>
      </c>
      <c r="D163" s="4">
        <v>3</v>
      </c>
      <c r="E163" s="13">
        <v>0</v>
      </c>
      <c r="F163" s="13">
        <v>0</v>
      </c>
      <c r="G163" s="10">
        <v>44921</v>
      </c>
      <c r="H163" s="5" t="s">
        <v>4</v>
      </c>
      <c r="I163" s="6" t="s">
        <v>29</v>
      </c>
      <c r="J163" t="s">
        <v>39</v>
      </c>
      <c r="K163" s="7" t="s">
        <v>110</v>
      </c>
      <c r="L163">
        <f>DAY(Table1[[#This Row],[THỜI GIAN]])</f>
        <v>26</v>
      </c>
    </row>
    <row r="164" spans="1:12">
      <c r="A164" s="1" t="s">
        <v>20</v>
      </c>
      <c r="B164" s="2">
        <v>2023</v>
      </c>
      <c r="C164" s="3" t="s">
        <v>5</v>
      </c>
      <c r="D164" s="4">
        <v>1</v>
      </c>
      <c r="E164" s="13">
        <v>500000</v>
      </c>
      <c r="F164" s="13">
        <v>234010</v>
      </c>
      <c r="G164" s="10">
        <v>44929</v>
      </c>
      <c r="H164" s="5" t="s">
        <v>4</v>
      </c>
      <c r="I164" s="6" t="s">
        <v>29</v>
      </c>
      <c r="J164" t="s">
        <v>39</v>
      </c>
      <c r="K164" s="7" t="s">
        <v>103</v>
      </c>
      <c r="L164">
        <f>DAY(Table1[[#This Row],[THỜI GIAN]])</f>
        <v>3</v>
      </c>
    </row>
    <row r="165" spans="1:12">
      <c r="A165" s="1" t="s">
        <v>20</v>
      </c>
      <c r="B165" s="2">
        <v>2023</v>
      </c>
      <c r="C165" s="3" t="s">
        <v>10</v>
      </c>
      <c r="D165" s="4">
        <v>1</v>
      </c>
      <c r="E165" s="13">
        <v>0</v>
      </c>
      <c r="F165" s="13">
        <v>0</v>
      </c>
      <c r="G165" s="10">
        <v>44929</v>
      </c>
      <c r="H165" s="5" t="s">
        <v>4</v>
      </c>
      <c r="I165" s="6" t="s">
        <v>29</v>
      </c>
      <c r="J165" t="s">
        <v>39</v>
      </c>
      <c r="K165" s="7" t="s">
        <v>103</v>
      </c>
      <c r="L165">
        <f>DAY(Table1[[#This Row],[THỜI GIAN]])</f>
        <v>3</v>
      </c>
    </row>
    <row r="166" spans="1:12">
      <c r="A166" s="1" t="s">
        <v>20</v>
      </c>
      <c r="B166" s="2">
        <v>2023</v>
      </c>
      <c r="C166" s="3" t="s">
        <v>5</v>
      </c>
      <c r="D166" s="4">
        <v>2</v>
      </c>
      <c r="E166" s="13">
        <v>1000000</v>
      </c>
      <c r="F166" s="13">
        <v>813441</v>
      </c>
      <c r="G166" s="10">
        <v>44935</v>
      </c>
      <c r="H166" s="5" t="s">
        <v>4</v>
      </c>
      <c r="I166" s="6" t="s">
        <v>30</v>
      </c>
      <c r="J166" t="s">
        <v>39</v>
      </c>
      <c r="K166" s="7" t="s">
        <v>103</v>
      </c>
      <c r="L166">
        <f>DAY(Table1[[#This Row],[THỜI GIAN]])</f>
        <v>9</v>
      </c>
    </row>
    <row r="167" spans="1:12">
      <c r="A167" s="1" t="s">
        <v>20</v>
      </c>
      <c r="B167" s="2">
        <v>2023</v>
      </c>
      <c r="C167" s="3" t="s">
        <v>11</v>
      </c>
      <c r="D167" s="4">
        <v>4</v>
      </c>
      <c r="E167" s="13">
        <v>1072000</v>
      </c>
      <c r="F167" s="13">
        <v>884551</v>
      </c>
      <c r="G167" s="10">
        <v>44935</v>
      </c>
      <c r="H167" s="5" t="s">
        <v>4</v>
      </c>
      <c r="I167" s="6" t="s">
        <v>30</v>
      </c>
      <c r="J167" t="s">
        <v>39</v>
      </c>
      <c r="K167" s="7" t="s">
        <v>103</v>
      </c>
      <c r="L167">
        <f>DAY(Table1[[#This Row],[THỜI GIAN]])</f>
        <v>9</v>
      </c>
    </row>
    <row r="168" spans="1:12">
      <c r="A168" s="1" t="s">
        <v>20</v>
      </c>
      <c r="B168" s="2">
        <v>2023</v>
      </c>
      <c r="C168" s="3" t="s">
        <v>10</v>
      </c>
      <c r="D168" s="4">
        <v>4</v>
      </c>
      <c r="E168" s="13">
        <v>0</v>
      </c>
      <c r="F168" s="13">
        <v>-196967</v>
      </c>
      <c r="G168" s="10">
        <v>44935</v>
      </c>
      <c r="H168" s="5" t="s">
        <v>4</v>
      </c>
      <c r="I168" s="6" t="s">
        <v>30</v>
      </c>
      <c r="J168" t="s">
        <v>39</v>
      </c>
      <c r="K168" s="7" t="s">
        <v>103</v>
      </c>
      <c r="L168">
        <f>DAY(Table1[[#This Row],[THỜI GIAN]])</f>
        <v>9</v>
      </c>
    </row>
    <row r="169" spans="1:12">
      <c r="A169" s="1" t="s">
        <v>20</v>
      </c>
      <c r="B169" s="2">
        <v>2023</v>
      </c>
      <c r="C169" s="3" t="s">
        <v>9</v>
      </c>
      <c r="D169" s="4">
        <v>1</v>
      </c>
      <c r="E169" s="13">
        <v>250000</v>
      </c>
      <c r="F169" s="13">
        <v>147607</v>
      </c>
      <c r="G169" s="10">
        <v>44957</v>
      </c>
      <c r="H169" s="5" t="s">
        <v>4</v>
      </c>
      <c r="I169" s="6" t="s">
        <v>30</v>
      </c>
      <c r="J169" t="s">
        <v>39</v>
      </c>
      <c r="K169" s="7" t="s">
        <v>102</v>
      </c>
      <c r="L169">
        <f>DAY(Table1[[#This Row],[THỜI GIAN]])</f>
        <v>31</v>
      </c>
    </row>
    <row r="170" spans="1:12">
      <c r="A170" s="1" t="s">
        <v>20</v>
      </c>
      <c r="B170" s="2">
        <v>2023</v>
      </c>
      <c r="C170" s="3" t="s">
        <v>11</v>
      </c>
      <c r="D170" s="4">
        <v>2</v>
      </c>
      <c r="E170" s="13">
        <v>536000</v>
      </c>
      <c r="F170" s="13">
        <v>339136</v>
      </c>
      <c r="G170" s="10">
        <v>44957</v>
      </c>
      <c r="H170" s="5" t="s">
        <v>4</v>
      </c>
      <c r="I170" s="6" t="s">
        <v>30</v>
      </c>
      <c r="J170" t="s">
        <v>39</v>
      </c>
      <c r="K170" s="7" t="s">
        <v>102</v>
      </c>
      <c r="L170">
        <f>DAY(Table1[[#This Row],[THỜI GIAN]])</f>
        <v>31</v>
      </c>
    </row>
    <row r="171" spans="1:12">
      <c r="A171" s="1" t="s">
        <v>20</v>
      </c>
      <c r="B171" s="2">
        <v>2023</v>
      </c>
      <c r="C171" s="3" t="s">
        <v>10</v>
      </c>
      <c r="D171" s="4">
        <v>3</v>
      </c>
      <c r="E171" s="13">
        <v>0</v>
      </c>
      <c r="F171" s="13">
        <v>0</v>
      </c>
      <c r="G171" s="10">
        <v>44957</v>
      </c>
      <c r="H171" s="5" t="s">
        <v>4</v>
      </c>
      <c r="I171" s="6" t="s">
        <v>30</v>
      </c>
      <c r="J171" t="s">
        <v>39</v>
      </c>
      <c r="K171" s="7" t="s">
        <v>102</v>
      </c>
      <c r="L171">
        <f>DAY(Table1[[#This Row],[THỜI GIAN]])</f>
        <v>31</v>
      </c>
    </row>
    <row r="172" spans="1:12">
      <c r="A172" s="1" t="s">
        <v>20</v>
      </c>
      <c r="B172" s="2">
        <v>2023</v>
      </c>
      <c r="C172" s="3" t="s">
        <v>5</v>
      </c>
      <c r="D172" s="4">
        <v>1</v>
      </c>
      <c r="E172" s="13">
        <v>400000</v>
      </c>
      <c r="F172" s="13">
        <v>230278</v>
      </c>
      <c r="G172" s="10">
        <v>44963</v>
      </c>
      <c r="H172" s="5" t="s">
        <v>4</v>
      </c>
      <c r="I172" s="6" t="s">
        <v>30</v>
      </c>
      <c r="J172" t="s">
        <v>39</v>
      </c>
      <c r="K172" s="7" t="s">
        <v>102</v>
      </c>
      <c r="L172">
        <f>DAY(Table1[[#This Row],[THỜI GIAN]])</f>
        <v>6</v>
      </c>
    </row>
    <row r="173" spans="1:12">
      <c r="A173" s="1" t="s">
        <v>20</v>
      </c>
      <c r="B173" s="2">
        <v>2023</v>
      </c>
      <c r="C173" s="3" t="s">
        <v>10</v>
      </c>
      <c r="D173" s="4">
        <v>1</v>
      </c>
      <c r="E173" s="13">
        <v>0</v>
      </c>
      <c r="F173" s="13">
        <v>0</v>
      </c>
      <c r="G173" s="10">
        <v>44963</v>
      </c>
      <c r="H173" s="5" t="s">
        <v>4</v>
      </c>
      <c r="I173" s="6" t="s">
        <v>30</v>
      </c>
      <c r="J173" t="s">
        <v>39</v>
      </c>
      <c r="K173" s="7" t="s">
        <v>102</v>
      </c>
      <c r="L173">
        <f>DAY(Table1[[#This Row],[THỜI GIAN]])</f>
        <v>6</v>
      </c>
    </row>
    <row r="174" spans="1:12">
      <c r="A174" s="1" t="s">
        <v>20</v>
      </c>
      <c r="B174" s="2">
        <v>2023</v>
      </c>
      <c r="C174" s="3" t="s">
        <v>8</v>
      </c>
      <c r="D174" s="4">
        <v>1</v>
      </c>
      <c r="E174" s="13">
        <v>250000</v>
      </c>
      <c r="F174" s="13">
        <v>150770</v>
      </c>
      <c r="G174" s="10">
        <v>44977</v>
      </c>
      <c r="H174" s="5" t="s">
        <v>4</v>
      </c>
      <c r="I174" s="6" t="s">
        <v>30</v>
      </c>
      <c r="J174" t="s">
        <v>39</v>
      </c>
      <c r="K174" s="7" t="s">
        <v>102</v>
      </c>
      <c r="L174">
        <f>DAY(Table1[[#This Row],[THỜI GIAN]])</f>
        <v>20</v>
      </c>
    </row>
    <row r="175" spans="1:12">
      <c r="A175" s="1" t="s">
        <v>20</v>
      </c>
      <c r="B175" s="2">
        <v>2023</v>
      </c>
      <c r="C175" s="3" t="s">
        <v>9</v>
      </c>
      <c r="D175" s="4">
        <v>1</v>
      </c>
      <c r="E175" s="13">
        <v>250000</v>
      </c>
      <c r="F175" s="13">
        <v>150770</v>
      </c>
      <c r="G175" s="10">
        <v>44977</v>
      </c>
      <c r="H175" s="5" t="s">
        <v>4</v>
      </c>
      <c r="I175" s="6" t="s">
        <v>30</v>
      </c>
      <c r="J175" t="s">
        <v>39</v>
      </c>
      <c r="K175" s="7" t="s">
        <v>102</v>
      </c>
      <c r="L175">
        <f>DAY(Table1[[#This Row],[THỜI GIAN]])</f>
        <v>20</v>
      </c>
    </row>
    <row r="176" spans="1:12">
      <c r="A176" s="1" t="s">
        <v>20</v>
      </c>
      <c r="B176" s="2">
        <v>2023</v>
      </c>
      <c r="C176" s="3" t="s">
        <v>10</v>
      </c>
      <c r="D176" s="4">
        <v>2</v>
      </c>
      <c r="E176" s="13">
        <v>0</v>
      </c>
      <c r="F176" s="13">
        <v>-57381</v>
      </c>
      <c r="G176" s="10">
        <v>44977</v>
      </c>
      <c r="H176" s="5" t="s">
        <v>4</v>
      </c>
      <c r="I176" s="6" t="s">
        <v>30</v>
      </c>
      <c r="J176" t="s">
        <v>39</v>
      </c>
      <c r="K176" s="7" t="s">
        <v>102</v>
      </c>
      <c r="L176">
        <f>DAY(Table1[[#This Row],[THỜI GIAN]])</f>
        <v>20</v>
      </c>
    </row>
    <row r="177" spans="1:12">
      <c r="A177" s="1" t="s">
        <v>20</v>
      </c>
      <c r="B177" s="2">
        <v>2023</v>
      </c>
      <c r="C177" s="3" t="s">
        <v>5</v>
      </c>
      <c r="D177" s="4">
        <v>1</v>
      </c>
      <c r="E177" s="13">
        <v>400000</v>
      </c>
      <c r="F177" s="13">
        <v>320173</v>
      </c>
      <c r="G177" s="10">
        <v>44977</v>
      </c>
      <c r="H177" s="5" t="s">
        <v>4</v>
      </c>
      <c r="I177" s="6" t="s">
        <v>30</v>
      </c>
      <c r="J177" t="s">
        <v>39</v>
      </c>
      <c r="K177" s="7" t="s">
        <v>102</v>
      </c>
      <c r="L177">
        <f>DAY(Table1[[#This Row],[THỜI GIAN]])</f>
        <v>20</v>
      </c>
    </row>
    <row r="178" spans="1:12">
      <c r="A178" s="1" t="s">
        <v>20</v>
      </c>
      <c r="B178" s="2">
        <v>2023</v>
      </c>
      <c r="C178" s="3" t="s">
        <v>11</v>
      </c>
      <c r="D178" s="4">
        <v>1</v>
      </c>
      <c r="E178" s="13">
        <v>268000</v>
      </c>
      <c r="F178" s="13">
        <v>245155</v>
      </c>
      <c r="G178" s="10">
        <v>44977</v>
      </c>
      <c r="H178" s="5" t="s">
        <v>4</v>
      </c>
      <c r="I178" s="6" t="s">
        <v>30</v>
      </c>
      <c r="J178" t="s">
        <v>39</v>
      </c>
      <c r="K178" s="7" t="s">
        <v>102</v>
      </c>
      <c r="L178">
        <f>DAY(Table1[[#This Row],[THỜI GIAN]])</f>
        <v>20</v>
      </c>
    </row>
    <row r="179" spans="1:12">
      <c r="A179" s="1" t="s">
        <v>20</v>
      </c>
      <c r="B179" s="2">
        <v>2023</v>
      </c>
      <c r="C179" s="3" t="s">
        <v>10</v>
      </c>
      <c r="D179" s="4">
        <v>3</v>
      </c>
      <c r="E179" s="13">
        <v>0</v>
      </c>
      <c r="F179" s="13">
        <v>-67832</v>
      </c>
      <c r="G179" s="10">
        <v>44984</v>
      </c>
      <c r="H179" s="5" t="s">
        <v>4</v>
      </c>
      <c r="I179" s="6" t="s">
        <v>30</v>
      </c>
      <c r="J179" t="s">
        <v>39</v>
      </c>
      <c r="K179" s="7" t="s">
        <v>101</v>
      </c>
      <c r="L179">
        <f>DAY(Table1[[#This Row],[THỜI GIAN]])</f>
        <v>27</v>
      </c>
    </row>
    <row r="180" spans="1:12">
      <c r="A180" s="1" t="s">
        <v>20</v>
      </c>
      <c r="B180" s="2">
        <v>2023</v>
      </c>
      <c r="C180" s="3" t="s">
        <v>11</v>
      </c>
      <c r="D180" s="4">
        <v>1</v>
      </c>
      <c r="E180" s="13">
        <v>268000</v>
      </c>
      <c r="F180" s="13">
        <v>218376</v>
      </c>
      <c r="G180" s="10">
        <v>44984</v>
      </c>
      <c r="H180" s="5" t="s">
        <v>4</v>
      </c>
      <c r="I180" s="6" t="s">
        <v>30</v>
      </c>
      <c r="J180" t="s">
        <v>39</v>
      </c>
      <c r="K180" s="7" t="s">
        <v>101</v>
      </c>
      <c r="L180">
        <f>DAY(Table1[[#This Row],[THỜI GIAN]])</f>
        <v>27</v>
      </c>
    </row>
    <row r="181" spans="1:12">
      <c r="A181" s="1" t="s">
        <v>20</v>
      </c>
      <c r="B181" s="2">
        <v>2023</v>
      </c>
      <c r="C181" s="3" t="s">
        <v>5</v>
      </c>
      <c r="D181" s="4">
        <v>2</v>
      </c>
      <c r="E181" s="13">
        <v>800000</v>
      </c>
      <c r="F181" s="13">
        <v>651904</v>
      </c>
      <c r="G181" s="10">
        <v>44984</v>
      </c>
      <c r="H181" s="5" t="s">
        <v>4</v>
      </c>
      <c r="I181" s="6" t="s">
        <v>30</v>
      </c>
      <c r="J181" t="s">
        <v>39</v>
      </c>
      <c r="K181" s="7" t="s">
        <v>101</v>
      </c>
      <c r="L181">
        <f>DAY(Table1[[#This Row],[THỜI GIAN]])</f>
        <v>27</v>
      </c>
    </row>
    <row r="182" spans="1:12">
      <c r="A182" s="1" t="s">
        <v>20</v>
      </c>
      <c r="B182" s="2">
        <v>2023</v>
      </c>
      <c r="C182" s="3" t="s">
        <v>8</v>
      </c>
      <c r="D182" s="4">
        <v>2</v>
      </c>
      <c r="E182" s="13">
        <v>500000</v>
      </c>
      <c r="F182" s="13">
        <v>244526</v>
      </c>
      <c r="G182" s="11">
        <v>44991</v>
      </c>
      <c r="H182" s="5" t="s">
        <v>4</v>
      </c>
      <c r="I182" s="6" t="s">
        <v>30</v>
      </c>
      <c r="J182" t="s">
        <v>39</v>
      </c>
      <c r="K182" s="7" t="s">
        <v>101</v>
      </c>
      <c r="L182">
        <f>DAY(Table1[[#This Row],[THỜI GIAN]])</f>
        <v>6</v>
      </c>
    </row>
    <row r="183" spans="1:12">
      <c r="A183" s="1" t="s">
        <v>20</v>
      </c>
      <c r="B183" s="2">
        <v>2023</v>
      </c>
      <c r="C183" s="3" t="s">
        <v>5</v>
      </c>
      <c r="D183" s="4">
        <v>3</v>
      </c>
      <c r="E183" s="13">
        <v>1250000</v>
      </c>
      <c r="F183" s="13">
        <v>1023675</v>
      </c>
      <c r="G183" s="11">
        <v>45005</v>
      </c>
      <c r="H183" s="5" t="s">
        <v>4</v>
      </c>
      <c r="I183" s="6" t="s">
        <v>30</v>
      </c>
      <c r="J183" t="s">
        <v>39</v>
      </c>
      <c r="K183" s="7" t="s">
        <v>101</v>
      </c>
      <c r="L183">
        <f>DAY(Table1[[#This Row],[THỜI GIAN]])</f>
        <v>20</v>
      </c>
    </row>
    <row r="184" spans="1:12">
      <c r="A184" s="1" t="s">
        <v>20</v>
      </c>
      <c r="B184" s="2">
        <v>2023</v>
      </c>
      <c r="C184" s="3" t="s">
        <v>8</v>
      </c>
      <c r="D184" s="4">
        <v>1</v>
      </c>
      <c r="E184" s="13">
        <v>250000</v>
      </c>
      <c r="F184" s="13">
        <v>163018</v>
      </c>
      <c r="G184" s="11">
        <v>45005</v>
      </c>
      <c r="H184" s="5" t="s">
        <v>4</v>
      </c>
      <c r="I184" s="6" t="s">
        <v>30</v>
      </c>
      <c r="J184" t="s">
        <v>39</v>
      </c>
      <c r="K184" s="7" t="s">
        <v>101</v>
      </c>
      <c r="L184">
        <f>DAY(Table1[[#This Row],[THỜI GIAN]])</f>
        <v>20</v>
      </c>
    </row>
    <row r="185" spans="1:12">
      <c r="A185" s="1" t="s">
        <v>20</v>
      </c>
      <c r="B185" s="2">
        <v>2023</v>
      </c>
      <c r="C185" s="3" t="s">
        <v>9</v>
      </c>
      <c r="D185" s="4">
        <v>1</v>
      </c>
      <c r="E185" s="13">
        <v>250000</v>
      </c>
      <c r="F185" s="13">
        <v>163018</v>
      </c>
      <c r="G185" s="11">
        <v>45005</v>
      </c>
      <c r="H185" s="5" t="s">
        <v>4</v>
      </c>
      <c r="I185" s="6" t="s">
        <v>30</v>
      </c>
      <c r="J185" t="s">
        <v>39</v>
      </c>
      <c r="K185" s="7" t="s">
        <v>101</v>
      </c>
      <c r="L185">
        <f>DAY(Table1[[#This Row],[THỜI GIAN]])</f>
        <v>20</v>
      </c>
    </row>
    <row r="186" spans="1:12">
      <c r="A186" s="1" t="s">
        <v>20</v>
      </c>
      <c r="B186" s="2">
        <v>2023</v>
      </c>
      <c r="C186" s="3" t="s">
        <v>14</v>
      </c>
      <c r="D186" s="4">
        <v>1</v>
      </c>
      <c r="E186" s="13">
        <v>198000</v>
      </c>
      <c r="F186" s="13">
        <v>161250</v>
      </c>
      <c r="G186" s="11">
        <v>45005</v>
      </c>
      <c r="H186" s="5" t="s">
        <v>4</v>
      </c>
      <c r="I186" s="6" t="s">
        <v>30</v>
      </c>
      <c r="J186" t="s">
        <v>39</v>
      </c>
      <c r="K186" s="7" t="s">
        <v>101</v>
      </c>
      <c r="L186">
        <f>DAY(Table1[[#This Row],[THỜI GIAN]])</f>
        <v>20</v>
      </c>
    </row>
    <row r="187" spans="1:12">
      <c r="A187" s="1" t="s">
        <v>20</v>
      </c>
      <c r="B187" s="2">
        <v>2023</v>
      </c>
      <c r="C187" s="3" t="s">
        <v>11</v>
      </c>
      <c r="D187" s="4">
        <v>1</v>
      </c>
      <c r="E187" s="13">
        <v>268000</v>
      </c>
      <c r="F187" s="13">
        <v>198977</v>
      </c>
      <c r="G187" s="11">
        <v>45012</v>
      </c>
      <c r="H187" s="5" t="s">
        <v>4</v>
      </c>
      <c r="I187" s="6" t="s">
        <v>30</v>
      </c>
      <c r="J187" t="s">
        <v>39</v>
      </c>
      <c r="K187" s="7" t="s">
        <v>101</v>
      </c>
      <c r="L187">
        <f>DAY(Table1[[#This Row],[THỜI GIAN]])</f>
        <v>27</v>
      </c>
    </row>
    <row r="188" spans="1:12">
      <c r="A188" s="1" t="s">
        <v>20</v>
      </c>
      <c r="B188" s="2">
        <v>2023</v>
      </c>
      <c r="C188" s="3" t="s">
        <v>8</v>
      </c>
      <c r="D188" s="4">
        <v>1</v>
      </c>
      <c r="E188" s="13">
        <v>250000</v>
      </c>
      <c r="F188" s="13">
        <v>203772</v>
      </c>
      <c r="G188" s="11">
        <v>45012</v>
      </c>
      <c r="H188" s="5" t="s">
        <v>4</v>
      </c>
      <c r="I188" s="6" t="s">
        <v>30</v>
      </c>
      <c r="J188" t="s">
        <v>39</v>
      </c>
      <c r="K188" s="7" t="s">
        <v>101</v>
      </c>
      <c r="L188">
        <f>DAY(Table1[[#This Row],[THỜI GIAN]])</f>
        <v>27</v>
      </c>
    </row>
    <row r="189" spans="1:12">
      <c r="A189" s="1" t="s">
        <v>20</v>
      </c>
      <c r="B189" s="2">
        <v>2023</v>
      </c>
      <c r="C189" s="3" t="s">
        <v>9</v>
      </c>
      <c r="D189" s="4">
        <v>1</v>
      </c>
      <c r="E189" s="13">
        <v>250000</v>
      </c>
      <c r="F189" s="13">
        <v>203772</v>
      </c>
      <c r="G189" s="11">
        <v>45012</v>
      </c>
      <c r="H189" s="5" t="s">
        <v>4</v>
      </c>
      <c r="I189" s="6" t="s">
        <v>30</v>
      </c>
      <c r="J189" t="s">
        <v>39</v>
      </c>
      <c r="K189" s="7" t="s">
        <v>101</v>
      </c>
      <c r="L189">
        <f>DAY(Table1[[#This Row],[THỜI GIAN]])</f>
        <v>27</v>
      </c>
    </row>
    <row r="190" spans="1:12">
      <c r="A190" s="1" t="s">
        <v>20</v>
      </c>
      <c r="B190" s="2">
        <v>2023</v>
      </c>
      <c r="C190" s="3" t="s">
        <v>11</v>
      </c>
      <c r="D190" s="4">
        <v>1</v>
      </c>
      <c r="E190" s="13">
        <v>268000</v>
      </c>
      <c r="F190" s="13">
        <v>217884</v>
      </c>
      <c r="G190" s="11">
        <v>45026</v>
      </c>
      <c r="H190" s="5" t="s">
        <v>4</v>
      </c>
      <c r="I190" s="6" t="s">
        <v>30</v>
      </c>
      <c r="J190" t="s">
        <v>39</v>
      </c>
      <c r="K190" s="7" t="s">
        <v>100</v>
      </c>
      <c r="L190">
        <f>DAY(Table1[[#This Row],[THỜI GIAN]])</f>
        <v>10</v>
      </c>
    </row>
    <row r="191" spans="1:12">
      <c r="A191" s="1" t="s">
        <v>20</v>
      </c>
      <c r="B191" s="2">
        <v>2023</v>
      </c>
      <c r="C191" s="3" t="s">
        <v>6</v>
      </c>
      <c r="D191" s="4">
        <v>1</v>
      </c>
      <c r="E191" s="13">
        <v>368000</v>
      </c>
      <c r="F191" s="13">
        <v>218186</v>
      </c>
      <c r="G191" s="11">
        <v>45026</v>
      </c>
      <c r="H191" s="5" t="s">
        <v>4</v>
      </c>
      <c r="I191" s="6" t="s">
        <v>30</v>
      </c>
      <c r="J191" t="s">
        <v>39</v>
      </c>
      <c r="K191" s="7" t="s">
        <v>100</v>
      </c>
      <c r="L191">
        <f>DAY(Table1[[#This Row],[THỜI GIAN]])</f>
        <v>10</v>
      </c>
    </row>
    <row r="192" spans="1:12">
      <c r="A192" s="1" t="s">
        <v>20</v>
      </c>
      <c r="B192" s="2">
        <v>2023</v>
      </c>
      <c r="C192" s="3" t="s">
        <v>18</v>
      </c>
      <c r="D192" s="4">
        <v>2</v>
      </c>
      <c r="E192" s="13">
        <v>91800</v>
      </c>
      <c r="F192" s="13">
        <v>154631</v>
      </c>
      <c r="G192" s="11">
        <v>45041</v>
      </c>
      <c r="H192" s="5" t="s">
        <v>4</v>
      </c>
      <c r="I192" s="6" t="s">
        <v>30</v>
      </c>
      <c r="J192" t="s">
        <v>39</v>
      </c>
      <c r="K192" s="7" t="s">
        <v>100</v>
      </c>
      <c r="L192">
        <f>DAY(Table1[[#This Row],[THỜI GIAN]])</f>
        <v>25</v>
      </c>
    </row>
    <row r="193" spans="1:12">
      <c r="A193" s="1" t="s">
        <v>20</v>
      </c>
      <c r="B193" s="2">
        <v>2023</v>
      </c>
      <c r="C193" s="3" t="s">
        <v>11</v>
      </c>
      <c r="D193" s="4">
        <v>2</v>
      </c>
      <c r="E193" s="13">
        <v>497568</v>
      </c>
      <c r="F193" s="13">
        <v>419958</v>
      </c>
      <c r="G193" s="11">
        <v>45041</v>
      </c>
      <c r="H193" s="5" t="s">
        <v>4</v>
      </c>
      <c r="I193" s="6" t="s">
        <v>30</v>
      </c>
      <c r="J193" t="s">
        <v>39</v>
      </c>
      <c r="K193" s="7" t="s">
        <v>100</v>
      </c>
      <c r="L193">
        <f>DAY(Table1[[#This Row],[THỜI GIAN]])</f>
        <v>25</v>
      </c>
    </row>
    <row r="194" spans="1:12">
      <c r="A194" s="1" t="s">
        <v>20</v>
      </c>
      <c r="B194" s="2">
        <v>2023</v>
      </c>
      <c r="C194" s="3" t="s">
        <v>18</v>
      </c>
      <c r="D194" s="4">
        <v>5</v>
      </c>
      <c r="E194" s="13">
        <v>459000</v>
      </c>
      <c r="F194" s="13">
        <v>325486</v>
      </c>
      <c r="G194" s="11">
        <v>45050</v>
      </c>
      <c r="H194" s="5" t="s">
        <v>4</v>
      </c>
      <c r="I194" s="6" t="s">
        <v>30</v>
      </c>
      <c r="J194" t="s">
        <v>39</v>
      </c>
      <c r="K194" s="7" t="s">
        <v>99</v>
      </c>
      <c r="L194">
        <f>DAY(Table1[[#This Row],[THỜI GIAN]])</f>
        <v>4</v>
      </c>
    </row>
    <row r="195" spans="1:12">
      <c r="A195" s="1" t="s">
        <v>20</v>
      </c>
      <c r="B195" s="2">
        <v>2023</v>
      </c>
      <c r="C195" s="3" t="s">
        <v>16</v>
      </c>
      <c r="D195" s="4">
        <v>3</v>
      </c>
      <c r="E195" s="13">
        <v>1603200</v>
      </c>
      <c r="F195" s="13">
        <v>1465233</v>
      </c>
      <c r="G195" s="10">
        <v>45054</v>
      </c>
      <c r="H195" s="5" t="s">
        <v>4</v>
      </c>
      <c r="I195" s="6" t="s">
        <v>31</v>
      </c>
      <c r="J195" t="s">
        <v>39</v>
      </c>
      <c r="K195" s="7" t="s">
        <v>99</v>
      </c>
      <c r="L195">
        <f>DAY(Table1[[#This Row],[THỜI GIAN]])</f>
        <v>8</v>
      </c>
    </row>
    <row r="196" spans="1:12">
      <c r="A196" s="1" t="s">
        <v>20</v>
      </c>
      <c r="B196" s="2">
        <v>2023</v>
      </c>
      <c r="C196" s="3" t="s">
        <v>18</v>
      </c>
      <c r="D196" s="4">
        <v>3</v>
      </c>
      <c r="E196" s="13">
        <v>259200</v>
      </c>
      <c r="F196" s="13">
        <v>156396</v>
      </c>
      <c r="G196" s="10">
        <v>45061</v>
      </c>
      <c r="H196" s="5" t="s">
        <v>4</v>
      </c>
      <c r="I196" s="6" t="s">
        <v>31</v>
      </c>
      <c r="J196" t="s">
        <v>39</v>
      </c>
      <c r="K196" s="7" t="s">
        <v>99</v>
      </c>
      <c r="L196">
        <f>DAY(Table1[[#This Row],[THỜI GIAN]])</f>
        <v>15</v>
      </c>
    </row>
    <row r="197" spans="1:12">
      <c r="A197" s="1" t="s">
        <v>20</v>
      </c>
      <c r="B197" s="2">
        <v>2023</v>
      </c>
      <c r="C197" s="3" t="s">
        <v>11</v>
      </c>
      <c r="D197" s="4">
        <v>1</v>
      </c>
      <c r="E197" s="13">
        <v>214400</v>
      </c>
      <c r="F197" s="13">
        <v>195023</v>
      </c>
      <c r="G197" s="10">
        <v>45061</v>
      </c>
      <c r="H197" s="5" t="s">
        <v>4</v>
      </c>
      <c r="I197" s="6" t="s">
        <v>31</v>
      </c>
      <c r="J197" t="s">
        <v>39</v>
      </c>
      <c r="K197" s="7" t="s">
        <v>99</v>
      </c>
      <c r="L197">
        <f>DAY(Table1[[#This Row],[THỜI GIAN]])</f>
        <v>15</v>
      </c>
    </row>
    <row r="198" spans="1:12">
      <c r="A198" s="16" t="s">
        <v>20</v>
      </c>
      <c r="B198" s="2">
        <v>2023</v>
      </c>
      <c r="C198" s="17" t="s">
        <v>19</v>
      </c>
      <c r="D198" s="18">
        <v>1</v>
      </c>
      <c r="E198" s="19">
        <v>400000</v>
      </c>
      <c r="F198" s="19">
        <v>365281</v>
      </c>
      <c r="G198" s="20">
        <v>45061</v>
      </c>
      <c r="H198" s="21" t="s">
        <v>4</v>
      </c>
      <c r="I198" s="22" t="s">
        <v>31</v>
      </c>
      <c r="J198" t="s">
        <v>39</v>
      </c>
      <c r="K198" s="7" t="s">
        <v>99</v>
      </c>
      <c r="L198">
        <f>DAY(Table1[[#This Row],[THỜI GIAN]])</f>
        <v>15</v>
      </c>
    </row>
  </sheetData>
  <conditionalFormatting sqref="G82:G156">
    <cfRule type="containsText" dxfId="18" priority="18" operator="containsText" text="SHIPCODE">
      <formula>NOT(ISERROR(SEARCH(("SHIPCODE"),(G82))))</formula>
    </cfRule>
  </conditionalFormatting>
  <conditionalFormatting sqref="A115:A120">
    <cfRule type="containsText" dxfId="17" priority="19" operator="containsText" text="BỔ SUNG">
      <formula>NOT(ISERROR(SEARCH(("BỔ SUNG"),(A115))))</formula>
    </cfRule>
  </conditionalFormatting>
  <conditionalFormatting sqref="K164">
    <cfRule type="containsText" dxfId="16" priority="14" operator="containsText" text="FALSE">
      <formula>NOT(ISERROR(SEARCH(("FALSE"),(AA164))))</formula>
    </cfRule>
  </conditionalFormatting>
  <conditionalFormatting sqref="G157:G163">
    <cfRule type="containsText" dxfId="15" priority="12" operator="containsText" text="SHIPCODE">
      <formula>NOT(ISERROR(SEARCH(("SHIPCODE"),(G157))))</formula>
    </cfRule>
  </conditionalFormatting>
  <conditionalFormatting sqref="G164:G198">
    <cfRule type="containsText" dxfId="14" priority="7" operator="containsText" text="SHIPCODE">
      <formula>NOT(ISERROR(SEARCH(("SHIPCODE"),(G164))))</formula>
    </cfRule>
  </conditionalFormatting>
  <conditionalFormatting sqref="A183:A186 A179:A181 A169:A170">
    <cfRule type="containsText" dxfId="13" priority="8" operator="containsText" text="BỔ SUNG">
      <formula>NOT(ISERROR(SEARCH(("BỔ SUNG"),(A169))))</formula>
    </cfRule>
  </conditionalFormatting>
  <conditionalFormatting sqref="A115:A120 A179:A181">
    <cfRule type="containsText" dxfId="12" priority="21" operator="containsText" text="AFFILIATE - ">
      <formula>NOT(ISERROR(SEARCH(("AFFILIATE - "),(#REF!))))</formula>
    </cfRule>
  </conditionalFormatting>
  <conditionalFormatting sqref="A115:A120 A179:A181">
    <cfRule type="containsText" dxfId="11" priority="24" operator="containsText" text="chưa rõ nguồn">
      <formula>NOT(ISERROR(SEARCH(("chưa rõ nguồn"),(#REF!))))</formula>
    </cfRule>
  </conditionalFormatting>
  <conditionalFormatting sqref="H164:H165">
    <cfRule type="containsText" dxfId="10" priority="28" operator="containsText" text="FALSE">
      <formula>NOT(ISERROR(SEARCH(("FALSE"),(L164))))</formula>
    </cfRule>
  </conditionalFormatting>
  <conditionalFormatting sqref="G164:G165">
    <cfRule type="containsText" dxfId="9" priority="39" operator="containsText" text="FALSE">
      <formula>NOT(ISERROR(SEARCH(("FALSE"),(#REF!))))</formula>
    </cfRule>
  </conditionalFormatting>
  <conditionalFormatting sqref="I164:I165">
    <cfRule type="containsText" dxfId="8" priority="2" operator="containsText" text="FALSE">
      <formula>NOT(ISERROR(SEARCH(("FALSE"),(R164))))</formula>
    </cfRule>
  </conditionalFormatting>
  <conditionalFormatting sqref="K165:K168">
    <cfRule type="containsText" dxfId="7" priority="1" operator="containsText" text="FALSE">
      <formula>NOT(ISERROR(SEARCH(("FALSE"),(AA165))))</formula>
    </cfRule>
  </conditionalFormatting>
  <dataValidations count="3">
    <dataValidation type="list" allowBlank="1" showErrorMessage="1" sqref="B82:B156 B164:B198" xr:uid="{5E5BBDF2-6261-4A9E-912C-822565102455}">
      <formula1>MDHM</formula1>
    </dataValidation>
    <dataValidation type="list" allowBlank="1" sqref="H82:H156 H164:H198" xr:uid="{06C4FC84-1227-4FD2-9C1B-049454AB8931}">
      <formula1>"MARKETING,KH CŨ,TMĐT,NHÂN VIÊN,CHATBOT,ĐỐI TÁC,THẦY PHONG,CỘNG TÁC VIÊN,ZOOM,INSPIRER,MMTN"</formula1>
    </dataValidation>
    <dataValidation type="list" allowBlank="1" sqref="H157:H163" xr:uid="{43B2B759-1902-42E3-8BF4-45199800FCEF}">
      <formula1>"MARKETING,KH CŨ,TMĐT,NHÂN VIÊN,DIRECT SALE,ĐỐI TÁC,THẦY PHONG,CỘNG TÁC VIÊN,ZOOM,INSPIRER,MMTN"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3307-0BE2-403D-B3CE-57AFEFBD7B72}">
  <dimension ref="A1:G97"/>
  <sheetViews>
    <sheetView topLeftCell="A21" workbookViewId="0">
      <selection activeCell="G98" sqref="G98"/>
    </sheetView>
  </sheetViews>
  <sheetFormatPr defaultRowHeight="14.4"/>
  <cols>
    <col min="1" max="1" width="13.88671875" bestFit="1" customWidth="1"/>
    <col min="2" max="2" width="15.21875" bestFit="1" customWidth="1"/>
    <col min="3" max="3" width="12" bestFit="1" customWidth="1"/>
    <col min="4" max="4" width="12.5546875" bestFit="1" customWidth="1"/>
    <col min="5" max="5" width="14.109375" bestFit="1" customWidth="1"/>
    <col min="6" max="6" width="16.88671875" bestFit="1" customWidth="1"/>
    <col min="7" max="7" width="42.33203125" bestFit="1" customWidth="1"/>
    <col min="8" max="8" width="10.6640625" bestFit="1" customWidth="1"/>
    <col min="9" max="9" width="16.88671875" bestFit="1" customWidth="1"/>
    <col min="10" max="10" width="14.109375" bestFit="1" customWidth="1"/>
    <col min="11" max="11" width="15.21875" bestFit="1" customWidth="1"/>
    <col min="12" max="12" width="10.6640625" bestFit="1" customWidth="1"/>
    <col min="13" max="26" width="16.88671875" bestFit="1" customWidth="1"/>
    <col min="27" max="27" width="12.109375" bestFit="1" customWidth="1"/>
    <col min="28" max="28" width="10.77734375" bestFit="1" customWidth="1"/>
    <col min="29" max="36" width="3" bestFit="1" customWidth="1"/>
    <col min="37" max="37" width="2" bestFit="1" customWidth="1"/>
    <col min="38" max="38" width="10.77734375" bestFit="1" customWidth="1"/>
  </cols>
  <sheetData>
    <row r="1" spans="1:3">
      <c r="A1" s="24" t="s">
        <v>27</v>
      </c>
      <c r="B1" t="s">
        <v>25</v>
      </c>
    </row>
    <row r="2" spans="1:3">
      <c r="A2" s="25" t="s">
        <v>20</v>
      </c>
      <c r="B2" s="26">
        <v>11120057</v>
      </c>
    </row>
    <row r="3" spans="1:3">
      <c r="A3" s="25" t="s">
        <v>3</v>
      </c>
      <c r="B3" s="26">
        <v>239115610</v>
      </c>
    </row>
    <row r="4" spans="1:3">
      <c r="A4" s="25" t="s">
        <v>26</v>
      </c>
      <c r="B4" s="23">
        <v>250235667</v>
      </c>
    </row>
    <row r="7" spans="1:3">
      <c r="A7" s="26" t="s">
        <v>24</v>
      </c>
      <c r="B7" s="26" t="s">
        <v>25</v>
      </c>
      <c r="C7" s="26" t="s">
        <v>28</v>
      </c>
    </row>
    <row r="8" spans="1:3">
      <c r="A8" s="26">
        <v>303787622</v>
      </c>
      <c r="B8" s="26">
        <v>250235667</v>
      </c>
      <c r="C8" s="26">
        <v>197</v>
      </c>
    </row>
    <row r="9" spans="1:3">
      <c r="A9" s="26">
        <f>GETPIVOTDATA("Sum of HỌC PHÍ",$A$7)</f>
        <v>303787622</v>
      </c>
      <c r="B9" s="26">
        <f>GETPIVOTDATA("Sum of ĐÃ THU",$A$7)</f>
        <v>250235667</v>
      </c>
      <c r="C9">
        <f>GETPIVOTDATA("Count of SL",$A$7)</f>
        <v>197</v>
      </c>
    </row>
    <row r="11" spans="1:3">
      <c r="A11" s="24" t="s">
        <v>27</v>
      </c>
      <c r="B11" t="s">
        <v>28</v>
      </c>
    </row>
    <row r="12" spans="1:3">
      <c r="A12" s="25" t="s">
        <v>10</v>
      </c>
      <c r="B12" s="26">
        <v>16</v>
      </c>
    </row>
    <row r="13" spans="1:3">
      <c r="A13" s="25" t="s">
        <v>14</v>
      </c>
      <c r="B13" s="26">
        <v>6</v>
      </c>
    </row>
    <row r="14" spans="1:3">
      <c r="A14" s="25" t="s">
        <v>15</v>
      </c>
      <c r="B14" s="26">
        <v>3</v>
      </c>
    </row>
    <row r="15" spans="1:3">
      <c r="A15" s="25" t="s">
        <v>6</v>
      </c>
      <c r="B15" s="26">
        <v>48</v>
      </c>
    </row>
    <row r="16" spans="1:3">
      <c r="A16" s="25" t="s">
        <v>18</v>
      </c>
      <c r="B16" s="26">
        <v>5</v>
      </c>
    </row>
    <row r="17" spans="1:6">
      <c r="A17" s="25" t="s">
        <v>17</v>
      </c>
      <c r="B17" s="26">
        <v>2</v>
      </c>
    </row>
    <row r="18" spans="1:6">
      <c r="A18" s="25" t="s">
        <v>8</v>
      </c>
      <c r="B18" s="26">
        <v>16</v>
      </c>
    </row>
    <row r="19" spans="1:6">
      <c r="A19" s="25" t="s">
        <v>16</v>
      </c>
      <c r="B19" s="26">
        <v>5</v>
      </c>
    </row>
    <row r="20" spans="1:6">
      <c r="A20" s="25" t="s">
        <v>19</v>
      </c>
      <c r="B20" s="26">
        <v>2</v>
      </c>
    </row>
    <row r="21" spans="1:6">
      <c r="A21" s="25" t="s">
        <v>9</v>
      </c>
      <c r="B21" s="26">
        <v>15</v>
      </c>
    </row>
    <row r="22" spans="1:6">
      <c r="A22" s="25" t="s">
        <v>13</v>
      </c>
      <c r="B22" s="26">
        <v>1</v>
      </c>
    </row>
    <row r="23" spans="1:6">
      <c r="A23" s="25" t="s">
        <v>11</v>
      </c>
      <c r="B23" s="26">
        <v>20</v>
      </c>
    </row>
    <row r="24" spans="1:6">
      <c r="A24" s="25" t="s">
        <v>5</v>
      </c>
      <c r="B24" s="26">
        <v>58</v>
      </c>
    </row>
    <row r="25" spans="1:6">
      <c r="A25" s="25" t="s">
        <v>26</v>
      </c>
      <c r="B25" s="23">
        <v>197</v>
      </c>
    </row>
    <row r="30" spans="1:6">
      <c r="A30" s="24" t="s">
        <v>27</v>
      </c>
      <c r="B30" t="s">
        <v>25</v>
      </c>
      <c r="C30" s="24"/>
      <c r="D30" s="24"/>
      <c r="E30" s="24"/>
      <c r="F30" s="24"/>
    </row>
    <row r="31" spans="1:6">
      <c r="A31" s="25" t="s">
        <v>6</v>
      </c>
      <c r="B31" s="26">
        <v>63347999.083296761</v>
      </c>
      <c r="C31" s="26">
        <f>GETPIVOTDATA("ĐÃ THU",$A$30,"TÊN SP","Cha Mẹ Đọc - Con Thành Tài")</f>
        <v>63347999.083296761</v>
      </c>
    </row>
    <row r="32" spans="1:6">
      <c r="A32" s="25" t="s">
        <v>11</v>
      </c>
      <c r="B32" s="26">
        <v>26601759</v>
      </c>
      <c r="C32" s="26">
        <f>GETPIVOTDATA("ĐÃ THU",$A$30,"TÊN SP","Sách  Siêu trí nhớ Học đường (kèm hộp)")</f>
        <v>26601759</v>
      </c>
    </row>
    <row r="33" spans="1:7">
      <c r="A33" s="25" t="s">
        <v>5</v>
      </c>
      <c r="B33" s="26">
        <v>134926956.91670322</v>
      </c>
      <c r="C33" s="26">
        <f>GETPIVOTDATA("ĐÃ THU",$A$30,"TÊN SP","Sách Sketchnote 1000W")</f>
        <v>134926956.91670322</v>
      </c>
    </row>
    <row r="34" spans="1:7">
      <c r="A34" s="25" t="s">
        <v>26</v>
      </c>
      <c r="B34" s="23">
        <v>224876715</v>
      </c>
    </row>
    <row r="36" spans="1:7">
      <c r="A36" s="24" t="s">
        <v>41</v>
      </c>
      <c r="B36" s="24" t="s">
        <v>40</v>
      </c>
      <c r="C36" t="s">
        <v>28</v>
      </c>
      <c r="E36" s="34" t="s">
        <v>115</v>
      </c>
      <c r="F36" s="35" t="s">
        <v>42</v>
      </c>
      <c r="G36" s="36" t="s">
        <v>43</v>
      </c>
    </row>
    <row r="37" spans="1:7">
      <c r="A37" t="s">
        <v>39</v>
      </c>
      <c r="C37" s="23"/>
      <c r="E37" s="31" t="s">
        <v>44</v>
      </c>
      <c r="F37" s="27" t="s">
        <v>45</v>
      </c>
      <c r="G37" s="32">
        <v>0</v>
      </c>
    </row>
    <row r="38" spans="1:7">
      <c r="A38" t="s">
        <v>39</v>
      </c>
      <c r="B38" t="s">
        <v>32</v>
      </c>
      <c r="C38" s="23">
        <v>16</v>
      </c>
      <c r="E38" s="31" t="s">
        <v>44</v>
      </c>
      <c r="F38" s="27" t="s">
        <v>46</v>
      </c>
      <c r="G38" s="40" t="s">
        <v>116</v>
      </c>
    </row>
    <row r="39" spans="1:7">
      <c r="A39" t="s">
        <v>39</v>
      </c>
      <c r="B39" t="s">
        <v>31</v>
      </c>
      <c r="C39" s="23">
        <v>4</v>
      </c>
      <c r="E39" s="31" t="s">
        <v>44</v>
      </c>
      <c r="F39" s="27" t="s">
        <v>47</v>
      </c>
      <c r="G39" s="32">
        <v>0</v>
      </c>
    </row>
    <row r="40" spans="1:7">
      <c r="A40" t="s">
        <v>39</v>
      </c>
      <c r="B40" t="s">
        <v>37</v>
      </c>
      <c r="C40" s="23">
        <v>7</v>
      </c>
      <c r="E40" s="31" t="s">
        <v>44</v>
      </c>
      <c r="F40" s="27" t="s">
        <v>48</v>
      </c>
      <c r="G40" s="32">
        <v>0</v>
      </c>
    </row>
    <row r="41" spans="1:7">
      <c r="A41" t="s">
        <v>39</v>
      </c>
      <c r="B41" t="s">
        <v>30</v>
      </c>
      <c r="C41" s="23">
        <v>29</v>
      </c>
      <c r="E41" s="31" t="s">
        <v>44</v>
      </c>
      <c r="F41" s="27" t="s">
        <v>49</v>
      </c>
      <c r="G41" s="32">
        <v>0</v>
      </c>
    </row>
    <row r="42" spans="1:7">
      <c r="A42" t="s">
        <v>39</v>
      </c>
      <c r="B42" t="s">
        <v>29</v>
      </c>
      <c r="C42" s="23">
        <v>106</v>
      </c>
      <c r="E42" s="31" t="s">
        <v>44</v>
      </c>
      <c r="F42" s="27" t="s">
        <v>50</v>
      </c>
      <c r="G42" s="32">
        <v>0</v>
      </c>
    </row>
    <row r="43" spans="1:7">
      <c r="A43" t="s">
        <v>39</v>
      </c>
      <c r="B43" t="s">
        <v>35</v>
      </c>
      <c r="C43" s="23">
        <v>12</v>
      </c>
      <c r="E43" s="31" t="s">
        <v>44</v>
      </c>
      <c r="F43" s="27" t="s">
        <v>51</v>
      </c>
      <c r="G43" s="32">
        <v>0</v>
      </c>
    </row>
    <row r="44" spans="1:7">
      <c r="A44" t="s">
        <v>39</v>
      </c>
      <c r="B44" t="s">
        <v>33</v>
      </c>
      <c r="C44" s="23">
        <v>11</v>
      </c>
      <c r="E44" s="31" t="s">
        <v>44</v>
      </c>
      <c r="F44" s="27" t="s">
        <v>31</v>
      </c>
      <c r="G44" s="33">
        <v>4</v>
      </c>
    </row>
    <row r="45" spans="1:7">
      <c r="A45" t="s">
        <v>39</v>
      </c>
      <c r="B45" t="s">
        <v>34</v>
      </c>
      <c r="C45" s="23">
        <v>2</v>
      </c>
      <c r="E45" s="31" t="s">
        <v>44</v>
      </c>
      <c r="F45" s="27" t="s">
        <v>52</v>
      </c>
      <c r="G45" s="32">
        <v>0</v>
      </c>
    </row>
    <row r="46" spans="1:7">
      <c r="A46" t="s">
        <v>39</v>
      </c>
      <c r="B46" t="s">
        <v>36</v>
      </c>
      <c r="C46" s="23">
        <v>6</v>
      </c>
      <c r="E46" s="31" t="s">
        <v>44</v>
      </c>
      <c r="F46" s="27" t="s">
        <v>53</v>
      </c>
      <c r="G46" s="32">
        <v>0</v>
      </c>
    </row>
    <row r="47" spans="1:7">
      <c r="A47" t="s">
        <v>39</v>
      </c>
      <c r="B47" t="s">
        <v>38</v>
      </c>
      <c r="C47" s="23">
        <v>4</v>
      </c>
      <c r="E47" s="31" t="s">
        <v>44</v>
      </c>
      <c r="F47" s="27" t="s">
        <v>54</v>
      </c>
      <c r="G47" s="32">
        <v>0</v>
      </c>
    </row>
    <row r="48" spans="1:7">
      <c r="E48" s="31" t="s">
        <v>44</v>
      </c>
      <c r="F48" s="27" t="s">
        <v>55</v>
      </c>
      <c r="G48" s="32">
        <v>0</v>
      </c>
    </row>
    <row r="49" spans="1:7">
      <c r="A49" s="29" t="s">
        <v>27</v>
      </c>
      <c r="B49" s="26" t="s">
        <v>114</v>
      </c>
      <c r="E49" s="31" t="s">
        <v>44</v>
      </c>
      <c r="F49" s="27" t="s">
        <v>56</v>
      </c>
      <c r="G49" s="32">
        <v>0</v>
      </c>
    </row>
    <row r="50" spans="1:7">
      <c r="A50" s="30">
        <v>1</v>
      </c>
      <c r="B50" s="26">
        <v>8</v>
      </c>
      <c r="E50" s="31" t="s">
        <v>44</v>
      </c>
      <c r="F50" s="27" t="s">
        <v>57</v>
      </c>
      <c r="G50" s="32">
        <v>0</v>
      </c>
    </row>
    <row r="51" spans="1:7">
      <c r="A51" s="30">
        <v>2</v>
      </c>
      <c r="B51" s="26">
        <v>2</v>
      </c>
      <c r="E51" s="31" t="s">
        <v>44</v>
      </c>
      <c r="F51" s="27" t="s">
        <v>58</v>
      </c>
      <c r="G51" s="32">
        <v>0</v>
      </c>
    </row>
    <row r="52" spans="1:7">
      <c r="A52" s="30">
        <v>3</v>
      </c>
      <c r="B52" s="26">
        <v>18</v>
      </c>
      <c r="E52" s="31" t="s">
        <v>44</v>
      </c>
      <c r="F52" s="27" t="s">
        <v>59</v>
      </c>
      <c r="G52" s="32">
        <v>0</v>
      </c>
    </row>
    <row r="53" spans="1:7">
      <c r="A53" s="30">
        <v>4</v>
      </c>
      <c r="B53" s="26">
        <v>17</v>
      </c>
      <c r="E53" s="31" t="s">
        <v>44</v>
      </c>
      <c r="F53" s="27" t="s">
        <v>60</v>
      </c>
      <c r="G53" s="32">
        <v>0</v>
      </c>
    </row>
    <row r="54" spans="1:7">
      <c r="A54" s="30">
        <v>5</v>
      </c>
      <c r="B54" s="26">
        <v>9</v>
      </c>
      <c r="E54" s="31" t="s">
        <v>44</v>
      </c>
      <c r="F54" s="27" t="s">
        <v>61</v>
      </c>
      <c r="G54" s="32">
        <v>0</v>
      </c>
    </row>
    <row r="55" spans="1:7">
      <c r="A55" s="30">
        <v>6</v>
      </c>
      <c r="B55" s="26">
        <v>3</v>
      </c>
      <c r="E55" s="31" t="s">
        <v>44</v>
      </c>
      <c r="F55" s="27" t="s">
        <v>62</v>
      </c>
      <c r="G55" s="32">
        <v>0</v>
      </c>
    </row>
    <row r="56" spans="1:7">
      <c r="A56" s="30">
        <v>8</v>
      </c>
      <c r="B56" s="26">
        <v>7</v>
      </c>
      <c r="E56" s="31" t="s">
        <v>44</v>
      </c>
      <c r="F56" s="27" t="s">
        <v>63</v>
      </c>
      <c r="G56" s="32">
        <v>0</v>
      </c>
    </row>
    <row r="57" spans="1:7">
      <c r="A57" s="30">
        <v>9</v>
      </c>
      <c r="B57" s="26">
        <v>11</v>
      </c>
      <c r="E57" s="31" t="s">
        <v>44</v>
      </c>
      <c r="F57" s="27" t="s">
        <v>64</v>
      </c>
      <c r="G57" s="32">
        <v>0</v>
      </c>
    </row>
    <row r="58" spans="1:7">
      <c r="A58" s="30">
        <v>10</v>
      </c>
      <c r="B58" s="26">
        <v>4</v>
      </c>
      <c r="E58" s="31" t="s">
        <v>44</v>
      </c>
      <c r="F58" s="27" t="s">
        <v>30</v>
      </c>
      <c r="G58" s="33">
        <v>29</v>
      </c>
    </row>
    <row r="59" spans="1:7">
      <c r="A59" s="30">
        <v>11</v>
      </c>
      <c r="B59" s="26">
        <v>2</v>
      </c>
      <c r="E59" s="31" t="s">
        <v>44</v>
      </c>
      <c r="F59" s="27" t="s">
        <v>65</v>
      </c>
      <c r="G59" s="32">
        <v>0</v>
      </c>
    </row>
    <row r="60" spans="1:7">
      <c r="A60" s="30">
        <v>12</v>
      </c>
      <c r="B60" s="26">
        <v>2</v>
      </c>
      <c r="E60" s="31" t="s">
        <v>44</v>
      </c>
      <c r="F60" s="27" t="s">
        <v>66</v>
      </c>
      <c r="G60" s="32">
        <v>0</v>
      </c>
    </row>
    <row r="61" spans="1:7">
      <c r="A61" s="30">
        <v>14</v>
      </c>
      <c r="B61" s="26">
        <v>2</v>
      </c>
      <c r="E61" s="31" t="s">
        <v>44</v>
      </c>
      <c r="F61" s="27" t="s">
        <v>67</v>
      </c>
      <c r="G61" s="32">
        <v>0</v>
      </c>
    </row>
    <row r="62" spans="1:7">
      <c r="A62" s="30">
        <v>15</v>
      </c>
      <c r="B62" s="26">
        <v>5</v>
      </c>
      <c r="E62" s="31" t="s">
        <v>44</v>
      </c>
      <c r="F62" s="27" t="s">
        <v>68</v>
      </c>
      <c r="G62" s="32">
        <v>0</v>
      </c>
    </row>
    <row r="63" spans="1:7">
      <c r="A63" s="30">
        <v>16</v>
      </c>
      <c r="B63" s="26">
        <v>28</v>
      </c>
      <c r="E63" s="31" t="s">
        <v>44</v>
      </c>
      <c r="F63" s="27" t="s">
        <v>69</v>
      </c>
      <c r="G63" s="32">
        <v>0</v>
      </c>
    </row>
    <row r="64" spans="1:7">
      <c r="A64" s="30">
        <v>17</v>
      </c>
      <c r="B64" s="26">
        <v>3</v>
      </c>
      <c r="E64" s="31" t="s">
        <v>44</v>
      </c>
      <c r="F64" s="27" t="s">
        <v>70</v>
      </c>
      <c r="G64" s="33">
        <v>106</v>
      </c>
    </row>
    <row r="65" spans="1:7">
      <c r="A65" s="30">
        <v>18</v>
      </c>
      <c r="B65" s="26">
        <v>12</v>
      </c>
      <c r="E65" s="31" t="s">
        <v>44</v>
      </c>
      <c r="F65" s="27" t="s">
        <v>71</v>
      </c>
      <c r="G65" s="32">
        <v>0</v>
      </c>
    </row>
    <row r="66" spans="1:7">
      <c r="A66" s="30">
        <v>19</v>
      </c>
      <c r="B66" s="26">
        <v>9</v>
      </c>
      <c r="E66" s="31" t="s">
        <v>44</v>
      </c>
      <c r="F66" s="27" t="s">
        <v>35</v>
      </c>
      <c r="G66" s="33">
        <v>12</v>
      </c>
    </row>
    <row r="67" spans="1:7">
      <c r="A67" s="30">
        <v>20</v>
      </c>
      <c r="B67" s="26">
        <v>9</v>
      </c>
      <c r="E67" s="31" t="s">
        <v>44</v>
      </c>
      <c r="F67" s="27" t="s">
        <v>72</v>
      </c>
      <c r="G67" s="32">
        <v>0</v>
      </c>
    </row>
    <row r="68" spans="1:7">
      <c r="A68" s="30">
        <v>22</v>
      </c>
      <c r="B68" s="26">
        <v>6</v>
      </c>
      <c r="E68" s="31" t="s">
        <v>44</v>
      </c>
      <c r="F68" s="27" t="s">
        <v>73</v>
      </c>
      <c r="G68" s="32">
        <v>0</v>
      </c>
    </row>
    <row r="69" spans="1:7">
      <c r="A69" s="30">
        <v>23</v>
      </c>
      <c r="B69" s="26">
        <v>4</v>
      </c>
      <c r="E69" s="31" t="s">
        <v>44</v>
      </c>
      <c r="F69" s="27" t="s">
        <v>74</v>
      </c>
      <c r="G69" s="32">
        <v>0</v>
      </c>
    </row>
    <row r="70" spans="1:7">
      <c r="A70" s="30">
        <v>24</v>
      </c>
      <c r="B70" s="26">
        <v>4</v>
      </c>
      <c r="E70" s="31" t="s">
        <v>44</v>
      </c>
      <c r="F70" s="27" t="s">
        <v>75</v>
      </c>
      <c r="G70" s="32">
        <v>0</v>
      </c>
    </row>
    <row r="71" spans="1:7">
      <c r="A71" s="30">
        <v>25</v>
      </c>
      <c r="B71" s="26">
        <v>6</v>
      </c>
      <c r="E71" s="31" t="s">
        <v>44</v>
      </c>
      <c r="F71" s="27" t="s">
        <v>76</v>
      </c>
      <c r="G71" s="32">
        <v>0</v>
      </c>
    </row>
    <row r="72" spans="1:7">
      <c r="A72" s="30">
        <v>26</v>
      </c>
      <c r="B72" s="26">
        <v>4</v>
      </c>
      <c r="E72" s="31" t="s">
        <v>44</v>
      </c>
      <c r="F72" s="27" t="s">
        <v>33</v>
      </c>
      <c r="G72" s="33">
        <v>11</v>
      </c>
    </row>
    <row r="73" spans="1:7">
      <c r="A73" s="30">
        <v>27</v>
      </c>
      <c r="B73" s="26">
        <v>6</v>
      </c>
      <c r="E73" s="31" t="s">
        <v>44</v>
      </c>
      <c r="F73" s="27" t="s">
        <v>34</v>
      </c>
      <c r="G73" s="33">
        <v>2</v>
      </c>
    </row>
    <row r="74" spans="1:7">
      <c r="A74" s="30">
        <v>30</v>
      </c>
      <c r="B74" s="26">
        <v>4</v>
      </c>
      <c r="E74" s="31" t="s">
        <v>44</v>
      </c>
      <c r="F74" s="27" t="s">
        <v>36</v>
      </c>
      <c r="G74" s="33">
        <v>6</v>
      </c>
    </row>
    <row r="75" spans="1:7">
      <c r="A75" s="30">
        <v>31</v>
      </c>
      <c r="B75" s="26">
        <v>12</v>
      </c>
      <c r="E75" s="31" t="s">
        <v>44</v>
      </c>
      <c r="F75" s="27" t="s">
        <v>77</v>
      </c>
      <c r="G75" s="32">
        <v>0</v>
      </c>
    </row>
    <row r="76" spans="1:7">
      <c r="A76" s="30" t="s">
        <v>26</v>
      </c>
      <c r="B76" s="26">
        <v>197</v>
      </c>
      <c r="E76" s="31" t="s">
        <v>44</v>
      </c>
      <c r="F76" s="27" t="s">
        <v>78</v>
      </c>
      <c r="G76" s="32">
        <v>0</v>
      </c>
    </row>
    <row r="77" spans="1:7">
      <c r="E77" s="31" t="s">
        <v>44</v>
      </c>
      <c r="F77" s="27" t="s">
        <v>79</v>
      </c>
      <c r="G77" s="32">
        <v>0</v>
      </c>
    </row>
    <row r="78" spans="1:7">
      <c r="E78" s="31" t="s">
        <v>44</v>
      </c>
      <c r="F78" s="27" t="s">
        <v>80</v>
      </c>
      <c r="G78" s="32">
        <v>0</v>
      </c>
    </row>
    <row r="79" spans="1:7">
      <c r="E79" s="31" t="s">
        <v>44</v>
      </c>
      <c r="F79" s="27" t="s">
        <v>38</v>
      </c>
      <c r="G79" s="33">
        <v>4</v>
      </c>
    </row>
    <row r="80" spans="1:7">
      <c r="E80" s="31" t="s">
        <v>44</v>
      </c>
      <c r="F80" s="27" t="s">
        <v>81</v>
      </c>
      <c r="G80" s="32">
        <v>0</v>
      </c>
    </row>
    <row r="81" spans="5:7">
      <c r="E81" s="31" t="s">
        <v>44</v>
      </c>
      <c r="F81" s="27" t="s">
        <v>82</v>
      </c>
      <c r="G81" s="32">
        <v>0</v>
      </c>
    </row>
    <row r="82" spans="5:7">
      <c r="E82" s="31" t="s">
        <v>44</v>
      </c>
      <c r="F82" s="27" t="s">
        <v>83</v>
      </c>
      <c r="G82" s="32">
        <v>0</v>
      </c>
    </row>
    <row r="83" spans="5:7">
      <c r="E83" s="31" t="s">
        <v>44</v>
      </c>
      <c r="F83" s="27" t="s">
        <v>84</v>
      </c>
      <c r="G83" s="32">
        <v>0</v>
      </c>
    </row>
    <row r="84" spans="5:7">
      <c r="E84" s="31" t="s">
        <v>44</v>
      </c>
      <c r="F84" s="27" t="s">
        <v>85</v>
      </c>
      <c r="G84" s="32">
        <v>0</v>
      </c>
    </row>
    <row r="85" spans="5:7">
      <c r="E85" s="31" t="s">
        <v>44</v>
      </c>
      <c r="F85" s="27" t="s">
        <v>86</v>
      </c>
      <c r="G85" s="32">
        <v>0</v>
      </c>
    </row>
    <row r="86" spans="5:7">
      <c r="E86" s="31" t="s">
        <v>44</v>
      </c>
      <c r="F86" s="27" t="s">
        <v>87</v>
      </c>
      <c r="G86" s="32">
        <v>0</v>
      </c>
    </row>
    <row r="87" spans="5:7">
      <c r="E87" s="31" t="s">
        <v>44</v>
      </c>
      <c r="F87" s="27" t="s">
        <v>88</v>
      </c>
      <c r="G87" s="32">
        <v>0</v>
      </c>
    </row>
    <row r="88" spans="5:7">
      <c r="E88" s="31" t="s">
        <v>44</v>
      </c>
      <c r="F88" s="27" t="s">
        <v>89</v>
      </c>
      <c r="G88" s="32">
        <v>0</v>
      </c>
    </row>
    <row r="89" spans="5:7">
      <c r="E89" s="31" t="s">
        <v>44</v>
      </c>
      <c r="F89" s="27" t="s">
        <v>90</v>
      </c>
      <c r="G89" s="32">
        <v>0</v>
      </c>
    </row>
    <row r="90" spans="5:7">
      <c r="E90" s="31" t="s">
        <v>44</v>
      </c>
      <c r="F90" s="27" t="s">
        <v>91</v>
      </c>
      <c r="G90" s="32">
        <v>0</v>
      </c>
    </row>
    <row r="91" spans="5:7">
      <c r="E91" s="31" t="s">
        <v>44</v>
      </c>
      <c r="F91" s="27" t="s">
        <v>92</v>
      </c>
      <c r="G91" s="32">
        <v>0</v>
      </c>
    </row>
    <row r="92" spans="5:7">
      <c r="E92" s="31" t="s">
        <v>44</v>
      </c>
      <c r="F92" s="27" t="s">
        <v>93</v>
      </c>
      <c r="G92" s="32">
        <v>0</v>
      </c>
    </row>
    <row r="93" spans="5:7">
      <c r="E93" s="31" t="s">
        <v>44</v>
      </c>
      <c r="F93" s="27" t="s">
        <v>94</v>
      </c>
      <c r="G93" s="32">
        <v>0</v>
      </c>
    </row>
    <row r="94" spans="5:7">
      <c r="E94" s="31" t="s">
        <v>44</v>
      </c>
      <c r="F94" s="27" t="s">
        <v>95</v>
      </c>
      <c r="G94" s="32">
        <v>0</v>
      </c>
    </row>
    <row r="95" spans="5:7">
      <c r="E95" s="31" t="s">
        <v>44</v>
      </c>
      <c r="F95" s="27" t="s">
        <v>96</v>
      </c>
      <c r="G95" s="32">
        <v>0</v>
      </c>
    </row>
    <row r="96" spans="5:7">
      <c r="E96" s="31" t="s">
        <v>44</v>
      </c>
      <c r="F96" s="27" t="s">
        <v>97</v>
      </c>
      <c r="G96" s="32">
        <v>0</v>
      </c>
    </row>
    <row r="97" spans="5:7">
      <c r="E97" s="37" t="s">
        <v>44</v>
      </c>
      <c r="F97" s="38" t="s">
        <v>98</v>
      </c>
      <c r="G97" s="39">
        <v>0</v>
      </c>
    </row>
  </sheetData>
  <pageMargins left="0.7" right="0.7" top="0.75" bottom="0.75" header="0.3" footer="0.3"/>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A537-03B8-408A-BADD-3054C8C899F8}">
  <dimension ref="A1"/>
  <sheetViews>
    <sheetView zoomScale="80" zoomScaleNormal="80" workbookViewId="0">
      <selection activeCell="V5" sqref="V5"/>
    </sheetView>
  </sheetViews>
  <sheetFormatPr defaultRowHeight="14.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2023-05-26T13:17:14Z</dcterms:created>
  <dcterms:modified xsi:type="dcterms:W3CDTF">2023-05-31T05:36:47Z</dcterms:modified>
</cp:coreProperties>
</file>