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76932169-8F6D-448B-ABB5-5F5E0F3AAB82}" xr6:coauthVersionLast="47" xr6:coauthVersionMax="47" xr10:uidLastSave="{00000000-0000-0000-0000-000000000000}"/>
  <bookViews>
    <workbookView xWindow="8385" yWindow="-16320" windowWidth="386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3" l="1"/>
  <c r="I50" i="3" s="1"/>
  <c r="J50" i="3" s="1"/>
  <c r="F49" i="3"/>
  <c r="G49" i="3"/>
  <c r="H49" i="3"/>
  <c r="I49" i="3"/>
  <c r="J49" i="3" s="1"/>
  <c r="F50" i="3"/>
  <c r="G50" i="3"/>
  <c r="H50" i="3"/>
  <c r="E49" i="3"/>
  <c r="E48" i="3"/>
  <c r="F48" i="3" s="1"/>
  <c r="G48" i="3"/>
  <c r="H48" i="3"/>
  <c r="E47" i="3"/>
  <c r="F47" i="3" s="1"/>
  <c r="G47" i="3"/>
  <c r="H47" i="3"/>
  <c r="E46" i="3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8" i="3" l="1"/>
  <c r="J48" i="3" s="1"/>
  <c r="I47" i="3"/>
  <c r="J47" i="3" s="1"/>
  <c r="I46" i="3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<sst xmlns="http://schemas.openxmlformats.org/spreadsheetml/2006/main" count="24" uniqueCount="23">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</sst>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3884774571696307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拟合!$B$2:$B$48</c:f>
              <c:numCache>
                <c:formatCode>0_);[Red]\(0\)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拟合!$E$2:$E$50</c:f>
              <c:numCache>
                <c:formatCode>General</c:formatCode>
                <c:ptCount val="49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  <c:pt idx="44">
                  <c:v>23072</c:v>
                </c:pt>
                <c:pt idx="45">
                  <c:v>23513</c:v>
                </c:pt>
                <c:pt idx="46">
                  <c:v>24820</c:v>
                </c:pt>
                <c:pt idx="47">
                  <c:v>22248</c:v>
                </c:pt>
                <c:pt idx="48">
                  <c:v>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5043</xdr:rowOff>
    </xdr:from>
    <xdr:to>
      <xdr:col>10</xdr:col>
      <xdr:colOff>638734</xdr:colOff>
      <xdr:row>76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50"/>
  <sheetViews>
    <sheetView tabSelected="1" topLeftCell="A33" zoomScale="85" zoomScaleNormal="85" workbookViewId="0">
      <selection activeCell="E50" sqref="E50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7" si="49">D44+C44</f>
        <v>26330</v>
      </c>
      <c r="F44" s="2">
        <f t="shared" si="39"/>
        <v>0.12800959643560961</v>
      </c>
      <c r="G44">
        <f t="shared" ref="G44:G47" si="50">SUM(C31:C44)</f>
        <v>8679</v>
      </c>
      <c r="H44">
        <f t="shared" ref="H44:H47" si="51">SUM(D31:D44)</f>
        <v>220980</v>
      </c>
      <c r="I44">
        <f t="shared" ref="I44:I47" si="52">SUM(E31:E44)</f>
        <v>229659</v>
      </c>
      <c r="J44" s="2">
        <f t="shared" ref="J44:J47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  <row r="47" spans="1:10" x14ac:dyDescent="0.2">
      <c r="A47" s="1">
        <v>44666</v>
      </c>
      <c r="B47" s="4">
        <v>46</v>
      </c>
      <c r="C47">
        <v>3590</v>
      </c>
      <c r="D47">
        <v>19923</v>
      </c>
      <c r="E47">
        <f t="shared" si="49"/>
        <v>23513</v>
      </c>
      <c r="F47" s="2">
        <f>E47/E46-1</f>
        <v>1.9114077669902807E-2</v>
      </c>
      <c r="G47">
        <f t="shared" si="50"/>
        <v>17069</v>
      </c>
      <c r="H47">
        <f t="shared" si="51"/>
        <v>270428</v>
      </c>
      <c r="I47">
        <f t="shared" si="52"/>
        <v>287497</v>
      </c>
      <c r="J47" s="2">
        <f t="shared" si="53"/>
        <v>6.3641576795723243E-2</v>
      </c>
    </row>
    <row r="48" spans="1:10" x14ac:dyDescent="0.2">
      <c r="A48" s="1">
        <v>44667</v>
      </c>
      <c r="B48" s="4">
        <v>47</v>
      </c>
      <c r="C48">
        <v>3238</v>
      </c>
      <c r="D48">
        <v>21582</v>
      </c>
      <c r="E48">
        <f t="shared" ref="E48:E50" si="54">D48+C48</f>
        <v>24820</v>
      </c>
      <c r="F48" s="2">
        <f t="shared" ref="F48:F49" si="55">E48/E47-1</f>
        <v>5.558627142431849E-2</v>
      </c>
      <c r="G48">
        <f t="shared" ref="G48:G50" si="56">SUM(C35:C48)</f>
        <v>19869</v>
      </c>
      <c r="H48">
        <f t="shared" ref="H48:H50" si="57">SUM(D35:D48)</f>
        <v>284222</v>
      </c>
      <c r="I48">
        <f t="shared" ref="I48:I50" si="58">SUM(E35:E48)</f>
        <v>304091</v>
      </c>
      <c r="J48" s="2">
        <f t="shared" ref="J48:J50" si="59">I48/I47-1</f>
        <v>5.7718863153354727E-2</v>
      </c>
    </row>
    <row r="49" spans="1:10" x14ac:dyDescent="0.2">
      <c r="A49" s="1">
        <v>44668</v>
      </c>
      <c r="B49" s="4">
        <v>48</v>
      </c>
      <c r="C49">
        <v>2417</v>
      </c>
      <c r="D49">
        <v>19831</v>
      </c>
      <c r="E49">
        <f t="shared" si="54"/>
        <v>22248</v>
      </c>
      <c r="F49" s="2">
        <f t="shared" si="55"/>
        <v>-0.10362610797743754</v>
      </c>
      <c r="G49">
        <f t="shared" si="56"/>
        <v>21861</v>
      </c>
      <c r="H49">
        <f t="shared" si="57"/>
        <v>295472</v>
      </c>
      <c r="I49">
        <f t="shared" si="58"/>
        <v>317333</v>
      </c>
      <c r="J49" s="2">
        <f t="shared" si="59"/>
        <v>4.3546175322518588E-2</v>
      </c>
    </row>
    <row r="50" spans="1:10" x14ac:dyDescent="0.2">
      <c r="A50" s="1">
        <v>44669</v>
      </c>
      <c r="B50" s="4">
        <v>49</v>
      </c>
      <c r="C50">
        <v>3084</v>
      </c>
      <c r="D50">
        <v>17332</v>
      </c>
      <c r="E50">
        <f t="shared" si="54"/>
        <v>20416</v>
      </c>
      <c r="F50" s="2">
        <f>E50/E49-1</f>
        <v>-8.2344480402732789E-2</v>
      </c>
      <c r="G50">
        <f t="shared" si="56"/>
        <v>24677</v>
      </c>
      <c r="H50">
        <f t="shared" si="57"/>
        <v>299718</v>
      </c>
      <c r="I50">
        <f t="shared" si="58"/>
        <v>324395</v>
      </c>
      <c r="J50" s="2">
        <f t="shared" si="59"/>
        <v>2.2254225056959065E-2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2022-04-19T00:30:58Z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